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1410" windowWidth="18240" windowHeight="7035"/>
  </bookViews>
  <sheets>
    <sheet name="データ表 (Nonfat Dry Milk2015～)" sheetId="21" r:id="rId1"/>
    <sheet name="データ表 (Nonfat Dry Milk　2014)" sheetId="22" r:id="rId2"/>
    <sheet name="データ表（Skimmed Milk Powder2013）" sheetId="23" r:id="rId3"/>
  </sheets>
  <externalReferences>
    <externalReference r:id="rId4"/>
  </externalReferences>
  <definedNames>
    <definedName name="_xlnm.Print_Area" localSheetId="1">'データ表 (Nonfat Dry Milk　2014)'!$B$2:$AS$19</definedName>
    <definedName name="_xlnm.Print_Area" localSheetId="0">'データ表 (Nonfat Dry Milk2015～)'!$B$2:$U$19</definedName>
    <definedName name="_xlnm.Print_Area" localSheetId="2">'データ表（Skimmed Milk Powder2013）'!$B$2:$AS$18</definedName>
    <definedName name="印刷領域">'[1]１（３）後継者確保データ'!$B$16:$E$38</definedName>
  </definedNames>
  <calcPr calcId="145621" calcOnSave="0"/>
</workbook>
</file>

<file path=xl/calcChain.xml><?xml version="1.0" encoding="utf-8"?>
<calcChain xmlns="http://schemas.openxmlformats.org/spreadsheetml/2006/main">
  <c r="T15" i="21" l="1"/>
  <c r="U15" i="21" s="1"/>
  <c r="S15" i="21" l="1"/>
  <c r="Q15" i="21"/>
  <c r="O15" i="21"/>
  <c r="M15" i="21"/>
  <c r="K15" i="21"/>
  <c r="I15" i="21"/>
  <c r="G15" i="21"/>
  <c r="E15" i="21"/>
  <c r="AR13" i="23" l="1"/>
  <c r="AS13" i="23" s="1"/>
  <c r="AQ13" i="23"/>
  <c r="AN13" i="23"/>
  <c r="AO13" i="23" s="1"/>
  <c r="AM13" i="23"/>
  <c r="AK13" i="23"/>
  <c r="AH13" i="23"/>
  <c r="AI13" i="23" s="1"/>
  <c r="AG13" i="23"/>
  <c r="AE13" i="23"/>
  <c r="AC13" i="23"/>
  <c r="AA13" i="23"/>
  <c r="X13" i="23"/>
  <c r="Y13" i="23" s="1"/>
  <c r="W13" i="23"/>
  <c r="U13" i="23"/>
  <c r="S13" i="23"/>
  <c r="P13" i="23"/>
  <c r="Q13" i="23" s="1"/>
  <c r="O13" i="23"/>
  <c r="M13" i="23"/>
  <c r="J13" i="23"/>
  <c r="K13" i="23" s="1"/>
  <c r="I13" i="23"/>
  <c r="G13" i="23"/>
  <c r="E13" i="23"/>
  <c r="AR12" i="23"/>
  <c r="AS12" i="23" s="1"/>
  <c r="AQ12" i="23"/>
  <c r="AN12" i="23"/>
  <c r="AM12" i="23"/>
  <c r="AK12" i="23"/>
  <c r="AH12" i="23"/>
  <c r="AG12" i="23"/>
  <c r="AE12" i="23"/>
  <c r="AC12" i="23"/>
  <c r="AA12" i="23"/>
  <c r="X12" i="23"/>
  <c r="W12" i="23"/>
  <c r="U12" i="23"/>
  <c r="S12" i="23"/>
  <c r="P12" i="23"/>
  <c r="Q12" i="23" s="1"/>
  <c r="O12" i="23"/>
  <c r="M12" i="23"/>
  <c r="J12" i="23"/>
  <c r="K12" i="23" s="1"/>
  <c r="I12" i="23"/>
  <c r="G12" i="23"/>
  <c r="E12" i="23"/>
  <c r="AR11" i="23"/>
  <c r="AS11" i="23" s="1"/>
  <c r="AQ11" i="23"/>
  <c r="AN11" i="23"/>
  <c r="AO12" i="23" s="1"/>
  <c r="AM11" i="23"/>
  <c r="AK11" i="23"/>
  <c r="AH11" i="23"/>
  <c r="AI12" i="23" s="1"/>
  <c r="AG11" i="23"/>
  <c r="AE11" i="23"/>
  <c r="AC11" i="23"/>
  <c r="AA11" i="23"/>
  <c r="X11" i="23"/>
  <c r="Y12" i="23" s="1"/>
  <c r="W11" i="23"/>
  <c r="U11" i="23"/>
  <c r="S11" i="23"/>
  <c r="P11" i="23"/>
  <c r="Q11" i="23" s="1"/>
  <c r="O11" i="23"/>
  <c r="M11" i="23"/>
  <c r="J11" i="23"/>
  <c r="K11" i="23" s="1"/>
  <c r="I11" i="23"/>
  <c r="G11" i="23"/>
  <c r="E11" i="23"/>
  <c r="AR10" i="23"/>
  <c r="AS10" i="23" s="1"/>
  <c r="AQ10" i="23"/>
  <c r="AN10" i="23"/>
  <c r="AO11" i="23" s="1"/>
  <c r="AM10" i="23"/>
  <c r="AK10" i="23"/>
  <c r="AH10" i="23"/>
  <c r="AI11" i="23" s="1"/>
  <c r="AG10" i="23"/>
  <c r="AE10" i="23"/>
  <c r="AC10" i="23"/>
  <c r="AA10" i="23"/>
  <c r="X10" i="23"/>
  <c r="W10" i="23"/>
  <c r="U10" i="23"/>
  <c r="S10" i="23"/>
  <c r="P10" i="23"/>
  <c r="Q10" i="23" s="1"/>
  <c r="O10" i="23"/>
  <c r="M10" i="23"/>
  <c r="J10" i="23"/>
  <c r="K10" i="23" s="1"/>
  <c r="I10" i="23"/>
  <c r="G10" i="23"/>
  <c r="E10" i="23"/>
  <c r="AR9" i="23"/>
  <c r="AS9" i="23" s="1"/>
  <c r="AQ9" i="23"/>
  <c r="AN9" i="23"/>
  <c r="AO10" i="23" s="1"/>
  <c r="AM9" i="23"/>
  <c r="AK9" i="23"/>
  <c r="AH9" i="23"/>
  <c r="AI10" i="23" s="1"/>
  <c r="AG9" i="23"/>
  <c r="AE9" i="23"/>
  <c r="AC9" i="23"/>
  <c r="AA9" i="23"/>
  <c r="X9" i="23"/>
  <c r="Y10" i="23" s="1"/>
  <c r="W9" i="23"/>
  <c r="U9" i="23"/>
  <c r="S9" i="23"/>
  <c r="P9" i="23"/>
  <c r="Q9" i="23" s="1"/>
  <c r="O9" i="23"/>
  <c r="M9" i="23"/>
  <c r="J9" i="23"/>
  <c r="K9" i="23" s="1"/>
  <c r="I9" i="23"/>
  <c r="G9" i="23"/>
  <c r="E9" i="23"/>
  <c r="AR8" i="23"/>
  <c r="AS8" i="23" s="1"/>
  <c r="AN8" i="23"/>
  <c r="AO9" i="23" s="1"/>
  <c r="AH8" i="23"/>
  <c r="X8" i="23"/>
  <c r="P8" i="23"/>
  <c r="J8" i="23"/>
  <c r="AR14" i="22"/>
  <c r="AS14" i="22" s="1"/>
  <c r="AQ14" i="22"/>
  <c r="AO14" i="22"/>
  <c r="AM14" i="22"/>
  <c r="AG14" i="22"/>
  <c r="AE14" i="22"/>
  <c r="AA14" i="22"/>
  <c r="Y14" i="22"/>
  <c r="W14" i="22"/>
  <c r="U14" i="22"/>
  <c r="Q14" i="22"/>
  <c r="O14" i="22"/>
  <c r="M14" i="22"/>
  <c r="K14" i="22"/>
  <c r="I14" i="22"/>
  <c r="G14" i="22"/>
  <c r="E14" i="22"/>
  <c r="AR13" i="22"/>
  <c r="AS13" i="22" s="1"/>
  <c r="AQ13" i="22"/>
  <c r="AO13" i="22"/>
  <c r="AM13" i="22"/>
  <c r="AG13" i="22"/>
  <c r="AE13" i="22"/>
  <c r="AA13" i="22"/>
  <c r="Y13" i="22"/>
  <c r="W13" i="22"/>
  <c r="U13" i="22"/>
  <c r="Q13" i="22"/>
  <c r="O13" i="22"/>
  <c r="M13" i="22"/>
  <c r="K13" i="22"/>
  <c r="I13" i="22"/>
  <c r="G13" i="22"/>
  <c r="E13" i="22"/>
  <c r="AR12" i="22"/>
  <c r="AS12" i="22" s="1"/>
  <c r="AQ12" i="22"/>
  <c r="AO12" i="22"/>
  <c r="AM12" i="22"/>
  <c r="AG12" i="22"/>
  <c r="AE12" i="22"/>
  <c r="AA12" i="22"/>
  <c r="Y12" i="22"/>
  <c r="W12" i="22"/>
  <c r="U12" i="22"/>
  <c r="Q12" i="22"/>
  <c r="O12" i="22"/>
  <c r="M12" i="22"/>
  <c r="K12" i="22"/>
  <c r="I12" i="22"/>
  <c r="G12" i="22"/>
  <c r="E12" i="22"/>
  <c r="AR11" i="22"/>
  <c r="AS11" i="22" s="1"/>
  <c r="AQ11" i="22"/>
  <c r="AO11" i="22"/>
  <c r="AM11" i="22"/>
  <c r="AG11" i="22"/>
  <c r="AE11" i="22"/>
  <c r="AA11" i="22"/>
  <c r="Y11" i="22"/>
  <c r="W11" i="22"/>
  <c r="U11" i="22"/>
  <c r="Q11" i="22"/>
  <c r="O11" i="22"/>
  <c r="M11" i="22"/>
  <c r="K11" i="22"/>
  <c r="I11" i="22"/>
  <c r="G11" i="22"/>
  <c r="E11" i="22"/>
  <c r="AR10" i="22"/>
  <c r="AS10" i="22" s="1"/>
  <c r="AQ10" i="22"/>
  <c r="AO10" i="22"/>
  <c r="AM10" i="22"/>
  <c r="AG10" i="22"/>
  <c r="AE10" i="22"/>
  <c r="AA10" i="22"/>
  <c r="Y10" i="22"/>
  <c r="W10" i="22"/>
  <c r="U10" i="22"/>
  <c r="Q10" i="22"/>
  <c r="O10" i="22"/>
  <c r="M10" i="22"/>
  <c r="K10" i="22"/>
  <c r="I10" i="22"/>
  <c r="G10" i="22"/>
  <c r="E10" i="22"/>
  <c r="AR9" i="22"/>
  <c r="AS9" i="22" s="1"/>
  <c r="N8" i="22"/>
  <c r="T14" i="21"/>
  <c r="U14" i="21" s="1"/>
  <c r="S14" i="21"/>
  <c r="Q14" i="21"/>
  <c r="O14" i="21"/>
  <c r="M14" i="21"/>
  <c r="K14" i="21"/>
  <c r="I14" i="21"/>
  <c r="G14" i="21"/>
  <c r="E14" i="21"/>
  <c r="T13" i="21"/>
  <c r="U13" i="21" s="1"/>
  <c r="S13" i="21"/>
  <c r="Q13" i="21"/>
  <c r="O13" i="21"/>
  <c r="M13" i="21"/>
  <c r="K13" i="21"/>
  <c r="I13" i="21"/>
  <c r="G13" i="21"/>
  <c r="E13" i="21"/>
  <c r="T12" i="21"/>
  <c r="U12" i="21" s="1"/>
  <c r="S12" i="21"/>
  <c r="Q12" i="21"/>
  <c r="O12" i="21"/>
  <c r="M12" i="21"/>
  <c r="K12" i="21"/>
  <c r="I12" i="21"/>
  <c r="G12" i="21"/>
  <c r="E12" i="21"/>
  <c r="T11" i="21"/>
  <c r="U11" i="21" s="1"/>
  <c r="S11" i="21"/>
  <c r="Q11" i="21"/>
  <c r="O11" i="21"/>
  <c r="M11" i="21"/>
  <c r="K11" i="21"/>
  <c r="I11" i="21"/>
  <c r="G11" i="21"/>
  <c r="E11" i="21"/>
  <c r="T10" i="21"/>
  <c r="U10" i="21" s="1"/>
  <c r="S10" i="21"/>
  <c r="Q10" i="21"/>
  <c r="O10" i="21"/>
  <c r="M10" i="21"/>
  <c r="K10" i="21"/>
  <c r="I10" i="21"/>
  <c r="G10" i="21"/>
  <c r="E10" i="21"/>
  <c r="U9" i="21"/>
  <c r="T9" i="21"/>
  <c r="S9" i="21"/>
  <c r="Q9" i="21"/>
  <c r="O9" i="21"/>
  <c r="M9" i="21"/>
  <c r="K9" i="21"/>
  <c r="I9" i="21"/>
  <c r="G9" i="21"/>
  <c r="E9" i="21"/>
  <c r="U8" i="21"/>
  <c r="T8" i="21"/>
  <c r="Y9" i="23" l="1"/>
  <c r="AI9" i="23"/>
  <c r="Y11" i="23"/>
</calcChain>
</file>

<file path=xl/sharedStrings.xml><?xml version="1.0" encoding="utf-8"?>
<sst xmlns="http://schemas.openxmlformats.org/spreadsheetml/2006/main" count="231" uniqueCount="66">
  <si>
    <t>前年比</t>
    <rPh sb="0" eb="3">
      <t>ゼンネンヒ</t>
    </rPh>
    <phoneticPr fontId="6"/>
  </si>
  <si>
    <t>(単位：千トン、％）</t>
    <rPh sb="1" eb="3">
      <t>タンイ</t>
    </rPh>
    <rPh sb="4" eb="5">
      <t>セン</t>
    </rPh>
    <phoneticPr fontId="6"/>
  </si>
  <si>
    <t>年</t>
    <rPh sb="0" eb="1">
      <t>ネン</t>
    </rPh>
    <phoneticPr fontId="6"/>
  </si>
  <si>
    <t>北米</t>
    <rPh sb="0" eb="2">
      <t>ホクベイ</t>
    </rPh>
    <phoneticPr fontId="6"/>
  </si>
  <si>
    <t>南米</t>
    <rPh sb="0" eb="1">
      <t>ミナミ</t>
    </rPh>
    <rPh sb="1" eb="2">
      <t>ベイ</t>
    </rPh>
    <phoneticPr fontId="6"/>
  </si>
  <si>
    <t>東欧</t>
    <rPh sb="0" eb="2">
      <t>トウオウ</t>
    </rPh>
    <phoneticPr fontId="6"/>
  </si>
  <si>
    <t>小計</t>
    <rPh sb="0" eb="2">
      <t>ショウケイ</t>
    </rPh>
    <phoneticPr fontId="6"/>
  </si>
  <si>
    <t>日本</t>
    <rPh sb="0" eb="2">
      <t>ニホン</t>
    </rPh>
    <phoneticPr fontId="6"/>
  </si>
  <si>
    <t>合計</t>
    <rPh sb="0" eb="2">
      <t>ゴウケイ</t>
    </rPh>
    <phoneticPr fontId="6"/>
  </si>
  <si>
    <t>データ元：USDA「Dairy:World Markets and Trade」</t>
    <rPh sb="3" eb="4">
      <t>モト</t>
    </rPh>
    <phoneticPr fontId="6"/>
  </si>
  <si>
    <t>注：1　(p)は推定値。(f)は予測値。</t>
    <rPh sb="0" eb="1">
      <t>チュウ</t>
    </rPh>
    <rPh sb="8" eb="11">
      <t>スイテイチ</t>
    </rPh>
    <rPh sb="16" eb="19">
      <t>ヨソクチ</t>
    </rPh>
    <phoneticPr fontId="6"/>
  </si>
  <si>
    <t>中国</t>
    <rPh sb="0" eb="2">
      <t>チュウゴク</t>
    </rPh>
    <phoneticPr fontId="6"/>
  </si>
  <si>
    <t>韓国</t>
    <rPh sb="0" eb="2">
      <t>カンコク</t>
    </rPh>
    <phoneticPr fontId="6"/>
  </si>
  <si>
    <r>
      <t xml:space="preserve">平成 </t>
    </r>
    <r>
      <rPr>
        <sz val="10"/>
        <rFont val="ＭＳ Ｐゴシック"/>
        <family val="3"/>
        <charset val="128"/>
      </rPr>
      <t>21</t>
    </r>
    <rPh sb="0" eb="2">
      <t>ヘイセイ</t>
    </rPh>
    <phoneticPr fontId="6"/>
  </si>
  <si>
    <t xml:space="preserve">      2 「前年比」はJミルクによる算出。</t>
    <rPh sb="9" eb="12">
      <t>ゼンネンヒ</t>
    </rPh>
    <rPh sb="21" eb="23">
      <t>サンシュツ</t>
    </rPh>
    <phoneticPr fontId="6"/>
  </si>
  <si>
    <t>-</t>
  </si>
  <si>
    <t>毎年1回更新、最終更新日2017/8/8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</si>
  <si>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主要国の脱脂粉乳生産量（Nonfat Dry Milk 2015～公表）</t>
    <rPh sb="0" eb="2">
      <t>シュヨウ</t>
    </rPh>
    <rPh sb="2" eb="3">
      <t>コク</t>
    </rPh>
    <rPh sb="4" eb="6">
      <t>ダッシ</t>
    </rPh>
    <rPh sb="6" eb="8">
      <t>フンニュウ</t>
    </rPh>
    <rPh sb="8" eb="10">
      <t>セイサン</t>
    </rPh>
    <rPh sb="10" eb="11">
      <t>リョウ</t>
    </rPh>
    <rPh sb="33" eb="35">
      <t>コウヒョウ</t>
    </rPh>
    <phoneticPr fontId="6"/>
  </si>
  <si>
    <t>ヨーロッパ</t>
    <phoneticPr fontId="6"/>
  </si>
  <si>
    <t>アジア</t>
    <phoneticPr fontId="6"/>
  </si>
  <si>
    <t>オセアニア</t>
    <phoneticPr fontId="6"/>
  </si>
  <si>
    <t>その他</t>
    <rPh sb="2" eb="3">
      <t>タ</t>
    </rPh>
    <phoneticPr fontId="6"/>
  </si>
  <si>
    <t>アメリカ</t>
    <phoneticPr fontId="6"/>
  </si>
  <si>
    <t>ブラジル</t>
    <phoneticPr fontId="6"/>
  </si>
  <si>
    <t>EU</t>
    <phoneticPr fontId="6"/>
  </si>
  <si>
    <t>インド</t>
    <phoneticPr fontId="6"/>
  </si>
  <si>
    <t>オースト
ラリア</t>
    <phoneticPr fontId="6"/>
  </si>
  <si>
    <t>ニュージー
ランド</t>
    <phoneticPr fontId="6"/>
  </si>
  <si>
    <t>平成23</t>
    <phoneticPr fontId="6"/>
  </si>
  <si>
    <t>-</t>
    <phoneticPr fontId="6"/>
  </si>
  <si>
    <t xml:space="preserve">      2 合計は主要国におけるものである。</t>
    <phoneticPr fontId="6"/>
  </si>
  <si>
    <t>主要国の脱脂粉乳生産量（Nonfat Dry Milk 2014公表）</t>
    <rPh sb="0" eb="2">
      <t>シュヨウ</t>
    </rPh>
    <rPh sb="2" eb="3">
      <t>コク</t>
    </rPh>
    <rPh sb="4" eb="6">
      <t>ダッシ</t>
    </rPh>
    <rPh sb="6" eb="8">
      <t>フンニュウ</t>
    </rPh>
    <rPh sb="8" eb="10">
      <t>セイサン</t>
    </rPh>
    <rPh sb="10" eb="11">
      <t>リョウ</t>
    </rPh>
    <phoneticPr fontId="6"/>
  </si>
  <si>
    <t>ヨーロッパ</t>
    <phoneticPr fontId="6"/>
  </si>
  <si>
    <t>北アフリカ</t>
    <rPh sb="0" eb="1">
      <t>キタ</t>
    </rPh>
    <phoneticPr fontId="6"/>
  </si>
  <si>
    <t>アジア</t>
    <phoneticPr fontId="6"/>
  </si>
  <si>
    <t>オセアニア</t>
    <phoneticPr fontId="6"/>
  </si>
  <si>
    <t>カナダ　</t>
    <phoneticPr fontId="6"/>
  </si>
  <si>
    <t>メキシコ</t>
    <phoneticPr fontId="6"/>
  </si>
  <si>
    <t>アメリカ</t>
    <phoneticPr fontId="6"/>
  </si>
  <si>
    <t>アルゼンチン</t>
    <phoneticPr fontId="6"/>
  </si>
  <si>
    <t>ブラジル</t>
    <phoneticPr fontId="6"/>
  </si>
  <si>
    <t>チリ</t>
    <phoneticPr fontId="6"/>
  </si>
  <si>
    <t>EU</t>
    <phoneticPr fontId="6"/>
  </si>
  <si>
    <t>アルジェリア</t>
    <phoneticPr fontId="6"/>
  </si>
  <si>
    <t>ロシア</t>
    <phoneticPr fontId="6"/>
  </si>
  <si>
    <t>ウクラ
イナ</t>
    <phoneticPr fontId="6"/>
  </si>
  <si>
    <t>インド</t>
    <phoneticPr fontId="6"/>
  </si>
  <si>
    <t>インドネシア</t>
    <phoneticPr fontId="6"/>
  </si>
  <si>
    <t>フィリピン</t>
    <phoneticPr fontId="6"/>
  </si>
  <si>
    <t>台湾</t>
    <rPh sb="0" eb="2">
      <t>タイワン</t>
    </rPh>
    <phoneticPr fontId="6"/>
  </si>
  <si>
    <t>オースト
ラリア</t>
    <phoneticPr fontId="6"/>
  </si>
  <si>
    <t>ニュージー
ランド</t>
    <phoneticPr fontId="6"/>
  </si>
  <si>
    <t>-</t>
    <phoneticPr fontId="6"/>
  </si>
  <si>
    <t>-</t>
    <phoneticPr fontId="6"/>
  </si>
  <si>
    <t>平成22</t>
    <phoneticPr fontId="6"/>
  </si>
  <si>
    <t>注：1「前年比」はJミルクによる算出。</t>
    <rPh sb="0" eb="1">
      <t>チュウ</t>
    </rPh>
    <phoneticPr fontId="6"/>
  </si>
  <si>
    <t>主要国の脱脂粉乳生産量（Skimmed Milk Powder　2013公表）</t>
    <rPh sb="0" eb="2">
      <t>シュヨウ</t>
    </rPh>
    <rPh sb="2" eb="3">
      <t>コク</t>
    </rPh>
    <rPh sb="4" eb="6">
      <t>ダッシ</t>
    </rPh>
    <rPh sb="6" eb="8">
      <t>フンニュウ</t>
    </rPh>
    <rPh sb="8" eb="10">
      <t>セイサン</t>
    </rPh>
    <rPh sb="10" eb="11">
      <t>リョウ</t>
    </rPh>
    <phoneticPr fontId="6"/>
  </si>
  <si>
    <t>EU-28</t>
    <phoneticPr fontId="6"/>
  </si>
  <si>
    <t>-</t>
    <phoneticPr fontId="6"/>
  </si>
  <si>
    <t>(ｐ)2013</t>
    <phoneticPr fontId="6"/>
  </si>
  <si>
    <t>(ｆ)2014</t>
    <phoneticPr fontId="6"/>
  </si>
  <si>
    <t xml:space="preserve">      3 小計及び合計は主要国におけるものである。</t>
    <phoneticPr fontId="6"/>
  </si>
  <si>
    <t>注：1 2018年は予測値。</t>
    <rPh sb="0" eb="1">
      <t>チュウ</t>
    </rPh>
    <rPh sb="8" eb="9">
      <t>ネン</t>
    </rPh>
    <rPh sb="10" eb="13">
      <t>ヨソクチ</t>
    </rPh>
    <phoneticPr fontId="6"/>
  </si>
  <si>
    <t xml:space="preserve">  　 2 「前年比」はJミルクによる算出。</t>
    <rPh sb="7" eb="10">
      <t>ゼンネンヒ</t>
    </rPh>
    <rPh sb="19" eb="21">
      <t>サンシュツ</t>
    </rPh>
    <phoneticPr fontId="6"/>
  </si>
  <si>
    <t xml:space="preserve">  　 3 合計は主要国におけるものである。</t>
    <phoneticPr fontId="6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</si>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</sst>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#,##0;\-#,##0;&quot;-&quot;"/>
    <numFmt numFmtId="179" formatCode="0_ "/>
  </numFmts>
  <fonts count="14"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0" fontId="7" fillId="0" borderId="0"/>
    <xf numFmtId="178" fontId="8" fillId="0" borderId="0" applyFill="0" applyBorder="0" applyAlignment="0"/>
    <xf numFmtId="0" fontId="9" fillId="0" borderId="11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38" fontId="7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179" fontId="3" fillId="0" borderId="12" xfId="0" applyNumberFormat="1" applyFont="1" applyBorder="1"/>
    <xf numFmtId="179" fontId="3" fillId="0" borderId="13" xfId="0" applyNumberFormat="1" applyFont="1" applyBorder="1"/>
    <xf numFmtId="177" fontId="3" fillId="0" borderId="13" xfId="0" applyNumberFormat="1" applyFont="1" applyBorder="1"/>
    <xf numFmtId="179" fontId="3" fillId="0" borderId="14" xfId="0" applyNumberFormat="1" applyFont="1" applyBorder="1"/>
    <xf numFmtId="176" fontId="3" fillId="0" borderId="5" xfId="0" applyNumberFormat="1" applyFont="1" applyBorder="1"/>
    <xf numFmtId="179" fontId="3" fillId="0" borderId="5" xfId="0" applyNumberFormat="1" applyFont="1" applyBorder="1"/>
    <xf numFmtId="177" fontId="3" fillId="0" borderId="5" xfId="0" applyNumberFormat="1" applyFont="1" applyBorder="1"/>
    <xf numFmtId="0" fontId="2" fillId="0" borderId="0" xfId="0" applyFont="1" applyAlignment="1">
      <alignment horizontal="left"/>
    </xf>
    <xf numFmtId="176" fontId="3" fillId="0" borderId="5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15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12" fillId="2" borderId="24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0" borderId="0" xfId="0" applyFont="1"/>
    <xf numFmtId="0" fontId="0" fillId="3" borderId="18" xfId="0" applyFont="1" applyFill="1" applyBorder="1" applyAlignment="1">
      <alignment horizontal="right"/>
    </xf>
    <xf numFmtId="176" fontId="3" fillId="0" borderId="15" xfId="0" applyNumberFormat="1" applyFont="1" applyFill="1" applyBorder="1"/>
    <xf numFmtId="176" fontId="3" fillId="0" borderId="18" xfId="0" applyNumberFormat="1" applyFont="1" applyFill="1" applyBorder="1"/>
    <xf numFmtId="177" fontId="3" fillId="0" borderId="6" xfId="0" applyNumberFormat="1" applyFont="1" applyBorder="1"/>
    <xf numFmtId="0" fontId="0" fillId="3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179" fontId="3" fillId="5" borderId="13" xfId="0" applyNumberFormat="1" applyFont="1" applyFill="1" applyBorder="1"/>
    <xf numFmtId="176" fontId="3" fillId="5" borderId="5" xfId="0" applyNumberFormat="1" applyFont="1" applyFill="1" applyBorder="1" applyAlignment="1">
      <alignment horizontal="right"/>
    </xf>
    <xf numFmtId="179" fontId="3" fillId="5" borderId="5" xfId="0" applyNumberFormat="1" applyFont="1" applyFill="1" applyBorder="1"/>
    <xf numFmtId="177" fontId="3" fillId="5" borderId="5" xfId="0" applyNumberFormat="1" applyFont="1" applyFill="1" applyBorder="1"/>
    <xf numFmtId="176" fontId="3" fillId="0" borderId="16" xfId="0" applyNumberFormat="1" applyFont="1" applyBorder="1" applyAlignment="1">
      <alignment horizontal="right"/>
    </xf>
    <xf numFmtId="179" fontId="13" fillId="0" borderId="0" xfId="0" applyNumberFormat="1" applyFont="1"/>
    <xf numFmtId="177" fontId="13" fillId="0" borderId="0" xfId="0" applyNumberFormat="1" applyFont="1"/>
    <xf numFmtId="176" fontId="3" fillId="5" borderId="5" xfId="0" applyNumberFormat="1" applyFont="1" applyFill="1" applyBorder="1"/>
    <xf numFmtId="177" fontId="3" fillId="5" borderId="6" xfId="0" applyNumberFormat="1" applyFont="1" applyFill="1" applyBorder="1"/>
    <xf numFmtId="176" fontId="3" fillId="5" borderId="6" xfId="0" applyNumberFormat="1" applyFont="1" applyFill="1" applyBorder="1"/>
    <xf numFmtId="179" fontId="3" fillId="5" borderId="6" xfId="0" applyNumberFormat="1" applyFont="1" applyFill="1" applyBorder="1"/>
    <xf numFmtId="0" fontId="13" fillId="0" borderId="0" xfId="0" applyFont="1"/>
    <xf numFmtId="179" fontId="3" fillId="5" borderId="14" xfId="0" applyNumberFormat="1" applyFont="1" applyFill="1" applyBorder="1"/>
    <xf numFmtId="0" fontId="5" fillId="3" borderId="8" xfId="0" applyFont="1" applyFill="1" applyBorder="1" applyAlignment="1">
      <alignment horizontal="center"/>
    </xf>
    <xf numFmtId="179" fontId="3" fillId="5" borderId="17" xfId="0" applyNumberFormat="1" applyFont="1" applyFill="1" applyBorder="1"/>
    <xf numFmtId="176" fontId="3" fillId="5" borderId="6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79" fontId="3" fillId="0" borderId="17" xfId="0" applyNumberFormat="1" applyFont="1" applyBorder="1"/>
    <xf numFmtId="176" fontId="3" fillId="0" borderId="6" xfId="0" applyNumberFormat="1" applyFont="1" applyBorder="1"/>
    <xf numFmtId="179" fontId="3" fillId="0" borderId="6" xfId="0" applyNumberFormat="1" applyFont="1" applyBorder="1"/>
    <xf numFmtId="176" fontId="3" fillId="0" borderId="18" xfId="0" applyNumberFormat="1" applyFont="1" applyBorder="1"/>
    <xf numFmtId="0" fontId="4" fillId="2" borderId="2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7">
    <cellStyle name="Calc Currency (0)" xfId="2"/>
    <cellStyle name="Header1" xfId="3"/>
    <cellStyle name="Header2" xfId="4"/>
    <cellStyle name="Normal_#18-Internet" xfId="5"/>
    <cellStyle name="桁区切り 2" xf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showGridLines="0" tabSelected="1" zoomScaleNormal="100" workbookViewId="0">
      <selection activeCell="B16" sqref="B16"/>
    </sheetView>
  </sheetViews>
  <sheetFormatPr defaultRowHeight="12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7" width="6.7109375" customWidth="1"/>
    <col min="18" max="18" width="7.7109375" customWidth="1"/>
    <col min="19" max="19" width="6.7109375" customWidth="1"/>
    <col min="21" max="21" width="4" customWidth="1"/>
  </cols>
  <sheetData>
    <row r="1" spans="2:21" ht="12" customHeight="1"/>
    <row r="2" spans="2:21" ht="15" customHeight="1">
      <c r="B2" s="1" t="s">
        <v>17</v>
      </c>
      <c r="C2" s="1"/>
    </row>
    <row r="3" spans="2:21" ht="12" customHeight="1"/>
    <row r="4" spans="2:21" ht="12" customHeight="1">
      <c r="B4" s="3"/>
      <c r="C4" s="3"/>
      <c r="S4" s="4" t="s">
        <v>1</v>
      </c>
    </row>
    <row r="5" spans="2:21" ht="12" customHeight="1">
      <c r="B5" s="70" t="s">
        <v>2</v>
      </c>
      <c r="C5" s="71"/>
      <c r="D5" s="76" t="s">
        <v>3</v>
      </c>
      <c r="E5" s="77"/>
      <c r="F5" s="78" t="s">
        <v>4</v>
      </c>
      <c r="G5" s="77"/>
      <c r="H5" s="78" t="s">
        <v>18</v>
      </c>
      <c r="I5" s="77"/>
      <c r="J5" s="78" t="s">
        <v>19</v>
      </c>
      <c r="K5" s="77"/>
      <c r="L5" s="79" t="s">
        <v>20</v>
      </c>
      <c r="M5" s="79"/>
      <c r="N5" s="79"/>
      <c r="O5" s="77"/>
      <c r="P5" s="64" t="s">
        <v>21</v>
      </c>
      <c r="Q5" s="65"/>
      <c r="R5" s="64" t="s">
        <v>8</v>
      </c>
      <c r="S5" s="68"/>
    </row>
    <row r="6" spans="2:21" ht="12" customHeight="1">
      <c r="B6" s="72"/>
      <c r="C6" s="73"/>
      <c r="D6" s="16" t="s">
        <v>22</v>
      </c>
      <c r="E6" s="19"/>
      <c r="F6" s="18" t="s">
        <v>23</v>
      </c>
      <c r="G6" s="17"/>
      <c r="H6" s="41" t="s">
        <v>24</v>
      </c>
      <c r="I6" s="19"/>
      <c r="J6" s="20" t="s">
        <v>25</v>
      </c>
      <c r="K6" s="28"/>
      <c r="L6" s="21" t="s">
        <v>26</v>
      </c>
      <c r="M6" s="17"/>
      <c r="N6" s="32" t="s">
        <v>27</v>
      </c>
      <c r="O6" s="19"/>
      <c r="P6" s="66"/>
      <c r="Q6" s="67"/>
      <c r="R6" s="66"/>
      <c r="S6" s="69"/>
    </row>
    <row r="7" spans="2:21" ht="12" customHeight="1">
      <c r="B7" s="74"/>
      <c r="C7" s="75"/>
      <c r="D7" s="22"/>
      <c r="E7" s="25" t="s">
        <v>0</v>
      </c>
      <c r="F7" s="24"/>
      <c r="G7" s="23" t="s">
        <v>0</v>
      </c>
      <c r="H7" s="24"/>
      <c r="I7" s="25" t="s">
        <v>0</v>
      </c>
      <c r="J7" s="24"/>
      <c r="K7" s="25" t="s">
        <v>0</v>
      </c>
      <c r="L7" s="24"/>
      <c r="M7" s="23" t="s">
        <v>0</v>
      </c>
      <c r="N7" s="24"/>
      <c r="O7" s="25" t="s">
        <v>0</v>
      </c>
      <c r="P7" s="24"/>
      <c r="Q7" s="25" t="s">
        <v>0</v>
      </c>
      <c r="R7" s="42"/>
      <c r="S7" s="26" t="s">
        <v>0</v>
      </c>
    </row>
    <row r="8" spans="2:21" s="35" customFormat="1" ht="12" customHeight="1">
      <c r="B8" s="33">
        <v>2011</v>
      </c>
      <c r="C8" s="34" t="s">
        <v>28</v>
      </c>
      <c r="D8" s="43">
        <v>882</v>
      </c>
      <c r="E8" s="44" t="s">
        <v>29</v>
      </c>
      <c r="F8" s="45">
        <v>132</v>
      </c>
      <c r="G8" s="44" t="s">
        <v>29</v>
      </c>
      <c r="H8" s="46">
        <v>1180</v>
      </c>
      <c r="I8" s="44" t="s">
        <v>29</v>
      </c>
      <c r="J8" s="45">
        <v>430</v>
      </c>
      <c r="K8" s="44" t="s">
        <v>29</v>
      </c>
      <c r="L8" s="45">
        <v>230</v>
      </c>
      <c r="M8" s="44" t="s">
        <v>29</v>
      </c>
      <c r="N8" s="45">
        <v>366</v>
      </c>
      <c r="O8" s="44" t="s">
        <v>29</v>
      </c>
      <c r="P8" s="45">
        <v>511</v>
      </c>
      <c r="Q8" s="44" t="s">
        <v>29</v>
      </c>
      <c r="R8" s="46">
        <v>3731</v>
      </c>
      <c r="S8" s="47" t="s">
        <v>29</v>
      </c>
      <c r="T8" s="48">
        <f>P8+N8+L8+J8+H8+F8+D8</f>
        <v>3731</v>
      </c>
      <c r="U8" s="49">
        <f t="shared" ref="U8:U15" si="0">R8-T8</f>
        <v>0</v>
      </c>
    </row>
    <row r="9" spans="2:21" s="35" customFormat="1" ht="12" customHeight="1">
      <c r="B9" s="33">
        <v>2012</v>
      </c>
      <c r="C9" s="34">
        <v>24</v>
      </c>
      <c r="D9" s="45">
        <v>973</v>
      </c>
      <c r="E9" s="50">
        <f t="shared" ref="E9:E13" si="1">D9/D8*100</f>
        <v>110.31746031746033</v>
      </c>
      <c r="F9" s="45">
        <v>141</v>
      </c>
      <c r="G9" s="50">
        <f t="shared" ref="G9:G14" si="2">F9/F8*100</f>
        <v>106.81818181818181</v>
      </c>
      <c r="H9" s="46">
        <v>1270</v>
      </c>
      <c r="I9" s="50">
        <f>H9/H8*100</f>
        <v>107.62711864406779</v>
      </c>
      <c r="J9" s="45">
        <v>450</v>
      </c>
      <c r="K9" s="50">
        <f t="shared" ref="K9:K13" si="3">J9/J8*100</f>
        <v>104.65116279069768</v>
      </c>
      <c r="L9" s="45">
        <v>235</v>
      </c>
      <c r="M9" s="50">
        <f t="shared" ref="M9:M13" si="4">L9/L8*100</f>
        <v>102.17391304347827</v>
      </c>
      <c r="N9" s="45">
        <v>404</v>
      </c>
      <c r="O9" s="50">
        <f t="shared" ref="O9:Q14" si="5">N9/N8*100</f>
        <v>110.38251366120218</v>
      </c>
      <c r="P9" s="45">
        <v>586</v>
      </c>
      <c r="Q9" s="50">
        <f t="shared" si="5"/>
        <v>114.67710371819962</v>
      </c>
      <c r="R9" s="46">
        <v>4059</v>
      </c>
      <c r="S9" s="15">
        <f t="shared" ref="S9:S13" si="6">R9/R8*100</f>
        <v>108.79120879120879</v>
      </c>
      <c r="T9" s="48">
        <f t="shared" ref="T9:T15" si="7">P9+N9+L9+J9+H9+F9+D9</f>
        <v>4059</v>
      </c>
      <c r="U9" s="49">
        <f t="shared" si="0"/>
        <v>0</v>
      </c>
    </row>
    <row r="10" spans="2:21" s="35" customFormat="1" ht="12" customHeight="1">
      <c r="B10" s="33">
        <v>2013</v>
      </c>
      <c r="C10" s="34">
        <v>25</v>
      </c>
      <c r="D10" s="45">
        <v>956</v>
      </c>
      <c r="E10" s="50">
        <f t="shared" si="1"/>
        <v>98.252826310380271</v>
      </c>
      <c r="F10" s="45">
        <v>151</v>
      </c>
      <c r="G10" s="50">
        <f t="shared" si="2"/>
        <v>107.0921985815603</v>
      </c>
      <c r="H10" s="46">
        <v>1250</v>
      </c>
      <c r="I10" s="50">
        <f t="shared" ref="I10:I13" si="8">H10/H9*100</f>
        <v>98.425196850393704</v>
      </c>
      <c r="J10" s="45">
        <v>490</v>
      </c>
      <c r="K10" s="50">
        <f t="shared" si="3"/>
        <v>108.88888888888889</v>
      </c>
      <c r="L10" s="45">
        <v>208</v>
      </c>
      <c r="M10" s="50">
        <f t="shared" si="4"/>
        <v>88.510638297872333</v>
      </c>
      <c r="N10" s="45">
        <v>404</v>
      </c>
      <c r="O10" s="50">
        <f t="shared" si="5"/>
        <v>100</v>
      </c>
      <c r="P10" s="45">
        <v>582</v>
      </c>
      <c r="Q10" s="50">
        <f>P10/P9*100</f>
        <v>99.317406143344712</v>
      </c>
      <c r="R10" s="46">
        <v>4041</v>
      </c>
      <c r="S10" s="15">
        <f t="shared" si="6"/>
        <v>99.55654101995566</v>
      </c>
      <c r="T10" s="48">
        <f t="shared" si="7"/>
        <v>4041</v>
      </c>
      <c r="U10" s="49">
        <f t="shared" si="0"/>
        <v>0</v>
      </c>
    </row>
    <row r="11" spans="2:21" s="35" customFormat="1" ht="12" customHeight="1">
      <c r="B11" s="33">
        <v>2014</v>
      </c>
      <c r="C11" s="34">
        <v>26</v>
      </c>
      <c r="D11" s="46">
        <v>1047</v>
      </c>
      <c r="E11" s="50">
        <f t="shared" si="1"/>
        <v>109.51882845188285</v>
      </c>
      <c r="F11" s="45">
        <v>154</v>
      </c>
      <c r="G11" s="50">
        <f t="shared" si="2"/>
        <v>101.98675496688743</v>
      </c>
      <c r="H11" s="46">
        <v>1550</v>
      </c>
      <c r="I11" s="50">
        <f t="shared" si="8"/>
        <v>124</v>
      </c>
      <c r="J11" s="45">
        <v>520</v>
      </c>
      <c r="K11" s="50">
        <f t="shared" si="3"/>
        <v>106.12244897959184</v>
      </c>
      <c r="L11" s="45">
        <v>228</v>
      </c>
      <c r="M11" s="50">
        <f t="shared" si="4"/>
        <v>109.61538461538463</v>
      </c>
      <c r="N11" s="45">
        <v>415</v>
      </c>
      <c r="O11" s="50">
        <f t="shared" si="5"/>
        <v>102.72277227722772</v>
      </c>
      <c r="P11" s="45">
        <v>610</v>
      </c>
      <c r="Q11" s="50">
        <f t="shared" si="5"/>
        <v>104.81099656357389</v>
      </c>
      <c r="R11" s="46">
        <v>4524</v>
      </c>
      <c r="S11" s="15">
        <f t="shared" si="6"/>
        <v>111.95248700816629</v>
      </c>
      <c r="T11" s="48">
        <f t="shared" si="7"/>
        <v>4524</v>
      </c>
      <c r="U11" s="49">
        <f t="shared" si="0"/>
        <v>0</v>
      </c>
    </row>
    <row r="12" spans="2:21" s="35" customFormat="1" ht="12" customHeight="1">
      <c r="B12" s="29">
        <v>2015</v>
      </c>
      <c r="C12" s="34">
        <v>27</v>
      </c>
      <c r="D12" s="46">
        <v>1029</v>
      </c>
      <c r="E12" s="50">
        <f>D12/D11*100</f>
        <v>98.280802292263616</v>
      </c>
      <c r="F12" s="45">
        <v>155</v>
      </c>
      <c r="G12" s="50">
        <f t="shared" si="2"/>
        <v>100.64935064935065</v>
      </c>
      <c r="H12" s="46">
        <v>1715</v>
      </c>
      <c r="I12" s="50">
        <f t="shared" si="8"/>
        <v>110.64516129032258</v>
      </c>
      <c r="J12" s="45">
        <v>540</v>
      </c>
      <c r="K12" s="50">
        <f t="shared" si="3"/>
        <v>103.84615384615385</v>
      </c>
      <c r="L12" s="45">
        <v>266</v>
      </c>
      <c r="M12" s="50">
        <f t="shared" si="4"/>
        <v>116.66666666666667</v>
      </c>
      <c r="N12" s="45">
        <v>410</v>
      </c>
      <c r="O12" s="50">
        <f t="shared" si="5"/>
        <v>98.795180722891558</v>
      </c>
      <c r="P12" s="45">
        <v>645</v>
      </c>
      <c r="Q12" s="50">
        <f t="shared" si="5"/>
        <v>105.73770491803278</v>
      </c>
      <c r="R12" s="46">
        <v>4760</v>
      </c>
      <c r="S12" s="37">
        <f t="shared" si="6"/>
        <v>105.21662245800177</v>
      </c>
      <c r="T12" s="48">
        <f t="shared" si="7"/>
        <v>4760</v>
      </c>
      <c r="U12" s="49">
        <f t="shared" si="0"/>
        <v>0</v>
      </c>
    </row>
    <row r="13" spans="2:21" s="35" customFormat="1" ht="12" customHeight="1">
      <c r="B13" s="33">
        <v>2016</v>
      </c>
      <c r="C13" s="34">
        <v>28</v>
      </c>
      <c r="D13" s="46">
        <v>1049</v>
      </c>
      <c r="E13" s="50">
        <f t="shared" si="1"/>
        <v>101.94363459669582</v>
      </c>
      <c r="F13" s="45">
        <v>153</v>
      </c>
      <c r="G13" s="50">
        <f>F13/F12*100</f>
        <v>98.709677419354833</v>
      </c>
      <c r="H13" s="46">
        <v>1735</v>
      </c>
      <c r="I13" s="50">
        <f t="shared" si="8"/>
        <v>101.16618075801749</v>
      </c>
      <c r="J13" s="45">
        <v>540</v>
      </c>
      <c r="K13" s="50">
        <f t="shared" si="3"/>
        <v>100</v>
      </c>
      <c r="L13" s="45">
        <v>238</v>
      </c>
      <c r="M13" s="50">
        <f t="shared" si="4"/>
        <v>89.473684210526315</v>
      </c>
      <c r="N13" s="45">
        <v>414</v>
      </c>
      <c r="O13" s="50">
        <f>N13/N12*100</f>
        <v>100.97560975609755</v>
      </c>
      <c r="P13" s="45">
        <v>620</v>
      </c>
      <c r="Q13" s="50">
        <f t="shared" si="5"/>
        <v>96.124031007751938</v>
      </c>
      <c r="R13" s="46">
        <v>4749</v>
      </c>
      <c r="S13" s="37">
        <f t="shared" si="6"/>
        <v>99.768907563025209</v>
      </c>
      <c r="T13" s="48">
        <f t="shared" si="7"/>
        <v>4749</v>
      </c>
      <c r="U13" s="49">
        <f t="shared" si="0"/>
        <v>0</v>
      </c>
    </row>
    <row r="14" spans="2:21" s="35" customFormat="1" ht="12" customHeight="1">
      <c r="B14" s="33">
        <v>2017</v>
      </c>
      <c r="C14" s="34">
        <v>29</v>
      </c>
      <c r="D14" s="46">
        <v>1065</v>
      </c>
      <c r="E14" s="50">
        <f>D14/D13*100</f>
        <v>101.52526215443278</v>
      </c>
      <c r="F14" s="45">
        <v>157</v>
      </c>
      <c r="G14" s="50">
        <f t="shared" si="2"/>
        <v>102.61437908496731</v>
      </c>
      <c r="H14" s="46">
        <v>1660</v>
      </c>
      <c r="I14" s="50">
        <f>H14/H13*100</f>
        <v>95.677233429394818</v>
      </c>
      <c r="J14" s="45">
        <v>570</v>
      </c>
      <c r="K14" s="50">
        <f>J14/J13*100</f>
        <v>105.55555555555556</v>
      </c>
      <c r="L14" s="45">
        <v>224</v>
      </c>
      <c r="M14" s="50">
        <f>L14/L13*100</f>
        <v>94.117647058823522</v>
      </c>
      <c r="N14" s="45">
        <v>375</v>
      </c>
      <c r="O14" s="50">
        <f t="shared" si="5"/>
        <v>90.579710144927532</v>
      </c>
      <c r="P14" s="45">
        <v>638</v>
      </c>
      <c r="Q14" s="50">
        <f>P14/P13*100</f>
        <v>102.90322580645162</v>
      </c>
      <c r="R14" s="46">
        <v>4689</v>
      </c>
      <c r="S14" s="37">
        <f>R14/R13*100</f>
        <v>98.736576121288692</v>
      </c>
      <c r="T14" s="48">
        <f t="shared" si="7"/>
        <v>4689</v>
      </c>
      <c r="U14" s="49">
        <f t="shared" si="0"/>
        <v>0</v>
      </c>
    </row>
    <row r="15" spans="2:21" ht="12" customHeight="1">
      <c r="B15" s="40">
        <v>2018</v>
      </c>
      <c r="C15" s="36">
        <v>30</v>
      </c>
      <c r="D15" s="51">
        <v>1080</v>
      </c>
      <c r="E15" s="52">
        <f>D15/D14*100</f>
        <v>101.40845070422534</v>
      </c>
      <c r="F15" s="53">
        <v>162</v>
      </c>
      <c r="G15" s="52">
        <f t="shared" ref="G15" si="9">F15/F14*100</f>
        <v>103.18471337579618</v>
      </c>
      <c r="H15" s="51">
        <v>1685</v>
      </c>
      <c r="I15" s="52">
        <f>H15/H14*100</f>
        <v>101.50602409638554</v>
      </c>
      <c r="J15" s="53">
        <v>600</v>
      </c>
      <c r="K15" s="52">
        <f>J15/J14*100</f>
        <v>105.26315789473684</v>
      </c>
      <c r="L15" s="53">
        <v>228</v>
      </c>
      <c r="M15" s="52">
        <f>L15/L14*100</f>
        <v>101.78571428571428</v>
      </c>
      <c r="N15" s="53">
        <v>395</v>
      </c>
      <c r="O15" s="52">
        <f t="shared" ref="O15" si="10">N15/N14*100</f>
        <v>105.33333333333333</v>
      </c>
      <c r="P15" s="53">
        <v>660</v>
      </c>
      <c r="Q15" s="52">
        <f>P15/P14*100</f>
        <v>103.44827586206897</v>
      </c>
      <c r="R15" s="51">
        <v>4810</v>
      </c>
      <c r="S15" s="38">
        <f>R15/R14*100</f>
        <v>102.58050757091064</v>
      </c>
      <c r="T15" s="48">
        <f t="shared" si="7"/>
        <v>4810</v>
      </c>
      <c r="U15" s="49">
        <f t="shared" si="0"/>
        <v>0</v>
      </c>
    </row>
    <row r="16" spans="2:21" ht="12" customHeight="1">
      <c r="B16" s="2" t="s">
        <v>9</v>
      </c>
      <c r="C16" s="2"/>
    </row>
    <row r="17" spans="2:19" ht="12" customHeight="1">
      <c r="B17" s="2" t="s">
        <v>62</v>
      </c>
      <c r="C17" s="2"/>
    </row>
    <row r="18" spans="2:19" ht="12" customHeight="1">
      <c r="B18" s="12" t="s">
        <v>63</v>
      </c>
      <c r="C18" s="12"/>
      <c r="S18" s="4" t="s">
        <v>65</v>
      </c>
    </row>
    <row r="19" spans="2:19" ht="12" customHeight="1">
      <c r="B19" s="12" t="s">
        <v>64</v>
      </c>
    </row>
    <row r="20" spans="2:19" ht="12" customHeight="1"/>
    <row r="21" spans="2:19" ht="12" customHeight="1"/>
    <row r="22" spans="2:19" ht="12" customHeight="1"/>
    <row r="30" spans="2:19" ht="14.25">
      <c r="B30" s="1"/>
      <c r="C30" s="1"/>
    </row>
  </sheetData>
  <mergeCells count="8">
    <mergeCell ref="P5:Q6"/>
    <mergeCell ref="R5:S6"/>
    <mergeCell ref="B5:C7"/>
    <mergeCell ref="D5:E5"/>
    <mergeCell ref="F5:G5"/>
    <mergeCell ref="H5:I5"/>
    <mergeCell ref="J5:K5"/>
    <mergeCell ref="L5:O5"/>
  </mergeCells>
  <phoneticPr fontId="6"/>
  <pageMargins left="0.59055118110236227" right="0" top="0.59055118110236227" bottom="0" header="0" footer="0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9"/>
  <sheetViews>
    <sheetView showGridLines="0" zoomScaleNormal="100" workbookViewId="0"/>
  </sheetViews>
  <sheetFormatPr defaultRowHeight="12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9" width="6.7109375" customWidth="1"/>
    <col min="30" max="30" width="7.7109375" customWidth="1"/>
    <col min="31" max="31" width="6.7109375" customWidth="1"/>
    <col min="32" max="32" width="7.7109375" customWidth="1"/>
    <col min="33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9.140625" style="54"/>
    <col min="45" max="45" width="6.5703125" style="54" customWidth="1"/>
  </cols>
  <sheetData>
    <row r="1" spans="2:45" ht="12" customHeight="1"/>
    <row r="2" spans="2:45" ht="15" customHeight="1">
      <c r="B2" s="1" t="s">
        <v>31</v>
      </c>
      <c r="C2" s="1"/>
    </row>
    <row r="3" spans="2:45" ht="12" customHeight="1"/>
    <row r="4" spans="2:45" ht="12" customHeight="1">
      <c r="B4" s="3"/>
      <c r="C4" s="3"/>
      <c r="AQ4" s="4" t="s">
        <v>1</v>
      </c>
    </row>
    <row r="5" spans="2:45" ht="12" customHeight="1">
      <c r="B5" s="70" t="s">
        <v>2</v>
      </c>
      <c r="C5" s="80"/>
      <c r="D5" s="79" t="s">
        <v>3</v>
      </c>
      <c r="E5" s="79"/>
      <c r="F5" s="79"/>
      <c r="G5" s="79"/>
      <c r="H5" s="79"/>
      <c r="I5" s="79"/>
      <c r="J5" s="78" t="s">
        <v>4</v>
      </c>
      <c r="K5" s="79"/>
      <c r="L5" s="79"/>
      <c r="M5" s="79"/>
      <c r="N5" s="79"/>
      <c r="O5" s="77"/>
      <c r="P5" s="78" t="s">
        <v>32</v>
      </c>
      <c r="Q5" s="77"/>
      <c r="R5" s="78" t="s">
        <v>33</v>
      </c>
      <c r="S5" s="77"/>
      <c r="T5" s="78" t="s">
        <v>5</v>
      </c>
      <c r="U5" s="79"/>
      <c r="V5" s="79"/>
      <c r="W5" s="79"/>
      <c r="X5" s="78" t="s">
        <v>34</v>
      </c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7"/>
      <c r="AL5" s="79" t="s">
        <v>35</v>
      </c>
      <c r="AM5" s="79"/>
      <c r="AN5" s="79"/>
      <c r="AO5" s="79"/>
      <c r="AP5" s="64" t="s">
        <v>8</v>
      </c>
      <c r="AQ5" s="68"/>
    </row>
    <row r="6" spans="2:45" ht="12" customHeight="1">
      <c r="B6" s="72"/>
      <c r="C6" s="73"/>
      <c r="D6" s="16" t="s">
        <v>36</v>
      </c>
      <c r="E6" s="17"/>
      <c r="F6" s="18" t="s">
        <v>37</v>
      </c>
      <c r="G6" s="19"/>
      <c r="H6" s="16" t="s">
        <v>38</v>
      </c>
      <c r="I6" s="19"/>
      <c r="J6" s="20" t="s">
        <v>39</v>
      </c>
      <c r="K6" s="19"/>
      <c r="L6" s="18" t="s">
        <v>40</v>
      </c>
      <c r="M6" s="17"/>
      <c r="N6" s="18" t="s">
        <v>41</v>
      </c>
      <c r="O6" s="17"/>
      <c r="P6" s="41" t="s">
        <v>42</v>
      </c>
      <c r="Q6" s="19"/>
      <c r="R6" s="20" t="s">
        <v>43</v>
      </c>
      <c r="S6" s="19"/>
      <c r="T6" s="41" t="s">
        <v>44</v>
      </c>
      <c r="U6" s="19"/>
      <c r="V6" s="21" t="s">
        <v>45</v>
      </c>
      <c r="W6" s="17"/>
      <c r="X6" s="20" t="s">
        <v>11</v>
      </c>
      <c r="Y6" s="27"/>
      <c r="Z6" s="20" t="s">
        <v>46</v>
      </c>
      <c r="AA6" s="28"/>
      <c r="AB6" s="20" t="s">
        <v>47</v>
      </c>
      <c r="AC6" s="28"/>
      <c r="AD6" s="41" t="s">
        <v>7</v>
      </c>
      <c r="AE6" s="28"/>
      <c r="AF6" s="20" t="s">
        <v>12</v>
      </c>
      <c r="AG6" s="28"/>
      <c r="AH6" s="20" t="s">
        <v>48</v>
      </c>
      <c r="AI6" s="28"/>
      <c r="AJ6" s="20" t="s">
        <v>49</v>
      </c>
      <c r="AK6" s="28"/>
      <c r="AL6" s="21" t="s">
        <v>50</v>
      </c>
      <c r="AM6" s="17"/>
      <c r="AN6" s="32" t="s">
        <v>51</v>
      </c>
      <c r="AO6" s="19"/>
      <c r="AP6" s="66"/>
      <c r="AQ6" s="69"/>
    </row>
    <row r="7" spans="2:45" ht="12" customHeight="1">
      <c r="B7" s="74"/>
      <c r="C7" s="75"/>
      <c r="D7" s="22"/>
      <c r="E7" s="23" t="s">
        <v>0</v>
      </c>
      <c r="F7" s="24"/>
      <c r="G7" s="25" t="s">
        <v>0</v>
      </c>
      <c r="H7" s="22"/>
      <c r="I7" s="25" t="s">
        <v>0</v>
      </c>
      <c r="J7" s="24"/>
      <c r="K7" s="25" t="s">
        <v>0</v>
      </c>
      <c r="L7" s="24"/>
      <c r="M7" s="23" t="s">
        <v>0</v>
      </c>
      <c r="N7" s="24"/>
      <c r="O7" s="23" t="s">
        <v>0</v>
      </c>
      <c r="P7" s="24"/>
      <c r="Q7" s="25" t="s">
        <v>0</v>
      </c>
      <c r="R7" s="24"/>
      <c r="S7" s="25" t="s">
        <v>0</v>
      </c>
      <c r="T7" s="24"/>
      <c r="U7" s="25" t="s">
        <v>0</v>
      </c>
      <c r="V7" s="24"/>
      <c r="W7" s="23" t="s">
        <v>0</v>
      </c>
      <c r="X7" s="24"/>
      <c r="Y7" s="23" t="s">
        <v>0</v>
      </c>
      <c r="Z7" s="24"/>
      <c r="AA7" s="25" t="s">
        <v>0</v>
      </c>
      <c r="AB7" s="24"/>
      <c r="AC7" s="25" t="s">
        <v>0</v>
      </c>
      <c r="AD7" s="24"/>
      <c r="AE7" s="25" t="s">
        <v>0</v>
      </c>
      <c r="AF7" s="24"/>
      <c r="AG7" s="25" t="s">
        <v>0</v>
      </c>
      <c r="AH7" s="24"/>
      <c r="AI7" s="25" t="s">
        <v>0</v>
      </c>
      <c r="AJ7" s="24"/>
      <c r="AK7" s="25" t="s">
        <v>0</v>
      </c>
      <c r="AL7" s="24"/>
      <c r="AM7" s="23" t="s">
        <v>0</v>
      </c>
      <c r="AN7" s="24"/>
      <c r="AO7" s="25" t="s">
        <v>0</v>
      </c>
      <c r="AP7" s="42"/>
      <c r="AQ7" s="26" t="s">
        <v>0</v>
      </c>
    </row>
    <row r="8" spans="2:45" ht="12" hidden="1" customHeight="1">
      <c r="B8" s="29">
        <v>2009</v>
      </c>
      <c r="C8" s="30" t="s">
        <v>13</v>
      </c>
      <c r="D8" s="5">
        <v>83</v>
      </c>
      <c r="E8" s="13" t="s">
        <v>52</v>
      </c>
      <c r="F8" s="6">
        <v>25</v>
      </c>
      <c r="G8" s="13" t="s">
        <v>52</v>
      </c>
      <c r="H8" s="6">
        <v>786</v>
      </c>
      <c r="I8" s="13" t="s">
        <v>52</v>
      </c>
      <c r="J8" s="6">
        <v>33</v>
      </c>
      <c r="K8" s="13" t="s">
        <v>52</v>
      </c>
      <c r="L8" s="6">
        <v>125</v>
      </c>
      <c r="M8" s="13" t="s">
        <v>52</v>
      </c>
      <c r="N8" s="6">
        <f t="shared" ref="N8" si="0">J8+L8</f>
        <v>158</v>
      </c>
      <c r="O8" s="13" t="s">
        <v>53</v>
      </c>
      <c r="P8" s="7">
        <v>1080</v>
      </c>
      <c r="Q8" s="13" t="s">
        <v>53</v>
      </c>
      <c r="R8" s="13"/>
      <c r="S8" s="13"/>
      <c r="T8" s="6">
        <v>70</v>
      </c>
      <c r="U8" s="13" t="s">
        <v>53</v>
      </c>
      <c r="V8" s="6">
        <v>51</v>
      </c>
      <c r="W8" s="13" t="s">
        <v>53</v>
      </c>
      <c r="X8" s="7">
        <v>54</v>
      </c>
      <c r="Y8" s="13" t="s">
        <v>53</v>
      </c>
      <c r="Z8" s="6">
        <v>360</v>
      </c>
      <c r="AA8" s="13" t="s">
        <v>53</v>
      </c>
      <c r="AB8" s="13"/>
      <c r="AC8" s="13"/>
      <c r="AD8" s="7">
        <v>167</v>
      </c>
      <c r="AE8" s="13" t="s">
        <v>53</v>
      </c>
      <c r="AF8" s="6">
        <v>15</v>
      </c>
      <c r="AG8" s="13" t="s">
        <v>53</v>
      </c>
      <c r="AH8" s="13"/>
      <c r="AI8" s="13"/>
      <c r="AJ8" s="13"/>
      <c r="AK8" s="13"/>
      <c r="AL8" s="6">
        <v>203</v>
      </c>
      <c r="AM8" s="13" t="s">
        <v>53</v>
      </c>
      <c r="AN8" s="6">
        <v>385</v>
      </c>
      <c r="AO8" s="13" t="s">
        <v>53</v>
      </c>
      <c r="AP8" s="7">
        <v>3437</v>
      </c>
      <c r="AQ8" s="14" t="s">
        <v>53</v>
      </c>
    </row>
    <row r="9" spans="2:45" ht="12" customHeight="1">
      <c r="B9" s="29">
        <v>2010</v>
      </c>
      <c r="C9" s="34" t="s">
        <v>54</v>
      </c>
      <c r="D9" s="55">
        <v>72</v>
      </c>
      <c r="E9" s="44" t="s">
        <v>53</v>
      </c>
      <c r="F9" s="45">
        <v>13</v>
      </c>
      <c r="G9" s="44" t="s">
        <v>53</v>
      </c>
      <c r="H9" s="45">
        <v>824</v>
      </c>
      <c r="I9" s="44" t="s">
        <v>53</v>
      </c>
      <c r="J9" s="45">
        <v>35</v>
      </c>
      <c r="K9" s="44" t="s">
        <v>53</v>
      </c>
      <c r="L9" s="45">
        <v>130</v>
      </c>
      <c r="M9" s="44" t="s">
        <v>53</v>
      </c>
      <c r="N9" s="45">
        <v>19</v>
      </c>
      <c r="O9" s="44" t="s">
        <v>53</v>
      </c>
      <c r="P9" s="46">
        <v>1060</v>
      </c>
      <c r="Q9" s="44" t="s">
        <v>53</v>
      </c>
      <c r="R9" s="44" t="s">
        <v>15</v>
      </c>
      <c r="S9" s="44" t="s">
        <v>15</v>
      </c>
      <c r="T9" s="45">
        <v>42</v>
      </c>
      <c r="U9" s="44" t="s">
        <v>53</v>
      </c>
      <c r="V9" s="45">
        <v>53</v>
      </c>
      <c r="W9" s="44" t="s">
        <v>53</v>
      </c>
      <c r="X9" s="46">
        <v>55</v>
      </c>
      <c r="Y9" s="44" t="s">
        <v>53</v>
      </c>
      <c r="Z9" s="45">
        <v>380</v>
      </c>
      <c r="AA9" s="44" t="s">
        <v>53</v>
      </c>
      <c r="AB9" s="44" t="s">
        <v>15</v>
      </c>
      <c r="AC9" s="44" t="s">
        <v>15</v>
      </c>
      <c r="AD9" s="46">
        <v>156</v>
      </c>
      <c r="AE9" s="44" t="s">
        <v>53</v>
      </c>
      <c r="AF9" s="45">
        <v>10</v>
      </c>
      <c r="AG9" s="44" t="s">
        <v>53</v>
      </c>
      <c r="AH9" s="44" t="s">
        <v>15</v>
      </c>
      <c r="AI9" s="44" t="s">
        <v>15</v>
      </c>
      <c r="AJ9" s="44" t="s">
        <v>15</v>
      </c>
      <c r="AK9" s="44" t="s">
        <v>15</v>
      </c>
      <c r="AL9" s="45">
        <v>205</v>
      </c>
      <c r="AM9" s="44" t="s">
        <v>53</v>
      </c>
      <c r="AN9" s="45">
        <v>344</v>
      </c>
      <c r="AO9" s="44" t="s">
        <v>53</v>
      </c>
      <c r="AP9" s="46">
        <v>3398</v>
      </c>
      <c r="AQ9" s="14" t="s">
        <v>53</v>
      </c>
      <c r="AR9" s="48">
        <f>AN9+AL9+AF9+AD9+Z9+X9+V9+T9+P9+N9+L9+J9+H9+F9+D9</f>
        <v>3398</v>
      </c>
      <c r="AS9" s="49">
        <f>AP9-AR9</f>
        <v>0</v>
      </c>
    </row>
    <row r="10" spans="2:45" s="35" customFormat="1" ht="12" customHeight="1">
      <c r="B10" s="33">
        <v>2011</v>
      </c>
      <c r="C10" s="34">
        <v>23</v>
      </c>
      <c r="D10" s="55">
        <v>76</v>
      </c>
      <c r="E10" s="50">
        <f>D10/D9*100</f>
        <v>105.55555555555556</v>
      </c>
      <c r="F10" s="45">
        <v>26</v>
      </c>
      <c r="G10" s="50">
        <f t="shared" ref="E10:G14" si="1">F10/F9*100</f>
        <v>200</v>
      </c>
      <c r="H10" s="45">
        <v>882</v>
      </c>
      <c r="I10" s="50">
        <f t="shared" ref="I10:I14" si="2">H10/H9*100</f>
        <v>107.03883495145632</v>
      </c>
      <c r="J10" s="45">
        <v>39</v>
      </c>
      <c r="K10" s="50">
        <f t="shared" ref="K10:K14" si="3">J10/J9*100</f>
        <v>111.42857142857143</v>
      </c>
      <c r="L10" s="45">
        <v>132</v>
      </c>
      <c r="M10" s="50">
        <f t="shared" ref="M10:M13" si="4">L10/L9*100</f>
        <v>101.53846153846153</v>
      </c>
      <c r="N10" s="45">
        <v>19</v>
      </c>
      <c r="O10" s="50">
        <f t="shared" ref="O10:O13" si="5">N10/N9*100</f>
        <v>100</v>
      </c>
      <c r="P10" s="46">
        <v>1180</v>
      </c>
      <c r="Q10" s="50">
        <f t="shared" ref="Q10:Q14" si="6">P10/P9*100</f>
        <v>111.32075471698113</v>
      </c>
      <c r="R10" s="45">
        <v>0</v>
      </c>
      <c r="S10" s="44" t="s">
        <v>15</v>
      </c>
      <c r="T10" s="45">
        <v>55</v>
      </c>
      <c r="U10" s="50">
        <f>T10/T9*100</f>
        <v>130.95238095238096</v>
      </c>
      <c r="V10" s="45">
        <v>43</v>
      </c>
      <c r="W10" s="50">
        <f t="shared" ref="W10:W13" si="7">V10/V9*100</f>
        <v>81.132075471698116</v>
      </c>
      <c r="X10" s="46">
        <v>56</v>
      </c>
      <c r="Y10" s="50">
        <f t="shared" ref="Y10:Y14" si="8">X10/X9*100</f>
        <v>101.81818181818181</v>
      </c>
      <c r="Z10" s="45">
        <v>430</v>
      </c>
      <c r="AA10" s="50">
        <f t="shared" ref="AA10:AA14" si="9">Z10/Z9*100</f>
        <v>113.1578947368421</v>
      </c>
      <c r="AB10" s="45">
        <v>0</v>
      </c>
      <c r="AC10" s="44" t="s">
        <v>15</v>
      </c>
      <c r="AD10" s="46">
        <v>137</v>
      </c>
      <c r="AE10" s="50">
        <f t="shared" ref="AE10:AE14" si="10">AD10/AD9*100</f>
        <v>87.820512820512818</v>
      </c>
      <c r="AF10" s="45">
        <v>4</v>
      </c>
      <c r="AG10" s="50">
        <f t="shared" ref="AG10:AG14" si="11">AF10/AF9*100</f>
        <v>40</v>
      </c>
      <c r="AH10" s="45">
        <v>0</v>
      </c>
      <c r="AI10" s="44" t="s">
        <v>15</v>
      </c>
      <c r="AJ10" s="45">
        <v>0</v>
      </c>
      <c r="AK10" s="44" t="s">
        <v>15</v>
      </c>
      <c r="AL10" s="45">
        <v>230</v>
      </c>
      <c r="AM10" s="50">
        <f t="shared" ref="AM10:AM14" si="12">AL10/AL9*100</f>
        <v>112.19512195121952</v>
      </c>
      <c r="AN10" s="45">
        <v>366</v>
      </c>
      <c r="AO10" s="50">
        <f t="shared" ref="AO10:AO14" si="13">AN10/AN9*100</f>
        <v>106.3953488372093</v>
      </c>
      <c r="AP10" s="46">
        <v>3675</v>
      </c>
      <c r="AQ10" s="15">
        <f t="shared" ref="AQ10:AQ14" si="14">AP10/AP9*100</f>
        <v>108.1518540317834</v>
      </c>
      <c r="AR10" s="48">
        <f t="shared" ref="AR10:AR13" si="15">AN10+AL10+AF10+AD10+Z10+X10+V10+T10+P10+N10+L10+J10+H10+F10+D10</f>
        <v>3675</v>
      </c>
      <c r="AS10" s="49">
        <f t="shared" ref="AS10:AS14" si="16">AP10-AR10</f>
        <v>0</v>
      </c>
    </row>
    <row r="11" spans="2:45" s="35" customFormat="1" ht="12" customHeight="1">
      <c r="B11" s="33">
        <v>2012</v>
      </c>
      <c r="C11" s="34">
        <v>24</v>
      </c>
      <c r="D11" s="55">
        <v>85</v>
      </c>
      <c r="E11" s="50">
        <f t="shared" si="1"/>
        <v>111.8421052631579</v>
      </c>
      <c r="F11" s="45">
        <v>55</v>
      </c>
      <c r="G11" s="50">
        <f>F11/F10*100</f>
        <v>211.53846153846155</v>
      </c>
      <c r="H11" s="45">
        <v>973</v>
      </c>
      <c r="I11" s="50">
        <f t="shared" si="2"/>
        <v>110.31746031746033</v>
      </c>
      <c r="J11" s="45">
        <v>32</v>
      </c>
      <c r="K11" s="50">
        <f t="shared" si="3"/>
        <v>82.051282051282044</v>
      </c>
      <c r="L11" s="45">
        <v>141</v>
      </c>
      <c r="M11" s="50">
        <f t="shared" si="4"/>
        <v>106.81818181818181</v>
      </c>
      <c r="N11" s="45">
        <v>19</v>
      </c>
      <c r="O11" s="50">
        <f>N11/N10*100</f>
        <v>100</v>
      </c>
      <c r="P11" s="46">
        <v>1270</v>
      </c>
      <c r="Q11" s="50">
        <f>P11/P10*100</f>
        <v>107.62711864406779</v>
      </c>
      <c r="R11" s="45">
        <v>0</v>
      </c>
      <c r="S11" s="44" t="s">
        <v>15</v>
      </c>
      <c r="T11" s="45">
        <v>57</v>
      </c>
      <c r="U11" s="50">
        <f>T11/T10*100</f>
        <v>103.63636363636364</v>
      </c>
      <c r="V11" s="45">
        <v>52</v>
      </c>
      <c r="W11" s="50">
        <f>V11/V10*100</f>
        <v>120.93023255813952</v>
      </c>
      <c r="X11" s="46">
        <v>57</v>
      </c>
      <c r="Y11" s="50">
        <f t="shared" si="8"/>
        <v>101.78571428571428</v>
      </c>
      <c r="Z11" s="45">
        <v>450</v>
      </c>
      <c r="AA11" s="50">
        <f t="shared" si="9"/>
        <v>104.65116279069768</v>
      </c>
      <c r="AB11" s="45">
        <v>0</v>
      </c>
      <c r="AC11" s="44" t="s">
        <v>15</v>
      </c>
      <c r="AD11" s="46">
        <v>139</v>
      </c>
      <c r="AE11" s="50">
        <f t="shared" si="10"/>
        <v>101.45985401459853</v>
      </c>
      <c r="AF11" s="45">
        <v>14</v>
      </c>
      <c r="AG11" s="50">
        <f t="shared" si="11"/>
        <v>350</v>
      </c>
      <c r="AH11" s="45">
        <v>0</v>
      </c>
      <c r="AI11" s="44" t="s">
        <v>15</v>
      </c>
      <c r="AJ11" s="45">
        <v>0</v>
      </c>
      <c r="AK11" s="44" t="s">
        <v>15</v>
      </c>
      <c r="AL11" s="45">
        <v>235</v>
      </c>
      <c r="AM11" s="50">
        <f t="shared" si="12"/>
        <v>102.17391304347827</v>
      </c>
      <c r="AN11" s="45">
        <v>404</v>
      </c>
      <c r="AO11" s="50">
        <f t="shared" si="13"/>
        <v>110.38251366120218</v>
      </c>
      <c r="AP11" s="46">
        <v>3983</v>
      </c>
      <c r="AQ11" s="15">
        <f t="shared" si="14"/>
        <v>108.38095238095238</v>
      </c>
      <c r="AR11" s="48">
        <f t="shared" si="15"/>
        <v>3983</v>
      </c>
      <c r="AS11" s="49">
        <f t="shared" si="16"/>
        <v>0</v>
      </c>
    </row>
    <row r="12" spans="2:45" s="35" customFormat="1" ht="12" customHeight="1">
      <c r="B12" s="33">
        <v>2013</v>
      </c>
      <c r="C12" s="34">
        <v>25</v>
      </c>
      <c r="D12" s="55">
        <v>74</v>
      </c>
      <c r="E12" s="50">
        <f t="shared" si="1"/>
        <v>87.058823529411768</v>
      </c>
      <c r="F12" s="45">
        <v>55</v>
      </c>
      <c r="G12" s="50">
        <f t="shared" si="1"/>
        <v>100</v>
      </c>
      <c r="H12" s="45">
        <v>956</v>
      </c>
      <c r="I12" s="50">
        <f>H12/H11*100</f>
        <v>98.252826310380271</v>
      </c>
      <c r="J12" s="45">
        <v>34</v>
      </c>
      <c r="K12" s="50">
        <f t="shared" si="3"/>
        <v>106.25</v>
      </c>
      <c r="L12" s="45">
        <v>151</v>
      </c>
      <c r="M12" s="50">
        <f t="shared" si="4"/>
        <v>107.0921985815603</v>
      </c>
      <c r="N12" s="45">
        <v>14</v>
      </c>
      <c r="O12" s="50">
        <f t="shared" si="5"/>
        <v>73.68421052631578</v>
      </c>
      <c r="P12" s="46">
        <v>1250</v>
      </c>
      <c r="Q12" s="50">
        <f t="shared" si="6"/>
        <v>98.425196850393704</v>
      </c>
      <c r="R12" s="45">
        <v>0</v>
      </c>
      <c r="S12" s="44" t="s">
        <v>15</v>
      </c>
      <c r="T12" s="45">
        <v>56</v>
      </c>
      <c r="U12" s="50">
        <f>T12/T11*100</f>
        <v>98.245614035087712</v>
      </c>
      <c r="V12" s="45">
        <v>52</v>
      </c>
      <c r="W12" s="50">
        <f t="shared" si="7"/>
        <v>100</v>
      </c>
      <c r="X12" s="46">
        <v>54</v>
      </c>
      <c r="Y12" s="50">
        <f t="shared" si="8"/>
        <v>94.73684210526315</v>
      </c>
      <c r="Z12" s="45">
        <v>490</v>
      </c>
      <c r="AA12" s="50">
        <f t="shared" si="9"/>
        <v>108.88888888888889</v>
      </c>
      <c r="AB12" s="45">
        <v>0</v>
      </c>
      <c r="AC12" s="44" t="s">
        <v>15</v>
      </c>
      <c r="AD12" s="46">
        <v>136</v>
      </c>
      <c r="AE12" s="50">
        <f t="shared" si="10"/>
        <v>97.841726618705039</v>
      </c>
      <c r="AF12" s="45">
        <v>12</v>
      </c>
      <c r="AG12" s="50">
        <f t="shared" si="11"/>
        <v>85.714285714285708</v>
      </c>
      <c r="AH12" s="45">
        <v>0</v>
      </c>
      <c r="AI12" s="44" t="s">
        <v>15</v>
      </c>
      <c r="AJ12" s="45">
        <v>0</v>
      </c>
      <c r="AK12" s="44" t="s">
        <v>15</v>
      </c>
      <c r="AL12" s="45">
        <v>215</v>
      </c>
      <c r="AM12" s="50">
        <f t="shared" si="12"/>
        <v>91.489361702127653</v>
      </c>
      <c r="AN12" s="45">
        <v>404</v>
      </c>
      <c r="AO12" s="50">
        <f t="shared" si="13"/>
        <v>100</v>
      </c>
      <c r="AP12" s="46">
        <v>3953</v>
      </c>
      <c r="AQ12" s="15">
        <f t="shared" si="14"/>
        <v>99.246798895305048</v>
      </c>
      <c r="AR12" s="48">
        <f t="shared" si="15"/>
        <v>3953</v>
      </c>
      <c r="AS12" s="49">
        <f t="shared" si="16"/>
        <v>0</v>
      </c>
    </row>
    <row r="13" spans="2:45" s="35" customFormat="1" ht="12" customHeight="1">
      <c r="B13" s="33">
        <v>2014</v>
      </c>
      <c r="C13" s="34">
        <v>26</v>
      </c>
      <c r="D13" s="55">
        <v>77</v>
      </c>
      <c r="E13" s="50">
        <f t="shared" si="1"/>
        <v>104.05405405405406</v>
      </c>
      <c r="F13" s="45">
        <v>55</v>
      </c>
      <c r="G13" s="50">
        <f t="shared" si="1"/>
        <v>100</v>
      </c>
      <c r="H13" s="46">
        <v>1026</v>
      </c>
      <c r="I13" s="50">
        <f t="shared" si="2"/>
        <v>107.32217573221759</v>
      </c>
      <c r="J13" s="45">
        <v>38</v>
      </c>
      <c r="K13" s="50">
        <f>J13/J12*100</f>
        <v>111.76470588235294</v>
      </c>
      <c r="L13" s="45">
        <v>154</v>
      </c>
      <c r="M13" s="50">
        <f t="shared" si="4"/>
        <v>101.98675496688743</v>
      </c>
      <c r="N13" s="45">
        <v>17</v>
      </c>
      <c r="O13" s="50">
        <f t="shared" si="5"/>
        <v>121.42857142857142</v>
      </c>
      <c r="P13" s="46">
        <v>1550</v>
      </c>
      <c r="Q13" s="50">
        <f t="shared" si="6"/>
        <v>124</v>
      </c>
      <c r="R13" s="45">
        <v>0</v>
      </c>
      <c r="S13" s="44" t="s">
        <v>15</v>
      </c>
      <c r="T13" s="45">
        <v>80</v>
      </c>
      <c r="U13" s="50">
        <f t="shared" ref="U13" si="17">T13/T12*100</f>
        <v>142.85714285714286</v>
      </c>
      <c r="V13" s="45">
        <v>55</v>
      </c>
      <c r="W13" s="50">
        <f t="shared" si="7"/>
        <v>105.76923076923077</v>
      </c>
      <c r="X13" s="46">
        <v>49</v>
      </c>
      <c r="Y13" s="50">
        <f t="shared" si="8"/>
        <v>90.740740740740748</v>
      </c>
      <c r="Z13" s="45">
        <v>520</v>
      </c>
      <c r="AA13" s="50">
        <f t="shared" si="9"/>
        <v>106.12244897959184</v>
      </c>
      <c r="AB13" s="45">
        <v>0</v>
      </c>
      <c r="AC13" s="44" t="s">
        <v>15</v>
      </c>
      <c r="AD13" s="46">
        <v>120</v>
      </c>
      <c r="AE13" s="50">
        <f t="shared" si="10"/>
        <v>88.235294117647058</v>
      </c>
      <c r="AF13" s="45">
        <v>15</v>
      </c>
      <c r="AG13" s="50">
        <f t="shared" si="11"/>
        <v>125</v>
      </c>
      <c r="AH13" s="45">
        <v>0</v>
      </c>
      <c r="AI13" s="44" t="s">
        <v>15</v>
      </c>
      <c r="AJ13" s="45">
        <v>0</v>
      </c>
      <c r="AK13" s="44" t="s">
        <v>15</v>
      </c>
      <c r="AL13" s="45">
        <v>205</v>
      </c>
      <c r="AM13" s="50">
        <f t="shared" si="12"/>
        <v>95.348837209302332</v>
      </c>
      <c r="AN13" s="45">
        <v>410</v>
      </c>
      <c r="AO13" s="50">
        <f t="shared" si="13"/>
        <v>101.48514851485149</v>
      </c>
      <c r="AP13" s="46">
        <v>4371</v>
      </c>
      <c r="AQ13" s="15">
        <f t="shared" si="14"/>
        <v>110.57424740703263</v>
      </c>
      <c r="AR13" s="48">
        <f t="shared" si="15"/>
        <v>4371</v>
      </c>
      <c r="AS13" s="49">
        <f t="shared" si="16"/>
        <v>0</v>
      </c>
    </row>
    <row r="14" spans="2:45" s="35" customFormat="1" ht="12" customHeight="1">
      <c r="B14" s="56">
        <v>2015</v>
      </c>
      <c r="C14" s="36">
        <v>27</v>
      </c>
      <c r="D14" s="57">
        <v>80</v>
      </c>
      <c r="E14" s="52">
        <f t="shared" si="1"/>
        <v>103.89610389610388</v>
      </c>
      <c r="F14" s="53">
        <v>55</v>
      </c>
      <c r="G14" s="52">
        <f t="shared" si="1"/>
        <v>100</v>
      </c>
      <c r="H14" s="51">
        <v>995</v>
      </c>
      <c r="I14" s="52">
        <f t="shared" si="2"/>
        <v>96.978557504873294</v>
      </c>
      <c r="J14" s="53">
        <v>36</v>
      </c>
      <c r="K14" s="52">
        <f t="shared" si="3"/>
        <v>94.73684210526315</v>
      </c>
      <c r="L14" s="53">
        <v>157</v>
      </c>
      <c r="M14" s="52">
        <f>L14/L13*100</f>
        <v>101.94805194805194</v>
      </c>
      <c r="N14" s="53">
        <v>17</v>
      </c>
      <c r="O14" s="52">
        <f>N14/N13*100</f>
        <v>100</v>
      </c>
      <c r="P14" s="51">
        <v>1600</v>
      </c>
      <c r="Q14" s="52">
        <f t="shared" si="6"/>
        <v>103.2258064516129</v>
      </c>
      <c r="R14" s="53">
        <v>0</v>
      </c>
      <c r="S14" s="58" t="s">
        <v>15</v>
      </c>
      <c r="T14" s="53">
        <v>85</v>
      </c>
      <c r="U14" s="52">
        <f>T14/T13*100</f>
        <v>106.25</v>
      </c>
      <c r="V14" s="53">
        <v>55</v>
      </c>
      <c r="W14" s="52">
        <f>V14/V13*100</f>
        <v>100</v>
      </c>
      <c r="X14" s="51">
        <v>50</v>
      </c>
      <c r="Y14" s="52">
        <f t="shared" si="8"/>
        <v>102.04081632653062</v>
      </c>
      <c r="Z14" s="53">
        <v>550</v>
      </c>
      <c r="AA14" s="52">
        <f t="shared" si="9"/>
        <v>105.76923076923077</v>
      </c>
      <c r="AB14" s="53">
        <v>0</v>
      </c>
      <c r="AC14" s="58" t="s">
        <v>15</v>
      </c>
      <c r="AD14" s="51">
        <v>130</v>
      </c>
      <c r="AE14" s="52">
        <f t="shared" si="10"/>
        <v>108.33333333333333</v>
      </c>
      <c r="AF14" s="53">
        <v>16</v>
      </c>
      <c r="AG14" s="52">
        <f t="shared" si="11"/>
        <v>106.66666666666667</v>
      </c>
      <c r="AH14" s="53">
        <v>0</v>
      </c>
      <c r="AI14" s="58" t="s">
        <v>15</v>
      </c>
      <c r="AJ14" s="53">
        <v>0</v>
      </c>
      <c r="AK14" s="58" t="s">
        <v>15</v>
      </c>
      <c r="AL14" s="53">
        <v>195</v>
      </c>
      <c r="AM14" s="52">
        <f t="shared" si="12"/>
        <v>95.121951219512198</v>
      </c>
      <c r="AN14" s="53">
        <v>400</v>
      </c>
      <c r="AO14" s="52">
        <f t="shared" si="13"/>
        <v>97.560975609756099</v>
      </c>
      <c r="AP14" s="51">
        <v>4421</v>
      </c>
      <c r="AQ14" s="38">
        <f t="shared" si="14"/>
        <v>101.14390299702585</v>
      </c>
      <c r="AR14" s="48">
        <f>AN14+AL14+AF14+AD14+Z14+X14+V14+T14+P14+N14+L14+J14+H14+F14+D14</f>
        <v>4421</v>
      </c>
      <c r="AS14" s="49">
        <f t="shared" si="16"/>
        <v>0</v>
      </c>
    </row>
    <row r="15" spans="2:45" ht="12" customHeight="1">
      <c r="B15" s="2" t="s">
        <v>9</v>
      </c>
      <c r="C15" s="2"/>
    </row>
    <row r="16" spans="2:45" ht="12" customHeight="1">
      <c r="B16" s="2" t="s">
        <v>55</v>
      </c>
      <c r="C16" s="2"/>
    </row>
    <row r="17" spans="2:43" ht="12" customHeight="1">
      <c r="B17" s="12" t="s">
        <v>30</v>
      </c>
      <c r="C17" s="12"/>
    </row>
    <row r="18" spans="2:43" ht="12" customHeight="1">
      <c r="B18" s="12"/>
    </row>
    <row r="19" spans="2:43" ht="12" customHeight="1">
      <c r="AQ19" s="4" t="s">
        <v>16</v>
      </c>
    </row>
    <row r="20" spans="2:43" ht="12" customHeight="1"/>
    <row r="21" spans="2:43" ht="12" customHeight="1"/>
    <row r="22" spans="2:43" ht="12" customHeight="1"/>
    <row r="29" spans="2:43" ht="14.25">
      <c r="B29" s="1"/>
      <c r="C29" s="1"/>
    </row>
  </sheetData>
  <mergeCells count="9">
    <mergeCell ref="X5:AK5"/>
    <mergeCell ref="AL5:AO5"/>
    <mergeCell ref="AP5:AQ6"/>
    <mergeCell ref="B5:C7"/>
    <mergeCell ref="D5:I5"/>
    <mergeCell ref="J5:O5"/>
    <mergeCell ref="P5:Q5"/>
    <mergeCell ref="R5:S5"/>
    <mergeCell ref="T5:W5"/>
  </mergeCells>
  <phoneticPr fontId="6"/>
  <pageMargins left="0.59055118110236227" right="0" top="0.59055118110236227" bottom="0" header="0" footer="0"/>
  <pageSetup paperSize="9" scale="95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8"/>
  <sheetViews>
    <sheetView showGridLines="0" zoomScaleNormal="100" zoomScaleSheetLayoutView="85" workbookViewId="0">
      <selection activeCell="F20" sqref="F20:G20"/>
    </sheetView>
  </sheetViews>
  <sheetFormatPr defaultRowHeight="12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7.7109375" customWidth="1"/>
    <col min="35" max="35" width="6.7109375" customWidth="1"/>
    <col min="36" max="36" width="7.7109375" customWidth="1"/>
    <col min="37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9.140625" style="54"/>
    <col min="45" max="45" width="3.7109375" style="54" customWidth="1"/>
  </cols>
  <sheetData>
    <row r="1" spans="2:45" ht="12" customHeight="1"/>
    <row r="2" spans="2:45" ht="15" customHeight="1">
      <c r="B2" s="1" t="s">
        <v>56</v>
      </c>
      <c r="C2" s="1"/>
    </row>
    <row r="3" spans="2:45" ht="12" customHeight="1"/>
    <row r="4" spans="2:45" ht="12" customHeight="1">
      <c r="B4" s="3"/>
      <c r="C4" s="3"/>
      <c r="AQ4" s="4" t="s">
        <v>1</v>
      </c>
    </row>
    <row r="5" spans="2:45" ht="12" customHeight="1">
      <c r="B5" s="70" t="s">
        <v>2</v>
      </c>
      <c r="C5" s="80"/>
      <c r="D5" s="79" t="s">
        <v>3</v>
      </c>
      <c r="E5" s="79"/>
      <c r="F5" s="79"/>
      <c r="G5" s="79"/>
      <c r="H5" s="79"/>
      <c r="I5" s="79"/>
      <c r="J5" s="79"/>
      <c r="K5" s="77"/>
      <c r="L5" s="78" t="s">
        <v>4</v>
      </c>
      <c r="M5" s="79"/>
      <c r="N5" s="79"/>
      <c r="O5" s="79"/>
      <c r="P5" s="79"/>
      <c r="Q5" s="77"/>
      <c r="R5" s="78" t="s">
        <v>32</v>
      </c>
      <c r="S5" s="77"/>
      <c r="T5" s="78" t="s">
        <v>5</v>
      </c>
      <c r="U5" s="79"/>
      <c r="V5" s="79"/>
      <c r="W5" s="79"/>
      <c r="X5" s="79"/>
      <c r="Y5" s="79"/>
      <c r="Z5" s="78" t="s">
        <v>34</v>
      </c>
      <c r="AA5" s="79"/>
      <c r="AB5" s="79"/>
      <c r="AC5" s="79"/>
      <c r="AD5" s="79"/>
      <c r="AE5" s="79"/>
      <c r="AF5" s="79"/>
      <c r="AG5" s="79"/>
      <c r="AH5" s="79"/>
      <c r="AI5" s="77"/>
      <c r="AJ5" s="79" t="s">
        <v>35</v>
      </c>
      <c r="AK5" s="79"/>
      <c r="AL5" s="79"/>
      <c r="AM5" s="79"/>
      <c r="AN5" s="79"/>
      <c r="AO5" s="77"/>
      <c r="AP5" s="64" t="s">
        <v>8</v>
      </c>
      <c r="AQ5" s="68"/>
    </row>
    <row r="6" spans="2:45" ht="12" customHeight="1">
      <c r="B6" s="72"/>
      <c r="C6" s="73"/>
      <c r="D6" s="16" t="s">
        <v>36</v>
      </c>
      <c r="E6" s="17"/>
      <c r="F6" s="18" t="s">
        <v>37</v>
      </c>
      <c r="G6" s="19"/>
      <c r="H6" s="16" t="s">
        <v>38</v>
      </c>
      <c r="I6" s="19"/>
      <c r="J6" s="18" t="s">
        <v>6</v>
      </c>
      <c r="K6" s="19"/>
      <c r="L6" s="20" t="s">
        <v>39</v>
      </c>
      <c r="M6" s="19"/>
      <c r="N6" s="18" t="s">
        <v>40</v>
      </c>
      <c r="O6" s="17"/>
      <c r="P6" s="18" t="s">
        <v>6</v>
      </c>
      <c r="Q6" s="19"/>
      <c r="R6" s="41" t="s">
        <v>57</v>
      </c>
      <c r="S6" s="19"/>
      <c r="T6" s="41" t="s">
        <v>44</v>
      </c>
      <c r="U6" s="19"/>
      <c r="V6" s="21" t="s">
        <v>45</v>
      </c>
      <c r="W6" s="17"/>
      <c r="X6" s="18" t="s">
        <v>6</v>
      </c>
      <c r="Y6" s="19"/>
      <c r="Z6" s="20" t="s">
        <v>11</v>
      </c>
      <c r="AA6" s="27"/>
      <c r="AB6" s="20" t="s">
        <v>46</v>
      </c>
      <c r="AC6" s="28"/>
      <c r="AD6" s="41" t="s">
        <v>7</v>
      </c>
      <c r="AE6" s="28"/>
      <c r="AF6" s="20" t="s">
        <v>12</v>
      </c>
      <c r="AG6" s="28"/>
      <c r="AH6" s="18" t="s">
        <v>6</v>
      </c>
      <c r="AI6" s="19"/>
      <c r="AJ6" s="21" t="s">
        <v>50</v>
      </c>
      <c r="AK6" s="17"/>
      <c r="AL6" s="32" t="s">
        <v>51</v>
      </c>
      <c r="AM6" s="19"/>
      <c r="AN6" s="18" t="s">
        <v>6</v>
      </c>
      <c r="AO6" s="19"/>
      <c r="AP6" s="66"/>
      <c r="AQ6" s="69"/>
    </row>
    <row r="7" spans="2:45" ht="12" customHeight="1">
      <c r="B7" s="74"/>
      <c r="C7" s="75"/>
      <c r="D7" s="22"/>
      <c r="E7" s="23" t="s">
        <v>0</v>
      </c>
      <c r="F7" s="24"/>
      <c r="G7" s="25" t="s">
        <v>0</v>
      </c>
      <c r="H7" s="22"/>
      <c r="I7" s="25" t="s">
        <v>0</v>
      </c>
      <c r="J7" s="24"/>
      <c r="K7" s="25" t="s">
        <v>0</v>
      </c>
      <c r="L7" s="24"/>
      <c r="M7" s="25" t="s">
        <v>0</v>
      </c>
      <c r="N7" s="24"/>
      <c r="O7" s="23" t="s">
        <v>0</v>
      </c>
      <c r="P7" s="24"/>
      <c r="Q7" s="25" t="s">
        <v>0</v>
      </c>
      <c r="R7" s="24"/>
      <c r="S7" s="25" t="s">
        <v>0</v>
      </c>
      <c r="T7" s="24"/>
      <c r="U7" s="25" t="s">
        <v>0</v>
      </c>
      <c r="V7" s="24"/>
      <c r="W7" s="23" t="s">
        <v>0</v>
      </c>
      <c r="X7" s="24"/>
      <c r="Y7" s="25" t="s">
        <v>0</v>
      </c>
      <c r="Z7" s="24"/>
      <c r="AA7" s="23" t="s">
        <v>0</v>
      </c>
      <c r="AB7" s="24"/>
      <c r="AC7" s="25" t="s">
        <v>0</v>
      </c>
      <c r="AD7" s="24"/>
      <c r="AE7" s="25" t="s">
        <v>0</v>
      </c>
      <c r="AF7" s="24"/>
      <c r="AG7" s="25" t="s">
        <v>0</v>
      </c>
      <c r="AH7" s="24"/>
      <c r="AI7" s="25" t="s">
        <v>0</v>
      </c>
      <c r="AJ7" s="24"/>
      <c r="AK7" s="23" t="s">
        <v>0</v>
      </c>
      <c r="AL7" s="24"/>
      <c r="AM7" s="25" t="s">
        <v>0</v>
      </c>
      <c r="AN7" s="24"/>
      <c r="AO7" s="25" t="s">
        <v>0</v>
      </c>
      <c r="AP7" s="42"/>
      <c r="AQ7" s="26" t="s">
        <v>0</v>
      </c>
      <c r="AS7" s="59"/>
    </row>
    <row r="8" spans="2:45" ht="12" customHeight="1">
      <c r="B8" s="29">
        <v>2009</v>
      </c>
      <c r="C8" s="30" t="s">
        <v>13</v>
      </c>
      <c r="D8" s="5">
        <v>83</v>
      </c>
      <c r="E8" s="13" t="s">
        <v>52</v>
      </c>
      <c r="F8" s="6">
        <v>25</v>
      </c>
      <c r="G8" s="13" t="s">
        <v>52</v>
      </c>
      <c r="H8" s="6">
        <v>786</v>
      </c>
      <c r="I8" s="13" t="s">
        <v>52</v>
      </c>
      <c r="J8" s="7">
        <f>D8+F8+H8</f>
        <v>894</v>
      </c>
      <c r="K8" s="13" t="s">
        <v>52</v>
      </c>
      <c r="L8" s="6">
        <v>33</v>
      </c>
      <c r="M8" s="13" t="s">
        <v>52</v>
      </c>
      <c r="N8" s="6">
        <v>125</v>
      </c>
      <c r="O8" s="13" t="s">
        <v>52</v>
      </c>
      <c r="P8" s="6">
        <f t="shared" ref="P8:P10" si="0">L8+N8</f>
        <v>158</v>
      </c>
      <c r="Q8" s="13" t="s">
        <v>58</v>
      </c>
      <c r="R8" s="7">
        <v>1080</v>
      </c>
      <c r="S8" s="13" t="s">
        <v>58</v>
      </c>
      <c r="T8" s="6">
        <v>70</v>
      </c>
      <c r="U8" s="13" t="s">
        <v>58</v>
      </c>
      <c r="V8" s="6">
        <v>51</v>
      </c>
      <c r="W8" s="13" t="s">
        <v>58</v>
      </c>
      <c r="X8" s="6">
        <f>T8+V8</f>
        <v>121</v>
      </c>
      <c r="Y8" s="13" t="s">
        <v>58</v>
      </c>
      <c r="Z8" s="7">
        <v>54</v>
      </c>
      <c r="AA8" s="13" t="s">
        <v>58</v>
      </c>
      <c r="AB8" s="6">
        <v>360</v>
      </c>
      <c r="AC8" s="13" t="s">
        <v>58</v>
      </c>
      <c r="AD8" s="7">
        <v>167</v>
      </c>
      <c r="AE8" s="13" t="s">
        <v>58</v>
      </c>
      <c r="AF8" s="6">
        <v>15</v>
      </c>
      <c r="AG8" s="13" t="s">
        <v>58</v>
      </c>
      <c r="AH8" s="6">
        <f>AD8+AF8+Z8+AB8</f>
        <v>596</v>
      </c>
      <c r="AI8" s="13" t="s">
        <v>58</v>
      </c>
      <c r="AJ8" s="6">
        <v>203</v>
      </c>
      <c r="AK8" s="13" t="s">
        <v>58</v>
      </c>
      <c r="AL8" s="6">
        <v>385</v>
      </c>
      <c r="AM8" s="13" t="s">
        <v>58</v>
      </c>
      <c r="AN8" s="6">
        <f>AJ8+AL8</f>
        <v>588</v>
      </c>
      <c r="AO8" s="13" t="s">
        <v>58</v>
      </c>
      <c r="AP8" s="7">
        <v>3437</v>
      </c>
      <c r="AQ8" s="14" t="s">
        <v>58</v>
      </c>
      <c r="AR8" s="48">
        <f>AL8+AJ8+AF8+AD8+AB8+Z8+V8+T8+R8+N8+L8+H8+F8+D8</f>
        <v>3437</v>
      </c>
      <c r="AS8" s="49">
        <f>AP8-AR8</f>
        <v>0</v>
      </c>
    </row>
    <row r="9" spans="2:45" ht="12" customHeight="1">
      <c r="B9" s="29">
        <v>2010</v>
      </c>
      <c r="C9" s="31">
        <v>22</v>
      </c>
      <c r="D9" s="8">
        <v>72</v>
      </c>
      <c r="E9" s="9">
        <f>D9/D8*100</f>
        <v>86.746987951807228</v>
      </c>
      <c r="F9" s="10">
        <v>13</v>
      </c>
      <c r="G9" s="9">
        <f>F9/F8*100</f>
        <v>52</v>
      </c>
      <c r="H9" s="10">
        <v>824</v>
      </c>
      <c r="I9" s="9">
        <f>H9/H8*100</f>
        <v>104.83460559796438</v>
      </c>
      <c r="J9" s="11">
        <f>D9+F9+H9</f>
        <v>909</v>
      </c>
      <c r="K9" s="9">
        <f>J9/J8*100</f>
        <v>101.6778523489933</v>
      </c>
      <c r="L9" s="10">
        <v>35</v>
      </c>
      <c r="M9" s="9">
        <f>L9/L8*100</f>
        <v>106.06060606060606</v>
      </c>
      <c r="N9" s="10">
        <v>130</v>
      </c>
      <c r="O9" s="9">
        <f>N9/N8*100</f>
        <v>104</v>
      </c>
      <c r="P9" s="10">
        <f>L9+N9</f>
        <v>165</v>
      </c>
      <c r="Q9" s="9">
        <f>P9/P8*100</f>
        <v>104.43037974683544</v>
      </c>
      <c r="R9" s="11">
        <v>1060</v>
      </c>
      <c r="S9" s="9">
        <f>R9/R8*100</f>
        <v>98.148148148148152</v>
      </c>
      <c r="T9" s="10">
        <v>42</v>
      </c>
      <c r="U9" s="9">
        <f>T9/T8*100</f>
        <v>60</v>
      </c>
      <c r="V9" s="10">
        <v>53</v>
      </c>
      <c r="W9" s="9">
        <f>V9/V8*100</f>
        <v>103.92156862745099</v>
      </c>
      <c r="X9" s="10">
        <f>T9+V9</f>
        <v>95</v>
      </c>
      <c r="Y9" s="9">
        <f>X9/X8*100</f>
        <v>78.512396694214885</v>
      </c>
      <c r="Z9" s="11">
        <v>55</v>
      </c>
      <c r="AA9" s="9">
        <f>Z9/Z8*100</f>
        <v>101.85185185185186</v>
      </c>
      <c r="AB9" s="10">
        <v>380</v>
      </c>
      <c r="AC9" s="9">
        <f>AB9/AB8*100</f>
        <v>105.55555555555556</v>
      </c>
      <c r="AD9" s="11">
        <v>156</v>
      </c>
      <c r="AE9" s="9">
        <f>AD9/AD8*100</f>
        <v>93.41317365269461</v>
      </c>
      <c r="AF9" s="10">
        <v>10</v>
      </c>
      <c r="AG9" s="9">
        <f>AF9/AF8*100</f>
        <v>66.666666666666657</v>
      </c>
      <c r="AH9" s="10">
        <f>AD9+AF9+Z9+AB9</f>
        <v>601</v>
      </c>
      <c r="AI9" s="9">
        <f>AH9/AH8*100</f>
        <v>100.83892617449663</v>
      </c>
      <c r="AJ9" s="10">
        <v>205</v>
      </c>
      <c r="AK9" s="9">
        <f>AJ9/AJ8*100</f>
        <v>100.98522167487684</v>
      </c>
      <c r="AL9" s="10">
        <v>344</v>
      </c>
      <c r="AM9" s="9">
        <f>AL9/AL8*100</f>
        <v>89.350649350649348</v>
      </c>
      <c r="AN9" s="10">
        <f t="shared" ref="AN9:AN10" si="1">AJ9+AL9</f>
        <v>549</v>
      </c>
      <c r="AO9" s="9">
        <f>AN9/AN8*100</f>
        <v>93.367346938775512</v>
      </c>
      <c r="AP9" s="11">
        <v>3379</v>
      </c>
      <c r="AQ9" s="15">
        <f>AP9/AP8*100</f>
        <v>98.312481815536799</v>
      </c>
      <c r="AR9" s="48">
        <f t="shared" ref="AR9:AR13" si="2">AL9+AJ9+AF9+AD9+AB9+Z9+V9+T9+R9+N9+L9+H9+F9+D9</f>
        <v>3379</v>
      </c>
      <c r="AS9" s="49">
        <f t="shared" ref="AS9:AS13" si="3">AP9-AR9</f>
        <v>0</v>
      </c>
    </row>
    <row r="10" spans="2:45" s="35" customFormat="1" ht="12" customHeight="1">
      <c r="B10" s="33">
        <v>2011</v>
      </c>
      <c r="C10" s="34">
        <v>23</v>
      </c>
      <c r="D10" s="8">
        <v>76</v>
      </c>
      <c r="E10" s="9">
        <f>D10/D9*100</f>
        <v>105.55555555555556</v>
      </c>
      <c r="F10" s="10">
        <v>26</v>
      </c>
      <c r="G10" s="9">
        <f t="shared" ref="E10:G13" si="4">F10/F9*100</f>
        <v>200</v>
      </c>
      <c r="H10" s="10">
        <v>882</v>
      </c>
      <c r="I10" s="9">
        <f t="shared" ref="I10" si="5">H10/H9*100</f>
        <v>107.03883495145632</v>
      </c>
      <c r="J10" s="11">
        <f t="shared" ref="J10" si="6">D10+F10+H10</f>
        <v>984</v>
      </c>
      <c r="K10" s="9">
        <f>J10/J9*100</f>
        <v>108.25082508250826</v>
      </c>
      <c r="L10" s="10">
        <v>39</v>
      </c>
      <c r="M10" s="9">
        <f t="shared" ref="M10" si="7">L10/L9*100</f>
        <v>111.42857142857143</v>
      </c>
      <c r="N10" s="10">
        <v>132</v>
      </c>
      <c r="O10" s="9">
        <f t="shared" ref="O10" si="8">N10/N9*100</f>
        <v>101.53846153846153</v>
      </c>
      <c r="P10" s="10">
        <f t="shared" si="0"/>
        <v>171</v>
      </c>
      <c r="Q10" s="9">
        <f t="shared" ref="Q10:Q13" si="9">P10/P9*100</f>
        <v>103.63636363636364</v>
      </c>
      <c r="R10" s="11">
        <v>1180</v>
      </c>
      <c r="S10" s="9">
        <f t="shared" ref="S10:S13" si="10">R10/R9*100</f>
        <v>111.32075471698113</v>
      </c>
      <c r="T10" s="10">
        <v>55</v>
      </c>
      <c r="U10" s="9">
        <f t="shared" ref="U10" si="11">T10/T9*100</f>
        <v>130.95238095238096</v>
      </c>
      <c r="V10" s="10">
        <v>43</v>
      </c>
      <c r="W10" s="9">
        <f t="shared" ref="W10" si="12">V10/V9*100</f>
        <v>81.132075471698116</v>
      </c>
      <c r="X10" s="10">
        <f t="shared" ref="X10:X11" si="13">T10+V10</f>
        <v>98</v>
      </c>
      <c r="Y10" s="9">
        <f t="shared" ref="Y10:Y13" si="14">X10/X9*100</f>
        <v>103.15789473684211</v>
      </c>
      <c r="Z10" s="11">
        <v>56</v>
      </c>
      <c r="AA10" s="9">
        <f t="shared" ref="AA10:AA11" si="15">Z10/Z9*100</f>
        <v>101.81818181818181</v>
      </c>
      <c r="AB10" s="10">
        <v>430</v>
      </c>
      <c r="AC10" s="9">
        <f t="shared" ref="AC10" si="16">AB10/AB9*100</f>
        <v>113.1578947368421</v>
      </c>
      <c r="AD10" s="11">
        <v>137</v>
      </c>
      <c r="AE10" s="9">
        <f>AD10/AD9*100</f>
        <v>87.820512820512818</v>
      </c>
      <c r="AF10" s="10">
        <v>4</v>
      </c>
      <c r="AG10" s="9">
        <f t="shared" ref="AG10" si="17">AF10/AF9*100</f>
        <v>40</v>
      </c>
      <c r="AH10" s="10">
        <f t="shared" ref="AH10:AH12" si="18">AD10+AF10+Z10+AB10</f>
        <v>627</v>
      </c>
      <c r="AI10" s="9">
        <f t="shared" ref="AI10:AI13" si="19">AH10/AH9*100</f>
        <v>104.3261231281198</v>
      </c>
      <c r="AJ10" s="10">
        <v>230</v>
      </c>
      <c r="AK10" s="9">
        <f t="shared" ref="AK10" si="20">AJ10/AJ9*100</f>
        <v>112.19512195121952</v>
      </c>
      <c r="AL10" s="10">
        <v>366</v>
      </c>
      <c r="AM10" s="9">
        <f t="shared" ref="AM10" si="21">AL10/AL9*100</f>
        <v>106.3953488372093</v>
      </c>
      <c r="AN10" s="10">
        <f t="shared" si="1"/>
        <v>596</v>
      </c>
      <c r="AO10" s="9">
        <f t="shared" ref="AO10" si="22">AN10/AN9*100</f>
        <v>108.56102003642987</v>
      </c>
      <c r="AP10" s="11">
        <v>3656</v>
      </c>
      <c r="AQ10" s="15">
        <f t="shared" ref="AQ10:AQ13" si="23">AP10/AP9*100</f>
        <v>108.19769162474104</v>
      </c>
      <c r="AR10" s="48">
        <f t="shared" si="2"/>
        <v>3656</v>
      </c>
      <c r="AS10" s="49">
        <f t="shared" si="3"/>
        <v>0</v>
      </c>
    </row>
    <row r="11" spans="2:45" s="35" customFormat="1" ht="12" customHeight="1">
      <c r="B11" s="33">
        <v>2012</v>
      </c>
      <c r="C11" s="34">
        <v>24</v>
      </c>
      <c r="D11" s="8">
        <v>85</v>
      </c>
      <c r="E11" s="9">
        <f t="shared" si="4"/>
        <v>111.8421052631579</v>
      </c>
      <c r="F11" s="10">
        <v>55</v>
      </c>
      <c r="G11" s="9">
        <f t="shared" si="4"/>
        <v>211.53846153846155</v>
      </c>
      <c r="H11" s="10">
        <v>973</v>
      </c>
      <c r="I11" s="9">
        <f>H11/H10*100</f>
        <v>110.31746031746033</v>
      </c>
      <c r="J11" s="11">
        <f>D11+F11+H11</f>
        <v>1113</v>
      </c>
      <c r="K11" s="9">
        <f t="shared" ref="K11" si="24">J11/J10*100</f>
        <v>113.10975609756098</v>
      </c>
      <c r="L11" s="10">
        <v>32</v>
      </c>
      <c r="M11" s="9">
        <f>L11/L10*100</f>
        <v>82.051282051282044</v>
      </c>
      <c r="N11" s="10">
        <v>141</v>
      </c>
      <c r="O11" s="9">
        <f>N11/N10*100</f>
        <v>106.81818181818181</v>
      </c>
      <c r="P11" s="10">
        <f>L11+N11</f>
        <v>173</v>
      </c>
      <c r="Q11" s="9">
        <f t="shared" si="9"/>
        <v>101.16959064327486</v>
      </c>
      <c r="R11" s="11">
        <v>1270</v>
      </c>
      <c r="S11" s="9">
        <f t="shared" si="10"/>
        <v>107.62711864406779</v>
      </c>
      <c r="T11" s="10">
        <v>57</v>
      </c>
      <c r="U11" s="9">
        <f>T11/T10*100</f>
        <v>103.63636363636364</v>
      </c>
      <c r="V11" s="10">
        <v>52</v>
      </c>
      <c r="W11" s="9">
        <f>V11/V10*100</f>
        <v>120.93023255813952</v>
      </c>
      <c r="X11" s="10">
        <f t="shared" si="13"/>
        <v>109</v>
      </c>
      <c r="Y11" s="9">
        <f t="shared" si="14"/>
        <v>111.22448979591837</v>
      </c>
      <c r="Z11" s="11">
        <v>57</v>
      </c>
      <c r="AA11" s="9">
        <f t="shared" si="15"/>
        <v>101.78571428571428</v>
      </c>
      <c r="AB11" s="10">
        <v>450</v>
      </c>
      <c r="AC11" s="9">
        <f>AB11/AB10*100</f>
        <v>104.65116279069768</v>
      </c>
      <c r="AD11" s="11">
        <v>139</v>
      </c>
      <c r="AE11" s="9">
        <f>AD11/AD10*100</f>
        <v>101.45985401459853</v>
      </c>
      <c r="AF11" s="10">
        <v>14</v>
      </c>
      <c r="AG11" s="9">
        <f>AF11/AF10*100</f>
        <v>350</v>
      </c>
      <c r="AH11" s="10">
        <f>AD11+AF11+Z11+AB11</f>
        <v>660</v>
      </c>
      <c r="AI11" s="9">
        <f t="shared" si="19"/>
        <v>105.26315789473684</v>
      </c>
      <c r="AJ11" s="10">
        <v>235</v>
      </c>
      <c r="AK11" s="9">
        <f>AJ11/AJ10*100</f>
        <v>102.17391304347827</v>
      </c>
      <c r="AL11" s="10">
        <v>404</v>
      </c>
      <c r="AM11" s="9">
        <f>AL11/AL10*100</f>
        <v>110.38251366120218</v>
      </c>
      <c r="AN11" s="10">
        <f>AJ11+AL11</f>
        <v>639</v>
      </c>
      <c r="AO11" s="9">
        <f>AN11/AN10*100</f>
        <v>107.21476510067114</v>
      </c>
      <c r="AP11" s="11">
        <v>3964</v>
      </c>
      <c r="AQ11" s="15">
        <f t="shared" si="23"/>
        <v>108.42450765864334</v>
      </c>
      <c r="AR11" s="48">
        <f t="shared" si="2"/>
        <v>3964</v>
      </c>
      <c r="AS11" s="49">
        <f t="shared" si="3"/>
        <v>0</v>
      </c>
    </row>
    <row r="12" spans="2:45" s="35" customFormat="1" ht="12" customHeight="1">
      <c r="B12" s="33" t="s">
        <v>59</v>
      </c>
      <c r="C12" s="34">
        <v>25</v>
      </c>
      <c r="D12" s="8">
        <v>78</v>
      </c>
      <c r="E12" s="9">
        <f>D12/D11*100</f>
        <v>91.764705882352942</v>
      </c>
      <c r="F12" s="10">
        <v>55</v>
      </c>
      <c r="G12" s="9">
        <f>F12/F11*100</f>
        <v>100</v>
      </c>
      <c r="H12" s="10">
        <v>979</v>
      </c>
      <c r="I12" s="9">
        <f t="shared" ref="I12:I13" si="25">H12/H11*100</f>
        <v>100.61664953751284</v>
      </c>
      <c r="J12" s="11">
        <f>D12+F12+H12</f>
        <v>1112</v>
      </c>
      <c r="K12" s="9">
        <f>J12/J11*100</f>
        <v>99.910152740341417</v>
      </c>
      <c r="L12" s="10">
        <v>32</v>
      </c>
      <c r="M12" s="9">
        <f t="shared" ref="M12" si="26">L12/L11*100</f>
        <v>100</v>
      </c>
      <c r="N12" s="10">
        <v>151</v>
      </c>
      <c r="O12" s="9">
        <f t="shared" ref="O12" si="27">N12/N11*100</f>
        <v>107.0921985815603</v>
      </c>
      <c r="P12" s="10">
        <f>L12+N12</f>
        <v>183</v>
      </c>
      <c r="Q12" s="9">
        <f t="shared" si="9"/>
        <v>105.78034682080926</v>
      </c>
      <c r="R12" s="11">
        <v>1210</v>
      </c>
      <c r="S12" s="9">
        <f t="shared" si="10"/>
        <v>95.275590551181097</v>
      </c>
      <c r="T12" s="10">
        <v>50</v>
      </c>
      <c r="U12" s="9">
        <f t="shared" ref="U12" si="28">T12/T11*100</f>
        <v>87.719298245614027</v>
      </c>
      <c r="V12" s="10">
        <v>52</v>
      </c>
      <c r="W12" s="9">
        <f t="shared" ref="W12" si="29">V12/V11*100</f>
        <v>100</v>
      </c>
      <c r="X12" s="10">
        <f>T12+V12</f>
        <v>102</v>
      </c>
      <c r="Y12" s="9">
        <f t="shared" si="14"/>
        <v>93.577981651376149</v>
      </c>
      <c r="Z12" s="11">
        <v>54</v>
      </c>
      <c r="AA12" s="9">
        <f>Z12/Z11*100</f>
        <v>94.73684210526315</v>
      </c>
      <c r="AB12" s="10">
        <v>480</v>
      </c>
      <c r="AC12" s="9">
        <f>AB12/AB11*100</f>
        <v>106.66666666666667</v>
      </c>
      <c r="AD12" s="11">
        <v>142</v>
      </c>
      <c r="AE12" s="9">
        <f>AD12/AD11*100</f>
        <v>102.15827338129498</v>
      </c>
      <c r="AF12" s="10">
        <v>12</v>
      </c>
      <c r="AG12" s="9">
        <f t="shared" ref="AG12" si="30">AF12/AF11*100</f>
        <v>85.714285714285708</v>
      </c>
      <c r="AH12" s="10">
        <f t="shared" si="18"/>
        <v>688</v>
      </c>
      <c r="AI12" s="9">
        <f t="shared" si="19"/>
        <v>104.24242424242425</v>
      </c>
      <c r="AJ12" s="10">
        <v>225</v>
      </c>
      <c r="AK12" s="9">
        <f t="shared" ref="AK12" si="31">AJ12/AJ11*100</f>
        <v>95.744680851063833</v>
      </c>
      <c r="AL12" s="10">
        <v>390</v>
      </c>
      <c r="AM12" s="9">
        <f>AL12/AL11*100</f>
        <v>96.534653465346537</v>
      </c>
      <c r="AN12" s="10">
        <f>AJ12+AL12</f>
        <v>615</v>
      </c>
      <c r="AO12" s="9">
        <f t="shared" ref="AO12" si="32">AN12/AN11*100</f>
        <v>96.244131455399057</v>
      </c>
      <c r="AP12" s="11">
        <v>3910</v>
      </c>
      <c r="AQ12" s="15">
        <f t="shared" si="23"/>
        <v>98.637739656912203</v>
      </c>
      <c r="AR12" s="48">
        <f t="shared" si="2"/>
        <v>3910</v>
      </c>
      <c r="AS12" s="49">
        <f t="shared" si="3"/>
        <v>0</v>
      </c>
    </row>
    <row r="13" spans="2:45" s="35" customFormat="1" ht="12" customHeight="1">
      <c r="B13" s="40" t="s">
        <v>60</v>
      </c>
      <c r="C13" s="36">
        <v>26</v>
      </c>
      <c r="D13" s="60">
        <v>76</v>
      </c>
      <c r="E13" s="61">
        <f>D13/D12*100</f>
        <v>97.435897435897431</v>
      </c>
      <c r="F13" s="62">
        <v>55</v>
      </c>
      <c r="G13" s="61">
        <f t="shared" si="4"/>
        <v>100</v>
      </c>
      <c r="H13" s="39">
        <v>1015</v>
      </c>
      <c r="I13" s="61">
        <f t="shared" si="25"/>
        <v>103.67722165474976</v>
      </c>
      <c r="J13" s="39">
        <f>D13+F13+H13</f>
        <v>1146</v>
      </c>
      <c r="K13" s="61">
        <f t="shared" ref="K13" si="33">J13/J12*100</f>
        <v>103.05755395683454</v>
      </c>
      <c r="L13" s="62">
        <v>33</v>
      </c>
      <c r="M13" s="61">
        <f>L13/L12*100</f>
        <v>103.125</v>
      </c>
      <c r="N13" s="62">
        <v>154</v>
      </c>
      <c r="O13" s="61">
        <f>N13/N12*100</f>
        <v>101.98675496688743</v>
      </c>
      <c r="P13" s="62">
        <f>L13+N13</f>
        <v>187</v>
      </c>
      <c r="Q13" s="61">
        <f t="shared" si="9"/>
        <v>102.18579234972678</v>
      </c>
      <c r="R13" s="39">
        <v>1270</v>
      </c>
      <c r="S13" s="61">
        <f t="shared" si="10"/>
        <v>104.95867768595042</v>
      </c>
      <c r="T13" s="62">
        <v>50</v>
      </c>
      <c r="U13" s="61">
        <f>T13/T12*100</f>
        <v>100</v>
      </c>
      <c r="V13" s="62">
        <v>52</v>
      </c>
      <c r="W13" s="61">
        <f>V13/V12*100</f>
        <v>100</v>
      </c>
      <c r="X13" s="62">
        <f>T13+V13</f>
        <v>102</v>
      </c>
      <c r="Y13" s="61">
        <f t="shared" si="14"/>
        <v>100</v>
      </c>
      <c r="Z13" s="39">
        <v>51</v>
      </c>
      <c r="AA13" s="61">
        <f>Z13/Z12*100</f>
        <v>94.444444444444443</v>
      </c>
      <c r="AB13" s="62">
        <v>510</v>
      </c>
      <c r="AC13" s="61">
        <f>AB13/AB12*100</f>
        <v>106.25</v>
      </c>
      <c r="AD13" s="39">
        <v>145</v>
      </c>
      <c r="AE13" s="61">
        <f>AD13/AD12*100</f>
        <v>102.11267605633803</v>
      </c>
      <c r="AF13" s="62">
        <v>12</v>
      </c>
      <c r="AG13" s="61">
        <f>AF13/AF12*100</f>
        <v>100</v>
      </c>
      <c r="AH13" s="62">
        <f>AD13+AF13+Z13+AB13</f>
        <v>718</v>
      </c>
      <c r="AI13" s="61">
        <f t="shared" si="19"/>
        <v>104.36046511627907</v>
      </c>
      <c r="AJ13" s="62">
        <v>235</v>
      </c>
      <c r="AK13" s="61">
        <f>AJ13/AJ12*100</f>
        <v>104.44444444444446</v>
      </c>
      <c r="AL13" s="62">
        <v>420</v>
      </c>
      <c r="AM13" s="61">
        <f>AL13/AL12*100</f>
        <v>107.69230769230769</v>
      </c>
      <c r="AN13" s="62">
        <f>AJ13+AL13</f>
        <v>655</v>
      </c>
      <c r="AO13" s="61">
        <f>AN13/AN12*100</f>
        <v>106.5040650406504</v>
      </c>
      <c r="AP13" s="39">
        <v>4078</v>
      </c>
      <c r="AQ13" s="63">
        <f t="shared" si="23"/>
        <v>104.29667519181585</v>
      </c>
      <c r="AR13" s="48">
        <f t="shared" si="2"/>
        <v>4078</v>
      </c>
      <c r="AS13" s="49">
        <f t="shared" si="3"/>
        <v>0</v>
      </c>
    </row>
    <row r="14" spans="2:45" ht="12" customHeight="1">
      <c r="B14" s="2" t="s">
        <v>9</v>
      </c>
      <c r="C14" s="2"/>
    </row>
    <row r="15" spans="2:45" ht="12" customHeight="1">
      <c r="B15" s="2" t="s">
        <v>10</v>
      </c>
      <c r="C15" s="2"/>
    </row>
    <row r="16" spans="2:45" ht="12" customHeight="1">
      <c r="B16" s="12" t="s">
        <v>14</v>
      </c>
      <c r="C16" s="12"/>
    </row>
    <row r="17" spans="2:43" ht="12" customHeight="1">
      <c r="B17" s="12" t="s">
        <v>61</v>
      </c>
      <c r="AQ17" s="4" t="s">
        <v>16</v>
      </c>
    </row>
    <row r="18" spans="2:43" ht="12" customHeight="1"/>
    <row r="19" spans="2:43" ht="12" customHeight="1"/>
    <row r="20" spans="2:43" ht="12" customHeight="1"/>
    <row r="21" spans="2:43" ht="12" customHeight="1"/>
    <row r="28" spans="2:43" ht="14.25">
      <c r="B28" s="1"/>
      <c r="C28" s="1"/>
    </row>
  </sheetData>
  <mergeCells count="8">
    <mergeCell ref="AJ5:AO5"/>
    <mergeCell ref="AP5:AQ6"/>
    <mergeCell ref="B5:C7"/>
    <mergeCell ref="D5:K5"/>
    <mergeCell ref="L5:Q5"/>
    <mergeCell ref="R5:S5"/>
    <mergeCell ref="T5:Y5"/>
    <mergeCell ref="Z5:AI5"/>
  </mergeCells>
  <phoneticPr fontId="6"/>
  <pageMargins left="0.59055118110236227" right="0" top="0.59055118110236227" bottom="0" header="0" footer="0"/>
  <pageSetup paperSize="9" scale="95" orientation="landscape" horizontalDpi="4294967294" verticalDpi="0" r:id="rId1"/>
  <colBreaks count="1" manualBreakCount="1">
    <brk id="23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 (Nonfat Dry Milk2015～)</vt:lpstr>
      <vt:lpstr>データ表 (Nonfat Dry Milk　2014)</vt:lpstr>
      <vt:lpstr>データ表（Skimmed Milk Powder2013）</vt:lpstr>
      <vt:lpstr>'データ表 (Nonfat Dry Milk　2014)'!Print_Area</vt:lpstr>
      <vt:lpstr>'データ表 (Nonfat Dry Milk2015～)'!Print_Area</vt:lpstr>
      <vt:lpstr>'データ表（Skimmed Milk Powder2013）'!Print_Area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md888</cp:lastModifiedBy>
  <cp:lastPrinted>2017-08-04T06:28:48Z</cp:lastPrinted>
  <dcterms:created xsi:type="dcterms:W3CDTF">2003-01-21T02:14:14Z</dcterms:created>
  <dcterms:modified xsi:type="dcterms:W3CDTF">2018-03-13T06:57:50Z</dcterms:modified>
</cp:coreProperties>
</file>