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asegawa\g\Backup-AutoReWrite\share\●日本酪農乳業協会（J-MILK）\改修版data2014○ - リニューアル\"/>
    </mc:Choice>
  </mc:AlternateContent>
  <bookViews>
    <workbookView xWindow="105" yWindow="210" windowWidth="17475" windowHeight="9480"/>
  </bookViews>
  <sheets>
    <sheet name="年度" sheetId="3" r:id="rId1"/>
    <sheet name="構成比" sheetId="4" r:id="rId2"/>
  </sheets>
  <definedNames>
    <definedName name="_xlnm.Print_Area" localSheetId="1">構成比!$A$1:$AT$22</definedName>
    <definedName name="_xlnm.Print_Area" localSheetId="0">年度!$A$1:$R$61</definedName>
  </definedNames>
  <calcPr calcId="152511"/>
</workbook>
</file>

<file path=xl/calcChain.xml><?xml version="1.0" encoding="utf-8"?>
<calcChain xmlns="http://schemas.openxmlformats.org/spreadsheetml/2006/main">
  <c r="AR15" i="4" l="1"/>
  <c r="R25" i="3" l="1"/>
  <c r="D58" i="3" l="1"/>
  <c r="I15" i="4"/>
  <c r="G15" i="4" s="1"/>
  <c r="AQ15" i="4" s="1"/>
  <c r="H15" i="4"/>
  <c r="S15" i="4"/>
  <c r="V13" i="4"/>
  <c r="S13" i="4"/>
  <c r="AK15" i="4"/>
  <c r="Y15" i="4"/>
  <c r="J15" i="4"/>
  <c r="E14" i="4" l="1"/>
  <c r="AN15" i="4"/>
  <c r="AH15" i="4"/>
  <c r="AE15" i="4"/>
  <c r="AB15" i="4"/>
  <c r="V15" i="4"/>
  <c r="P15" i="4"/>
  <c r="M15" i="4"/>
  <c r="D15" i="4"/>
  <c r="R26" i="3"/>
  <c r="Q26" i="3"/>
  <c r="P26" i="3"/>
  <c r="N26" i="3"/>
  <c r="M26" i="3"/>
  <c r="J26" i="3"/>
  <c r="G26" i="3"/>
  <c r="P58" i="3"/>
  <c r="O58" i="3"/>
  <c r="N58" i="3"/>
  <c r="M58" i="3"/>
  <c r="L58" i="3"/>
  <c r="K58" i="3"/>
  <c r="J58" i="3"/>
  <c r="H58" i="3"/>
  <c r="F58" i="3"/>
  <c r="E58" i="3"/>
  <c r="E57" i="3"/>
  <c r="Q57" i="3" s="1"/>
  <c r="G16" i="4" l="1"/>
  <c r="H16" i="4"/>
  <c r="AS15" i="4"/>
  <c r="R10" i="4"/>
  <c r="Q10" i="4"/>
  <c r="S11" i="4"/>
  <c r="AQ14" i="4"/>
  <c r="AR14" i="4"/>
  <c r="D10" i="4"/>
  <c r="H9" i="4"/>
  <c r="G9" i="4"/>
  <c r="AO14" i="4"/>
  <c r="AF14" i="4"/>
  <c r="AC14" i="4"/>
  <c r="T14" i="4"/>
  <c r="K14" i="4"/>
  <c r="AS13" i="4"/>
  <c r="AS14" i="4"/>
  <c r="AN13" i="4"/>
  <c r="AK13" i="4"/>
  <c r="AH13" i="4"/>
  <c r="AE13" i="4"/>
  <c r="AB13" i="4"/>
  <c r="Y13" i="4"/>
  <c r="I13" i="4"/>
  <c r="H13" i="4"/>
  <c r="AR13" i="4"/>
  <c r="P13" i="4"/>
  <c r="M13" i="4"/>
  <c r="J13" i="4"/>
  <c r="G13" i="4"/>
  <c r="D13" i="4"/>
  <c r="AN11" i="4"/>
  <c r="AK11" i="4"/>
  <c r="AH11" i="4"/>
  <c r="AE11" i="4"/>
  <c r="AB11" i="4"/>
  <c r="U11" i="4"/>
  <c r="T11" i="4"/>
  <c r="U9" i="4"/>
  <c r="I9" i="4"/>
  <c r="T9" i="4"/>
  <c r="Y11" i="4"/>
  <c r="V11" i="4"/>
  <c r="M11" i="4"/>
  <c r="P11" i="4"/>
  <c r="G11" i="4"/>
  <c r="AS11" i="4"/>
  <c r="AS12" i="4"/>
  <c r="AR11" i="4"/>
  <c r="AR12" i="4"/>
  <c r="AK9" i="4"/>
  <c r="Y9" i="4"/>
  <c r="AN9" i="4"/>
  <c r="AA14" i="4"/>
  <c r="AJ14" i="4"/>
  <c r="AM14" i="4"/>
  <c r="U14" i="4"/>
  <c r="Q14" i="4"/>
  <c r="W14" i="4"/>
  <c r="AD14" i="4"/>
  <c r="AG14" i="4"/>
  <c r="AP14" i="4"/>
  <c r="I14" i="4"/>
  <c r="X14" i="4"/>
  <c r="Z14" i="4"/>
  <c r="AI14" i="4"/>
  <c r="AL14" i="4"/>
  <c r="L14" i="4"/>
  <c r="R14" i="4"/>
  <c r="H14" i="4"/>
  <c r="N14" i="4"/>
  <c r="F14" i="4"/>
  <c r="O14" i="4"/>
  <c r="E12" i="4"/>
  <c r="K12" i="4"/>
  <c r="Q12" i="4"/>
  <c r="W12" i="4"/>
  <c r="AC12" i="4"/>
  <c r="AI12" i="4"/>
  <c r="AO12" i="4"/>
  <c r="F12" i="4"/>
  <c r="L12" i="4"/>
  <c r="R12" i="4"/>
  <c r="X12" i="4"/>
  <c r="AD12" i="4"/>
  <c r="AJ12" i="4"/>
  <c r="AP12" i="4"/>
  <c r="H12" i="4"/>
  <c r="N12" i="4"/>
  <c r="T12" i="4"/>
  <c r="Z12" i="4"/>
  <c r="AF12" i="4"/>
  <c r="AL12" i="4"/>
  <c r="I12" i="4"/>
  <c r="O12" i="4"/>
  <c r="U12" i="4"/>
  <c r="AA12" i="4"/>
  <c r="AG12" i="4"/>
  <c r="AM12" i="4"/>
  <c r="AH9" i="4"/>
  <c r="AE9" i="4"/>
  <c r="AB9" i="4"/>
  <c r="V9" i="4"/>
  <c r="S9" i="4"/>
  <c r="P9" i="4"/>
  <c r="M9" i="4"/>
  <c r="J9" i="4"/>
  <c r="AR9" i="4"/>
  <c r="AS9" i="4"/>
  <c r="F10" i="4"/>
  <c r="D9" i="4"/>
  <c r="Q58" i="3"/>
  <c r="Q56" i="3"/>
  <c r="Q55" i="3"/>
  <c r="Q54" i="3"/>
  <c r="Q53" i="3"/>
  <c r="Q52" i="3"/>
  <c r="Q51" i="3"/>
  <c r="Q50" i="3"/>
  <c r="Q49" i="3"/>
  <c r="Q48" i="3"/>
  <c r="Q47" i="3"/>
  <c r="Q45" i="3"/>
  <c r="Q44" i="3"/>
  <c r="Q43" i="3"/>
  <c r="Q42" i="3"/>
  <c r="Q40" i="3"/>
  <c r="Q39" i="3"/>
  <c r="R7" i="3"/>
  <c r="E39" i="3"/>
  <c r="AQ13" i="4"/>
  <c r="E56" i="3"/>
  <c r="E55" i="3"/>
  <c r="E54" i="3"/>
  <c r="E53" i="3"/>
  <c r="E52" i="3"/>
  <c r="E51" i="3"/>
  <c r="E50" i="3"/>
  <c r="E49" i="3"/>
  <c r="E48" i="3"/>
  <c r="E47" i="3"/>
  <c r="E45" i="3"/>
  <c r="E44" i="3"/>
  <c r="E43" i="3"/>
  <c r="E42" i="3"/>
  <c r="E40" i="3"/>
  <c r="R24" i="3"/>
  <c r="R23" i="3"/>
  <c r="R22" i="3"/>
  <c r="R21" i="3"/>
  <c r="R20" i="3"/>
  <c r="R19" i="3"/>
  <c r="R18" i="3"/>
  <c r="R17" i="3"/>
  <c r="R16" i="3"/>
  <c r="R15" i="3"/>
  <c r="R14" i="3"/>
  <c r="R13" i="3"/>
  <c r="R12" i="3"/>
  <c r="R11" i="3"/>
  <c r="R10" i="3"/>
  <c r="R9" i="3"/>
  <c r="R8" i="3"/>
  <c r="Y14" i="4"/>
  <c r="S14" i="4"/>
  <c r="AH14" i="4"/>
  <c r="AK14" i="4"/>
  <c r="AE14" i="4"/>
  <c r="AB14" i="4"/>
  <c r="P14" i="4"/>
  <c r="AN14" i="4"/>
  <c r="V14" i="4"/>
  <c r="G14" i="4"/>
  <c r="D14" i="4"/>
  <c r="J14" i="4"/>
  <c r="M14" i="4"/>
  <c r="E10" i="4"/>
  <c r="AR10" i="4"/>
  <c r="AS10" i="4"/>
  <c r="AM10" i="4"/>
  <c r="O10" i="4"/>
  <c r="AD10" i="4"/>
  <c r="X10" i="4"/>
  <c r="L10" i="4"/>
  <c r="AJ10" i="4"/>
  <c r="U10" i="4"/>
  <c r="AP10" i="4"/>
  <c r="AG10" i="4"/>
  <c r="AA10" i="4"/>
  <c r="I10" i="4"/>
  <c r="AO10" i="4"/>
  <c r="AI10" i="4"/>
  <c r="AF10" i="4"/>
  <c r="Z10" i="4"/>
  <c r="T10" i="4"/>
  <c r="AL10" i="4"/>
  <c r="N10" i="4"/>
  <c r="AC10" i="4"/>
  <c r="W10" i="4"/>
  <c r="K10" i="4"/>
  <c r="H10" i="4"/>
  <c r="AQ9" i="4"/>
  <c r="P10" i="4"/>
  <c r="G10" i="4"/>
  <c r="J10" i="4"/>
  <c r="S10" i="4"/>
  <c r="V10" i="4"/>
  <c r="AK10" i="4"/>
  <c r="AB10" i="4"/>
  <c r="AE10" i="4"/>
  <c r="AH10" i="4"/>
  <c r="AN10" i="4"/>
  <c r="M10" i="4"/>
  <c r="Y10" i="4"/>
  <c r="AQ10" i="4"/>
  <c r="AQ11" i="4"/>
  <c r="AK12" i="4"/>
  <c r="AB12" i="4"/>
  <c r="AE12" i="4"/>
  <c r="D12" i="4"/>
  <c r="AQ12" i="4"/>
  <c r="M12" i="4"/>
  <c r="AN12" i="4"/>
  <c r="V12" i="4"/>
  <c r="Y12" i="4"/>
  <c r="J12" i="4"/>
  <c r="S12" i="4"/>
  <c r="AH12" i="4"/>
  <c r="P12" i="4"/>
  <c r="G12" i="4"/>
  <c r="R16" i="4" l="1"/>
  <c r="F16" i="4"/>
  <c r="AM16" i="4"/>
  <c r="AA16" i="4"/>
  <c r="O16" i="4"/>
  <c r="AD16" i="4"/>
  <c r="AP16" i="4"/>
  <c r="X16" i="4"/>
  <c r="L16" i="4"/>
  <c r="AG16" i="4"/>
  <c r="AS16" i="4"/>
  <c r="U16" i="4"/>
  <c r="AJ16" i="4"/>
  <c r="I16" i="4"/>
  <c r="W16" i="4"/>
  <c r="Q16" i="4"/>
  <c r="K16" i="4"/>
  <c r="E16" i="4"/>
  <c r="AC16" i="4"/>
  <c r="AI16" i="4"/>
  <c r="AO16" i="4"/>
  <c r="Z16" i="4"/>
  <c r="T16" i="4"/>
  <c r="N16" i="4"/>
  <c r="AF16" i="4"/>
  <c r="AL16" i="4"/>
  <c r="AR16" i="4"/>
  <c r="J16" i="4"/>
  <c r="AK16" i="4"/>
  <c r="D16" i="4"/>
  <c r="S16" i="4"/>
  <c r="Y16" i="4"/>
  <c r="AH16" i="4"/>
  <c r="AE16" i="4"/>
  <c r="AN16" i="4"/>
  <c r="M16" i="4"/>
  <c r="V16" i="4"/>
  <c r="AB16" i="4"/>
  <c r="P16" i="4"/>
  <c r="AQ16" i="4" l="1"/>
</calcChain>
</file>

<file path=xl/sharedStrings.xml><?xml version="1.0" encoding="utf-8"?>
<sst xmlns="http://schemas.openxmlformats.org/spreadsheetml/2006/main" count="238" uniqueCount="57">
  <si>
    <t>年</t>
    <rPh sb="0" eb="1">
      <t>ネン</t>
    </rPh>
    <phoneticPr fontId="5"/>
  </si>
  <si>
    <t>-</t>
  </si>
  <si>
    <t>その他</t>
    <phoneticPr fontId="5"/>
  </si>
  <si>
    <t>データ元：（独）農畜産業振興機構「乳製品の流通実態調査報告書」</t>
    <rPh sb="3" eb="4">
      <t>モト</t>
    </rPh>
    <phoneticPr fontId="2"/>
  </si>
  <si>
    <t>加工乳</t>
    <phoneticPr fontId="5"/>
  </si>
  <si>
    <t>はっ酵乳・乳酸菌飲料</t>
    <rPh sb="2" eb="3">
      <t>コウ</t>
    </rPh>
    <rPh sb="3" eb="4">
      <t>チチ</t>
    </rPh>
    <rPh sb="5" eb="8">
      <t>ニュウサンキン</t>
    </rPh>
    <rPh sb="8" eb="10">
      <t>インリョウ</t>
    </rPh>
    <phoneticPr fontId="5"/>
  </si>
  <si>
    <t>調製粉乳</t>
    <phoneticPr fontId="5"/>
  </si>
  <si>
    <t>パン類</t>
    <rPh sb="2" eb="3">
      <t>タグイ</t>
    </rPh>
    <phoneticPr fontId="5"/>
  </si>
  <si>
    <t>調理食品</t>
    <rPh sb="0" eb="1">
      <t>チョウ</t>
    </rPh>
    <rPh sb="1" eb="2">
      <t>リ</t>
    </rPh>
    <rPh sb="2" eb="3">
      <t>ショク</t>
    </rPh>
    <rPh sb="3" eb="4">
      <t>ヒン</t>
    </rPh>
    <phoneticPr fontId="5"/>
  </si>
  <si>
    <t>飲料</t>
    <phoneticPr fontId="5"/>
  </si>
  <si>
    <t>乳飲料</t>
    <phoneticPr fontId="5"/>
  </si>
  <si>
    <t>年度別バターの用途別消費量</t>
    <rPh sb="0" eb="2">
      <t>ネンド</t>
    </rPh>
    <rPh sb="2" eb="3">
      <t>ベツ</t>
    </rPh>
    <rPh sb="7" eb="9">
      <t>ヨウト</t>
    </rPh>
    <rPh sb="9" eb="10">
      <t>ベツ</t>
    </rPh>
    <rPh sb="10" eb="13">
      <t>ショウヒリョウ</t>
    </rPh>
    <phoneticPr fontId="5"/>
  </si>
  <si>
    <t>年度別バターの業種別流通消費量</t>
    <rPh sb="0" eb="2">
      <t>ネンド</t>
    </rPh>
    <rPh sb="2" eb="3">
      <t>ベツ</t>
    </rPh>
    <rPh sb="7" eb="9">
      <t>ギョウシュ</t>
    </rPh>
    <rPh sb="9" eb="10">
      <t>ベツ</t>
    </rPh>
    <rPh sb="10" eb="12">
      <t>リュウツウ</t>
    </rPh>
    <rPh sb="12" eb="15">
      <t>ショウヒリョウ</t>
    </rPh>
    <phoneticPr fontId="5"/>
  </si>
  <si>
    <t>菓子・
デザート類</t>
    <phoneticPr fontId="5"/>
  </si>
  <si>
    <t>アイス
クリーム類</t>
    <phoneticPr fontId="5"/>
  </si>
  <si>
    <t>マーガ
リン類</t>
    <phoneticPr fontId="5"/>
  </si>
  <si>
    <t>外食・
ホテル</t>
    <phoneticPr fontId="5"/>
  </si>
  <si>
    <t>家庭用
（小売業向）</t>
    <phoneticPr fontId="5"/>
  </si>
  <si>
    <t>計</t>
    <rPh sb="0" eb="1">
      <t>ケイ</t>
    </rPh>
    <phoneticPr fontId="5"/>
  </si>
  <si>
    <t>乳業
メーカー
（社内消費）</t>
    <phoneticPr fontId="5"/>
  </si>
  <si>
    <t>業務用</t>
    <phoneticPr fontId="5"/>
  </si>
  <si>
    <t>パン・菓子メーカー</t>
    <phoneticPr fontId="2"/>
  </si>
  <si>
    <t>加工油脂メーカー</t>
    <phoneticPr fontId="2"/>
  </si>
  <si>
    <t>うち
ﾊﾟﾝﾒｰｶｰ</t>
    <phoneticPr fontId="2"/>
  </si>
  <si>
    <t>うち
菓子ﾒｰｶｰ</t>
    <rPh sb="3" eb="5">
      <t>カシ</t>
    </rPh>
    <phoneticPr fontId="2"/>
  </si>
  <si>
    <t>飲料
メーカー</t>
    <phoneticPr fontId="2"/>
  </si>
  <si>
    <t>調理食品メーカー</t>
    <phoneticPr fontId="2"/>
  </si>
  <si>
    <t>外食・
ホテル業</t>
    <rPh sb="7" eb="8">
      <t>ギョウ</t>
    </rPh>
    <phoneticPr fontId="2"/>
  </si>
  <si>
    <t>小売業向け
家庭用</t>
    <rPh sb="3" eb="4">
      <t>ム</t>
    </rPh>
    <phoneticPr fontId="2"/>
  </si>
  <si>
    <t>家庭用</t>
    <phoneticPr fontId="5"/>
  </si>
  <si>
    <t>その他</t>
    <phoneticPr fontId="2"/>
  </si>
  <si>
    <t>乳業・ｱｲｽｸﾘｰﾑﾒｰｶｰ</t>
    <phoneticPr fontId="2"/>
  </si>
  <si>
    <t>はっ酵乳・
乳酸菌
飲料ﾒｰｶｰ</t>
    <phoneticPr fontId="2"/>
  </si>
  <si>
    <t>国産</t>
    <rPh sb="0" eb="2">
      <t>コクサン</t>
    </rPh>
    <phoneticPr fontId="9"/>
  </si>
  <si>
    <t>輸入</t>
    <rPh sb="0" eb="2">
      <t>ユニュウ</t>
    </rPh>
    <phoneticPr fontId="9"/>
  </si>
  <si>
    <t>計</t>
    <rPh sb="0" eb="1">
      <t>ゴウケイ</t>
    </rPh>
    <phoneticPr fontId="5"/>
  </si>
  <si>
    <t>　　 ２  「計」はJミルクによる算出。</t>
    <rPh sb="7" eb="8">
      <t>ケイ</t>
    </rPh>
    <phoneticPr fontId="2"/>
  </si>
  <si>
    <t>年度別バターの業種別流通消費量と構成比</t>
    <rPh sb="0" eb="2">
      <t>ネンド</t>
    </rPh>
    <rPh sb="2" eb="3">
      <t>ベツ</t>
    </rPh>
    <rPh sb="7" eb="9">
      <t>ギョウシュ</t>
    </rPh>
    <rPh sb="9" eb="10">
      <t>ベツ</t>
    </rPh>
    <rPh sb="10" eb="12">
      <t>リュウツウ</t>
    </rPh>
    <rPh sb="12" eb="15">
      <t>ショウヒリョウ</t>
    </rPh>
    <rPh sb="16" eb="19">
      <t>コウセイヒ</t>
    </rPh>
    <phoneticPr fontId="5"/>
  </si>
  <si>
    <t>構成比</t>
    <phoneticPr fontId="2"/>
  </si>
  <si>
    <t/>
  </si>
  <si>
    <t>年度</t>
    <rPh sb="0" eb="1">
      <t>ネン</t>
    </rPh>
    <rPh sb="1" eb="2">
      <t>ド</t>
    </rPh>
    <phoneticPr fontId="5"/>
  </si>
  <si>
    <t>加工油脂
メーカー</t>
    <phoneticPr fontId="2"/>
  </si>
  <si>
    <t>調理食品
メーカー</t>
    <phoneticPr fontId="2"/>
  </si>
  <si>
    <t>前年比</t>
    <phoneticPr fontId="2"/>
  </si>
  <si>
    <t>　　 ２  「前年比」「計」はJミルクによる算出。</t>
    <rPh sb="12" eb="13">
      <t>ケイ</t>
    </rPh>
    <phoneticPr fontId="2"/>
  </si>
  <si>
    <t>　　 ２  「構成比」「計」はJミルクによる算出。</t>
    <rPh sb="7" eb="10">
      <t>コウセイヒ</t>
    </rPh>
    <rPh sb="12" eb="13">
      <t>ケイ</t>
    </rPh>
    <phoneticPr fontId="2"/>
  </si>
  <si>
    <t>（単位：トン、％）</t>
    <rPh sb="1" eb="3">
      <t>タンイ</t>
    </rPh>
    <phoneticPr fontId="3"/>
  </si>
  <si>
    <t>乳等主要原料食品</t>
    <phoneticPr fontId="5"/>
  </si>
  <si>
    <t>注：１  ２６年度のその他の内訳は、加工乳、乳飲料、はっ酵乳・乳酸菌飲料、調理食品、乳等主要原料食品、飲料、調整分乳、マーガリン類など。</t>
    <rPh sb="37" eb="39">
      <t>チョウリ</t>
    </rPh>
    <rPh sb="39" eb="40">
      <t>ショク</t>
    </rPh>
    <rPh sb="54" eb="56">
      <t>チョウセイ</t>
    </rPh>
    <rPh sb="56" eb="57">
      <t>フン</t>
    </rPh>
    <rPh sb="57" eb="58">
      <t>ニュウ</t>
    </rPh>
    <phoneticPr fontId="2"/>
  </si>
  <si>
    <t>注：１  アイスクリームメーカーは乳業のうちバター・脱脂粉乳を生産していないメーカーである。</t>
    <phoneticPr fontId="2"/>
  </si>
  <si>
    <t>　　 ３  「構成比」は「計」に対するものである。</t>
    <rPh sb="7" eb="10">
      <t>コウセイヒ</t>
    </rPh>
    <rPh sb="13" eb="14">
      <t>ケイ</t>
    </rPh>
    <rPh sb="16" eb="17">
      <t>タイ</t>
    </rPh>
    <phoneticPr fontId="2"/>
  </si>
  <si>
    <t>2013</t>
    <phoneticPr fontId="2"/>
  </si>
  <si>
    <t>2012</t>
    <phoneticPr fontId="2"/>
  </si>
  <si>
    <t>2014</t>
    <phoneticPr fontId="2"/>
  </si>
  <si>
    <t>注：１   乳業・アイスメーカーは乳業のうちバター・脱脂粉乳を生産していないメーカーである。</t>
    <phoneticPr fontId="2"/>
  </si>
  <si>
    <t>毎年1回更新、最終更新日2017/03/31</t>
    <phoneticPr fontId="2"/>
  </si>
  <si>
    <t>毎年1回更新、最終更新日2017/03/31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</si>
</sst>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_ "/>
    <numFmt numFmtId="177" formatCode="[$-10411]#,##0;\-#,##0"/>
    <numFmt numFmtId="178" formatCode="#,##0_);[Red]\(#,##0\)"/>
    <numFmt numFmtId="179" formatCode="0.0%"/>
    <numFmt numFmtId="180" formatCode="0.0%\ 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8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0"/>
      <color theme="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b/>
      <sz val="9"/>
      <color theme="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</fills>
  <borders count="6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/>
      <top/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/>
      <right style="thin">
        <color indexed="64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/>
      <top style="thin">
        <color indexed="64"/>
      </top>
      <bottom/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/>
      <bottom/>
      <diagonal/>
    </border>
    <border>
      <left style="thin">
        <color theme="0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/>
      <bottom style="thin">
        <color indexed="64"/>
      </bottom>
      <diagonal/>
    </border>
    <border>
      <left/>
      <right/>
      <top style="thin">
        <color theme="0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/>
  </cellStyleXfs>
  <cellXfs count="181">
    <xf numFmtId="0" fontId="0" fillId="0" borderId="0" xfId="0"/>
    <xf numFmtId="0" fontId="10" fillId="2" borderId="0" xfId="0" applyFont="1" applyFill="1"/>
    <xf numFmtId="0" fontId="11" fillId="2" borderId="0" xfId="0" applyFont="1" applyFill="1"/>
    <xf numFmtId="0" fontId="12" fillId="3" borderId="9" xfId="0" applyFont="1" applyFill="1" applyBorder="1" applyAlignment="1">
      <alignment horizontal="center" vertical="center" wrapText="1"/>
    </xf>
    <xf numFmtId="0" fontId="10" fillId="4" borderId="10" xfId="0" quotePrefix="1" applyFont="1" applyFill="1" applyBorder="1" applyAlignment="1">
      <alignment horizontal="center" vertical="center"/>
    </xf>
    <xf numFmtId="0" fontId="10" fillId="4" borderId="11" xfId="0" quotePrefix="1" applyFont="1" applyFill="1" applyBorder="1" applyAlignment="1">
      <alignment horizontal="right" vertical="center"/>
    </xf>
    <xf numFmtId="0" fontId="10" fillId="4" borderId="12" xfId="0" quotePrefix="1" applyFont="1" applyFill="1" applyBorder="1" applyAlignment="1">
      <alignment horizontal="center" vertical="center"/>
    </xf>
    <xf numFmtId="0" fontId="10" fillId="4" borderId="13" xfId="0" quotePrefix="1" applyFont="1" applyFill="1" applyBorder="1" applyAlignment="1">
      <alignment horizontal="right" vertical="center"/>
    </xf>
    <xf numFmtId="0" fontId="10" fillId="4" borderId="14" xfId="0" quotePrefix="1" applyFont="1" applyFill="1" applyBorder="1" applyAlignment="1">
      <alignment horizontal="center" vertical="center"/>
    </xf>
    <xf numFmtId="0" fontId="10" fillId="4" borderId="15" xfId="0" quotePrefix="1" applyFont="1" applyFill="1" applyBorder="1" applyAlignment="1">
      <alignment horizontal="right" vertical="center"/>
    </xf>
    <xf numFmtId="0" fontId="7" fillId="2" borderId="0" xfId="0" applyFont="1" applyFill="1" applyAlignment="1">
      <alignment horizontal="left" vertical="center"/>
    </xf>
    <xf numFmtId="0" fontId="13" fillId="2" borderId="0" xfId="0" applyFont="1" applyFill="1"/>
    <xf numFmtId="0" fontId="3" fillId="2" borderId="0" xfId="0" applyFont="1" applyFill="1"/>
    <xf numFmtId="0" fontId="7" fillId="2" borderId="0" xfId="2" applyFont="1" applyFill="1" applyBorder="1" applyAlignment="1"/>
    <xf numFmtId="0" fontId="4" fillId="2" borderId="0" xfId="0" applyFont="1" applyFill="1"/>
    <xf numFmtId="0" fontId="10" fillId="4" borderId="16" xfId="0" quotePrefix="1" applyFont="1" applyFill="1" applyBorder="1" applyAlignment="1">
      <alignment horizontal="center" vertical="center"/>
    </xf>
    <xf numFmtId="0" fontId="10" fillId="4" borderId="17" xfId="0" quotePrefix="1" applyFont="1" applyFill="1" applyBorder="1" applyAlignment="1">
      <alignment horizontal="right" vertical="center"/>
    </xf>
    <xf numFmtId="0" fontId="12" fillId="3" borderId="18" xfId="0" applyFont="1" applyFill="1" applyBorder="1" applyAlignment="1">
      <alignment horizontal="center" vertical="center" wrapText="1"/>
    </xf>
    <xf numFmtId="0" fontId="11" fillId="2" borderId="0" xfId="0" applyFont="1" applyFill="1" applyAlignment="1"/>
    <xf numFmtId="0" fontId="7" fillId="2" borderId="1" xfId="2" applyFont="1" applyFill="1" applyBorder="1"/>
    <xf numFmtId="178" fontId="14" fillId="2" borderId="10" xfId="0" applyNumberFormat="1" applyFont="1" applyFill="1" applyBorder="1" applyAlignment="1">
      <alignment vertical="center"/>
    </xf>
    <xf numFmtId="178" fontId="14" fillId="2" borderId="19" xfId="0" applyNumberFormat="1" applyFont="1" applyFill="1" applyBorder="1" applyAlignment="1">
      <alignment vertical="center"/>
    </xf>
    <xf numFmtId="178" fontId="14" fillId="2" borderId="19" xfId="0" applyNumberFormat="1" applyFont="1" applyFill="1" applyBorder="1" applyAlignment="1">
      <alignment horizontal="right" vertical="center"/>
    </xf>
    <xf numFmtId="178" fontId="14" fillId="2" borderId="14" xfId="0" applyNumberFormat="1" applyFont="1" applyFill="1" applyBorder="1" applyAlignment="1">
      <alignment vertical="center"/>
    </xf>
    <xf numFmtId="178" fontId="14" fillId="2" borderId="20" xfId="0" applyNumberFormat="1" applyFont="1" applyFill="1" applyBorder="1" applyAlignment="1">
      <alignment vertical="center"/>
    </xf>
    <xf numFmtId="178" fontId="14" fillId="2" borderId="20" xfId="0" applyNumberFormat="1" applyFont="1" applyFill="1" applyBorder="1" applyAlignment="1">
      <alignment horizontal="right" vertical="center"/>
    </xf>
    <xf numFmtId="178" fontId="14" fillId="2" borderId="16" xfId="0" applyNumberFormat="1" applyFont="1" applyFill="1" applyBorder="1" applyAlignment="1">
      <alignment horizontal="right" vertical="center"/>
    </xf>
    <xf numFmtId="178" fontId="14" fillId="2" borderId="21" xfId="0" applyNumberFormat="1" applyFont="1" applyFill="1" applyBorder="1" applyAlignment="1">
      <alignment horizontal="right" vertical="center"/>
    </xf>
    <xf numFmtId="178" fontId="14" fillId="2" borderId="17" xfId="0" applyNumberFormat="1" applyFont="1" applyFill="1" applyBorder="1" applyAlignment="1">
      <alignment horizontal="right" vertical="center"/>
    </xf>
    <xf numFmtId="178" fontId="14" fillId="2" borderId="12" xfId="0" applyNumberFormat="1" applyFont="1" applyFill="1" applyBorder="1" applyAlignment="1">
      <alignment vertical="center"/>
    </xf>
    <xf numFmtId="178" fontId="14" fillId="2" borderId="22" xfId="0" applyNumberFormat="1" applyFont="1" applyFill="1" applyBorder="1" applyAlignment="1">
      <alignment vertical="center"/>
    </xf>
    <xf numFmtId="178" fontId="14" fillId="2" borderId="22" xfId="0" applyNumberFormat="1" applyFont="1" applyFill="1" applyBorder="1" applyAlignment="1">
      <alignment horizontal="right" vertical="center"/>
    </xf>
    <xf numFmtId="178" fontId="14" fillId="2" borderId="13" xfId="0" applyNumberFormat="1" applyFont="1" applyFill="1" applyBorder="1" applyAlignment="1">
      <alignment horizontal="right" vertical="center"/>
    </xf>
    <xf numFmtId="0" fontId="15" fillId="0" borderId="0" xfId="2" applyFont="1" applyFill="1" applyBorder="1" applyAlignment="1">
      <alignment horizontal="center" vertical="center"/>
    </xf>
    <xf numFmtId="0" fontId="12" fillId="3" borderId="23" xfId="0" applyFont="1" applyFill="1" applyBorder="1" applyAlignment="1">
      <alignment horizontal="center" vertical="center" wrapText="1"/>
    </xf>
    <xf numFmtId="0" fontId="12" fillId="3" borderId="24" xfId="0" applyFont="1" applyFill="1" applyBorder="1" applyAlignment="1">
      <alignment vertical="center" wrapText="1"/>
    </xf>
    <xf numFmtId="0" fontId="12" fillId="3" borderId="25" xfId="0" applyFont="1" applyFill="1" applyBorder="1" applyAlignment="1">
      <alignment horizontal="center" vertical="center" wrapText="1"/>
    </xf>
    <xf numFmtId="0" fontId="12" fillId="3" borderId="24" xfId="0" applyFont="1" applyFill="1" applyBorder="1" applyAlignment="1">
      <alignment horizontal="center" vertical="center" wrapText="1"/>
    </xf>
    <xf numFmtId="0" fontId="12" fillId="3" borderId="26" xfId="0" applyFont="1" applyFill="1" applyBorder="1" applyAlignment="1">
      <alignment horizontal="center" vertical="center" wrapText="1"/>
    </xf>
    <xf numFmtId="0" fontId="12" fillId="3" borderId="27" xfId="0" applyFont="1" applyFill="1" applyBorder="1" applyAlignment="1">
      <alignment horizontal="center" vertical="center" wrapText="1"/>
    </xf>
    <xf numFmtId="0" fontId="12" fillId="3" borderId="28" xfId="0" applyFont="1" applyFill="1" applyBorder="1" applyAlignment="1">
      <alignment vertical="center" wrapText="1"/>
    </xf>
    <xf numFmtId="0" fontId="12" fillId="3" borderId="29" xfId="0" applyFont="1" applyFill="1" applyBorder="1" applyAlignment="1">
      <alignment vertical="center" wrapText="1"/>
    </xf>
    <xf numFmtId="0" fontId="10" fillId="2" borderId="0" xfId="0" applyFont="1" applyFill="1" applyBorder="1"/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177" fontId="6" fillId="0" borderId="0" xfId="0" applyNumberFormat="1" applyFont="1" applyFill="1" applyBorder="1" applyAlignment="1" applyProtection="1">
      <alignment horizontal="right" vertical="top" wrapText="1" readingOrder="1"/>
      <protection locked="0"/>
    </xf>
    <xf numFmtId="176" fontId="14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Border="1"/>
    <xf numFmtId="0" fontId="10" fillId="2" borderId="1" xfId="0" applyFont="1" applyFill="1" applyBorder="1"/>
    <xf numFmtId="179" fontId="6" fillId="0" borderId="2" xfId="0" applyNumberFormat="1" applyFont="1" applyBorder="1" applyAlignment="1" applyProtection="1">
      <alignment horizontal="right" vertical="center" wrapText="1"/>
      <protection locked="0"/>
    </xf>
    <xf numFmtId="178" fontId="14" fillId="2" borderId="10" xfId="0" applyNumberFormat="1" applyFont="1" applyFill="1" applyBorder="1" applyAlignment="1">
      <alignment horizontal="right" vertical="center"/>
    </xf>
    <xf numFmtId="178" fontId="14" fillId="2" borderId="14" xfId="0" applyNumberFormat="1" applyFont="1" applyFill="1" applyBorder="1" applyAlignment="1">
      <alignment horizontal="right" vertical="center"/>
    </xf>
    <xf numFmtId="178" fontId="14" fillId="2" borderId="12" xfId="0" applyNumberFormat="1" applyFont="1" applyFill="1" applyBorder="1" applyAlignment="1">
      <alignment horizontal="right" vertical="center"/>
    </xf>
    <xf numFmtId="178" fontId="6" fillId="0" borderId="19" xfId="0" applyNumberFormat="1" applyFont="1" applyBorder="1" applyAlignment="1" applyProtection="1">
      <alignment horizontal="right" vertical="center"/>
      <protection locked="0"/>
    </xf>
    <xf numFmtId="178" fontId="6" fillId="0" borderId="20" xfId="0" applyNumberFormat="1" applyFont="1" applyBorder="1" applyAlignment="1" applyProtection="1">
      <alignment horizontal="right" vertical="center"/>
      <protection locked="0"/>
    </xf>
    <xf numFmtId="178" fontId="6" fillId="0" borderId="22" xfId="0" applyNumberFormat="1" applyFont="1" applyBorder="1" applyAlignment="1" applyProtection="1">
      <alignment horizontal="right" vertical="center"/>
      <protection locked="0"/>
    </xf>
    <xf numFmtId="178" fontId="6" fillId="0" borderId="21" xfId="0" applyNumberFormat="1" applyFont="1" applyBorder="1" applyAlignment="1" applyProtection="1">
      <alignment horizontal="right" vertical="center"/>
      <protection locked="0"/>
    </xf>
    <xf numFmtId="178" fontId="6" fillId="0" borderId="11" xfId="0" applyNumberFormat="1" applyFont="1" applyBorder="1" applyAlignment="1" applyProtection="1">
      <alignment horizontal="right" vertical="center"/>
      <protection locked="0"/>
    </xf>
    <xf numFmtId="178" fontId="6" fillId="0" borderId="15" xfId="0" applyNumberFormat="1" applyFont="1" applyBorder="1" applyAlignment="1" applyProtection="1">
      <alignment horizontal="right" vertical="center"/>
      <protection locked="0"/>
    </xf>
    <xf numFmtId="178" fontId="6" fillId="0" borderId="13" xfId="0" applyNumberFormat="1" applyFont="1" applyBorder="1" applyAlignment="1" applyProtection="1">
      <alignment horizontal="right" vertical="center"/>
      <protection locked="0"/>
    </xf>
    <xf numFmtId="178" fontId="6" fillId="0" borderId="11" xfId="0" applyNumberFormat="1" applyFont="1" applyBorder="1" applyAlignment="1" applyProtection="1">
      <alignment horizontal="right" vertical="top"/>
      <protection locked="0"/>
    </xf>
    <xf numFmtId="178" fontId="6" fillId="0" borderId="15" xfId="0" applyNumberFormat="1" applyFont="1" applyBorder="1" applyAlignment="1" applyProtection="1">
      <alignment horizontal="right" vertical="top"/>
      <protection locked="0"/>
    </xf>
    <xf numFmtId="178" fontId="6" fillId="0" borderId="13" xfId="0" applyNumberFormat="1" applyFont="1" applyBorder="1" applyAlignment="1" applyProtection="1">
      <alignment horizontal="right" vertical="top"/>
      <protection locked="0"/>
    </xf>
    <xf numFmtId="178" fontId="6" fillId="0" borderId="22" xfId="0" applyNumberFormat="1" applyFont="1" applyBorder="1" applyAlignment="1" applyProtection="1">
      <alignment vertical="center"/>
      <protection locked="0"/>
    </xf>
    <xf numFmtId="178" fontId="6" fillId="0" borderId="20" xfId="0" applyNumberFormat="1" applyFont="1" applyBorder="1" applyAlignment="1" applyProtection="1">
      <alignment vertical="center"/>
      <protection locked="0"/>
    </xf>
    <xf numFmtId="178" fontId="6" fillId="0" borderId="19" xfId="0" applyNumberFormat="1" applyFont="1" applyBorder="1" applyAlignment="1" applyProtection="1">
      <alignment vertical="center"/>
      <protection locked="0"/>
    </xf>
    <xf numFmtId="0" fontId="10" fillId="4" borderId="3" xfId="0" quotePrefix="1" applyFont="1" applyFill="1" applyBorder="1" applyAlignment="1">
      <alignment horizontal="right" vertical="center"/>
    </xf>
    <xf numFmtId="0" fontId="10" fillId="4" borderId="4" xfId="0" quotePrefix="1" applyFont="1" applyFill="1" applyBorder="1" applyAlignment="1">
      <alignment horizontal="right" vertical="center"/>
    </xf>
    <xf numFmtId="0" fontId="10" fillId="2" borderId="0" xfId="0" applyFont="1" applyFill="1" applyAlignment="1">
      <alignment horizontal="right"/>
    </xf>
    <xf numFmtId="0" fontId="10" fillId="2" borderId="0" xfId="0" applyFont="1" applyFill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38" fontId="0" fillId="0" borderId="0" xfId="1" applyFont="1" applyFill="1" applyBorder="1" applyAlignment="1">
      <alignment vertical="center"/>
    </xf>
    <xf numFmtId="179" fontId="0" fillId="0" borderId="0" xfId="0" applyNumberFormat="1" applyFill="1" applyBorder="1" applyAlignment="1">
      <alignment vertical="center"/>
    </xf>
    <xf numFmtId="180" fontId="6" fillId="0" borderId="30" xfId="0" applyNumberFormat="1" applyFont="1" applyBorder="1" applyAlignment="1" applyProtection="1">
      <alignment horizontal="right" vertical="center"/>
      <protection locked="0"/>
    </xf>
    <xf numFmtId="180" fontId="8" fillId="2" borderId="31" xfId="0" applyNumberFormat="1" applyFont="1" applyFill="1" applyBorder="1" applyAlignment="1">
      <alignment horizontal="right" vertical="center"/>
    </xf>
    <xf numFmtId="180" fontId="8" fillId="2" borderId="30" xfId="0" applyNumberFormat="1" applyFont="1" applyFill="1" applyBorder="1" applyAlignment="1">
      <alignment horizontal="right" vertical="center"/>
    </xf>
    <xf numFmtId="180" fontId="8" fillId="0" borderId="30" xfId="0" applyNumberFormat="1" applyFont="1" applyBorder="1" applyAlignment="1" applyProtection="1">
      <alignment horizontal="right" vertical="center"/>
      <protection locked="0"/>
    </xf>
    <xf numFmtId="180" fontId="8" fillId="0" borderId="32" xfId="0" applyNumberFormat="1" applyFont="1" applyBorder="1" applyAlignment="1" applyProtection="1">
      <alignment horizontal="right" vertical="center"/>
      <protection locked="0"/>
    </xf>
    <xf numFmtId="0" fontId="12" fillId="3" borderId="33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179" fontId="8" fillId="2" borderId="31" xfId="0" applyNumberFormat="1" applyFont="1" applyFill="1" applyBorder="1" applyAlignment="1">
      <alignment horizontal="right" vertical="center"/>
    </xf>
    <xf numFmtId="179" fontId="8" fillId="2" borderId="30" xfId="0" applyNumberFormat="1" applyFont="1" applyFill="1" applyBorder="1" applyAlignment="1">
      <alignment horizontal="right" vertical="center"/>
    </xf>
    <xf numFmtId="178" fontId="8" fillId="0" borderId="22" xfId="0" applyNumberFormat="1" applyFont="1" applyBorder="1" applyAlignment="1" applyProtection="1">
      <alignment horizontal="right" vertical="center"/>
      <protection locked="0"/>
    </xf>
    <xf numFmtId="0" fontId="7" fillId="2" borderId="0" xfId="0" applyFont="1" applyFill="1"/>
    <xf numFmtId="0" fontId="12" fillId="3" borderId="34" xfId="0" applyFont="1" applyFill="1" applyBorder="1" applyAlignment="1">
      <alignment horizontal="center" vertical="center" wrapText="1"/>
    </xf>
    <xf numFmtId="0" fontId="12" fillId="3" borderId="33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2" fillId="3" borderId="28" xfId="0" applyFont="1" applyFill="1" applyBorder="1" applyAlignment="1">
      <alignment horizontal="center" vertical="center" wrapText="1"/>
    </xf>
    <xf numFmtId="0" fontId="12" fillId="3" borderId="29" xfId="0" applyFont="1" applyFill="1" applyBorder="1" applyAlignment="1">
      <alignment horizontal="center" vertical="center" wrapText="1"/>
    </xf>
    <xf numFmtId="0" fontId="10" fillId="4" borderId="35" xfId="0" quotePrefix="1" applyFont="1" applyFill="1" applyBorder="1" applyAlignment="1">
      <alignment horizontal="center" vertical="center"/>
    </xf>
    <xf numFmtId="178" fontId="14" fillId="2" borderId="36" xfId="0" applyNumberFormat="1" applyFont="1" applyFill="1" applyBorder="1" applyAlignment="1">
      <alignment horizontal="right" vertical="center"/>
    </xf>
    <xf numFmtId="178" fontId="14" fillId="2" borderId="37" xfId="0" applyNumberFormat="1" applyFont="1" applyFill="1" applyBorder="1" applyAlignment="1">
      <alignment horizontal="right" vertical="center"/>
    </xf>
    <xf numFmtId="178" fontId="6" fillId="0" borderId="37" xfId="0" applyNumberFormat="1" applyFont="1" applyBorder="1" applyAlignment="1" applyProtection="1">
      <alignment horizontal="right" vertical="center"/>
      <protection locked="0"/>
    </xf>
    <xf numFmtId="178" fontId="14" fillId="2" borderId="38" xfId="0" applyNumberFormat="1" applyFont="1" applyFill="1" applyBorder="1" applyAlignment="1">
      <alignment horizontal="right" vertical="center"/>
    </xf>
    <xf numFmtId="0" fontId="10" fillId="4" borderId="39" xfId="0" quotePrefix="1" applyFont="1" applyFill="1" applyBorder="1" applyAlignment="1">
      <alignment horizontal="center" vertical="center"/>
    </xf>
    <xf numFmtId="180" fontId="14" fillId="2" borderId="40" xfId="0" applyNumberFormat="1" applyFont="1" applyFill="1" applyBorder="1" applyAlignment="1">
      <alignment horizontal="right" vertical="center"/>
    </xf>
    <xf numFmtId="180" fontId="14" fillId="2" borderId="41" xfId="0" applyNumberFormat="1" applyFont="1" applyFill="1" applyBorder="1" applyAlignment="1">
      <alignment horizontal="right" vertical="center"/>
    </xf>
    <xf numFmtId="180" fontId="6" fillId="0" borderId="41" xfId="0" applyNumberFormat="1" applyFont="1" applyBorder="1" applyAlignment="1" applyProtection="1">
      <alignment horizontal="right" vertical="center"/>
      <protection locked="0"/>
    </xf>
    <xf numFmtId="0" fontId="10" fillId="4" borderId="42" xfId="0" quotePrefix="1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 wrapText="1"/>
    </xf>
    <xf numFmtId="0" fontId="12" fillId="5" borderId="43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 wrapText="1"/>
    </xf>
    <xf numFmtId="0" fontId="12" fillId="5" borderId="44" xfId="0" applyFont="1" applyFill="1" applyBorder="1" applyAlignment="1">
      <alignment horizontal="center" vertical="center" wrapText="1"/>
    </xf>
    <xf numFmtId="0" fontId="12" fillId="3" borderId="45" xfId="0" applyFont="1" applyFill="1" applyBorder="1" applyAlignment="1">
      <alignment horizontal="center" vertical="center" wrapText="1"/>
    </xf>
    <xf numFmtId="0" fontId="12" fillId="3" borderId="43" xfId="0" applyFont="1" applyFill="1" applyBorder="1" applyAlignment="1">
      <alignment horizontal="center" vertical="center" wrapText="1"/>
    </xf>
    <xf numFmtId="0" fontId="12" fillId="3" borderId="46" xfId="0" applyFont="1" applyFill="1" applyBorder="1" applyAlignment="1">
      <alignment horizontal="center" vertical="center" wrapText="1"/>
    </xf>
    <xf numFmtId="0" fontId="12" fillId="3" borderId="47" xfId="0" applyFont="1" applyFill="1" applyBorder="1" applyAlignment="1">
      <alignment horizontal="center" vertical="center" wrapText="1"/>
    </xf>
    <xf numFmtId="180" fontId="14" fillId="2" borderId="42" xfId="0" applyNumberFormat="1" applyFont="1" applyFill="1" applyBorder="1" applyAlignment="1">
      <alignment horizontal="right" vertical="center"/>
    </xf>
    <xf numFmtId="178" fontId="10" fillId="2" borderId="0" xfId="0" applyNumberFormat="1" applyFont="1" applyFill="1"/>
    <xf numFmtId="178" fontId="14" fillId="0" borderId="12" xfId="0" applyNumberFormat="1" applyFont="1" applyFill="1" applyBorder="1" applyAlignment="1">
      <alignment vertical="center"/>
    </xf>
    <xf numFmtId="178" fontId="14" fillId="0" borderId="22" xfId="0" applyNumberFormat="1" applyFont="1" applyFill="1" applyBorder="1" applyAlignment="1">
      <alignment vertical="center"/>
    </xf>
    <xf numFmtId="178" fontId="6" fillId="0" borderId="22" xfId="0" applyNumberFormat="1" applyFont="1" applyFill="1" applyBorder="1" applyAlignment="1" applyProtection="1">
      <alignment horizontal="right" vertical="center"/>
      <protection locked="0"/>
    </xf>
    <xf numFmtId="178" fontId="6" fillId="0" borderId="22" xfId="0" applyNumberFormat="1" applyFont="1" applyFill="1" applyBorder="1" applyAlignment="1" applyProtection="1">
      <alignment vertical="center"/>
      <protection locked="0"/>
    </xf>
    <xf numFmtId="178" fontId="14" fillId="0" borderId="14" xfId="0" applyNumberFormat="1" applyFont="1" applyFill="1" applyBorder="1" applyAlignment="1">
      <alignment vertical="center"/>
    </xf>
    <xf numFmtId="178" fontId="14" fillId="0" borderId="20" xfId="0" applyNumberFormat="1" applyFont="1" applyFill="1" applyBorder="1" applyAlignment="1">
      <alignment vertical="center"/>
    </xf>
    <xf numFmtId="178" fontId="6" fillId="0" borderId="20" xfId="0" applyNumberFormat="1" applyFont="1" applyFill="1" applyBorder="1" applyAlignment="1" applyProtection="1">
      <alignment horizontal="right" vertical="center"/>
      <protection locked="0"/>
    </xf>
    <xf numFmtId="178" fontId="6" fillId="0" borderId="20" xfId="0" applyNumberFormat="1" applyFont="1" applyFill="1" applyBorder="1" applyAlignment="1" applyProtection="1">
      <alignment vertical="center"/>
      <protection locked="0"/>
    </xf>
    <xf numFmtId="178" fontId="8" fillId="0" borderId="12" xfId="0" applyNumberFormat="1" applyFont="1" applyFill="1" applyBorder="1" applyAlignment="1">
      <alignment vertical="center"/>
    </xf>
    <xf numFmtId="178" fontId="8" fillId="0" borderId="22" xfId="0" applyNumberFormat="1" applyFont="1" applyFill="1" applyBorder="1" applyAlignment="1" applyProtection="1">
      <alignment vertical="center"/>
      <protection locked="0"/>
    </xf>
    <xf numFmtId="178" fontId="6" fillId="0" borderId="48" xfId="0" applyNumberFormat="1" applyFont="1" applyFill="1" applyBorder="1" applyAlignment="1" applyProtection="1">
      <alignment horizontal="right" vertical="center"/>
      <protection locked="0"/>
    </xf>
    <xf numFmtId="178" fontId="8" fillId="0" borderId="22" xfId="0" applyNumberFormat="1" applyFont="1" applyFill="1" applyBorder="1" applyAlignment="1" applyProtection="1">
      <alignment horizontal="right" vertical="center"/>
      <protection locked="0"/>
    </xf>
    <xf numFmtId="178" fontId="8" fillId="0" borderId="12" xfId="0" applyNumberFormat="1" applyFont="1" applyFill="1" applyBorder="1" applyAlignment="1">
      <alignment horizontal="right" vertical="center"/>
    </xf>
    <xf numFmtId="178" fontId="14" fillId="0" borderId="22" xfId="0" applyNumberFormat="1" applyFont="1" applyFill="1" applyBorder="1" applyAlignment="1">
      <alignment horizontal="right" vertical="center"/>
    </xf>
    <xf numFmtId="178" fontId="8" fillId="0" borderId="22" xfId="0" applyNumberFormat="1" applyFont="1" applyFill="1" applyBorder="1" applyAlignment="1">
      <alignment horizontal="right" vertical="center"/>
    </xf>
    <xf numFmtId="178" fontId="8" fillId="0" borderId="48" xfId="0" applyNumberFormat="1" applyFont="1" applyFill="1" applyBorder="1" applyAlignment="1" applyProtection="1">
      <alignment horizontal="right" vertical="center"/>
      <protection locked="0"/>
    </xf>
    <xf numFmtId="178" fontId="8" fillId="0" borderId="14" xfId="0" applyNumberFormat="1" applyFont="1" applyFill="1" applyBorder="1" applyAlignment="1">
      <alignment horizontal="right" vertical="center"/>
    </xf>
    <xf numFmtId="178" fontId="8" fillId="0" borderId="20" xfId="0" applyNumberFormat="1" applyFont="1" applyFill="1" applyBorder="1" applyAlignment="1">
      <alignment vertical="center"/>
    </xf>
    <xf numFmtId="178" fontId="8" fillId="0" borderId="20" xfId="0" applyNumberFormat="1" applyFont="1" applyFill="1" applyBorder="1" applyAlignment="1" applyProtection="1">
      <alignment vertical="center"/>
      <protection locked="0"/>
    </xf>
    <xf numFmtId="178" fontId="8" fillId="0" borderId="20" xfId="0" applyNumberFormat="1" applyFont="1" applyFill="1" applyBorder="1" applyAlignment="1" applyProtection="1">
      <alignment horizontal="right" vertical="center"/>
      <protection locked="0"/>
    </xf>
    <xf numFmtId="178" fontId="6" fillId="0" borderId="17" xfId="0" applyNumberFormat="1" applyFont="1" applyBorder="1" applyAlignment="1" applyProtection="1">
      <alignment horizontal="right" vertical="center"/>
      <protection locked="0"/>
    </xf>
    <xf numFmtId="178" fontId="8" fillId="0" borderId="16" xfId="0" applyNumberFormat="1" applyFont="1" applyFill="1" applyBorder="1" applyAlignment="1">
      <alignment horizontal="right" vertical="center"/>
    </xf>
    <xf numFmtId="178" fontId="8" fillId="0" borderId="21" xfId="0" applyNumberFormat="1" applyFont="1" applyFill="1" applyBorder="1" applyAlignment="1">
      <alignment horizontal="right" vertical="center"/>
    </xf>
    <xf numFmtId="178" fontId="6" fillId="0" borderId="21" xfId="0" applyNumberFormat="1" applyFont="1" applyFill="1" applyBorder="1" applyAlignment="1" applyProtection="1">
      <alignment horizontal="right" vertical="center"/>
      <protection locked="0"/>
    </xf>
    <xf numFmtId="178" fontId="8" fillId="0" borderId="21" xfId="0" applyNumberFormat="1" applyFont="1" applyFill="1" applyBorder="1" applyAlignment="1" applyProtection="1">
      <alignment horizontal="right" vertical="center"/>
      <protection locked="0"/>
    </xf>
    <xf numFmtId="178" fontId="6" fillId="0" borderId="21" xfId="0" applyNumberFormat="1" applyFont="1" applyFill="1" applyBorder="1" applyAlignment="1" applyProtection="1">
      <alignment vertical="center"/>
      <protection locked="0"/>
    </xf>
    <xf numFmtId="178" fontId="6" fillId="0" borderId="17" xfId="0" applyNumberFormat="1" applyFont="1" applyBorder="1" applyAlignment="1" applyProtection="1">
      <alignment horizontal="right" vertical="top"/>
      <protection locked="0"/>
    </xf>
    <xf numFmtId="178" fontId="8" fillId="0" borderId="20" xfId="0" applyNumberFormat="1" applyFont="1" applyFill="1" applyBorder="1" applyAlignment="1">
      <alignment horizontal="right" vertical="center"/>
    </xf>
    <xf numFmtId="180" fontId="6" fillId="0" borderId="42" xfId="0" applyNumberFormat="1" applyFont="1" applyBorder="1" applyAlignment="1" applyProtection="1">
      <alignment horizontal="right" vertical="center"/>
      <protection locked="0"/>
    </xf>
    <xf numFmtId="178" fontId="6" fillId="0" borderId="15" xfId="0" applyNumberFormat="1" applyFont="1" applyFill="1" applyBorder="1" applyAlignment="1" applyProtection="1">
      <alignment horizontal="right" vertical="top"/>
      <protection locked="0"/>
    </xf>
    <xf numFmtId="0" fontId="12" fillId="5" borderId="56" xfId="0" applyFont="1" applyFill="1" applyBorder="1" applyAlignment="1">
      <alignment horizontal="center" vertical="center" wrapText="1"/>
    </xf>
    <xf numFmtId="0" fontId="12" fillId="5" borderId="58" xfId="0" applyFont="1" applyFill="1" applyBorder="1" applyAlignment="1">
      <alignment horizontal="center" vertical="center" wrapText="1"/>
    </xf>
    <xf numFmtId="0" fontId="12" fillId="5" borderId="5" xfId="0" quotePrefix="1" applyFont="1" applyFill="1" applyBorder="1" applyAlignment="1">
      <alignment horizontal="center" vertical="center" wrapText="1"/>
    </xf>
    <xf numFmtId="0" fontId="12" fillId="5" borderId="6" xfId="0" quotePrefix="1" applyFont="1" applyFill="1" applyBorder="1" applyAlignment="1">
      <alignment horizontal="center" vertical="center"/>
    </xf>
    <xf numFmtId="0" fontId="12" fillId="3" borderId="49" xfId="0" applyFont="1" applyFill="1" applyBorder="1" applyAlignment="1">
      <alignment horizontal="center" vertical="center" wrapText="1"/>
    </xf>
    <xf numFmtId="0" fontId="12" fillId="3" borderId="18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12" fillId="3" borderId="55" xfId="0" applyFont="1" applyFill="1" applyBorder="1" applyAlignment="1">
      <alignment horizontal="center" vertical="center" wrapText="1"/>
    </xf>
    <xf numFmtId="0" fontId="12" fillId="3" borderId="33" xfId="0" applyFont="1" applyFill="1" applyBorder="1" applyAlignment="1">
      <alignment horizontal="center" vertical="center" wrapText="1"/>
    </xf>
    <xf numFmtId="0" fontId="12" fillId="3" borderId="60" xfId="0" applyFont="1" applyFill="1" applyBorder="1" applyAlignment="1">
      <alignment horizontal="center" vertical="center" wrapText="1"/>
    </xf>
    <xf numFmtId="0" fontId="12" fillId="3" borderId="50" xfId="0" applyFont="1" applyFill="1" applyBorder="1" applyAlignment="1">
      <alignment horizontal="center" vertical="center" wrapText="1"/>
    </xf>
    <xf numFmtId="0" fontId="12" fillId="3" borderId="51" xfId="0" applyFont="1" applyFill="1" applyBorder="1" applyAlignment="1">
      <alignment horizontal="center" vertical="center" wrapText="1"/>
    </xf>
    <xf numFmtId="0" fontId="12" fillId="5" borderId="57" xfId="0" applyFont="1" applyFill="1" applyBorder="1" applyAlignment="1">
      <alignment horizontal="center" vertical="center" wrapText="1"/>
    </xf>
    <xf numFmtId="0" fontId="12" fillId="3" borderId="59" xfId="0" applyFont="1" applyFill="1" applyBorder="1" applyAlignment="1">
      <alignment horizontal="center" vertical="center" wrapText="1"/>
    </xf>
    <xf numFmtId="0" fontId="12" fillId="3" borderId="34" xfId="0" applyFont="1" applyFill="1" applyBorder="1" applyAlignment="1">
      <alignment horizontal="center" vertical="center" wrapText="1"/>
    </xf>
    <xf numFmtId="0" fontId="12" fillId="3" borderId="52" xfId="0" applyFont="1" applyFill="1" applyBorder="1" applyAlignment="1">
      <alignment horizontal="center" vertical="center" wrapText="1"/>
    </xf>
    <xf numFmtId="0" fontId="12" fillId="3" borderId="53" xfId="0" applyFont="1" applyFill="1" applyBorder="1" applyAlignment="1">
      <alignment horizontal="center" vertical="center" wrapText="1"/>
    </xf>
    <xf numFmtId="0" fontId="12" fillId="3" borderId="54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0" fontId="12" fillId="5" borderId="50" xfId="0" applyFont="1" applyFill="1" applyBorder="1" applyAlignment="1">
      <alignment horizontal="center" vertical="center" wrapText="1"/>
    </xf>
    <xf numFmtId="0" fontId="12" fillId="5" borderId="23" xfId="0" applyFont="1" applyFill="1" applyBorder="1" applyAlignment="1">
      <alignment horizontal="center" vertical="center" wrapText="1"/>
    </xf>
    <xf numFmtId="0" fontId="12" fillId="5" borderId="34" xfId="0" applyFont="1" applyFill="1" applyBorder="1" applyAlignment="1">
      <alignment horizontal="center" vertical="center" wrapText="1"/>
    </xf>
    <xf numFmtId="0" fontId="12" fillId="5" borderId="18" xfId="0" applyFont="1" applyFill="1" applyBorder="1" applyAlignment="1">
      <alignment horizontal="center" vertical="center" wrapText="1"/>
    </xf>
    <xf numFmtId="0" fontId="12" fillId="3" borderId="61" xfId="0" applyFont="1" applyFill="1" applyBorder="1" applyAlignment="1">
      <alignment horizontal="center" vertical="center" wrapText="1"/>
    </xf>
    <xf numFmtId="0" fontId="12" fillId="3" borderId="23" xfId="0" applyFont="1" applyFill="1" applyBorder="1" applyAlignment="1">
      <alignment horizontal="center" vertical="center" wrapText="1"/>
    </xf>
    <xf numFmtId="0" fontId="10" fillId="4" borderId="7" xfId="0" quotePrefix="1" applyFont="1" applyFill="1" applyBorder="1" applyAlignment="1">
      <alignment horizontal="center" vertical="center" wrapText="1"/>
    </xf>
    <xf numFmtId="0" fontId="10" fillId="4" borderId="5" xfId="0" quotePrefix="1" applyFont="1" applyFill="1" applyBorder="1" applyAlignment="1">
      <alignment horizontal="center" vertical="center" wrapText="1"/>
    </xf>
    <xf numFmtId="0" fontId="10" fillId="4" borderId="31" xfId="0" quotePrefix="1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_30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66"/>
  <sheetViews>
    <sheetView showGridLines="0" tabSelected="1" zoomScale="85" zoomScaleNormal="85" zoomScaleSheetLayoutView="85" workbookViewId="0">
      <selection activeCell="R25" sqref="R25"/>
    </sheetView>
  </sheetViews>
  <sheetFormatPr defaultRowHeight="12" x14ac:dyDescent="0.15"/>
  <cols>
    <col min="1" max="1" width="5" style="1" customWidth="1"/>
    <col min="2" max="3" width="6.75" style="1" customWidth="1"/>
    <col min="4" max="18" width="10.625" style="1" customWidth="1"/>
    <col min="19" max="16384" width="9" style="1"/>
  </cols>
  <sheetData>
    <row r="1" spans="2:20" ht="12" customHeight="1" x14ac:dyDescent="0.15"/>
    <row r="2" spans="2:20" ht="15" customHeight="1" x14ac:dyDescent="0.15">
      <c r="B2" s="12" t="s">
        <v>11</v>
      </c>
      <c r="C2" s="2"/>
    </row>
    <row r="3" spans="2:20" ht="12" customHeight="1" x14ac:dyDescent="0.15"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</row>
    <row r="4" spans="2:20" ht="12" customHeight="1" x14ac:dyDescent="0.15">
      <c r="B4" s="18"/>
      <c r="C4" s="18"/>
      <c r="R4" s="69" t="s">
        <v>46</v>
      </c>
    </row>
    <row r="5" spans="2:20" ht="12" customHeight="1" x14ac:dyDescent="0.15">
      <c r="B5" s="149" t="s">
        <v>0</v>
      </c>
      <c r="C5" s="150"/>
      <c r="D5" s="163" t="s">
        <v>4</v>
      </c>
      <c r="E5" s="147" t="s">
        <v>10</v>
      </c>
      <c r="F5" s="147" t="s">
        <v>5</v>
      </c>
      <c r="G5" s="147" t="s">
        <v>14</v>
      </c>
      <c r="H5" s="166" t="s">
        <v>8</v>
      </c>
      <c r="I5" s="158" t="s">
        <v>47</v>
      </c>
      <c r="J5" s="158" t="s">
        <v>13</v>
      </c>
      <c r="K5" s="147" t="s">
        <v>9</v>
      </c>
      <c r="L5" s="158" t="s">
        <v>6</v>
      </c>
      <c r="M5" s="158" t="s">
        <v>16</v>
      </c>
      <c r="N5" s="158" t="s">
        <v>7</v>
      </c>
      <c r="O5" s="147" t="s">
        <v>15</v>
      </c>
      <c r="P5" s="158" t="s">
        <v>2</v>
      </c>
      <c r="Q5" s="158" t="s">
        <v>17</v>
      </c>
      <c r="R5" s="143" t="s">
        <v>35</v>
      </c>
    </row>
    <row r="6" spans="2:20" ht="27.75" customHeight="1" x14ac:dyDescent="0.15">
      <c r="B6" s="153"/>
      <c r="C6" s="154"/>
      <c r="D6" s="165"/>
      <c r="E6" s="148"/>
      <c r="F6" s="148"/>
      <c r="G6" s="148"/>
      <c r="H6" s="167"/>
      <c r="I6" s="159"/>
      <c r="J6" s="159"/>
      <c r="K6" s="148"/>
      <c r="L6" s="159"/>
      <c r="M6" s="159"/>
      <c r="N6" s="159"/>
      <c r="O6" s="148"/>
      <c r="P6" s="159"/>
      <c r="Q6" s="159"/>
      <c r="R6" s="144"/>
    </row>
    <row r="7" spans="2:20" ht="13.5" customHeight="1" x14ac:dyDescent="0.15">
      <c r="B7" s="4">
        <v>1997</v>
      </c>
      <c r="C7" s="5">
        <v>9</v>
      </c>
      <c r="D7" s="20">
        <v>3700</v>
      </c>
      <c r="E7" s="21">
        <v>8200</v>
      </c>
      <c r="F7" s="21">
        <v>4000</v>
      </c>
      <c r="G7" s="53">
        <v>2300</v>
      </c>
      <c r="H7" s="65">
        <v>1800</v>
      </c>
      <c r="I7" s="22" t="s">
        <v>1</v>
      </c>
      <c r="J7" s="53">
        <v>11200</v>
      </c>
      <c r="K7" s="53">
        <v>1000</v>
      </c>
      <c r="L7" s="53" t="s">
        <v>1</v>
      </c>
      <c r="M7" s="53">
        <v>8300</v>
      </c>
      <c r="N7" s="65">
        <v>9700</v>
      </c>
      <c r="O7" s="53">
        <v>7400</v>
      </c>
      <c r="P7" s="53">
        <v>7200</v>
      </c>
      <c r="Q7" s="53">
        <v>24200</v>
      </c>
      <c r="R7" s="60">
        <f>SUM(D7:Q7)</f>
        <v>89000</v>
      </c>
    </row>
    <row r="8" spans="2:20" ht="13.5" customHeight="1" x14ac:dyDescent="0.15">
      <c r="B8" s="8">
        <v>1998</v>
      </c>
      <c r="C8" s="9">
        <v>10</v>
      </c>
      <c r="D8" s="23">
        <v>2600</v>
      </c>
      <c r="E8" s="24">
        <v>5400</v>
      </c>
      <c r="F8" s="24">
        <v>2500</v>
      </c>
      <c r="G8" s="54">
        <v>2200</v>
      </c>
      <c r="H8" s="64">
        <v>2000</v>
      </c>
      <c r="I8" s="25" t="s">
        <v>1</v>
      </c>
      <c r="J8" s="54">
        <v>12600</v>
      </c>
      <c r="K8" s="25" t="s">
        <v>1</v>
      </c>
      <c r="L8" s="54" t="s">
        <v>1</v>
      </c>
      <c r="M8" s="54">
        <v>8100</v>
      </c>
      <c r="N8" s="64">
        <v>9800</v>
      </c>
      <c r="O8" s="54">
        <v>5400</v>
      </c>
      <c r="P8" s="54">
        <v>8400</v>
      </c>
      <c r="Q8" s="54">
        <v>23000</v>
      </c>
      <c r="R8" s="61">
        <f t="shared" ref="R8:R24" si="0">SUM(D8:Q8)</f>
        <v>82000</v>
      </c>
    </row>
    <row r="9" spans="2:20" ht="13.5" customHeight="1" x14ac:dyDescent="0.15">
      <c r="B9" s="15">
        <v>1999</v>
      </c>
      <c r="C9" s="16">
        <v>11</v>
      </c>
      <c r="D9" s="26" t="s">
        <v>1</v>
      </c>
      <c r="E9" s="27" t="s">
        <v>1</v>
      </c>
      <c r="F9" s="27" t="s">
        <v>1</v>
      </c>
      <c r="G9" s="56" t="s">
        <v>1</v>
      </c>
      <c r="H9" s="27" t="s">
        <v>1</v>
      </c>
      <c r="I9" s="27" t="s">
        <v>1</v>
      </c>
      <c r="J9" s="27" t="s">
        <v>1</v>
      </c>
      <c r="K9" s="27" t="s">
        <v>1</v>
      </c>
      <c r="L9" s="27" t="s">
        <v>1</v>
      </c>
      <c r="M9" s="27" t="s">
        <v>1</v>
      </c>
      <c r="N9" s="27" t="s">
        <v>1</v>
      </c>
      <c r="O9" s="27" t="s">
        <v>1</v>
      </c>
      <c r="P9" s="27" t="s">
        <v>1</v>
      </c>
      <c r="Q9" s="27" t="s">
        <v>1</v>
      </c>
      <c r="R9" s="28">
        <f t="shared" si="0"/>
        <v>0</v>
      </c>
    </row>
    <row r="10" spans="2:20" ht="13.5" customHeight="1" x14ac:dyDescent="0.15">
      <c r="B10" s="6">
        <v>2000</v>
      </c>
      <c r="C10" s="7">
        <v>12</v>
      </c>
      <c r="D10" s="29">
        <v>1800</v>
      </c>
      <c r="E10" s="30">
        <v>4000</v>
      </c>
      <c r="F10" s="30">
        <v>3100</v>
      </c>
      <c r="G10" s="55">
        <v>3100</v>
      </c>
      <c r="H10" s="63">
        <v>2600</v>
      </c>
      <c r="I10" s="55">
        <v>3000</v>
      </c>
      <c r="J10" s="55">
        <v>11500</v>
      </c>
      <c r="K10" s="31" t="s">
        <v>1</v>
      </c>
      <c r="L10" s="55" t="s">
        <v>1</v>
      </c>
      <c r="M10" s="55">
        <v>9000</v>
      </c>
      <c r="N10" s="63">
        <v>11200</v>
      </c>
      <c r="O10" s="55">
        <v>4100</v>
      </c>
      <c r="P10" s="55">
        <v>6500</v>
      </c>
      <c r="Q10" s="55">
        <v>23200</v>
      </c>
      <c r="R10" s="62">
        <f t="shared" si="0"/>
        <v>83100</v>
      </c>
    </row>
    <row r="11" spans="2:20" ht="13.5" customHeight="1" x14ac:dyDescent="0.15">
      <c r="B11" s="6">
        <v>2001</v>
      </c>
      <c r="C11" s="7">
        <v>13</v>
      </c>
      <c r="D11" s="29">
        <v>1700</v>
      </c>
      <c r="E11" s="30">
        <v>6300</v>
      </c>
      <c r="F11" s="30">
        <v>4400</v>
      </c>
      <c r="G11" s="55">
        <v>3500</v>
      </c>
      <c r="H11" s="63">
        <v>3200</v>
      </c>
      <c r="I11" s="55">
        <v>2400</v>
      </c>
      <c r="J11" s="55">
        <v>15400</v>
      </c>
      <c r="K11" s="31" t="s">
        <v>1</v>
      </c>
      <c r="L11" s="55" t="s">
        <v>1</v>
      </c>
      <c r="M11" s="55">
        <v>8600</v>
      </c>
      <c r="N11" s="63">
        <v>13100</v>
      </c>
      <c r="O11" s="55">
        <v>4500</v>
      </c>
      <c r="P11" s="55">
        <v>4500</v>
      </c>
      <c r="Q11" s="55">
        <v>23300</v>
      </c>
      <c r="R11" s="62">
        <f t="shared" si="0"/>
        <v>90900</v>
      </c>
    </row>
    <row r="12" spans="2:20" ht="13.5" customHeight="1" x14ac:dyDescent="0.15">
      <c r="B12" s="6">
        <v>2002</v>
      </c>
      <c r="C12" s="7">
        <v>14</v>
      </c>
      <c r="D12" s="29">
        <v>1500</v>
      </c>
      <c r="E12" s="30">
        <v>6000</v>
      </c>
      <c r="F12" s="30">
        <v>4800</v>
      </c>
      <c r="G12" s="55">
        <v>2300</v>
      </c>
      <c r="H12" s="63">
        <v>2800</v>
      </c>
      <c r="I12" s="55">
        <v>1800</v>
      </c>
      <c r="J12" s="55">
        <v>14200</v>
      </c>
      <c r="K12" s="55">
        <v>100</v>
      </c>
      <c r="L12" s="55" t="s">
        <v>1</v>
      </c>
      <c r="M12" s="55">
        <v>9400</v>
      </c>
      <c r="N12" s="63">
        <v>12400</v>
      </c>
      <c r="O12" s="55">
        <v>4700</v>
      </c>
      <c r="P12" s="55">
        <v>7400</v>
      </c>
      <c r="Q12" s="55">
        <v>22400</v>
      </c>
      <c r="R12" s="62">
        <f t="shared" si="0"/>
        <v>89800</v>
      </c>
    </row>
    <row r="13" spans="2:20" ht="13.5" customHeight="1" x14ac:dyDescent="0.15">
      <c r="B13" s="8">
        <v>2003</v>
      </c>
      <c r="C13" s="9">
        <v>15</v>
      </c>
      <c r="D13" s="23">
        <v>1200</v>
      </c>
      <c r="E13" s="24">
        <v>5100</v>
      </c>
      <c r="F13" s="24">
        <v>4200</v>
      </c>
      <c r="G13" s="54">
        <v>2200</v>
      </c>
      <c r="H13" s="64">
        <v>2800</v>
      </c>
      <c r="I13" s="54">
        <v>2600</v>
      </c>
      <c r="J13" s="54">
        <v>14100</v>
      </c>
      <c r="K13" s="54">
        <v>100</v>
      </c>
      <c r="L13" s="64">
        <v>1500</v>
      </c>
      <c r="M13" s="54">
        <v>11100</v>
      </c>
      <c r="N13" s="64">
        <v>13200</v>
      </c>
      <c r="O13" s="54">
        <v>4600</v>
      </c>
      <c r="P13" s="54">
        <v>2700</v>
      </c>
      <c r="Q13" s="54">
        <v>23600</v>
      </c>
      <c r="R13" s="61">
        <f t="shared" si="0"/>
        <v>89000</v>
      </c>
    </row>
    <row r="14" spans="2:20" ht="13.5" customHeight="1" x14ac:dyDescent="0.15">
      <c r="B14" s="6">
        <v>2004</v>
      </c>
      <c r="C14" s="7">
        <v>16</v>
      </c>
      <c r="D14" s="31" t="s">
        <v>1</v>
      </c>
      <c r="E14" s="31" t="s">
        <v>1</v>
      </c>
      <c r="F14" s="31" t="s">
        <v>1</v>
      </c>
      <c r="G14" s="55" t="s">
        <v>1</v>
      </c>
      <c r="H14" s="31" t="s">
        <v>1</v>
      </c>
      <c r="I14" s="31" t="s">
        <v>1</v>
      </c>
      <c r="J14" s="31" t="s">
        <v>1</v>
      </c>
      <c r="K14" s="31" t="s">
        <v>1</v>
      </c>
      <c r="L14" s="31" t="s">
        <v>1</v>
      </c>
      <c r="M14" s="31" t="s">
        <v>1</v>
      </c>
      <c r="N14" s="31" t="s">
        <v>1</v>
      </c>
      <c r="O14" s="31" t="s">
        <v>1</v>
      </c>
      <c r="P14" s="31" t="s">
        <v>1</v>
      </c>
      <c r="Q14" s="31" t="s">
        <v>1</v>
      </c>
      <c r="R14" s="32">
        <f t="shared" si="0"/>
        <v>0</v>
      </c>
    </row>
    <row r="15" spans="2:20" ht="13.5" customHeight="1" x14ac:dyDescent="0.15">
      <c r="B15" s="6">
        <v>2005</v>
      </c>
      <c r="C15" s="7">
        <v>17</v>
      </c>
      <c r="D15" s="29">
        <v>1300</v>
      </c>
      <c r="E15" s="30">
        <v>5300</v>
      </c>
      <c r="F15" s="30">
        <v>4000</v>
      </c>
      <c r="G15" s="55">
        <v>2100</v>
      </c>
      <c r="H15" s="63">
        <v>3400</v>
      </c>
      <c r="I15" s="55">
        <v>2200</v>
      </c>
      <c r="J15" s="55">
        <v>13500</v>
      </c>
      <c r="K15" s="55">
        <v>100</v>
      </c>
      <c r="L15" s="55">
        <v>100</v>
      </c>
      <c r="M15" s="55">
        <v>11800</v>
      </c>
      <c r="N15" s="63">
        <v>14500</v>
      </c>
      <c r="O15" s="55">
        <v>4300</v>
      </c>
      <c r="P15" s="55">
        <v>2600</v>
      </c>
      <c r="Q15" s="55">
        <v>19500</v>
      </c>
      <c r="R15" s="62">
        <f t="shared" si="0"/>
        <v>84700</v>
      </c>
    </row>
    <row r="16" spans="2:20" ht="13.5" customHeight="1" x14ac:dyDescent="0.15">
      <c r="B16" s="6">
        <v>2006</v>
      </c>
      <c r="C16" s="7">
        <v>18</v>
      </c>
      <c r="D16" s="113">
        <v>1400</v>
      </c>
      <c r="E16" s="114">
        <v>4100</v>
      </c>
      <c r="F16" s="114">
        <v>4200</v>
      </c>
      <c r="G16" s="115">
        <v>2400</v>
      </c>
      <c r="H16" s="116">
        <v>4000</v>
      </c>
      <c r="I16" s="115">
        <v>2100</v>
      </c>
      <c r="J16" s="115">
        <v>13800</v>
      </c>
      <c r="K16" s="115">
        <v>1400</v>
      </c>
      <c r="L16" s="115">
        <v>100</v>
      </c>
      <c r="M16" s="115">
        <v>12300</v>
      </c>
      <c r="N16" s="116">
        <v>15400</v>
      </c>
      <c r="O16" s="115">
        <v>5500</v>
      </c>
      <c r="P16" s="115">
        <v>2500</v>
      </c>
      <c r="Q16" s="115">
        <v>20500</v>
      </c>
      <c r="R16" s="62">
        <f t="shared" si="0"/>
        <v>89700</v>
      </c>
    </row>
    <row r="17" spans="2:18" ht="13.5" customHeight="1" x14ac:dyDescent="0.15">
      <c r="B17" s="6">
        <v>2007</v>
      </c>
      <c r="C17" s="7">
        <v>19</v>
      </c>
      <c r="D17" s="113">
        <v>1000</v>
      </c>
      <c r="E17" s="114">
        <v>3200</v>
      </c>
      <c r="F17" s="114">
        <v>4600</v>
      </c>
      <c r="G17" s="115">
        <v>2900</v>
      </c>
      <c r="H17" s="116">
        <v>3600</v>
      </c>
      <c r="I17" s="115">
        <v>5500</v>
      </c>
      <c r="J17" s="115">
        <v>14200</v>
      </c>
      <c r="K17" s="115">
        <v>500</v>
      </c>
      <c r="L17" s="115">
        <v>200</v>
      </c>
      <c r="M17" s="115">
        <v>11500</v>
      </c>
      <c r="N17" s="116">
        <v>15400</v>
      </c>
      <c r="O17" s="115">
        <v>5200</v>
      </c>
      <c r="P17" s="115">
        <v>2900</v>
      </c>
      <c r="Q17" s="115">
        <v>20400</v>
      </c>
      <c r="R17" s="62">
        <f t="shared" si="0"/>
        <v>91100</v>
      </c>
    </row>
    <row r="18" spans="2:18" ht="13.5" customHeight="1" x14ac:dyDescent="0.15">
      <c r="B18" s="8">
        <v>2008</v>
      </c>
      <c r="C18" s="9">
        <v>20</v>
      </c>
      <c r="D18" s="117">
        <v>1300</v>
      </c>
      <c r="E18" s="118">
        <v>8300</v>
      </c>
      <c r="F18" s="118">
        <v>6500</v>
      </c>
      <c r="G18" s="119">
        <v>1900</v>
      </c>
      <c r="H18" s="120">
        <v>500</v>
      </c>
      <c r="I18" s="119">
        <v>7900</v>
      </c>
      <c r="J18" s="119">
        <v>11600</v>
      </c>
      <c r="K18" s="119">
        <v>200</v>
      </c>
      <c r="L18" s="119">
        <v>300</v>
      </c>
      <c r="M18" s="119">
        <v>4900</v>
      </c>
      <c r="N18" s="120">
        <v>3300</v>
      </c>
      <c r="O18" s="119">
        <v>5300</v>
      </c>
      <c r="P18" s="119">
        <v>6900</v>
      </c>
      <c r="Q18" s="119">
        <v>19000</v>
      </c>
      <c r="R18" s="61">
        <f t="shared" si="0"/>
        <v>77900</v>
      </c>
    </row>
    <row r="19" spans="2:18" ht="13.5" customHeight="1" x14ac:dyDescent="0.15">
      <c r="B19" s="6">
        <v>2009</v>
      </c>
      <c r="C19" s="7">
        <v>21</v>
      </c>
      <c r="D19" s="113">
        <v>1000</v>
      </c>
      <c r="E19" s="114">
        <v>3300</v>
      </c>
      <c r="F19" s="114">
        <v>4100</v>
      </c>
      <c r="G19" s="115">
        <v>2100</v>
      </c>
      <c r="H19" s="116">
        <v>2800</v>
      </c>
      <c r="I19" s="115">
        <v>5600</v>
      </c>
      <c r="J19" s="115">
        <v>12700</v>
      </c>
      <c r="K19" s="115">
        <v>500</v>
      </c>
      <c r="L19" s="115">
        <v>200</v>
      </c>
      <c r="M19" s="115">
        <v>8200</v>
      </c>
      <c r="N19" s="116">
        <v>10800</v>
      </c>
      <c r="O19" s="115">
        <v>4200</v>
      </c>
      <c r="P19" s="115">
        <v>1900</v>
      </c>
      <c r="Q19" s="115">
        <v>20200</v>
      </c>
      <c r="R19" s="62">
        <f t="shared" si="0"/>
        <v>77600</v>
      </c>
    </row>
    <row r="20" spans="2:18" ht="13.5" customHeight="1" x14ac:dyDescent="0.15">
      <c r="B20" s="6">
        <v>2010</v>
      </c>
      <c r="C20" s="7">
        <v>22</v>
      </c>
      <c r="D20" s="121">
        <v>650</v>
      </c>
      <c r="E20" s="114">
        <v>7450</v>
      </c>
      <c r="F20" s="114">
        <v>5250</v>
      </c>
      <c r="G20" s="115">
        <v>2200</v>
      </c>
      <c r="H20" s="122">
        <v>1050</v>
      </c>
      <c r="I20" s="115">
        <v>9300</v>
      </c>
      <c r="J20" s="115">
        <v>10300</v>
      </c>
      <c r="K20" s="123">
        <v>4500</v>
      </c>
      <c r="L20" s="124">
        <v>500</v>
      </c>
      <c r="M20" s="115">
        <v>5800</v>
      </c>
      <c r="N20" s="116">
        <v>5800</v>
      </c>
      <c r="O20" s="115">
        <v>2950</v>
      </c>
      <c r="P20" s="115">
        <v>9250</v>
      </c>
      <c r="Q20" s="115">
        <v>18900</v>
      </c>
      <c r="R20" s="62">
        <f t="shared" si="0"/>
        <v>83900</v>
      </c>
    </row>
    <row r="21" spans="2:18" ht="13.5" customHeight="1" x14ac:dyDescent="0.15">
      <c r="B21" s="6">
        <v>2011</v>
      </c>
      <c r="C21" s="7">
        <v>23</v>
      </c>
      <c r="D21" s="125" t="s">
        <v>1</v>
      </c>
      <c r="E21" s="114">
        <v>2650</v>
      </c>
      <c r="F21" s="126">
        <v>3300</v>
      </c>
      <c r="G21" s="115">
        <v>5050</v>
      </c>
      <c r="H21" s="127" t="s">
        <v>1</v>
      </c>
      <c r="I21" s="115">
        <v>3050</v>
      </c>
      <c r="J21" s="115">
        <v>16200</v>
      </c>
      <c r="K21" s="127" t="s">
        <v>1</v>
      </c>
      <c r="L21" s="127" t="s">
        <v>1</v>
      </c>
      <c r="M21" s="115">
        <v>6250</v>
      </c>
      <c r="N21" s="116">
        <v>7100</v>
      </c>
      <c r="O21" s="115">
        <v>12550</v>
      </c>
      <c r="P21" s="115">
        <v>6100</v>
      </c>
      <c r="Q21" s="115">
        <v>15900</v>
      </c>
      <c r="R21" s="62">
        <f t="shared" si="0"/>
        <v>78150</v>
      </c>
    </row>
    <row r="22" spans="2:18" ht="13.5" customHeight="1" x14ac:dyDescent="0.15">
      <c r="B22" s="6">
        <v>2012</v>
      </c>
      <c r="C22" s="7">
        <v>24</v>
      </c>
      <c r="D22" s="121">
        <v>600</v>
      </c>
      <c r="E22" s="114">
        <v>3700</v>
      </c>
      <c r="F22" s="114">
        <v>2700</v>
      </c>
      <c r="G22" s="115">
        <v>4200</v>
      </c>
      <c r="H22" s="122">
        <v>3000</v>
      </c>
      <c r="I22" s="115">
        <v>3100</v>
      </c>
      <c r="J22" s="115">
        <v>19700</v>
      </c>
      <c r="K22" s="128">
        <v>100</v>
      </c>
      <c r="L22" s="124" t="s">
        <v>1</v>
      </c>
      <c r="M22" s="115">
        <v>8400</v>
      </c>
      <c r="N22" s="116">
        <v>7100</v>
      </c>
      <c r="O22" s="124">
        <v>2000</v>
      </c>
      <c r="P22" s="115">
        <v>3000</v>
      </c>
      <c r="Q22" s="115">
        <v>17700</v>
      </c>
      <c r="R22" s="62">
        <f t="shared" si="0"/>
        <v>75300</v>
      </c>
    </row>
    <row r="23" spans="2:18" ht="13.5" customHeight="1" x14ac:dyDescent="0.15">
      <c r="B23" s="8">
        <v>2013</v>
      </c>
      <c r="C23" s="9">
        <v>25</v>
      </c>
      <c r="D23" s="129" t="s">
        <v>1</v>
      </c>
      <c r="E23" s="130">
        <v>2600</v>
      </c>
      <c r="F23" s="130">
        <v>3000</v>
      </c>
      <c r="G23" s="119">
        <v>3300</v>
      </c>
      <c r="H23" s="131">
        <v>2700</v>
      </c>
      <c r="I23" s="119">
        <v>3200</v>
      </c>
      <c r="J23" s="119">
        <v>19500</v>
      </c>
      <c r="K23" s="132" t="s">
        <v>1</v>
      </c>
      <c r="L23" s="132" t="s">
        <v>1</v>
      </c>
      <c r="M23" s="119">
        <v>8100</v>
      </c>
      <c r="N23" s="120">
        <v>6800</v>
      </c>
      <c r="O23" s="132">
        <v>2300</v>
      </c>
      <c r="P23" s="119">
        <v>4000</v>
      </c>
      <c r="Q23" s="119">
        <v>18600</v>
      </c>
      <c r="R23" s="61">
        <f t="shared" si="0"/>
        <v>74100</v>
      </c>
    </row>
    <row r="24" spans="2:18" ht="13.5" customHeight="1" x14ac:dyDescent="0.15">
      <c r="B24" s="15">
        <v>2014</v>
      </c>
      <c r="C24" s="16">
        <v>26</v>
      </c>
      <c r="D24" s="134" t="s">
        <v>1</v>
      </c>
      <c r="E24" s="135" t="s">
        <v>1</v>
      </c>
      <c r="F24" s="135" t="s">
        <v>1</v>
      </c>
      <c r="G24" s="136">
        <v>3600</v>
      </c>
      <c r="H24" s="137" t="s">
        <v>1</v>
      </c>
      <c r="I24" s="137" t="s">
        <v>1</v>
      </c>
      <c r="J24" s="136">
        <v>21400</v>
      </c>
      <c r="K24" s="137" t="s">
        <v>1</v>
      </c>
      <c r="L24" s="137" t="s">
        <v>1</v>
      </c>
      <c r="M24" s="136">
        <v>8800</v>
      </c>
      <c r="N24" s="138">
        <v>6800</v>
      </c>
      <c r="O24" s="137" t="s">
        <v>1</v>
      </c>
      <c r="P24" s="136">
        <v>18200</v>
      </c>
      <c r="Q24" s="136">
        <v>15600</v>
      </c>
      <c r="R24" s="139">
        <f t="shared" si="0"/>
        <v>74400</v>
      </c>
    </row>
    <row r="25" spans="2:18" ht="13.5" customHeight="1" x14ac:dyDescent="0.15">
      <c r="B25" s="8">
        <v>2015</v>
      </c>
      <c r="C25" s="9">
        <v>27</v>
      </c>
      <c r="D25" s="129" t="s">
        <v>1</v>
      </c>
      <c r="E25" s="140" t="s">
        <v>1</v>
      </c>
      <c r="F25" s="140" t="s">
        <v>1</v>
      </c>
      <c r="G25" s="119">
        <v>1800</v>
      </c>
      <c r="H25" s="132" t="s">
        <v>1</v>
      </c>
      <c r="I25" s="132" t="s">
        <v>1</v>
      </c>
      <c r="J25" s="119">
        <v>25800</v>
      </c>
      <c r="K25" s="132" t="s">
        <v>1</v>
      </c>
      <c r="L25" s="132" t="s">
        <v>1</v>
      </c>
      <c r="M25" s="119">
        <v>8600</v>
      </c>
      <c r="N25" s="120">
        <v>6200</v>
      </c>
      <c r="O25" s="132" t="s">
        <v>1</v>
      </c>
      <c r="P25" s="119">
        <v>16200</v>
      </c>
      <c r="Q25" s="119">
        <v>16600</v>
      </c>
      <c r="R25" s="142">
        <f>SUM(D25:Q25)</f>
        <v>75200</v>
      </c>
    </row>
    <row r="26" spans="2:18" ht="15" customHeight="1" x14ac:dyDescent="0.15">
      <c r="B26" s="145" t="s">
        <v>43</v>
      </c>
      <c r="C26" s="146"/>
      <c r="D26" s="83" t="s">
        <v>1</v>
      </c>
      <c r="E26" s="84" t="s">
        <v>1</v>
      </c>
      <c r="F26" s="84" t="s">
        <v>1</v>
      </c>
      <c r="G26" s="75">
        <f>G25/G24</f>
        <v>0.5</v>
      </c>
      <c r="H26" s="78" t="s">
        <v>1</v>
      </c>
      <c r="I26" s="78" t="s">
        <v>1</v>
      </c>
      <c r="J26" s="75">
        <f>J25/J24</f>
        <v>1.205607476635514</v>
      </c>
      <c r="K26" s="78" t="s">
        <v>1</v>
      </c>
      <c r="L26" s="78" t="s">
        <v>1</v>
      </c>
      <c r="M26" s="75">
        <f>M25/M24</f>
        <v>0.97727272727272729</v>
      </c>
      <c r="N26" s="75">
        <f>N25/N24</f>
        <v>0.91176470588235292</v>
      </c>
      <c r="O26" s="78" t="s">
        <v>1</v>
      </c>
      <c r="P26" s="75">
        <f>P25/P24</f>
        <v>0.89010989010989006</v>
      </c>
      <c r="Q26" s="75">
        <f>Q25/Q24</f>
        <v>1.0641025641025641</v>
      </c>
      <c r="R26" s="141">
        <f>R25/R24</f>
        <v>1.010752688172043</v>
      </c>
    </row>
    <row r="27" spans="2:18" ht="12" customHeight="1" x14ac:dyDescent="0.15">
      <c r="B27" s="19" t="s">
        <v>3</v>
      </c>
      <c r="C27" s="19"/>
      <c r="D27" s="19"/>
      <c r="E27" s="19"/>
      <c r="F27" s="19"/>
      <c r="G27" s="19"/>
      <c r="K27" s="19"/>
      <c r="P27" s="112"/>
    </row>
    <row r="28" spans="2:18" ht="12" customHeight="1" x14ac:dyDescent="0.15">
      <c r="B28" s="13" t="s">
        <v>48</v>
      </c>
      <c r="C28" s="13"/>
      <c r="D28" s="13"/>
      <c r="E28" s="13"/>
      <c r="F28" s="13"/>
      <c r="G28" s="13"/>
      <c r="K28" s="13"/>
      <c r="P28" s="112"/>
    </row>
    <row r="29" spans="2:18" ht="12" customHeight="1" x14ac:dyDescent="0.15">
      <c r="B29" s="13" t="s">
        <v>44</v>
      </c>
      <c r="C29" s="13"/>
      <c r="D29" s="13"/>
      <c r="E29" s="13"/>
      <c r="F29" s="13"/>
      <c r="G29" s="13"/>
      <c r="K29" s="13"/>
      <c r="P29" s="112"/>
    </row>
    <row r="30" spans="2:18" ht="12" customHeight="1" x14ac:dyDescent="0.15">
      <c r="C30" s="13"/>
      <c r="D30" s="13"/>
      <c r="E30" s="13"/>
      <c r="F30" s="13"/>
      <c r="G30" s="13"/>
      <c r="I30" s="33"/>
      <c r="K30" s="13"/>
    </row>
    <row r="31" spans="2:18" ht="12" customHeight="1" x14ac:dyDescent="0.15">
      <c r="B31" s="13"/>
      <c r="C31" s="13"/>
      <c r="D31" s="13"/>
      <c r="E31" s="13"/>
      <c r="F31" s="13"/>
      <c r="G31" s="13"/>
      <c r="I31" s="33"/>
      <c r="K31" s="13"/>
    </row>
    <row r="32" spans="2:18" ht="12" customHeight="1" x14ac:dyDescent="0.15">
      <c r="B32" s="13"/>
      <c r="C32" s="13"/>
      <c r="D32" s="13"/>
      <c r="E32" s="13"/>
      <c r="F32" s="13"/>
      <c r="G32" s="13"/>
      <c r="K32" s="13"/>
    </row>
    <row r="33" spans="2:20" ht="15" customHeight="1" x14ac:dyDescent="0.15">
      <c r="B33" s="12" t="s">
        <v>12</v>
      </c>
      <c r="C33" s="2"/>
    </row>
    <row r="34" spans="2:20" ht="12" customHeight="1" x14ac:dyDescent="0.15">
      <c r="B34" s="10"/>
      <c r="C34" s="14"/>
      <c r="D34" s="14"/>
      <c r="E34" s="14"/>
      <c r="F34" s="14"/>
      <c r="G34" s="14"/>
      <c r="K34" s="14"/>
    </row>
    <row r="35" spans="2:20" ht="12" customHeight="1" x14ac:dyDescent="0.15">
      <c r="B35" s="11"/>
      <c r="C35" s="11"/>
      <c r="D35" s="11"/>
      <c r="E35" s="11"/>
      <c r="F35" s="11"/>
      <c r="G35" s="11"/>
      <c r="K35" s="11"/>
      <c r="Q35" s="69" t="s">
        <v>46</v>
      </c>
    </row>
    <row r="36" spans="2:20" ht="12" customHeight="1" x14ac:dyDescent="0.15">
      <c r="B36" s="149" t="s">
        <v>0</v>
      </c>
      <c r="C36" s="150"/>
      <c r="D36" s="163" t="s">
        <v>19</v>
      </c>
      <c r="E36" s="158" t="s">
        <v>20</v>
      </c>
      <c r="F36" s="35"/>
      <c r="G36" s="35"/>
      <c r="H36" s="35"/>
      <c r="I36" s="35"/>
      <c r="J36" s="35"/>
      <c r="K36" s="35"/>
      <c r="L36" s="35"/>
      <c r="M36" s="35"/>
      <c r="N36" s="37"/>
      <c r="O36" s="38"/>
      <c r="P36" s="39" t="s">
        <v>29</v>
      </c>
      <c r="Q36" s="143" t="s">
        <v>18</v>
      </c>
      <c r="S36" s="43"/>
      <c r="T36" s="44"/>
    </row>
    <row r="37" spans="2:20" ht="12" customHeight="1" x14ac:dyDescent="0.15">
      <c r="B37" s="151"/>
      <c r="C37" s="152"/>
      <c r="D37" s="164"/>
      <c r="E37" s="162"/>
      <c r="F37" s="155" t="s">
        <v>31</v>
      </c>
      <c r="G37" s="155" t="s">
        <v>32</v>
      </c>
      <c r="H37" s="155" t="s">
        <v>22</v>
      </c>
      <c r="I37" s="161" t="s">
        <v>21</v>
      </c>
      <c r="J37" s="40"/>
      <c r="K37" s="41"/>
      <c r="L37" s="155" t="s">
        <v>25</v>
      </c>
      <c r="M37" s="155" t="s">
        <v>26</v>
      </c>
      <c r="N37" s="155" t="s">
        <v>27</v>
      </c>
      <c r="O37" s="155" t="s">
        <v>30</v>
      </c>
      <c r="P37" s="156" t="s">
        <v>28</v>
      </c>
      <c r="Q37" s="160"/>
      <c r="S37" s="43"/>
      <c r="T37" s="44"/>
    </row>
    <row r="38" spans="2:20" ht="25.5" customHeight="1" x14ac:dyDescent="0.15">
      <c r="B38" s="151"/>
      <c r="C38" s="152"/>
      <c r="D38" s="164"/>
      <c r="E38" s="148"/>
      <c r="F38" s="148"/>
      <c r="G38" s="148"/>
      <c r="H38" s="148"/>
      <c r="I38" s="159"/>
      <c r="J38" s="34" t="s">
        <v>23</v>
      </c>
      <c r="K38" s="17" t="s">
        <v>24</v>
      </c>
      <c r="L38" s="148"/>
      <c r="M38" s="148"/>
      <c r="N38" s="148"/>
      <c r="O38" s="148"/>
      <c r="P38" s="157"/>
      <c r="Q38" s="144"/>
      <c r="S38" s="43"/>
      <c r="T38" s="44"/>
    </row>
    <row r="39" spans="2:20" ht="13.5" customHeight="1" x14ac:dyDescent="0.15">
      <c r="B39" s="4">
        <v>1997</v>
      </c>
      <c r="C39" s="5">
        <v>9</v>
      </c>
      <c r="D39" s="50">
        <v>21500</v>
      </c>
      <c r="E39" s="22">
        <f>SUM(F39:O39)</f>
        <v>43300</v>
      </c>
      <c r="F39" s="22">
        <v>2300</v>
      </c>
      <c r="G39" s="22" t="s">
        <v>1</v>
      </c>
      <c r="H39" s="53">
        <v>7300</v>
      </c>
      <c r="I39" s="53">
        <v>21100</v>
      </c>
      <c r="J39" s="53" t="s">
        <v>1</v>
      </c>
      <c r="K39" s="53" t="s">
        <v>1</v>
      </c>
      <c r="L39" s="53">
        <v>900</v>
      </c>
      <c r="M39" s="53">
        <v>2100</v>
      </c>
      <c r="N39" s="53">
        <v>8300</v>
      </c>
      <c r="O39" s="53">
        <v>1300</v>
      </c>
      <c r="P39" s="53">
        <v>24200</v>
      </c>
      <c r="Q39" s="57">
        <f>D39+E39+P39</f>
        <v>89000</v>
      </c>
      <c r="S39" s="45"/>
      <c r="T39" s="45"/>
    </row>
    <row r="40" spans="2:20" ht="13.5" customHeight="1" x14ac:dyDescent="0.15">
      <c r="B40" s="8">
        <v>1998</v>
      </c>
      <c r="C40" s="9">
        <v>10</v>
      </c>
      <c r="D40" s="51">
        <v>17300</v>
      </c>
      <c r="E40" s="25">
        <f t="shared" ref="E40:E56" si="1">SUM(F40:O40)</f>
        <v>41700</v>
      </c>
      <c r="F40" s="25">
        <v>1400</v>
      </c>
      <c r="G40" s="25" t="s">
        <v>1</v>
      </c>
      <c r="H40" s="54">
        <v>5100</v>
      </c>
      <c r="I40" s="54">
        <v>21800</v>
      </c>
      <c r="J40" s="54" t="s">
        <v>1</v>
      </c>
      <c r="K40" s="54" t="s">
        <v>1</v>
      </c>
      <c r="L40" s="54">
        <v>700</v>
      </c>
      <c r="M40" s="54">
        <v>2500</v>
      </c>
      <c r="N40" s="54">
        <v>8100</v>
      </c>
      <c r="O40" s="54">
        <v>2100</v>
      </c>
      <c r="P40" s="54">
        <v>23000</v>
      </c>
      <c r="Q40" s="58">
        <f t="shared" ref="Q40:Q56" si="2">D40+E40+P40</f>
        <v>82000</v>
      </c>
      <c r="S40" s="45"/>
      <c r="T40" s="45"/>
    </row>
    <row r="41" spans="2:20" ht="13.5" customHeight="1" x14ac:dyDescent="0.15">
      <c r="B41" s="6">
        <v>1999</v>
      </c>
      <c r="C41" s="7">
        <v>11</v>
      </c>
      <c r="D41" s="31" t="s">
        <v>1</v>
      </c>
      <c r="E41" s="31" t="s">
        <v>1</v>
      </c>
      <c r="F41" s="31" t="s">
        <v>1</v>
      </c>
      <c r="G41" s="31" t="s">
        <v>1</v>
      </c>
      <c r="H41" s="31" t="s">
        <v>1</v>
      </c>
      <c r="I41" s="31" t="s">
        <v>1</v>
      </c>
      <c r="J41" s="31" t="s">
        <v>1</v>
      </c>
      <c r="K41" s="31" t="s">
        <v>1</v>
      </c>
      <c r="L41" s="31" t="s">
        <v>1</v>
      </c>
      <c r="M41" s="31" t="s">
        <v>1</v>
      </c>
      <c r="N41" s="31" t="s">
        <v>1</v>
      </c>
      <c r="O41" s="55" t="s">
        <v>1</v>
      </c>
      <c r="P41" s="31" t="s">
        <v>1</v>
      </c>
      <c r="Q41" s="32" t="s">
        <v>1</v>
      </c>
      <c r="S41" s="46"/>
      <c r="T41" s="46"/>
    </row>
    <row r="42" spans="2:20" ht="13.5" customHeight="1" x14ac:dyDescent="0.15">
      <c r="B42" s="6">
        <v>2000</v>
      </c>
      <c r="C42" s="7">
        <v>12</v>
      </c>
      <c r="D42" s="52">
        <v>16100</v>
      </c>
      <c r="E42" s="31">
        <f t="shared" si="1"/>
        <v>43800</v>
      </c>
      <c r="F42" s="31">
        <v>2100</v>
      </c>
      <c r="G42" s="31">
        <v>1100</v>
      </c>
      <c r="H42" s="55">
        <v>4700</v>
      </c>
      <c r="I42" s="55">
        <v>22500</v>
      </c>
      <c r="J42" s="55" t="s">
        <v>1</v>
      </c>
      <c r="K42" s="55" t="s">
        <v>1</v>
      </c>
      <c r="L42" s="31" t="s">
        <v>1</v>
      </c>
      <c r="M42" s="55">
        <v>2500</v>
      </c>
      <c r="N42" s="55">
        <v>9000</v>
      </c>
      <c r="O42" s="55">
        <v>1900</v>
      </c>
      <c r="P42" s="55">
        <v>23200</v>
      </c>
      <c r="Q42" s="59">
        <f t="shared" si="2"/>
        <v>83100</v>
      </c>
      <c r="S42" s="45"/>
      <c r="T42" s="45"/>
    </row>
    <row r="43" spans="2:20" ht="13.5" customHeight="1" x14ac:dyDescent="0.15">
      <c r="B43" s="6">
        <v>2001</v>
      </c>
      <c r="C43" s="7">
        <v>13</v>
      </c>
      <c r="D43" s="52">
        <v>17300</v>
      </c>
      <c r="E43" s="31">
        <f t="shared" si="1"/>
        <v>50300</v>
      </c>
      <c r="F43" s="31">
        <v>3400</v>
      </c>
      <c r="G43" s="31">
        <v>1300</v>
      </c>
      <c r="H43" s="55">
        <v>4100</v>
      </c>
      <c r="I43" s="55">
        <v>26200</v>
      </c>
      <c r="J43" s="55" t="s">
        <v>1</v>
      </c>
      <c r="K43" s="55" t="s">
        <v>1</v>
      </c>
      <c r="L43" s="55">
        <v>1900</v>
      </c>
      <c r="M43" s="55">
        <v>3200</v>
      </c>
      <c r="N43" s="55">
        <v>8600</v>
      </c>
      <c r="O43" s="55">
        <v>1600</v>
      </c>
      <c r="P43" s="55">
        <v>23300</v>
      </c>
      <c r="Q43" s="59">
        <f t="shared" si="2"/>
        <v>90900</v>
      </c>
      <c r="S43" s="45"/>
      <c r="T43" s="45"/>
    </row>
    <row r="44" spans="2:20" ht="13.5" customHeight="1" x14ac:dyDescent="0.15">
      <c r="B44" s="6">
        <v>2002</v>
      </c>
      <c r="C44" s="7">
        <v>14</v>
      </c>
      <c r="D44" s="52">
        <v>17000</v>
      </c>
      <c r="E44" s="31">
        <f t="shared" si="1"/>
        <v>50400</v>
      </c>
      <c r="F44" s="31">
        <v>4200</v>
      </c>
      <c r="G44" s="31">
        <v>1200</v>
      </c>
      <c r="H44" s="55">
        <v>4600</v>
      </c>
      <c r="I44" s="55">
        <v>24900</v>
      </c>
      <c r="J44" s="55" t="s">
        <v>1</v>
      </c>
      <c r="K44" s="55" t="s">
        <v>1</v>
      </c>
      <c r="L44" s="55">
        <v>1700</v>
      </c>
      <c r="M44" s="55">
        <v>2800</v>
      </c>
      <c r="N44" s="55">
        <v>9400</v>
      </c>
      <c r="O44" s="55">
        <v>1600</v>
      </c>
      <c r="P44" s="55">
        <v>22400</v>
      </c>
      <c r="Q44" s="59">
        <f t="shared" si="2"/>
        <v>89800</v>
      </c>
      <c r="S44" s="45"/>
      <c r="T44" s="45"/>
    </row>
    <row r="45" spans="2:20" ht="13.5" customHeight="1" x14ac:dyDescent="0.15">
      <c r="B45" s="8">
        <v>2003</v>
      </c>
      <c r="C45" s="9">
        <v>15</v>
      </c>
      <c r="D45" s="51">
        <v>13900</v>
      </c>
      <c r="E45" s="25">
        <f t="shared" si="1"/>
        <v>51500</v>
      </c>
      <c r="F45" s="25">
        <v>4300</v>
      </c>
      <c r="G45" s="25">
        <v>900</v>
      </c>
      <c r="H45" s="54">
        <v>4700</v>
      </c>
      <c r="I45" s="54">
        <v>26400</v>
      </c>
      <c r="J45" s="54" t="s">
        <v>1</v>
      </c>
      <c r="K45" s="54" t="s">
        <v>1</v>
      </c>
      <c r="L45" s="54">
        <v>500</v>
      </c>
      <c r="M45" s="54">
        <v>2800</v>
      </c>
      <c r="N45" s="54">
        <v>11100</v>
      </c>
      <c r="O45" s="54">
        <v>800</v>
      </c>
      <c r="P45" s="54">
        <v>23600</v>
      </c>
      <c r="Q45" s="58">
        <f t="shared" si="2"/>
        <v>89000</v>
      </c>
      <c r="S45" s="45"/>
      <c r="T45" s="45"/>
    </row>
    <row r="46" spans="2:20" ht="13.5" customHeight="1" x14ac:dyDescent="0.15">
      <c r="B46" s="15">
        <v>2004</v>
      </c>
      <c r="C46" s="16">
        <v>16</v>
      </c>
      <c r="D46" s="27" t="s">
        <v>1</v>
      </c>
      <c r="E46" s="27" t="s">
        <v>1</v>
      </c>
      <c r="F46" s="27" t="s">
        <v>1</v>
      </c>
      <c r="G46" s="27" t="s">
        <v>1</v>
      </c>
      <c r="H46" s="27" t="s">
        <v>1</v>
      </c>
      <c r="I46" s="27" t="s">
        <v>1</v>
      </c>
      <c r="J46" s="27" t="s">
        <v>1</v>
      </c>
      <c r="K46" s="27" t="s">
        <v>1</v>
      </c>
      <c r="L46" s="27" t="s">
        <v>1</v>
      </c>
      <c r="M46" s="27" t="s">
        <v>1</v>
      </c>
      <c r="N46" s="27" t="s">
        <v>1</v>
      </c>
      <c r="O46" s="56" t="s">
        <v>1</v>
      </c>
      <c r="P46" s="27" t="s">
        <v>1</v>
      </c>
      <c r="Q46" s="28" t="s">
        <v>1</v>
      </c>
      <c r="S46" s="46"/>
      <c r="T46" s="46"/>
    </row>
    <row r="47" spans="2:20" ht="13.5" customHeight="1" x14ac:dyDescent="0.15">
      <c r="B47" s="6">
        <v>2005</v>
      </c>
      <c r="C47" s="7">
        <v>17</v>
      </c>
      <c r="D47" s="52">
        <v>8800</v>
      </c>
      <c r="E47" s="31">
        <f t="shared" si="1"/>
        <v>56400</v>
      </c>
      <c r="F47" s="31">
        <v>7000</v>
      </c>
      <c r="G47" s="31">
        <v>500</v>
      </c>
      <c r="H47" s="55">
        <v>4200</v>
      </c>
      <c r="I47" s="55">
        <v>28000</v>
      </c>
      <c r="J47" s="55" t="s">
        <v>1</v>
      </c>
      <c r="K47" s="55" t="s">
        <v>1</v>
      </c>
      <c r="L47" s="55">
        <v>400</v>
      </c>
      <c r="M47" s="55">
        <v>3000</v>
      </c>
      <c r="N47" s="55">
        <v>11800</v>
      </c>
      <c r="O47" s="55">
        <v>1500</v>
      </c>
      <c r="P47" s="55">
        <v>19500</v>
      </c>
      <c r="Q47" s="59">
        <f t="shared" si="2"/>
        <v>84700</v>
      </c>
      <c r="S47" s="45"/>
      <c r="T47" s="45"/>
    </row>
    <row r="48" spans="2:20" ht="13.5" customHeight="1" x14ac:dyDescent="0.15">
      <c r="B48" s="6">
        <v>2006</v>
      </c>
      <c r="C48" s="7">
        <v>18</v>
      </c>
      <c r="D48" s="52">
        <v>8800</v>
      </c>
      <c r="E48" s="31">
        <f t="shared" si="1"/>
        <v>60400</v>
      </c>
      <c r="F48" s="31">
        <v>6600</v>
      </c>
      <c r="G48" s="31">
        <v>600</v>
      </c>
      <c r="H48" s="55">
        <v>5200</v>
      </c>
      <c r="I48" s="55">
        <v>30400</v>
      </c>
      <c r="J48" s="55" t="s">
        <v>1</v>
      </c>
      <c r="K48" s="55" t="s">
        <v>1</v>
      </c>
      <c r="L48" s="55">
        <v>400</v>
      </c>
      <c r="M48" s="55">
        <v>3100</v>
      </c>
      <c r="N48" s="55">
        <v>12300</v>
      </c>
      <c r="O48" s="55">
        <v>1800</v>
      </c>
      <c r="P48" s="55">
        <v>20500</v>
      </c>
      <c r="Q48" s="59">
        <f t="shared" si="2"/>
        <v>89700</v>
      </c>
      <c r="S48" s="45"/>
      <c r="T48" s="45"/>
    </row>
    <row r="49" spans="2:20" ht="13.5" customHeight="1" x14ac:dyDescent="0.15">
      <c r="B49" s="6">
        <v>2007</v>
      </c>
      <c r="C49" s="7">
        <v>19</v>
      </c>
      <c r="D49" s="52">
        <v>12800</v>
      </c>
      <c r="E49" s="31">
        <f t="shared" si="1"/>
        <v>57900</v>
      </c>
      <c r="F49" s="31">
        <v>6300</v>
      </c>
      <c r="G49" s="31">
        <v>500</v>
      </c>
      <c r="H49" s="55">
        <v>4700</v>
      </c>
      <c r="I49" s="55">
        <v>30100</v>
      </c>
      <c r="J49" s="55" t="s">
        <v>1</v>
      </c>
      <c r="K49" s="55" t="s">
        <v>1</v>
      </c>
      <c r="L49" s="55">
        <v>300</v>
      </c>
      <c r="M49" s="55">
        <v>3400</v>
      </c>
      <c r="N49" s="55">
        <v>11500</v>
      </c>
      <c r="O49" s="55">
        <v>1100</v>
      </c>
      <c r="P49" s="55">
        <v>20400</v>
      </c>
      <c r="Q49" s="59">
        <f t="shared" si="2"/>
        <v>91100</v>
      </c>
      <c r="S49" s="45"/>
      <c r="T49" s="45"/>
    </row>
    <row r="50" spans="2:20" ht="13.5" customHeight="1" x14ac:dyDescent="0.15">
      <c r="B50" s="8">
        <v>2008</v>
      </c>
      <c r="C50" s="9">
        <v>20</v>
      </c>
      <c r="D50" s="51">
        <v>11600</v>
      </c>
      <c r="E50" s="25">
        <f t="shared" si="1"/>
        <v>47300</v>
      </c>
      <c r="F50" s="25">
        <v>8500</v>
      </c>
      <c r="G50" s="25">
        <v>50</v>
      </c>
      <c r="H50" s="54">
        <v>2100</v>
      </c>
      <c r="I50" s="54">
        <v>25500</v>
      </c>
      <c r="J50" s="54" t="s">
        <v>1</v>
      </c>
      <c r="K50" s="54" t="s">
        <v>1</v>
      </c>
      <c r="L50" s="54">
        <v>50</v>
      </c>
      <c r="M50" s="54">
        <v>4200</v>
      </c>
      <c r="N50" s="54">
        <v>4900</v>
      </c>
      <c r="O50" s="54">
        <v>2000</v>
      </c>
      <c r="P50" s="54">
        <v>19000</v>
      </c>
      <c r="Q50" s="58">
        <f t="shared" si="2"/>
        <v>77900</v>
      </c>
      <c r="S50" s="45"/>
      <c r="T50" s="45"/>
    </row>
    <row r="51" spans="2:20" ht="13.5" customHeight="1" x14ac:dyDescent="0.15">
      <c r="B51" s="6">
        <v>2009</v>
      </c>
      <c r="C51" s="7">
        <v>21</v>
      </c>
      <c r="D51" s="52">
        <v>12500</v>
      </c>
      <c r="E51" s="31">
        <f t="shared" si="1"/>
        <v>44900</v>
      </c>
      <c r="F51" s="31">
        <v>5600</v>
      </c>
      <c r="G51" s="31">
        <v>500</v>
      </c>
      <c r="H51" s="55">
        <v>3200</v>
      </c>
      <c r="I51" s="55">
        <v>23500</v>
      </c>
      <c r="J51" s="55" t="s">
        <v>1</v>
      </c>
      <c r="K51" s="55" t="s">
        <v>1</v>
      </c>
      <c r="L51" s="55">
        <v>300</v>
      </c>
      <c r="M51" s="55">
        <v>2600</v>
      </c>
      <c r="N51" s="55">
        <v>8200</v>
      </c>
      <c r="O51" s="55">
        <v>1000</v>
      </c>
      <c r="P51" s="55">
        <v>20200</v>
      </c>
      <c r="Q51" s="59">
        <f t="shared" si="2"/>
        <v>77600</v>
      </c>
      <c r="S51" s="45"/>
      <c r="T51" s="45"/>
    </row>
    <row r="52" spans="2:20" ht="13.5" customHeight="1" x14ac:dyDescent="0.15">
      <c r="B52" s="6">
        <v>2010</v>
      </c>
      <c r="C52" s="7">
        <v>22</v>
      </c>
      <c r="D52" s="52">
        <v>8250</v>
      </c>
      <c r="E52" s="31">
        <f t="shared" si="1"/>
        <v>56750</v>
      </c>
      <c r="F52" s="31">
        <v>10100</v>
      </c>
      <c r="G52" s="31">
        <v>150</v>
      </c>
      <c r="H52" s="55">
        <v>4550</v>
      </c>
      <c r="I52" s="55">
        <v>33350</v>
      </c>
      <c r="J52" s="55" t="s">
        <v>1</v>
      </c>
      <c r="K52" s="55" t="s">
        <v>1</v>
      </c>
      <c r="L52" s="55">
        <v>100</v>
      </c>
      <c r="M52" s="55">
        <v>2550</v>
      </c>
      <c r="N52" s="55">
        <v>5800</v>
      </c>
      <c r="O52" s="55">
        <v>150</v>
      </c>
      <c r="P52" s="55">
        <v>18900</v>
      </c>
      <c r="Q52" s="59">
        <f t="shared" si="2"/>
        <v>83900</v>
      </c>
      <c r="S52" s="45"/>
      <c r="T52" s="45"/>
    </row>
    <row r="53" spans="2:20" ht="13.5" customHeight="1" x14ac:dyDescent="0.15">
      <c r="B53" s="6">
        <v>2011</v>
      </c>
      <c r="C53" s="7">
        <v>23</v>
      </c>
      <c r="D53" s="52">
        <v>8850</v>
      </c>
      <c r="E53" s="31">
        <f t="shared" si="1"/>
        <v>53400</v>
      </c>
      <c r="F53" s="31">
        <v>6850</v>
      </c>
      <c r="G53" s="31" t="s">
        <v>1</v>
      </c>
      <c r="H53" s="55">
        <v>2250</v>
      </c>
      <c r="I53" s="55" t="s">
        <v>1</v>
      </c>
      <c r="J53" s="55">
        <v>2800</v>
      </c>
      <c r="K53" s="55">
        <v>31100</v>
      </c>
      <c r="L53" s="55">
        <v>50</v>
      </c>
      <c r="M53" s="55">
        <v>3350</v>
      </c>
      <c r="N53" s="55">
        <v>6250</v>
      </c>
      <c r="O53" s="55">
        <v>750</v>
      </c>
      <c r="P53" s="55">
        <v>15900</v>
      </c>
      <c r="Q53" s="59">
        <f t="shared" si="2"/>
        <v>78150</v>
      </c>
      <c r="S53" s="45"/>
      <c r="T53" s="45"/>
    </row>
    <row r="54" spans="2:20" ht="13.5" customHeight="1" x14ac:dyDescent="0.15">
      <c r="B54" s="6">
        <v>2012</v>
      </c>
      <c r="C54" s="7">
        <v>24</v>
      </c>
      <c r="D54" s="52">
        <v>9400</v>
      </c>
      <c r="E54" s="31">
        <f t="shared" si="1"/>
        <v>48200</v>
      </c>
      <c r="F54" s="31">
        <v>6400</v>
      </c>
      <c r="G54" s="31">
        <v>100</v>
      </c>
      <c r="H54" s="55">
        <v>3000</v>
      </c>
      <c r="I54" s="55" t="s">
        <v>1</v>
      </c>
      <c r="J54" s="55">
        <v>7200</v>
      </c>
      <c r="K54" s="55">
        <v>19400</v>
      </c>
      <c r="L54" s="55">
        <v>100</v>
      </c>
      <c r="M54" s="55">
        <v>3300</v>
      </c>
      <c r="N54" s="55">
        <v>8400</v>
      </c>
      <c r="O54" s="55">
        <v>300</v>
      </c>
      <c r="P54" s="55">
        <v>17700</v>
      </c>
      <c r="Q54" s="59">
        <f t="shared" si="2"/>
        <v>75300</v>
      </c>
      <c r="S54" s="45"/>
      <c r="T54" s="45"/>
    </row>
    <row r="55" spans="2:20" ht="13.5" customHeight="1" x14ac:dyDescent="0.15">
      <c r="B55" s="8">
        <v>2013</v>
      </c>
      <c r="C55" s="9">
        <v>25</v>
      </c>
      <c r="D55" s="51">
        <v>9900</v>
      </c>
      <c r="E55" s="25">
        <f t="shared" si="1"/>
        <v>45600</v>
      </c>
      <c r="F55" s="25">
        <v>4600</v>
      </c>
      <c r="G55" s="25">
        <v>700</v>
      </c>
      <c r="H55" s="54">
        <v>3400</v>
      </c>
      <c r="I55" s="54" t="s">
        <v>1</v>
      </c>
      <c r="J55" s="54">
        <v>6800</v>
      </c>
      <c r="K55" s="54">
        <v>18500</v>
      </c>
      <c r="L55" s="54">
        <v>100</v>
      </c>
      <c r="M55" s="54">
        <v>3000</v>
      </c>
      <c r="N55" s="54">
        <v>8100</v>
      </c>
      <c r="O55" s="54">
        <v>400</v>
      </c>
      <c r="P55" s="54">
        <v>18600</v>
      </c>
      <c r="Q55" s="58">
        <f t="shared" si="2"/>
        <v>74100</v>
      </c>
      <c r="S55" s="45"/>
      <c r="T55" s="45"/>
    </row>
    <row r="56" spans="2:20" ht="13.5" customHeight="1" x14ac:dyDescent="0.15">
      <c r="B56" s="15">
        <v>2014</v>
      </c>
      <c r="C56" s="16">
        <v>26</v>
      </c>
      <c r="D56" s="26">
        <v>10000</v>
      </c>
      <c r="E56" s="27">
        <f t="shared" si="1"/>
        <v>48800</v>
      </c>
      <c r="F56" s="27">
        <v>4400</v>
      </c>
      <c r="G56" s="27">
        <v>700</v>
      </c>
      <c r="H56" s="56">
        <v>3700</v>
      </c>
      <c r="I56" s="56" t="s">
        <v>1</v>
      </c>
      <c r="J56" s="56">
        <v>6800</v>
      </c>
      <c r="K56" s="56">
        <v>21100</v>
      </c>
      <c r="L56" s="56">
        <v>100</v>
      </c>
      <c r="M56" s="56">
        <v>2800</v>
      </c>
      <c r="N56" s="56">
        <v>8800</v>
      </c>
      <c r="O56" s="56">
        <v>400</v>
      </c>
      <c r="P56" s="56">
        <v>15600</v>
      </c>
      <c r="Q56" s="133">
        <f t="shared" si="2"/>
        <v>74400</v>
      </c>
      <c r="S56" s="45"/>
      <c r="T56" s="45"/>
    </row>
    <row r="57" spans="2:20" ht="13.5" customHeight="1" x14ac:dyDescent="0.15">
      <c r="B57" s="8">
        <v>2015</v>
      </c>
      <c r="C57" s="9">
        <v>27</v>
      </c>
      <c r="D57" s="51">
        <v>6900</v>
      </c>
      <c r="E57" s="25">
        <f t="shared" ref="E57" si="3">SUM(F57:O57)</f>
        <v>51700</v>
      </c>
      <c r="F57" s="25">
        <v>3600</v>
      </c>
      <c r="G57" s="25" t="s">
        <v>1</v>
      </c>
      <c r="H57" s="54">
        <v>3700</v>
      </c>
      <c r="I57" s="54" t="s">
        <v>1</v>
      </c>
      <c r="J57" s="54">
        <v>7100</v>
      </c>
      <c r="K57" s="54">
        <v>24400</v>
      </c>
      <c r="L57" s="54">
        <v>300</v>
      </c>
      <c r="M57" s="54">
        <v>3800</v>
      </c>
      <c r="N57" s="54">
        <v>8600</v>
      </c>
      <c r="O57" s="54">
        <v>200</v>
      </c>
      <c r="P57" s="54">
        <v>16600</v>
      </c>
      <c r="Q57" s="58">
        <f t="shared" ref="Q57" si="4">D57+E57+P57</f>
        <v>75200</v>
      </c>
      <c r="S57" s="45"/>
      <c r="T57" s="45"/>
    </row>
    <row r="58" spans="2:20" ht="15" customHeight="1" x14ac:dyDescent="0.15">
      <c r="B58" s="145" t="s">
        <v>43</v>
      </c>
      <c r="C58" s="146"/>
      <c r="D58" s="76">
        <f>D57/D56</f>
        <v>0.69</v>
      </c>
      <c r="E58" s="77">
        <f t="shared" ref="E58:P58" si="5">E57/E56</f>
        <v>1.0594262295081966</v>
      </c>
      <c r="F58" s="77">
        <f t="shared" si="5"/>
        <v>0.81818181818181823</v>
      </c>
      <c r="G58" s="78" t="s">
        <v>1</v>
      </c>
      <c r="H58" s="78">
        <f t="shared" si="5"/>
        <v>1</v>
      </c>
      <c r="I58" s="78" t="s">
        <v>1</v>
      </c>
      <c r="J58" s="78">
        <f t="shared" si="5"/>
        <v>1.0441176470588236</v>
      </c>
      <c r="K58" s="78">
        <f t="shared" si="5"/>
        <v>1.1563981042654028</v>
      </c>
      <c r="L58" s="78">
        <f t="shared" si="5"/>
        <v>3</v>
      </c>
      <c r="M58" s="78">
        <f t="shared" si="5"/>
        <v>1.3571428571428572</v>
      </c>
      <c r="N58" s="78">
        <f t="shared" si="5"/>
        <v>0.97727272727272729</v>
      </c>
      <c r="O58" s="78">
        <f t="shared" si="5"/>
        <v>0.5</v>
      </c>
      <c r="P58" s="78">
        <f t="shared" si="5"/>
        <v>1.0641025641025641</v>
      </c>
      <c r="Q58" s="79">
        <f t="shared" ref="Q58" si="6">Q56/Q55</f>
        <v>1.0040485829959513</v>
      </c>
      <c r="R58" s="49"/>
    </row>
    <row r="59" spans="2:20" ht="12" customHeight="1" x14ac:dyDescent="0.15">
      <c r="B59" s="19" t="s">
        <v>3</v>
      </c>
      <c r="C59" s="19"/>
      <c r="D59" s="19"/>
      <c r="E59" s="19"/>
      <c r="F59" s="19"/>
      <c r="G59" s="19"/>
      <c r="K59" s="19"/>
      <c r="M59" s="48"/>
      <c r="S59" s="47"/>
      <c r="T59" s="47"/>
    </row>
    <row r="60" spans="2:20" ht="12" customHeight="1" x14ac:dyDescent="0.15">
      <c r="B60" s="13" t="s">
        <v>54</v>
      </c>
      <c r="C60" s="13"/>
      <c r="D60" s="13"/>
      <c r="E60" s="13"/>
      <c r="F60" s="13"/>
      <c r="G60" s="13"/>
      <c r="K60" s="13"/>
      <c r="M60" s="42"/>
    </row>
    <row r="61" spans="2:20" x14ac:dyDescent="0.15">
      <c r="B61" s="86" t="s">
        <v>36</v>
      </c>
      <c r="C61" s="86"/>
      <c r="D61" s="14"/>
      <c r="E61" s="14"/>
      <c r="F61" s="14"/>
      <c r="G61" s="14"/>
      <c r="K61" s="14"/>
      <c r="M61" s="42"/>
      <c r="Q61" s="68" t="s">
        <v>55</v>
      </c>
    </row>
    <row r="62" spans="2:20" x14ac:dyDescent="0.15">
      <c r="B62" s="11"/>
      <c r="C62" s="11"/>
      <c r="D62" s="11"/>
      <c r="E62" s="11"/>
      <c r="F62" s="11"/>
      <c r="G62" s="11"/>
      <c r="K62" s="11"/>
      <c r="M62" s="42"/>
    </row>
    <row r="63" spans="2:20" x14ac:dyDescent="0.15">
      <c r="B63" s="11"/>
      <c r="C63" s="11"/>
      <c r="F63" s="11"/>
      <c r="G63" s="11"/>
      <c r="K63" s="11"/>
      <c r="L63" s="14"/>
      <c r="M63" s="42"/>
    </row>
    <row r="64" spans="2:20" x14ac:dyDescent="0.15">
      <c r="M64" s="42"/>
    </row>
    <row r="65" spans="13:13" x14ac:dyDescent="0.15">
      <c r="M65" s="42"/>
    </row>
    <row r="66" spans="13:13" x14ac:dyDescent="0.15">
      <c r="M66" s="42"/>
    </row>
  </sheetData>
  <mergeCells count="31">
    <mergeCell ref="E36:E38"/>
    <mergeCell ref="G37:G38"/>
    <mergeCell ref="N37:N38"/>
    <mergeCell ref="M5:M6"/>
    <mergeCell ref="B58:C58"/>
    <mergeCell ref="L5:L6"/>
    <mergeCell ref="D36:D38"/>
    <mergeCell ref="D5:D6"/>
    <mergeCell ref="I5:I6"/>
    <mergeCell ref="F5:F6"/>
    <mergeCell ref="N5:N6"/>
    <mergeCell ref="G5:G6"/>
    <mergeCell ref="M37:M38"/>
    <mergeCell ref="J5:J6"/>
    <mergeCell ref="H5:H6"/>
    <mergeCell ref="R5:R6"/>
    <mergeCell ref="B26:C26"/>
    <mergeCell ref="K5:K6"/>
    <mergeCell ref="B36:C38"/>
    <mergeCell ref="B5:C6"/>
    <mergeCell ref="E5:E6"/>
    <mergeCell ref="O37:O38"/>
    <mergeCell ref="F37:F38"/>
    <mergeCell ref="P37:P38"/>
    <mergeCell ref="Q5:Q6"/>
    <mergeCell ref="Q36:Q38"/>
    <mergeCell ref="I37:I38"/>
    <mergeCell ref="L37:L38"/>
    <mergeCell ref="O5:O6"/>
    <mergeCell ref="P5:P6"/>
    <mergeCell ref="H37:H38"/>
  </mergeCells>
  <phoneticPr fontId="2"/>
  <pageMargins left="0" right="0" top="0.15748031496062992" bottom="0.15748031496062992" header="0.31496062992125984" footer="0.31496062992125984"/>
  <pageSetup paperSize="9" scale="74" orientation="landscape" horizontalDpi="4294967294" verticalDpi="1200" r:id="rId1"/>
  <rowBreaks count="1" manualBreakCount="1">
    <brk id="61" max="17" man="1"/>
  </rowBreaks>
  <colBreaks count="1" manualBreakCount="1">
    <brk id="1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W45"/>
  <sheetViews>
    <sheetView showGridLines="0" zoomScale="85" zoomScaleNormal="85" zoomScaleSheetLayoutView="100" workbookViewId="0">
      <selection activeCell="AU19" sqref="AU19"/>
    </sheetView>
  </sheetViews>
  <sheetFormatPr defaultRowHeight="12" x14ac:dyDescent="0.15"/>
  <cols>
    <col min="1" max="1" width="5" style="1" customWidth="1"/>
    <col min="2" max="3" width="9.75" style="1" customWidth="1"/>
    <col min="4" max="4" width="10.625" style="1" customWidth="1"/>
    <col min="5" max="6" width="7.375" style="1" customWidth="1"/>
    <col min="7" max="7" width="10.625" style="1" customWidth="1"/>
    <col min="8" max="9" width="8.125" style="1" customWidth="1"/>
    <col min="10" max="10" width="10.625" style="1" customWidth="1"/>
    <col min="11" max="12" width="8.125" style="1" customWidth="1"/>
    <col min="13" max="13" width="10.625" style="1" customWidth="1"/>
    <col min="14" max="15" width="8.125" style="1" customWidth="1"/>
    <col min="16" max="16" width="10.625" style="1" customWidth="1"/>
    <col min="17" max="18" width="8.125" style="1" customWidth="1"/>
    <col min="19" max="19" width="10.625" style="1" customWidth="1"/>
    <col min="20" max="21" width="8.125" style="1" customWidth="1"/>
    <col min="22" max="22" width="10.625" style="1" customWidth="1"/>
    <col min="23" max="24" width="8.125" style="1" customWidth="1"/>
    <col min="25" max="25" width="10.625" style="1" customWidth="1"/>
    <col min="26" max="27" width="8.125" style="1" customWidth="1"/>
    <col min="28" max="28" width="10.625" style="1" customWidth="1"/>
    <col min="29" max="30" width="8.125" style="1" customWidth="1"/>
    <col min="31" max="31" width="10.625" style="1" customWidth="1"/>
    <col min="32" max="33" width="8.125" style="1" customWidth="1"/>
    <col min="34" max="34" width="10.625" style="1" customWidth="1"/>
    <col min="35" max="36" width="8.125" style="1" customWidth="1"/>
    <col min="37" max="37" width="10.625" style="1" customWidth="1"/>
    <col min="38" max="39" width="8.125" style="1" customWidth="1"/>
    <col min="40" max="40" width="10.625" style="1" customWidth="1"/>
    <col min="41" max="42" width="8.125" style="1" customWidth="1"/>
    <col min="43" max="43" width="10.625" style="1" customWidth="1"/>
    <col min="44" max="45" width="8.125" style="1" customWidth="1"/>
    <col min="46" max="46" width="10.625" style="1" customWidth="1"/>
    <col min="47" max="16384" width="9" style="1"/>
  </cols>
  <sheetData>
    <row r="1" spans="2:48" ht="12" customHeight="1" x14ac:dyDescent="0.15"/>
    <row r="2" spans="2:48" ht="15" customHeight="1" x14ac:dyDescent="0.15">
      <c r="B2" s="12" t="s">
        <v>37</v>
      </c>
      <c r="C2" s="2"/>
    </row>
    <row r="3" spans="2:48" ht="12" customHeight="1" x14ac:dyDescent="0.15">
      <c r="B3" s="10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Q3" s="14"/>
      <c r="R3" s="14"/>
      <c r="T3" s="14"/>
      <c r="U3" s="14"/>
      <c r="W3" s="14"/>
      <c r="X3" s="14"/>
      <c r="Y3" s="14"/>
      <c r="Z3" s="14"/>
      <c r="AA3" s="14"/>
      <c r="AC3" s="14"/>
      <c r="AD3" s="14"/>
      <c r="AF3" s="14"/>
      <c r="AG3" s="14"/>
      <c r="AI3" s="14"/>
      <c r="AJ3" s="14"/>
      <c r="AL3" s="14"/>
      <c r="AM3" s="14"/>
      <c r="AO3" s="14"/>
      <c r="AP3" s="14"/>
      <c r="AR3" s="14"/>
      <c r="AS3" s="14"/>
    </row>
    <row r="4" spans="2:48" ht="12" customHeight="1" x14ac:dyDescent="0.15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Q4" s="11"/>
      <c r="R4" s="11"/>
      <c r="T4" s="11"/>
      <c r="U4" s="11"/>
      <c r="W4" s="11"/>
      <c r="X4" s="11"/>
      <c r="Y4" s="11"/>
      <c r="Z4" s="11"/>
      <c r="AA4" s="11"/>
      <c r="AC4" s="11"/>
      <c r="AD4" s="11"/>
      <c r="AF4" s="11"/>
      <c r="AG4" s="11"/>
      <c r="AI4" s="11"/>
      <c r="AJ4" s="11"/>
      <c r="AL4" s="11"/>
      <c r="AM4" s="11"/>
      <c r="AO4" s="11"/>
      <c r="AP4" s="11"/>
      <c r="AQ4" s="69"/>
      <c r="AR4" s="11"/>
      <c r="AS4" s="69" t="s">
        <v>46</v>
      </c>
    </row>
    <row r="5" spans="2:48" ht="12" customHeight="1" x14ac:dyDescent="0.15">
      <c r="B5" s="149" t="s">
        <v>40</v>
      </c>
      <c r="C5" s="150"/>
      <c r="D5" s="178" t="s">
        <v>19</v>
      </c>
      <c r="E5" s="81"/>
      <c r="F5" s="3"/>
      <c r="G5" s="166" t="s">
        <v>20</v>
      </c>
      <c r="H5" s="81"/>
      <c r="I5" s="81"/>
      <c r="J5" s="35"/>
      <c r="K5" s="81"/>
      <c r="L5" s="81"/>
      <c r="M5" s="35"/>
      <c r="N5" s="81"/>
      <c r="O5" s="81"/>
      <c r="P5" s="35"/>
      <c r="Q5" s="81"/>
      <c r="R5" s="81"/>
      <c r="S5" s="35"/>
      <c r="T5" s="81"/>
      <c r="U5" s="81"/>
      <c r="V5" s="35"/>
      <c r="W5" s="81"/>
      <c r="X5" s="81"/>
      <c r="Y5" s="35"/>
      <c r="Z5" s="81"/>
      <c r="AA5" s="81"/>
      <c r="AB5" s="35"/>
      <c r="AC5" s="81"/>
      <c r="AD5" s="81"/>
      <c r="AE5" s="35"/>
      <c r="AF5" s="81"/>
      <c r="AG5" s="81"/>
      <c r="AH5" s="37"/>
      <c r="AI5" s="81"/>
      <c r="AJ5" s="81"/>
      <c r="AK5" s="37"/>
      <c r="AL5" s="37"/>
      <c r="AM5" s="81"/>
      <c r="AN5" s="36" t="s">
        <v>29</v>
      </c>
      <c r="AO5" s="81"/>
      <c r="AP5" s="81"/>
      <c r="AQ5" s="169" t="s">
        <v>18</v>
      </c>
      <c r="AR5" s="103"/>
      <c r="AS5" s="105"/>
      <c r="AU5" s="43"/>
      <c r="AV5" s="44"/>
    </row>
    <row r="6" spans="2:48" ht="12" customHeight="1" x14ac:dyDescent="0.15">
      <c r="B6" s="151"/>
      <c r="C6" s="152"/>
      <c r="D6" s="179"/>
      <c r="E6" s="82"/>
      <c r="F6" s="80"/>
      <c r="G6" s="168"/>
      <c r="H6" s="82"/>
      <c r="I6" s="80"/>
      <c r="J6" s="173" t="s">
        <v>31</v>
      </c>
      <c r="K6" s="91"/>
      <c r="L6" s="92"/>
      <c r="M6" s="173" t="s">
        <v>32</v>
      </c>
      <c r="N6" s="91"/>
      <c r="O6" s="92"/>
      <c r="P6" s="173" t="s">
        <v>41</v>
      </c>
      <c r="Q6" s="91"/>
      <c r="R6" s="92"/>
      <c r="S6" s="173" t="s">
        <v>21</v>
      </c>
      <c r="T6" s="91"/>
      <c r="U6" s="92"/>
      <c r="V6" s="40"/>
      <c r="W6" s="91"/>
      <c r="X6" s="91"/>
      <c r="Y6" s="40"/>
      <c r="Z6" s="91"/>
      <c r="AA6" s="92"/>
      <c r="AB6" s="173" t="s">
        <v>25</v>
      </c>
      <c r="AC6" s="91"/>
      <c r="AD6" s="92"/>
      <c r="AE6" s="173" t="s">
        <v>42</v>
      </c>
      <c r="AF6" s="91"/>
      <c r="AG6" s="92"/>
      <c r="AH6" s="173" t="s">
        <v>27</v>
      </c>
      <c r="AI6" s="91"/>
      <c r="AJ6" s="92"/>
      <c r="AK6" s="173" t="s">
        <v>30</v>
      </c>
      <c r="AL6" s="91"/>
      <c r="AM6" s="91"/>
      <c r="AN6" s="161" t="s">
        <v>28</v>
      </c>
      <c r="AO6" s="91"/>
      <c r="AP6" s="91"/>
      <c r="AQ6" s="170"/>
      <c r="AR6" s="104"/>
      <c r="AS6" s="106"/>
      <c r="AU6" s="43"/>
      <c r="AV6" s="44"/>
    </row>
    <row r="7" spans="2:48" ht="12" customHeight="1" x14ac:dyDescent="0.15">
      <c r="B7" s="151"/>
      <c r="C7" s="152"/>
      <c r="D7" s="179"/>
      <c r="E7" s="155" t="s">
        <v>33</v>
      </c>
      <c r="F7" s="155" t="s">
        <v>34</v>
      </c>
      <c r="G7" s="168"/>
      <c r="H7" s="155" t="s">
        <v>33</v>
      </c>
      <c r="I7" s="155" t="s">
        <v>34</v>
      </c>
      <c r="J7" s="168"/>
      <c r="K7" s="155" t="s">
        <v>33</v>
      </c>
      <c r="L7" s="155" t="s">
        <v>34</v>
      </c>
      <c r="M7" s="168"/>
      <c r="N7" s="155" t="s">
        <v>33</v>
      </c>
      <c r="O7" s="155" t="s">
        <v>34</v>
      </c>
      <c r="P7" s="168"/>
      <c r="Q7" s="155" t="s">
        <v>33</v>
      </c>
      <c r="R7" s="155" t="s">
        <v>34</v>
      </c>
      <c r="S7" s="168"/>
      <c r="T7" s="155" t="s">
        <v>33</v>
      </c>
      <c r="U7" s="155" t="s">
        <v>34</v>
      </c>
      <c r="V7" s="173" t="s">
        <v>23</v>
      </c>
      <c r="W7" s="91"/>
      <c r="X7" s="92"/>
      <c r="Y7" s="174" t="s">
        <v>24</v>
      </c>
      <c r="Z7" s="108"/>
      <c r="AA7" s="107"/>
      <c r="AB7" s="168"/>
      <c r="AC7" s="155" t="s">
        <v>33</v>
      </c>
      <c r="AD7" s="155" t="s">
        <v>34</v>
      </c>
      <c r="AE7" s="168"/>
      <c r="AF7" s="161" t="s">
        <v>33</v>
      </c>
      <c r="AG7" s="155" t="s">
        <v>34</v>
      </c>
      <c r="AH7" s="168"/>
      <c r="AI7" s="161" t="s">
        <v>33</v>
      </c>
      <c r="AJ7" s="155" t="s">
        <v>34</v>
      </c>
      <c r="AK7" s="168"/>
      <c r="AL7" s="161" t="s">
        <v>33</v>
      </c>
      <c r="AM7" s="155" t="s">
        <v>34</v>
      </c>
      <c r="AN7" s="168"/>
      <c r="AO7" s="161" t="s">
        <v>33</v>
      </c>
      <c r="AP7" s="161" t="s">
        <v>34</v>
      </c>
      <c r="AQ7" s="171"/>
      <c r="AR7" s="171" t="s">
        <v>33</v>
      </c>
      <c r="AS7" s="160" t="s">
        <v>34</v>
      </c>
      <c r="AU7" s="43"/>
      <c r="AV7" s="44"/>
    </row>
    <row r="8" spans="2:48" ht="12" customHeight="1" x14ac:dyDescent="0.15">
      <c r="B8" s="89"/>
      <c r="C8" s="90"/>
      <c r="D8" s="180"/>
      <c r="E8" s="148"/>
      <c r="F8" s="148"/>
      <c r="G8" s="167"/>
      <c r="H8" s="148"/>
      <c r="I8" s="148"/>
      <c r="J8" s="167"/>
      <c r="K8" s="148"/>
      <c r="L8" s="148"/>
      <c r="M8" s="167"/>
      <c r="N8" s="148"/>
      <c r="O8" s="148"/>
      <c r="P8" s="167"/>
      <c r="Q8" s="148"/>
      <c r="R8" s="148"/>
      <c r="S8" s="167"/>
      <c r="T8" s="148"/>
      <c r="U8" s="148"/>
      <c r="V8" s="157"/>
      <c r="W8" s="87" t="s">
        <v>33</v>
      </c>
      <c r="X8" s="88" t="s">
        <v>34</v>
      </c>
      <c r="Y8" s="159"/>
      <c r="Z8" s="109" t="s">
        <v>33</v>
      </c>
      <c r="AA8" s="110" t="s">
        <v>34</v>
      </c>
      <c r="AB8" s="167"/>
      <c r="AC8" s="148"/>
      <c r="AD8" s="148"/>
      <c r="AE8" s="167"/>
      <c r="AF8" s="159"/>
      <c r="AG8" s="148"/>
      <c r="AH8" s="167"/>
      <c r="AI8" s="159"/>
      <c r="AJ8" s="148"/>
      <c r="AK8" s="167"/>
      <c r="AL8" s="159"/>
      <c r="AM8" s="148"/>
      <c r="AN8" s="167"/>
      <c r="AO8" s="159"/>
      <c r="AP8" s="159"/>
      <c r="AQ8" s="172"/>
      <c r="AR8" s="172"/>
      <c r="AS8" s="144"/>
      <c r="AU8" s="43"/>
      <c r="AV8" s="44"/>
    </row>
    <row r="9" spans="2:48" ht="13.5" customHeight="1" x14ac:dyDescent="0.15">
      <c r="B9" s="175" t="s">
        <v>52</v>
      </c>
      <c r="C9" s="93" t="s">
        <v>39</v>
      </c>
      <c r="D9" s="94">
        <f>SUM(E9:F9)</f>
        <v>9400</v>
      </c>
      <c r="E9" s="95">
        <v>7100</v>
      </c>
      <c r="F9" s="95">
        <v>2300</v>
      </c>
      <c r="G9" s="95">
        <f>J9+M9+P9+S9+AB9+AE9+AH9+AK9</f>
        <v>48200</v>
      </c>
      <c r="H9" s="95">
        <f>K9+N9+Q9+T9+AC9+AF9+AI9+AL9</f>
        <v>40400</v>
      </c>
      <c r="I9" s="95">
        <f>L9+O9+R9+U9+AD9+AG9+AJ9+AM9</f>
        <v>7800</v>
      </c>
      <c r="J9" s="95">
        <f>SUM(K9:L9)</f>
        <v>6400</v>
      </c>
      <c r="K9" s="95">
        <v>4600</v>
      </c>
      <c r="L9" s="95">
        <v>1800</v>
      </c>
      <c r="M9" s="95">
        <f>SUM(N9:O9)</f>
        <v>100</v>
      </c>
      <c r="N9" s="95">
        <v>100</v>
      </c>
      <c r="O9" s="95">
        <v>0</v>
      </c>
      <c r="P9" s="96">
        <f>SUM(Q9:R9)</f>
        <v>3000</v>
      </c>
      <c r="Q9" s="95">
        <v>1700</v>
      </c>
      <c r="R9" s="95">
        <v>1300</v>
      </c>
      <c r="S9" s="96">
        <f>SUM(T9:U9)</f>
        <v>26600</v>
      </c>
      <c r="T9" s="95">
        <f>W9+Z9</f>
        <v>23400</v>
      </c>
      <c r="U9" s="95">
        <f>X9+AA9</f>
        <v>3200</v>
      </c>
      <c r="V9" s="96">
        <f>SUM(W9:X9)</f>
        <v>7200</v>
      </c>
      <c r="W9" s="95">
        <v>6500</v>
      </c>
      <c r="X9" s="95">
        <v>700</v>
      </c>
      <c r="Y9" s="96">
        <f>SUM(Z9:AA9)</f>
        <v>19400</v>
      </c>
      <c r="Z9" s="95">
        <v>16900</v>
      </c>
      <c r="AA9" s="95">
        <v>2500</v>
      </c>
      <c r="AB9" s="96">
        <f>SUM(AC9:AD9)</f>
        <v>100</v>
      </c>
      <c r="AC9" s="95">
        <v>100</v>
      </c>
      <c r="AD9" s="95"/>
      <c r="AE9" s="96">
        <f>SUM(AF9:AG9)</f>
        <v>3300</v>
      </c>
      <c r="AF9" s="95">
        <v>2600</v>
      </c>
      <c r="AG9" s="95">
        <v>700</v>
      </c>
      <c r="AH9" s="96">
        <f>SUM(AI9:AJ9)</f>
        <v>8400</v>
      </c>
      <c r="AI9" s="95">
        <v>7600</v>
      </c>
      <c r="AJ9" s="95">
        <v>800</v>
      </c>
      <c r="AK9" s="96">
        <f>SUM(AL9:AM9)</f>
        <v>300</v>
      </c>
      <c r="AL9" s="95">
        <v>300</v>
      </c>
      <c r="AM9" s="95"/>
      <c r="AN9" s="96">
        <f>SUM(AO9:AP9)</f>
        <v>17700</v>
      </c>
      <c r="AO9" s="95">
        <v>17600</v>
      </c>
      <c r="AP9" s="95">
        <v>100</v>
      </c>
      <c r="AQ9" s="96">
        <f>SUM(AR9:AS9)</f>
        <v>75300</v>
      </c>
      <c r="AR9" s="96">
        <f>E9+H9+AO9</f>
        <v>65100</v>
      </c>
      <c r="AS9" s="97">
        <f>F9+I9+AP9</f>
        <v>10200</v>
      </c>
      <c r="AU9" s="45"/>
      <c r="AV9" s="45"/>
    </row>
    <row r="10" spans="2:48" ht="13.5" customHeight="1" x14ac:dyDescent="0.15">
      <c r="B10" s="177"/>
      <c r="C10" s="98" t="s">
        <v>38</v>
      </c>
      <c r="D10" s="99">
        <f>D9/AQ9</f>
        <v>0.1248339973439575</v>
      </c>
      <c r="E10" s="100">
        <f>E9/$AR$9</f>
        <v>0.10906298003072197</v>
      </c>
      <c r="F10" s="100">
        <f>F9/$AS$9</f>
        <v>0.22549019607843138</v>
      </c>
      <c r="G10" s="100">
        <f>G9/AQ9</f>
        <v>0.64010624169986718</v>
      </c>
      <c r="H10" s="100">
        <f>H9/$AR$9</f>
        <v>0.62058371735791096</v>
      </c>
      <c r="I10" s="100">
        <f>I9/$AS$9</f>
        <v>0.76470588235294112</v>
      </c>
      <c r="J10" s="100">
        <f>J9/AQ9</f>
        <v>8.4993359893758294E-2</v>
      </c>
      <c r="K10" s="100">
        <f>K9/$AR$9</f>
        <v>7.0660522273425494E-2</v>
      </c>
      <c r="L10" s="100">
        <f>L9/$AS$9</f>
        <v>0.17647058823529413</v>
      </c>
      <c r="M10" s="100">
        <f>M9/AQ9</f>
        <v>1.3280212483399733E-3</v>
      </c>
      <c r="N10" s="100">
        <f>N9/$AR$9</f>
        <v>1.5360983102918587E-3</v>
      </c>
      <c r="O10" s="100">
        <f>O9/$AS$9</f>
        <v>0</v>
      </c>
      <c r="P10" s="101">
        <f>P9/AQ9</f>
        <v>3.9840637450199202E-2</v>
      </c>
      <c r="Q10" s="100">
        <f>Q9/$AR$9</f>
        <v>2.6113671274961597E-2</v>
      </c>
      <c r="R10" s="100">
        <f>R9/$AS$9</f>
        <v>0.12745098039215685</v>
      </c>
      <c r="S10" s="101">
        <f>S9/AQ9</f>
        <v>0.35325365205843295</v>
      </c>
      <c r="T10" s="100">
        <f>T9/$AR$9</f>
        <v>0.35944700460829493</v>
      </c>
      <c r="U10" s="100">
        <f>U9/$AS$9</f>
        <v>0.31372549019607843</v>
      </c>
      <c r="V10" s="101">
        <f>V9/AQ9</f>
        <v>9.5617529880478086E-2</v>
      </c>
      <c r="W10" s="100">
        <f>W9/$AR$9</f>
        <v>9.9846390168970817E-2</v>
      </c>
      <c r="X10" s="100">
        <f>X9/$AS$9</f>
        <v>6.8627450980392163E-2</v>
      </c>
      <c r="Y10" s="101">
        <f>Y9/AQ9</f>
        <v>0.25763612217795484</v>
      </c>
      <c r="Z10" s="100">
        <f>Z9/$AR$9</f>
        <v>0.25960061443932414</v>
      </c>
      <c r="AA10" s="100">
        <f>AA9/$AS$9</f>
        <v>0.24509803921568626</v>
      </c>
      <c r="AB10" s="100">
        <f>AB9/AQ9</f>
        <v>1.3280212483399733E-3</v>
      </c>
      <c r="AC10" s="100">
        <f>AC9/$AR$9</f>
        <v>1.5360983102918587E-3</v>
      </c>
      <c r="AD10" s="100">
        <f>AD9/$AS$9</f>
        <v>0</v>
      </c>
      <c r="AE10" s="101">
        <f>AE9/AQ9</f>
        <v>4.3824701195219126E-2</v>
      </c>
      <c r="AF10" s="100">
        <f>AF9/$AR$9</f>
        <v>3.9938556067588324E-2</v>
      </c>
      <c r="AG10" s="100">
        <f>AG9/$AS$9</f>
        <v>6.8627450980392163E-2</v>
      </c>
      <c r="AH10" s="101">
        <f>AH9/AQ9</f>
        <v>0.11155378486055777</v>
      </c>
      <c r="AI10" s="100">
        <f>AI9/$AR$9</f>
        <v>0.11674347158218126</v>
      </c>
      <c r="AJ10" s="100">
        <f>AJ9/$AS$9</f>
        <v>7.8431372549019607E-2</v>
      </c>
      <c r="AK10" s="101">
        <f>AK9/AQ9</f>
        <v>3.9840637450199202E-3</v>
      </c>
      <c r="AL10" s="100">
        <f>AL9/$AR$9</f>
        <v>4.608294930875576E-3</v>
      </c>
      <c r="AM10" s="100">
        <f>AM9/$AS$9</f>
        <v>0</v>
      </c>
      <c r="AN10" s="101">
        <f>AN9/AQ9</f>
        <v>0.23505976095617531</v>
      </c>
      <c r="AO10" s="100">
        <f>AO9/$AR$9</f>
        <v>0.27035330261136714</v>
      </c>
      <c r="AP10" s="100">
        <f>AP9/$AS$9</f>
        <v>9.8039215686274508E-3</v>
      </c>
      <c r="AQ10" s="101">
        <f t="shared" ref="AQ10:AQ16" si="0">D10+G10+AN10</f>
        <v>1</v>
      </c>
      <c r="AR10" s="100">
        <f>AR9/$AR$9</f>
        <v>1</v>
      </c>
      <c r="AS10" s="111">
        <f>AS9/$AS$9</f>
        <v>1</v>
      </c>
      <c r="AU10" s="45"/>
      <c r="AV10" s="45"/>
    </row>
    <row r="11" spans="2:48" ht="13.5" customHeight="1" x14ac:dyDescent="0.15">
      <c r="B11" s="175" t="s">
        <v>51</v>
      </c>
      <c r="C11" s="67"/>
      <c r="D11" s="52">
        <v>9900</v>
      </c>
      <c r="E11" s="95">
        <v>8500</v>
      </c>
      <c r="F11" s="25">
        <v>1400</v>
      </c>
      <c r="G11" s="31">
        <f>J11+M11+P11+S11+AB11+AE11+AH11+AK11</f>
        <v>45600</v>
      </c>
      <c r="H11" s="31">
        <v>41000</v>
      </c>
      <c r="I11" s="31">
        <v>4600</v>
      </c>
      <c r="J11" s="31">
        <v>4600</v>
      </c>
      <c r="K11" s="31">
        <v>3600</v>
      </c>
      <c r="L11" s="31">
        <v>1000</v>
      </c>
      <c r="M11" s="31">
        <f>SUM(N11:O11)</f>
        <v>700</v>
      </c>
      <c r="N11" s="31">
        <v>700</v>
      </c>
      <c r="O11" s="31"/>
      <c r="P11" s="55">
        <f>SUM(Q11:R11)</f>
        <v>3400</v>
      </c>
      <c r="Q11" s="31">
        <v>1800</v>
      </c>
      <c r="R11" s="31">
        <v>1600</v>
      </c>
      <c r="S11" s="55">
        <f>SUM(T11:U11)</f>
        <v>25300</v>
      </c>
      <c r="T11" s="95">
        <f>W11+Z11</f>
        <v>24100</v>
      </c>
      <c r="U11" s="95">
        <f>X11+AA11</f>
        <v>1200</v>
      </c>
      <c r="V11" s="55">
        <f>SUM(W11:X11)</f>
        <v>6800</v>
      </c>
      <c r="W11" s="31">
        <v>6400</v>
      </c>
      <c r="X11" s="31">
        <v>400</v>
      </c>
      <c r="Y11" s="55">
        <f>SUM(Z11:AA11)</f>
        <v>18500</v>
      </c>
      <c r="Z11" s="31">
        <v>17700</v>
      </c>
      <c r="AA11" s="31">
        <v>800</v>
      </c>
      <c r="AB11" s="55">
        <f>SUM(AC11:AD11)</f>
        <v>100</v>
      </c>
      <c r="AC11" s="31">
        <v>100</v>
      </c>
      <c r="AD11" s="31"/>
      <c r="AE11" s="55">
        <f>SUM(AF11:AG11)</f>
        <v>3000</v>
      </c>
      <c r="AF11" s="31">
        <v>2600</v>
      </c>
      <c r="AG11" s="31">
        <v>400</v>
      </c>
      <c r="AH11" s="55">
        <f>SUM(AI11:AJ11)</f>
        <v>8100</v>
      </c>
      <c r="AI11" s="31">
        <v>7700</v>
      </c>
      <c r="AJ11" s="31">
        <v>400</v>
      </c>
      <c r="AK11" s="55">
        <f>SUM(AL11:AM11)</f>
        <v>400</v>
      </c>
      <c r="AL11" s="31">
        <v>400</v>
      </c>
      <c r="AM11" s="31"/>
      <c r="AN11" s="55">
        <f>SUM(AO11:AP11)</f>
        <v>18600</v>
      </c>
      <c r="AO11" s="31">
        <v>18500</v>
      </c>
      <c r="AP11" s="31">
        <v>100</v>
      </c>
      <c r="AQ11" s="85">
        <f t="shared" si="0"/>
        <v>74100</v>
      </c>
      <c r="AR11" s="31">
        <f>E11+H11+AO11</f>
        <v>68000</v>
      </c>
      <c r="AS11" s="32">
        <f>F11+I11+AP11</f>
        <v>6100</v>
      </c>
      <c r="AU11" s="45"/>
      <c r="AV11" s="45"/>
    </row>
    <row r="12" spans="2:48" ht="13.5" customHeight="1" x14ac:dyDescent="0.15">
      <c r="B12" s="176"/>
      <c r="C12" s="102" t="s">
        <v>38</v>
      </c>
      <c r="D12" s="99">
        <f>D11/AQ11</f>
        <v>0.13360323886639677</v>
      </c>
      <c r="E12" s="100">
        <f>E11/$AR$11</f>
        <v>0.125</v>
      </c>
      <c r="F12" s="100">
        <f>F11/$AS$11</f>
        <v>0.22950819672131148</v>
      </c>
      <c r="G12" s="100">
        <f>G11/AQ11</f>
        <v>0.61538461538461542</v>
      </c>
      <c r="H12" s="100">
        <f>H11/$AR$11</f>
        <v>0.6029411764705882</v>
      </c>
      <c r="I12" s="100">
        <f>I11/$AS$11</f>
        <v>0.75409836065573765</v>
      </c>
      <c r="J12" s="100">
        <f>J11/AQ11</f>
        <v>6.2078272604588397E-2</v>
      </c>
      <c r="K12" s="100">
        <f>K11/$AR$11</f>
        <v>5.2941176470588235E-2</v>
      </c>
      <c r="L12" s="100">
        <f>L11/$AS$11</f>
        <v>0.16393442622950818</v>
      </c>
      <c r="M12" s="100">
        <f>M11/AQ11</f>
        <v>9.4466936572199737E-3</v>
      </c>
      <c r="N12" s="100">
        <f>N11/$AR$11</f>
        <v>1.0294117647058823E-2</v>
      </c>
      <c r="O12" s="100">
        <f>O11/$AS$11</f>
        <v>0</v>
      </c>
      <c r="P12" s="101">
        <f>P11/AQ11</f>
        <v>4.5883940620782729E-2</v>
      </c>
      <c r="Q12" s="100">
        <f>Q11/$AR$11</f>
        <v>2.6470588235294117E-2</v>
      </c>
      <c r="R12" s="100">
        <f>R11/$AS$11</f>
        <v>0.26229508196721313</v>
      </c>
      <c r="S12" s="101">
        <f>S11/AQ11</f>
        <v>0.34143049932523617</v>
      </c>
      <c r="T12" s="100">
        <f>T11/$AR$11</f>
        <v>0.35441176470588237</v>
      </c>
      <c r="U12" s="100">
        <f>U11/$AS$11</f>
        <v>0.19672131147540983</v>
      </c>
      <c r="V12" s="101">
        <f>V11/AQ11</f>
        <v>9.1767881241565458E-2</v>
      </c>
      <c r="W12" s="100">
        <f>W11/$AR$11</f>
        <v>9.4117647058823528E-2</v>
      </c>
      <c r="X12" s="100">
        <f>X11/$AS$11</f>
        <v>6.5573770491803282E-2</v>
      </c>
      <c r="Y12" s="101">
        <f>Y11/AQ11</f>
        <v>0.24966261808367071</v>
      </c>
      <c r="Z12" s="100">
        <f>Z11/$AR$11</f>
        <v>0.26029411764705884</v>
      </c>
      <c r="AA12" s="100">
        <f>AA11/$AS$11</f>
        <v>0.13114754098360656</v>
      </c>
      <c r="AB12" s="100">
        <f>AB11/AQ11</f>
        <v>1.3495276653171389E-3</v>
      </c>
      <c r="AC12" s="100">
        <f>AC11/$AR$11</f>
        <v>1.4705882352941176E-3</v>
      </c>
      <c r="AD12" s="100">
        <f>AD11/$AS$11</f>
        <v>0</v>
      </c>
      <c r="AE12" s="101">
        <f>AE11/AQ11</f>
        <v>4.048582995951417E-2</v>
      </c>
      <c r="AF12" s="100">
        <f>AF11/$AR$11</f>
        <v>3.8235294117647062E-2</v>
      </c>
      <c r="AG12" s="100">
        <f>AG11/$AS$11</f>
        <v>6.5573770491803282E-2</v>
      </c>
      <c r="AH12" s="101">
        <f>AH11/AQ11</f>
        <v>0.10931174089068826</v>
      </c>
      <c r="AI12" s="100">
        <f>AI11/$AR$11</f>
        <v>0.11323529411764706</v>
      </c>
      <c r="AJ12" s="100">
        <f>AJ11/$AS$11</f>
        <v>6.5573770491803282E-2</v>
      </c>
      <c r="AK12" s="101">
        <f>AK11/AQ11</f>
        <v>5.3981106612685558E-3</v>
      </c>
      <c r="AL12" s="100">
        <f>AL11/$AR$11</f>
        <v>5.8823529411764705E-3</v>
      </c>
      <c r="AM12" s="100">
        <f>AM11/$AS$11</f>
        <v>0</v>
      </c>
      <c r="AN12" s="101">
        <f>AN11/AQ11</f>
        <v>0.25101214574898784</v>
      </c>
      <c r="AO12" s="100">
        <f>AO11/$AR$11</f>
        <v>0.27205882352941174</v>
      </c>
      <c r="AP12" s="100">
        <f>AP11/$AS$11</f>
        <v>1.6393442622950821E-2</v>
      </c>
      <c r="AQ12" s="101">
        <f t="shared" si="0"/>
        <v>1</v>
      </c>
      <c r="AR12" s="100">
        <f>AR11/$AR$11</f>
        <v>1</v>
      </c>
      <c r="AS12" s="111">
        <f>AS11/$AS$11</f>
        <v>1</v>
      </c>
      <c r="AU12" s="45"/>
      <c r="AV12" s="45"/>
    </row>
    <row r="13" spans="2:48" ht="13.5" customHeight="1" x14ac:dyDescent="0.15">
      <c r="B13" s="175" t="s">
        <v>53</v>
      </c>
      <c r="C13" s="66"/>
      <c r="D13" s="52">
        <f>SUM(E13:F13)</f>
        <v>10000</v>
      </c>
      <c r="E13" s="31">
        <v>9000</v>
      </c>
      <c r="F13" s="31">
        <v>1000</v>
      </c>
      <c r="G13" s="31">
        <f>SUM(H13:I13)</f>
        <v>48800</v>
      </c>
      <c r="H13" s="31">
        <f>K13+N13+Q13+T13+AC13+AF13+AI13+AL13</f>
        <v>41200</v>
      </c>
      <c r="I13" s="31">
        <f>L13+O13+R13+U13+AD13+AG13+AJ13+AM13</f>
        <v>7600</v>
      </c>
      <c r="J13" s="31">
        <f>SUM(K13:L13)</f>
        <v>4400</v>
      </c>
      <c r="K13" s="31">
        <v>3400</v>
      </c>
      <c r="L13" s="25">
        <v>1000</v>
      </c>
      <c r="M13" s="31">
        <f>SUM(N13:O13)</f>
        <v>700</v>
      </c>
      <c r="N13" s="31">
        <v>700</v>
      </c>
      <c r="O13" s="31"/>
      <c r="P13" s="55">
        <f>SUM(Q13:R13)</f>
        <v>3700</v>
      </c>
      <c r="Q13" s="55">
        <v>1400</v>
      </c>
      <c r="R13" s="54">
        <v>2300</v>
      </c>
      <c r="S13" s="55">
        <f>SUM(T13:U13)</f>
        <v>27900</v>
      </c>
      <c r="T13" s="55">
        <v>25200</v>
      </c>
      <c r="U13" s="54">
        <v>2700</v>
      </c>
      <c r="V13" s="55">
        <f>SUM(W13:X13)</f>
        <v>6800</v>
      </c>
      <c r="W13" s="55">
        <v>6200</v>
      </c>
      <c r="X13" s="54">
        <v>600</v>
      </c>
      <c r="Y13" s="55">
        <f>SUM(Z13:AA13)</f>
        <v>21100</v>
      </c>
      <c r="Z13" s="55">
        <v>19000</v>
      </c>
      <c r="AA13" s="54">
        <v>2100</v>
      </c>
      <c r="AB13" s="55">
        <f>SUM(AC13:AD13)</f>
        <v>100</v>
      </c>
      <c r="AC13" s="31"/>
      <c r="AD13" s="54">
        <v>100</v>
      </c>
      <c r="AE13" s="55">
        <f>SUM(AF13:AG13)</f>
        <v>2800</v>
      </c>
      <c r="AF13" s="55">
        <v>2300</v>
      </c>
      <c r="AG13" s="54">
        <v>500</v>
      </c>
      <c r="AH13" s="55">
        <f>SUM(AI13:AJ13)</f>
        <v>8800</v>
      </c>
      <c r="AI13" s="55">
        <v>7900</v>
      </c>
      <c r="AJ13" s="54">
        <v>900</v>
      </c>
      <c r="AK13" s="55">
        <f>SUM(AL13:AM13)</f>
        <v>400</v>
      </c>
      <c r="AL13" s="55">
        <v>300</v>
      </c>
      <c r="AM13" s="54">
        <v>100</v>
      </c>
      <c r="AN13" s="55">
        <f>SUM(AO13:AP13)</f>
        <v>15600</v>
      </c>
      <c r="AO13" s="55">
        <v>15200</v>
      </c>
      <c r="AP13" s="54">
        <v>400</v>
      </c>
      <c r="AQ13" s="55">
        <f t="shared" si="0"/>
        <v>74400</v>
      </c>
      <c r="AR13" s="31">
        <f>E13+H13+AO13</f>
        <v>65400</v>
      </c>
      <c r="AS13" s="32">
        <f>F13+I13+AP13</f>
        <v>9000</v>
      </c>
      <c r="AU13" s="45"/>
      <c r="AV13" s="45"/>
    </row>
    <row r="14" spans="2:48" ht="13.5" customHeight="1" x14ac:dyDescent="0.15">
      <c r="B14" s="176"/>
      <c r="C14" s="102" t="s">
        <v>38</v>
      </c>
      <c r="D14" s="99">
        <f>D13/AQ13</f>
        <v>0.13440860215053763</v>
      </c>
      <c r="E14" s="100">
        <f>E13/$AR$13</f>
        <v>0.13761467889908258</v>
      </c>
      <c r="F14" s="100">
        <f>F13/$AS$13</f>
        <v>0.1111111111111111</v>
      </c>
      <c r="G14" s="100">
        <f>G13/AQ13</f>
        <v>0.65591397849462363</v>
      </c>
      <c r="H14" s="100">
        <f>H13/$AR$13</f>
        <v>0.62996941896024461</v>
      </c>
      <c r="I14" s="100">
        <f>I13/$AS$13</f>
        <v>0.84444444444444444</v>
      </c>
      <c r="J14" s="100">
        <f>J13/AQ13</f>
        <v>5.9139784946236562E-2</v>
      </c>
      <c r="K14" s="100">
        <f>K13/$AR$13</f>
        <v>5.1987767584097858E-2</v>
      </c>
      <c r="L14" s="100">
        <f>L13/$AS$13</f>
        <v>0.1111111111111111</v>
      </c>
      <c r="M14" s="100">
        <f>M13/AQ13</f>
        <v>9.4086021505376347E-3</v>
      </c>
      <c r="N14" s="100">
        <f>N13/$AR$13</f>
        <v>1.0703363914373088E-2</v>
      </c>
      <c r="O14" s="100">
        <f>O13/$AS$13</f>
        <v>0</v>
      </c>
      <c r="P14" s="101">
        <f>P13/AQ13</f>
        <v>4.9731182795698922E-2</v>
      </c>
      <c r="Q14" s="100">
        <f>Q13/$AR$13</f>
        <v>2.1406727828746176E-2</v>
      </c>
      <c r="R14" s="100">
        <f>R13/$AS$13</f>
        <v>0.25555555555555554</v>
      </c>
      <c r="S14" s="101">
        <f>S13/AQ13</f>
        <v>0.375</v>
      </c>
      <c r="T14" s="100">
        <f>T13/$AR$13</f>
        <v>0.38532110091743121</v>
      </c>
      <c r="U14" s="100">
        <f>U13/$AS$13</f>
        <v>0.3</v>
      </c>
      <c r="V14" s="101">
        <f>V13/AQ13</f>
        <v>9.1397849462365593E-2</v>
      </c>
      <c r="W14" s="100">
        <f>W13/$AR$13</f>
        <v>9.480122324159021E-2</v>
      </c>
      <c r="X14" s="100">
        <f>X13/$AS$13</f>
        <v>6.6666666666666666E-2</v>
      </c>
      <c r="Y14" s="101">
        <f>Y13/AQ13</f>
        <v>0.28360215053763443</v>
      </c>
      <c r="Z14" s="100">
        <f>Z13/$AR$13</f>
        <v>0.29051987767584098</v>
      </c>
      <c r="AA14" s="100">
        <f>AA13/$AS$13</f>
        <v>0.23333333333333334</v>
      </c>
      <c r="AB14" s="100">
        <f>AB13/AQ13</f>
        <v>1.3440860215053765E-3</v>
      </c>
      <c r="AC14" s="100">
        <f>AC13/$AR$13</f>
        <v>0</v>
      </c>
      <c r="AD14" s="100">
        <f>AD13/$AS$13</f>
        <v>1.1111111111111112E-2</v>
      </c>
      <c r="AE14" s="101">
        <f>AE13/AQ13</f>
        <v>3.7634408602150539E-2</v>
      </c>
      <c r="AF14" s="100">
        <f>AF13/$AR$13</f>
        <v>3.5168195718654434E-2</v>
      </c>
      <c r="AG14" s="100">
        <f>AG13/$AS$13</f>
        <v>5.5555555555555552E-2</v>
      </c>
      <c r="AH14" s="101">
        <f>AH13/AQ13</f>
        <v>0.11827956989247312</v>
      </c>
      <c r="AI14" s="100">
        <f>AI13/$AR$13</f>
        <v>0.12079510703363915</v>
      </c>
      <c r="AJ14" s="100">
        <f>AJ13/$AS$13</f>
        <v>0.1</v>
      </c>
      <c r="AK14" s="101">
        <f>AK13/AQ13</f>
        <v>5.3763440860215058E-3</v>
      </c>
      <c r="AL14" s="100">
        <f>AL13/$AR$13</f>
        <v>4.5871559633027525E-3</v>
      </c>
      <c r="AM14" s="100">
        <f>AM13/$AS$13</f>
        <v>1.1111111111111112E-2</v>
      </c>
      <c r="AN14" s="101">
        <f>AN13/AQ13</f>
        <v>0.20967741935483872</v>
      </c>
      <c r="AO14" s="100">
        <f>AO13/$AR$13</f>
        <v>0.23241590214067279</v>
      </c>
      <c r="AP14" s="100">
        <f>AP13/$AS$13</f>
        <v>4.4444444444444446E-2</v>
      </c>
      <c r="AQ14" s="101">
        <f t="shared" si="0"/>
        <v>1</v>
      </c>
      <c r="AR14" s="100">
        <f>AR13/$AR$13</f>
        <v>1</v>
      </c>
      <c r="AS14" s="111">
        <f>AS13/$AS$13</f>
        <v>1</v>
      </c>
      <c r="AU14" s="45"/>
      <c r="AV14" s="45"/>
    </row>
    <row r="15" spans="2:48" ht="13.5" customHeight="1" x14ac:dyDescent="0.15">
      <c r="B15" s="175">
        <v>2015</v>
      </c>
      <c r="C15" s="66"/>
      <c r="D15" s="52">
        <f>SUM(E15:F15)</f>
        <v>6900</v>
      </c>
      <c r="E15" s="31">
        <v>4100</v>
      </c>
      <c r="F15" s="31">
        <v>2800</v>
      </c>
      <c r="G15" s="31">
        <f>SUM(H15:I15)</f>
        <v>51700</v>
      </c>
      <c r="H15" s="31">
        <f>K15+N15+Q15+W15+Z15+AC15+AF15+AI15+AL15</f>
        <v>41000</v>
      </c>
      <c r="I15" s="31">
        <f>L15+O15+R15+X15+AA15+AD15+AG15+AJ15+AM15</f>
        <v>10700</v>
      </c>
      <c r="J15" s="31">
        <f>SUM(K15:L15)</f>
        <v>3600</v>
      </c>
      <c r="K15" s="31">
        <v>2500</v>
      </c>
      <c r="L15" s="25">
        <v>1100</v>
      </c>
      <c r="M15" s="31">
        <f>SUM(N15:O15)</f>
        <v>0</v>
      </c>
      <c r="N15" s="31">
        <v>0</v>
      </c>
      <c r="O15" s="31">
        <v>0</v>
      </c>
      <c r="P15" s="55">
        <f>SUM(Q15:R15)</f>
        <v>3700</v>
      </c>
      <c r="Q15" s="55">
        <v>1700</v>
      </c>
      <c r="R15" s="54">
        <v>2000</v>
      </c>
      <c r="S15" s="55">
        <f>SUM(T15:U15)</f>
        <v>0</v>
      </c>
      <c r="T15" s="55">
        <v>0</v>
      </c>
      <c r="U15" s="54">
        <v>0</v>
      </c>
      <c r="V15" s="55">
        <f>SUM(W15:X15)</f>
        <v>7100</v>
      </c>
      <c r="W15" s="55">
        <v>6100</v>
      </c>
      <c r="X15" s="54">
        <v>1000</v>
      </c>
      <c r="Y15" s="55">
        <f>SUM(Z15:AA15)</f>
        <v>24400</v>
      </c>
      <c r="Z15" s="55">
        <v>19800</v>
      </c>
      <c r="AA15" s="54">
        <v>4600</v>
      </c>
      <c r="AB15" s="55">
        <f>SUM(AC15:AD15)</f>
        <v>300</v>
      </c>
      <c r="AC15" s="31">
        <v>100</v>
      </c>
      <c r="AD15" s="54">
        <v>200</v>
      </c>
      <c r="AE15" s="55">
        <f>SUM(AF15:AG15)</f>
        <v>3800</v>
      </c>
      <c r="AF15" s="55">
        <v>3100</v>
      </c>
      <c r="AG15" s="54">
        <v>700</v>
      </c>
      <c r="AH15" s="55">
        <f>SUM(AI15:AJ15)</f>
        <v>8600</v>
      </c>
      <c r="AI15" s="55">
        <v>7600</v>
      </c>
      <c r="AJ15" s="54">
        <v>1000</v>
      </c>
      <c r="AK15" s="55">
        <f>SUM(AL15:AM15)</f>
        <v>200</v>
      </c>
      <c r="AL15" s="55">
        <v>100</v>
      </c>
      <c r="AM15" s="54">
        <v>100</v>
      </c>
      <c r="AN15" s="55">
        <f>SUM(AO15:AP15)</f>
        <v>16600</v>
      </c>
      <c r="AO15" s="55">
        <v>16200</v>
      </c>
      <c r="AP15" s="54">
        <v>400</v>
      </c>
      <c r="AQ15" s="55">
        <f t="shared" si="0"/>
        <v>75200</v>
      </c>
      <c r="AR15" s="31">
        <f>E15+H15+AO15</f>
        <v>61300</v>
      </c>
      <c r="AS15" s="32">
        <f>F15+I15+AP15</f>
        <v>13900</v>
      </c>
      <c r="AU15" s="45"/>
      <c r="AV15" s="45"/>
    </row>
    <row r="16" spans="2:48" ht="13.5" customHeight="1" x14ac:dyDescent="0.15">
      <c r="B16" s="176"/>
      <c r="C16" s="102" t="s">
        <v>38</v>
      </c>
      <c r="D16" s="99">
        <f>D15/AQ15</f>
        <v>9.1755319148936171E-2</v>
      </c>
      <c r="E16" s="100">
        <f>E15/$AR$15</f>
        <v>6.6884176182707991E-2</v>
      </c>
      <c r="F16" s="100">
        <f>F15/$AS$15</f>
        <v>0.20143884892086331</v>
      </c>
      <c r="G16" s="100">
        <f>G15/AQ15</f>
        <v>0.6875</v>
      </c>
      <c r="H16" s="100">
        <f>H15/$AR$15</f>
        <v>0.66884176182707988</v>
      </c>
      <c r="I16" s="100">
        <f>I15/$AS$15</f>
        <v>0.76978417266187049</v>
      </c>
      <c r="J16" s="100">
        <f>J15/AQ15</f>
        <v>4.7872340425531915E-2</v>
      </c>
      <c r="K16" s="100">
        <f>K15/$AR$15</f>
        <v>4.0783034257748776E-2</v>
      </c>
      <c r="L16" s="100">
        <f>L15/$AS$15</f>
        <v>7.9136690647482008E-2</v>
      </c>
      <c r="M16" s="100">
        <f>M15/AQ15</f>
        <v>0</v>
      </c>
      <c r="N16" s="100">
        <f>N15/$AR$15</f>
        <v>0</v>
      </c>
      <c r="O16" s="100">
        <f>O15/$AS$15</f>
        <v>0</v>
      </c>
      <c r="P16" s="101">
        <f>P15/AQ15</f>
        <v>4.920212765957447E-2</v>
      </c>
      <c r="Q16" s="100">
        <f>Q15/$AR$15</f>
        <v>2.7732463295269169E-2</v>
      </c>
      <c r="R16" s="100">
        <f>R15/$AS$15</f>
        <v>0.14388489208633093</v>
      </c>
      <c r="S16" s="101">
        <f>S15/AQ15</f>
        <v>0</v>
      </c>
      <c r="T16" s="100">
        <f>T15/$AR$15</f>
        <v>0</v>
      </c>
      <c r="U16" s="100">
        <f>U15/$AS$15</f>
        <v>0</v>
      </c>
      <c r="V16" s="101">
        <f>V15/AQ15</f>
        <v>9.4414893617021281E-2</v>
      </c>
      <c r="W16" s="100">
        <f>W15/$AR$15</f>
        <v>9.951060358890701E-2</v>
      </c>
      <c r="X16" s="100">
        <f>X15/$AS$15</f>
        <v>7.1942446043165464E-2</v>
      </c>
      <c r="Y16" s="101">
        <f>Y15/AQ15</f>
        <v>0.32446808510638298</v>
      </c>
      <c r="Z16" s="100">
        <f>Z15/$AR$15</f>
        <v>0.32300163132137033</v>
      </c>
      <c r="AA16" s="100">
        <f>AA15/$AS$15</f>
        <v>0.33093525179856115</v>
      </c>
      <c r="AB16" s="100">
        <f>AB15/AQ15</f>
        <v>3.9893617021276593E-3</v>
      </c>
      <c r="AC16" s="100">
        <f>AC15/$AR$15</f>
        <v>1.6313213703099511E-3</v>
      </c>
      <c r="AD16" s="100">
        <f>AD15/$AS$15</f>
        <v>1.4388489208633094E-2</v>
      </c>
      <c r="AE16" s="101">
        <f>AE15/AQ15</f>
        <v>5.0531914893617018E-2</v>
      </c>
      <c r="AF16" s="100">
        <f>AF15/$AR$15</f>
        <v>5.0570962479608482E-2</v>
      </c>
      <c r="AG16" s="100">
        <f>AG15/$AS$15</f>
        <v>5.0359712230215826E-2</v>
      </c>
      <c r="AH16" s="101">
        <f>AH15/AQ15</f>
        <v>0.11436170212765957</v>
      </c>
      <c r="AI16" s="100">
        <f>AI15/$AR$15</f>
        <v>0.12398042414355628</v>
      </c>
      <c r="AJ16" s="100">
        <f>AJ15/$AS$15</f>
        <v>7.1942446043165464E-2</v>
      </c>
      <c r="AK16" s="101">
        <f>AK15/AQ15</f>
        <v>2.6595744680851063E-3</v>
      </c>
      <c r="AL16" s="100">
        <f>AL15/$AR$15</f>
        <v>1.6313213703099511E-3</v>
      </c>
      <c r="AM16" s="100">
        <f>AM15/$AS$15</f>
        <v>7.1942446043165471E-3</v>
      </c>
      <c r="AN16" s="101">
        <f>AN15/AQ15</f>
        <v>0.22074468085106383</v>
      </c>
      <c r="AO16" s="100">
        <f>AO15/$AR$15</f>
        <v>0.26427406199021208</v>
      </c>
      <c r="AP16" s="100">
        <f>AP15/$AS$15</f>
        <v>2.8776978417266189E-2</v>
      </c>
      <c r="AQ16" s="101">
        <f t="shared" si="0"/>
        <v>1</v>
      </c>
      <c r="AR16" s="100">
        <f>AR15/$AR$15</f>
        <v>1</v>
      </c>
      <c r="AS16" s="111">
        <f>AS15/$AS$15</f>
        <v>1</v>
      </c>
      <c r="AU16" s="45"/>
      <c r="AV16" s="45"/>
    </row>
    <row r="17" spans="2:49" ht="12" customHeight="1" x14ac:dyDescent="0.15">
      <c r="B17" s="19" t="s">
        <v>3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Q17" s="19"/>
      <c r="R17" s="19"/>
      <c r="T17" s="19"/>
      <c r="U17" s="19"/>
      <c r="W17" s="19"/>
      <c r="X17" s="19"/>
      <c r="Y17" s="19"/>
      <c r="Z17" s="19"/>
      <c r="AA17" s="19"/>
      <c r="AC17" s="19"/>
      <c r="AD17" s="19"/>
      <c r="AE17" s="48"/>
      <c r="AF17" s="19"/>
      <c r="AG17" s="19"/>
      <c r="AI17" s="19"/>
      <c r="AJ17" s="19"/>
      <c r="AL17" s="19"/>
      <c r="AM17" s="19"/>
      <c r="AO17" s="19"/>
      <c r="AP17" s="19"/>
      <c r="AR17" s="19"/>
      <c r="AS17" s="19"/>
      <c r="AU17" s="47"/>
      <c r="AV17" s="47"/>
    </row>
    <row r="18" spans="2:49" ht="12" customHeight="1" x14ac:dyDescent="0.15">
      <c r="B18" s="13" t="s">
        <v>49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Q18" s="13"/>
      <c r="R18" s="13"/>
      <c r="T18" s="13"/>
      <c r="U18" s="13"/>
      <c r="W18" s="13"/>
      <c r="X18" s="13"/>
      <c r="Y18" s="13"/>
      <c r="Z18" s="13"/>
      <c r="AA18" s="13"/>
      <c r="AC18" s="13"/>
      <c r="AD18" s="13"/>
      <c r="AE18" s="42"/>
      <c r="AF18" s="13"/>
      <c r="AG18" s="13"/>
      <c r="AI18" s="13"/>
      <c r="AJ18" s="13"/>
      <c r="AL18" s="13"/>
      <c r="AM18" s="13"/>
      <c r="AO18" s="13"/>
      <c r="AP18" s="13"/>
      <c r="AR18" s="13"/>
      <c r="AS18" s="13"/>
    </row>
    <row r="19" spans="2:49" x14ac:dyDescent="0.15">
      <c r="B19" s="86" t="s">
        <v>45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Q19" s="14"/>
      <c r="R19" s="14"/>
      <c r="T19" s="14"/>
      <c r="U19" s="14"/>
      <c r="W19" s="14"/>
      <c r="X19" s="14"/>
      <c r="Y19" s="14"/>
      <c r="Z19" s="14"/>
      <c r="AA19" s="14"/>
      <c r="AC19" s="14"/>
      <c r="AD19" s="14"/>
      <c r="AE19" s="42"/>
      <c r="AF19" s="14"/>
      <c r="AG19" s="14"/>
      <c r="AI19" s="14"/>
      <c r="AJ19" s="14"/>
      <c r="AL19" s="14"/>
      <c r="AM19" s="14"/>
      <c r="AO19" s="14"/>
      <c r="AP19" s="14"/>
      <c r="AR19" s="14"/>
      <c r="AS19" s="68" t="s">
        <v>56</v>
      </c>
    </row>
    <row r="20" spans="2:49" x14ac:dyDescent="0.15">
      <c r="B20" s="86" t="s">
        <v>50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Q20" s="11"/>
      <c r="R20" s="11"/>
      <c r="T20" s="11"/>
      <c r="U20" s="11"/>
      <c r="W20" s="11"/>
      <c r="X20" s="11"/>
      <c r="Y20" s="11"/>
      <c r="Z20" s="11"/>
      <c r="AA20" s="11"/>
      <c r="AC20" s="11"/>
      <c r="AD20" s="11"/>
      <c r="AE20" s="42"/>
      <c r="AF20" s="11"/>
      <c r="AG20" s="11"/>
      <c r="AI20" s="11"/>
      <c r="AJ20" s="11"/>
      <c r="AL20" s="11"/>
      <c r="AM20" s="11"/>
      <c r="AO20" s="11"/>
      <c r="AP20" s="11"/>
      <c r="AR20" s="11"/>
      <c r="AS20" s="11"/>
    </row>
    <row r="21" spans="2:49" x14ac:dyDescent="0.15">
      <c r="B21" s="11"/>
      <c r="C21" s="11"/>
      <c r="D21" s="11"/>
      <c r="J21" s="11"/>
      <c r="M21" s="11"/>
      <c r="Y21" s="11"/>
      <c r="AB21" s="14"/>
      <c r="AE21" s="42"/>
    </row>
    <row r="22" spans="2:49" x14ac:dyDescent="0.15"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</row>
    <row r="23" spans="2:49" ht="13.5" x14ac:dyDescent="0.15"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1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1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1"/>
      <c r="AV23" s="47"/>
      <c r="AW23" s="47"/>
    </row>
    <row r="24" spans="2:49" ht="13.5" x14ac:dyDescent="0.15"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47"/>
      <c r="AW24" s="47"/>
    </row>
    <row r="25" spans="2:49" ht="13.5" x14ac:dyDescent="0.15">
      <c r="B25" s="70"/>
      <c r="C25" s="72"/>
      <c r="D25" s="72"/>
      <c r="E25" s="72"/>
      <c r="F25" s="72"/>
      <c r="G25" s="70"/>
      <c r="H25" s="72"/>
      <c r="I25" s="72"/>
      <c r="J25" s="72"/>
      <c r="K25" s="72"/>
      <c r="L25" s="72"/>
      <c r="M25" s="72"/>
      <c r="N25" s="72"/>
      <c r="O25" s="72"/>
      <c r="P25" s="70"/>
      <c r="Q25" s="72"/>
      <c r="R25" s="72"/>
      <c r="S25" s="72"/>
      <c r="T25" s="72"/>
      <c r="U25" s="72"/>
      <c r="V25" s="72"/>
      <c r="W25" s="72"/>
      <c r="X25" s="72"/>
      <c r="Y25" s="70"/>
      <c r="Z25" s="72"/>
      <c r="AA25" s="72"/>
      <c r="AB25" s="72"/>
      <c r="AC25" s="72"/>
      <c r="AD25" s="72"/>
      <c r="AE25" s="72"/>
      <c r="AF25" s="72"/>
      <c r="AG25" s="72"/>
      <c r="AH25" s="70"/>
      <c r="AI25" s="72"/>
      <c r="AJ25" s="72"/>
      <c r="AK25" s="72"/>
      <c r="AL25" s="72"/>
      <c r="AM25" s="72"/>
      <c r="AN25" s="72"/>
      <c r="AO25" s="72"/>
      <c r="AP25" s="72"/>
      <c r="AQ25" s="70"/>
      <c r="AR25" s="72"/>
      <c r="AS25" s="72"/>
      <c r="AT25" s="72"/>
      <c r="AU25" s="72"/>
      <c r="AV25" s="47"/>
      <c r="AW25" s="47"/>
    </row>
    <row r="26" spans="2:49" ht="13.5" x14ac:dyDescent="0.15">
      <c r="B26" s="73"/>
      <c r="C26" s="73"/>
      <c r="D26" s="73"/>
      <c r="E26" s="73"/>
      <c r="F26" s="73"/>
      <c r="G26" s="74"/>
      <c r="H26" s="73"/>
      <c r="I26" s="73"/>
      <c r="J26" s="74"/>
      <c r="K26" s="73"/>
      <c r="L26" s="73"/>
      <c r="M26" s="74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4"/>
      <c r="Z26" s="73"/>
      <c r="AA26" s="73"/>
      <c r="AB26" s="74"/>
      <c r="AC26" s="73"/>
      <c r="AD26" s="73"/>
      <c r="AE26" s="74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4"/>
      <c r="AR26" s="73"/>
      <c r="AS26" s="73"/>
      <c r="AT26" s="74"/>
      <c r="AU26" s="74"/>
      <c r="AV26" s="47"/>
      <c r="AW26" s="47"/>
    </row>
    <row r="27" spans="2:49" ht="13.5" x14ac:dyDescent="0.15">
      <c r="B27" s="73"/>
      <c r="C27" s="73"/>
      <c r="D27" s="73"/>
      <c r="E27" s="73"/>
      <c r="F27" s="73"/>
      <c r="G27" s="74"/>
      <c r="H27" s="73"/>
      <c r="I27" s="73"/>
      <c r="J27" s="74"/>
      <c r="K27" s="73"/>
      <c r="L27" s="73"/>
      <c r="M27" s="74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4"/>
      <c r="Z27" s="73"/>
      <c r="AA27" s="73"/>
      <c r="AB27" s="74"/>
      <c r="AC27" s="73"/>
      <c r="AD27" s="73"/>
      <c r="AE27" s="74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4"/>
      <c r="AR27" s="73"/>
      <c r="AS27" s="73"/>
      <c r="AT27" s="74"/>
      <c r="AU27" s="74"/>
      <c r="AV27" s="47"/>
      <c r="AW27" s="47"/>
    </row>
    <row r="28" spans="2:49" ht="13.5" x14ac:dyDescent="0.15">
      <c r="B28" s="73"/>
      <c r="C28" s="73"/>
      <c r="D28" s="73"/>
      <c r="E28" s="73"/>
      <c r="F28" s="73"/>
      <c r="G28" s="74"/>
      <c r="H28" s="73"/>
      <c r="I28" s="73"/>
      <c r="J28" s="74"/>
      <c r="K28" s="73"/>
      <c r="L28" s="73"/>
      <c r="M28" s="74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4"/>
      <c r="Z28" s="73"/>
      <c r="AA28" s="73"/>
      <c r="AB28" s="74"/>
      <c r="AC28" s="73"/>
      <c r="AD28" s="73"/>
      <c r="AE28" s="74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4"/>
      <c r="AR28" s="73"/>
      <c r="AS28" s="73"/>
      <c r="AT28" s="74"/>
      <c r="AU28" s="74"/>
      <c r="AV28" s="47"/>
      <c r="AW28" s="47"/>
    </row>
    <row r="29" spans="2:49" ht="13.5" x14ac:dyDescent="0.15">
      <c r="B29" s="73"/>
      <c r="C29" s="73"/>
      <c r="D29" s="73"/>
      <c r="E29" s="73"/>
      <c r="F29" s="73"/>
      <c r="G29" s="74"/>
      <c r="H29" s="73"/>
      <c r="I29" s="73"/>
      <c r="J29" s="74"/>
      <c r="K29" s="73"/>
      <c r="L29" s="73"/>
      <c r="M29" s="74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4"/>
      <c r="Z29" s="73"/>
      <c r="AA29" s="73"/>
      <c r="AB29" s="74"/>
      <c r="AC29" s="73"/>
      <c r="AD29" s="73"/>
      <c r="AE29" s="74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4"/>
      <c r="AR29" s="73"/>
      <c r="AS29" s="73"/>
      <c r="AT29" s="74"/>
      <c r="AU29" s="74"/>
      <c r="AV29" s="47"/>
      <c r="AW29" s="47"/>
    </row>
    <row r="30" spans="2:49" ht="13.5" x14ac:dyDescent="0.15">
      <c r="B30" s="73"/>
      <c r="C30" s="73"/>
      <c r="D30" s="73"/>
      <c r="E30" s="73"/>
      <c r="F30" s="73"/>
      <c r="G30" s="74"/>
      <c r="H30" s="73"/>
      <c r="I30" s="73"/>
      <c r="J30" s="74"/>
      <c r="K30" s="73"/>
      <c r="L30" s="73"/>
      <c r="M30" s="74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4"/>
      <c r="Z30" s="73"/>
      <c r="AA30" s="73"/>
      <c r="AB30" s="74"/>
      <c r="AC30" s="73"/>
      <c r="AD30" s="73"/>
      <c r="AE30" s="74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4"/>
      <c r="AR30" s="73"/>
      <c r="AS30" s="73"/>
      <c r="AT30" s="74"/>
      <c r="AU30" s="74"/>
      <c r="AV30" s="47"/>
      <c r="AW30" s="47"/>
    </row>
    <row r="31" spans="2:49" ht="13.5" x14ac:dyDescent="0.15">
      <c r="B31" s="73"/>
      <c r="C31" s="73"/>
      <c r="D31" s="73"/>
      <c r="E31" s="73"/>
      <c r="F31" s="73"/>
      <c r="G31" s="74"/>
      <c r="H31" s="73"/>
      <c r="I31" s="73"/>
      <c r="J31" s="74"/>
      <c r="K31" s="73"/>
      <c r="L31" s="73"/>
      <c r="M31" s="74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4"/>
      <c r="Z31" s="73"/>
      <c r="AA31" s="73"/>
      <c r="AB31" s="74"/>
      <c r="AC31" s="73"/>
      <c r="AD31" s="73"/>
      <c r="AE31" s="74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4"/>
      <c r="AR31" s="73"/>
      <c r="AS31" s="73"/>
      <c r="AT31" s="74"/>
      <c r="AU31" s="74"/>
      <c r="AV31" s="47"/>
      <c r="AW31" s="47"/>
    </row>
    <row r="32" spans="2:49" ht="13.5" x14ac:dyDescent="0.15">
      <c r="B32" s="73"/>
      <c r="C32" s="73"/>
      <c r="D32" s="73"/>
      <c r="E32" s="73"/>
      <c r="F32" s="73"/>
      <c r="G32" s="74"/>
      <c r="H32" s="73"/>
      <c r="I32" s="73"/>
      <c r="J32" s="74"/>
      <c r="K32" s="73"/>
      <c r="L32" s="73"/>
      <c r="M32" s="74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4"/>
      <c r="Z32" s="73"/>
      <c r="AA32" s="73"/>
      <c r="AB32" s="74"/>
      <c r="AC32" s="73"/>
      <c r="AD32" s="73"/>
      <c r="AE32" s="74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4"/>
      <c r="AR32" s="73"/>
      <c r="AS32" s="73"/>
      <c r="AT32" s="74"/>
      <c r="AU32" s="74"/>
      <c r="AV32" s="47"/>
      <c r="AW32" s="47"/>
    </row>
    <row r="33" spans="2:49" ht="13.5" x14ac:dyDescent="0.15">
      <c r="B33" s="73"/>
      <c r="C33" s="73"/>
      <c r="D33" s="73"/>
      <c r="E33" s="73"/>
      <c r="F33" s="73"/>
      <c r="G33" s="74"/>
      <c r="H33" s="73"/>
      <c r="I33" s="73"/>
      <c r="J33" s="74"/>
      <c r="K33" s="73"/>
      <c r="L33" s="73"/>
      <c r="M33" s="74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4"/>
      <c r="Z33" s="73"/>
      <c r="AA33" s="73"/>
      <c r="AB33" s="74"/>
      <c r="AC33" s="73"/>
      <c r="AD33" s="73"/>
      <c r="AE33" s="74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4"/>
      <c r="AR33" s="73"/>
      <c r="AS33" s="73"/>
      <c r="AT33" s="74"/>
      <c r="AU33" s="74"/>
      <c r="AV33" s="47"/>
      <c r="AW33" s="47"/>
    </row>
    <row r="34" spans="2:49" ht="13.5" x14ac:dyDescent="0.15">
      <c r="B34" s="73"/>
      <c r="C34" s="73"/>
      <c r="D34" s="73"/>
      <c r="E34" s="73"/>
      <c r="F34" s="73"/>
      <c r="G34" s="74"/>
      <c r="H34" s="73"/>
      <c r="I34" s="73"/>
      <c r="J34" s="74"/>
      <c r="K34" s="73"/>
      <c r="L34" s="73"/>
      <c r="M34" s="74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4"/>
      <c r="Z34" s="73"/>
      <c r="AA34" s="73"/>
      <c r="AB34" s="74"/>
      <c r="AC34" s="73"/>
      <c r="AD34" s="73"/>
      <c r="AE34" s="74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4"/>
      <c r="AR34" s="73"/>
      <c r="AS34" s="73"/>
      <c r="AT34" s="74"/>
      <c r="AU34" s="74"/>
      <c r="AV34" s="47"/>
      <c r="AW34" s="47"/>
    </row>
    <row r="35" spans="2:49" ht="13.5" x14ac:dyDescent="0.15">
      <c r="B35" s="73"/>
      <c r="C35" s="73"/>
      <c r="D35" s="73"/>
      <c r="E35" s="73"/>
      <c r="F35" s="73"/>
      <c r="G35" s="74"/>
      <c r="H35" s="73"/>
      <c r="I35" s="73"/>
      <c r="J35" s="74"/>
      <c r="K35" s="73"/>
      <c r="L35" s="73"/>
      <c r="M35" s="74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4"/>
      <c r="Z35" s="73"/>
      <c r="AA35" s="73"/>
      <c r="AB35" s="74"/>
      <c r="AC35" s="73"/>
      <c r="AD35" s="73"/>
      <c r="AE35" s="74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4"/>
      <c r="AR35" s="73"/>
      <c r="AS35" s="73"/>
      <c r="AT35" s="74"/>
      <c r="AU35" s="74"/>
      <c r="AV35" s="47"/>
      <c r="AW35" s="47"/>
    </row>
    <row r="36" spans="2:49" ht="13.5" x14ac:dyDescent="0.15">
      <c r="B36" s="73"/>
      <c r="C36" s="73"/>
      <c r="D36" s="73"/>
      <c r="E36" s="73"/>
      <c r="F36" s="73"/>
      <c r="G36" s="74"/>
      <c r="H36" s="73"/>
      <c r="I36" s="73"/>
      <c r="J36" s="74"/>
      <c r="K36" s="73"/>
      <c r="L36" s="73"/>
      <c r="M36" s="74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4"/>
      <c r="Z36" s="73"/>
      <c r="AA36" s="73"/>
      <c r="AB36" s="74"/>
      <c r="AC36" s="73"/>
      <c r="AD36" s="73"/>
      <c r="AE36" s="74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4"/>
      <c r="AR36" s="73"/>
      <c r="AS36" s="73"/>
      <c r="AT36" s="74"/>
      <c r="AU36" s="74"/>
      <c r="AV36" s="47"/>
      <c r="AW36" s="47"/>
    </row>
    <row r="37" spans="2:49" ht="13.5" x14ac:dyDescent="0.15">
      <c r="B37" s="73"/>
      <c r="C37" s="73"/>
      <c r="D37" s="73"/>
      <c r="E37" s="73"/>
      <c r="F37" s="73"/>
      <c r="G37" s="74"/>
      <c r="H37" s="73"/>
      <c r="I37" s="73"/>
      <c r="J37" s="74"/>
      <c r="K37" s="73"/>
      <c r="L37" s="73"/>
      <c r="M37" s="74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4"/>
      <c r="Z37" s="73"/>
      <c r="AA37" s="73"/>
      <c r="AB37" s="74"/>
      <c r="AC37" s="73"/>
      <c r="AD37" s="73"/>
      <c r="AE37" s="74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4"/>
      <c r="AR37" s="73"/>
      <c r="AS37" s="73"/>
      <c r="AT37" s="74"/>
      <c r="AU37" s="74"/>
      <c r="AV37" s="47"/>
      <c r="AW37" s="47"/>
    </row>
    <row r="38" spans="2:49" ht="13.5" x14ac:dyDescent="0.15">
      <c r="B38" s="73"/>
      <c r="C38" s="73"/>
      <c r="D38" s="73"/>
      <c r="E38" s="73"/>
      <c r="F38" s="73"/>
      <c r="G38" s="74"/>
      <c r="H38" s="73"/>
      <c r="I38" s="73"/>
      <c r="J38" s="74"/>
      <c r="K38" s="73"/>
      <c r="L38" s="73"/>
      <c r="M38" s="74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4"/>
      <c r="Z38" s="73"/>
      <c r="AA38" s="73"/>
      <c r="AB38" s="74"/>
      <c r="AC38" s="73"/>
      <c r="AD38" s="73"/>
      <c r="AE38" s="74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4"/>
      <c r="AR38" s="73"/>
      <c r="AS38" s="73"/>
      <c r="AT38" s="74"/>
      <c r="AU38" s="74"/>
      <c r="AV38" s="47"/>
      <c r="AW38" s="47"/>
    </row>
    <row r="39" spans="2:49" ht="13.5" x14ac:dyDescent="0.15">
      <c r="B39" s="73"/>
      <c r="C39" s="73"/>
      <c r="D39" s="73"/>
      <c r="E39" s="73"/>
      <c r="F39" s="73"/>
      <c r="G39" s="74"/>
      <c r="H39" s="73"/>
      <c r="I39" s="73"/>
      <c r="J39" s="74"/>
      <c r="K39" s="73"/>
      <c r="L39" s="73"/>
      <c r="M39" s="74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4"/>
      <c r="Z39" s="73"/>
      <c r="AA39" s="73"/>
      <c r="AB39" s="74"/>
      <c r="AC39" s="73"/>
      <c r="AD39" s="73"/>
      <c r="AE39" s="74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4"/>
      <c r="AR39" s="73"/>
      <c r="AS39" s="73"/>
      <c r="AT39" s="74"/>
      <c r="AU39" s="74"/>
      <c r="AV39" s="47"/>
      <c r="AW39" s="47"/>
    </row>
    <row r="40" spans="2:49" ht="13.5" x14ac:dyDescent="0.15">
      <c r="B40" s="73"/>
      <c r="C40" s="73"/>
      <c r="D40" s="73"/>
      <c r="E40" s="73"/>
      <c r="F40" s="73"/>
      <c r="G40" s="74"/>
      <c r="H40" s="73"/>
      <c r="I40" s="73"/>
      <c r="J40" s="74"/>
      <c r="K40" s="73"/>
      <c r="L40" s="73"/>
      <c r="M40" s="74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4"/>
      <c r="Z40" s="73"/>
      <c r="AA40" s="73"/>
      <c r="AB40" s="74"/>
      <c r="AC40" s="73"/>
      <c r="AD40" s="73"/>
      <c r="AE40" s="74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4"/>
      <c r="AR40" s="73"/>
      <c r="AS40" s="73"/>
      <c r="AT40" s="74"/>
      <c r="AU40" s="74"/>
      <c r="AV40" s="47"/>
      <c r="AW40" s="47"/>
    </row>
    <row r="41" spans="2:49" ht="13.5" x14ac:dyDescent="0.15">
      <c r="B41" s="73"/>
      <c r="C41" s="73"/>
      <c r="D41" s="73"/>
      <c r="E41" s="73"/>
      <c r="F41" s="73"/>
      <c r="G41" s="74"/>
      <c r="H41" s="73"/>
      <c r="I41" s="73"/>
      <c r="J41" s="74"/>
      <c r="K41" s="73"/>
      <c r="L41" s="73"/>
      <c r="M41" s="74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4"/>
      <c r="Z41" s="73"/>
      <c r="AA41" s="73"/>
      <c r="AB41" s="74"/>
      <c r="AC41" s="73"/>
      <c r="AD41" s="73"/>
      <c r="AE41" s="74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4"/>
      <c r="AR41" s="73"/>
      <c r="AS41" s="73"/>
      <c r="AT41" s="74"/>
      <c r="AU41" s="74"/>
      <c r="AV41" s="47"/>
      <c r="AW41" s="47"/>
    </row>
    <row r="42" spans="2:49" x14ac:dyDescent="0.15"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</row>
    <row r="43" spans="2:49" x14ac:dyDescent="0.15"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</row>
    <row r="44" spans="2:49" x14ac:dyDescent="0.15">
      <c r="B44" s="47"/>
      <c r="C44" s="47"/>
      <c r="D44" s="47"/>
      <c r="E44" s="47"/>
      <c r="F44" s="47"/>
      <c r="G44" s="47"/>
      <c r="H44" s="47"/>
      <c r="I44" s="47"/>
      <c r="K44" s="47"/>
      <c r="L44" s="47"/>
      <c r="N44" s="47"/>
      <c r="O44" s="47"/>
      <c r="Q44" s="47"/>
      <c r="R44" s="47"/>
      <c r="T44" s="47"/>
      <c r="U44" s="47"/>
      <c r="W44" s="47"/>
      <c r="X44" s="47"/>
      <c r="Z44" s="47"/>
      <c r="AA44" s="47"/>
      <c r="AC44" s="47"/>
      <c r="AD44" s="47"/>
      <c r="AF44" s="47"/>
      <c r="AG44" s="47"/>
      <c r="AI44" s="47"/>
      <c r="AJ44" s="47"/>
      <c r="AL44" s="47"/>
      <c r="AM44" s="47"/>
      <c r="AO44" s="47"/>
      <c r="AP44" s="47"/>
      <c r="AR44" s="47"/>
      <c r="AS44" s="47"/>
    </row>
    <row r="45" spans="2:49" x14ac:dyDescent="0.15">
      <c r="B45" s="47"/>
      <c r="C45" s="47"/>
      <c r="D45" s="47"/>
      <c r="E45" s="47"/>
      <c r="F45" s="47"/>
      <c r="G45" s="47"/>
      <c r="H45" s="47"/>
      <c r="I45" s="47"/>
      <c r="K45" s="47"/>
      <c r="L45" s="47"/>
      <c r="N45" s="47"/>
      <c r="O45" s="47"/>
      <c r="Q45" s="47"/>
      <c r="R45" s="47"/>
      <c r="T45" s="47"/>
      <c r="U45" s="47"/>
      <c r="W45" s="47"/>
      <c r="X45" s="47"/>
      <c r="Z45" s="47"/>
      <c r="AA45" s="47"/>
      <c r="AC45" s="47"/>
      <c r="AD45" s="47"/>
      <c r="AF45" s="47"/>
      <c r="AG45" s="47"/>
      <c r="AI45" s="47"/>
      <c r="AJ45" s="47"/>
      <c r="AL45" s="47"/>
      <c r="AM45" s="47"/>
      <c r="AO45" s="47"/>
      <c r="AP45" s="47"/>
      <c r="AR45" s="47"/>
      <c r="AS45" s="47"/>
    </row>
  </sheetData>
  <mergeCells count="43">
    <mergeCell ref="B15:B16"/>
    <mergeCell ref="B13:B14"/>
    <mergeCell ref="B9:B10"/>
    <mergeCell ref="B11:B12"/>
    <mergeCell ref="V7:V8"/>
    <mergeCell ref="D5:D8"/>
    <mergeCell ref="F7:F8"/>
    <mergeCell ref="E7:E8"/>
    <mergeCell ref="G5:G8"/>
    <mergeCell ref="B5:C7"/>
    <mergeCell ref="J6:J8"/>
    <mergeCell ref="L7:L8"/>
    <mergeCell ref="K7:K8"/>
    <mergeCell ref="I7:I8"/>
    <mergeCell ref="H7:H8"/>
    <mergeCell ref="O7:O8"/>
    <mergeCell ref="N7:N8"/>
    <mergeCell ref="M6:M8"/>
    <mergeCell ref="R7:R8"/>
    <mergeCell ref="Q7:Q8"/>
    <mergeCell ref="P6:P8"/>
    <mergeCell ref="U7:U8"/>
    <mergeCell ref="T7:T8"/>
    <mergeCell ref="S6:S8"/>
    <mergeCell ref="Y7:Y8"/>
    <mergeCell ref="AB6:AB8"/>
    <mergeCell ref="AG7:AG8"/>
    <mergeCell ref="AF7:AF8"/>
    <mergeCell ref="AD7:AD8"/>
    <mergeCell ref="AC7:AC8"/>
    <mergeCell ref="AE6:AE8"/>
    <mergeCell ref="AH6:AH8"/>
    <mergeCell ref="AJ7:AJ8"/>
    <mergeCell ref="AI7:AI8"/>
    <mergeCell ref="AM7:AM8"/>
    <mergeCell ref="AL7:AL8"/>
    <mergeCell ref="AK6:AK8"/>
    <mergeCell ref="AN6:AN8"/>
    <mergeCell ref="AO7:AO8"/>
    <mergeCell ref="AP7:AP8"/>
    <mergeCell ref="AQ5:AQ8"/>
    <mergeCell ref="AS7:AS8"/>
    <mergeCell ref="AR7:AR8"/>
  </mergeCells>
  <phoneticPr fontId="2"/>
  <pageMargins left="0" right="0" top="0.15748031496062992" bottom="0.15748031496062992" header="0.31496062992125984" footer="0.31496062992125984"/>
  <pageSetup paperSize="9" scale="80" orientation="landscape" horizontalDpi="4294967294" verticalDpi="1200" r:id="rId1"/>
  <colBreaks count="1" manualBreakCount="1">
    <brk id="4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年度</vt:lpstr>
      <vt:lpstr>構成比</vt:lpstr>
      <vt:lpstr>構成比!Print_Area</vt:lpstr>
      <vt:lpstr>年度!Print_Area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日本乳業協会</dc:creator>
  <cp:lastModifiedBy>ito</cp:lastModifiedBy>
  <cp:lastPrinted>2017-04-05T06:17:45Z</cp:lastPrinted>
  <dcterms:created xsi:type="dcterms:W3CDTF">2002-01-28T00:48:44Z</dcterms:created>
  <dcterms:modified xsi:type="dcterms:W3CDTF">2017-04-05T07:48:10Z</dcterms:modified>
</cp:coreProperties>
</file>