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segawa\g\Backup-AutoReWrite\share\●日本酪農乳業協会（J-MILK）\改修版data2014○ - リニューアル\"/>
    </mc:Choice>
  </mc:AlternateContent>
  <bookViews>
    <workbookView xWindow="105" yWindow="210" windowWidth="17475" windowHeight="9480"/>
  </bookViews>
  <sheets>
    <sheet name="年度" sheetId="4" r:id="rId1"/>
    <sheet name="構成比" sheetId="6" r:id="rId2"/>
  </sheets>
  <definedNames>
    <definedName name="_xlnm.Print_Area" localSheetId="1">構成比!$A$1:$AT$20</definedName>
    <definedName name="_xlnm.Print_Area" localSheetId="0">年度!$B$1:$R$61</definedName>
  </definedNames>
  <calcPr calcId="152511"/>
</workbook>
</file>

<file path=xl/calcChain.xml><?xml version="1.0" encoding="utf-8"?>
<calcChain xmlns="http://schemas.openxmlformats.org/spreadsheetml/2006/main">
  <c r="AR15" i="6" l="1"/>
  <c r="Q57" i="4"/>
  <c r="AS16" i="6" l="1"/>
  <c r="AR16" i="6"/>
  <c r="AP16" i="6"/>
  <c r="AO16" i="6"/>
  <c r="AM16" i="6"/>
  <c r="AJ16" i="6"/>
  <c r="AL16" i="6"/>
  <c r="AI16" i="6"/>
  <c r="AG16" i="6"/>
  <c r="AF16" i="6"/>
  <c r="AD16" i="6"/>
  <c r="AA16" i="6"/>
  <c r="AC16" i="6"/>
  <c r="Z16" i="6"/>
  <c r="X16" i="6"/>
  <c r="W16" i="6"/>
  <c r="U16" i="6"/>
  <c r="T16" i="6"/>
  <c r="R16" i="6"/>
  <c r="Q16" i="6"/>
  <c r="O16" i="6"/>
  <c r="N16" i="6"/>
  <c r="L16" i="6"/>
  <c r="K16" i="6"/>
  <c r="I16" i="6"/>
  <c r="H16" i="6"/>
  <c r="H10" i="6"/>
  <c r="E16" i="6"/>
  <c r="F16" i="6"/>
  <c r="H15" i="6" l="1"/>
  <c r="I15" i="6"/>
  <c r="P58" i="4"/>
  <c r="O58" i="4"/>
  <c r="N58" i="4"/>
  <c r="M58" i="4"/>
  <c r="L58" i="4"/>
  <c r="K58" i="4"/>
  <c r="J58" i="4"/>
  <c r="H58" i="4"/>
  <c r="G58" i="4"/>
  <c r="F58" i="4"/>
  <c r="E58" i="4"/>
  <c r="D58" i="4"/>
  <c r="AK15" i="6"/>
  <c r="AH15" i="6"/>
  <c r="AE15" i="6"/>
  <c r="AB15" i="6"/>
  <c r="Y15" i="6"/>
  <c r="V15" i="6"/>
  <c r="P15" i="6"/>
  <c r="M15" i="6"/>
  <c r="J15" i="6"/>
  <c r="D15" i="6"/>
  <c r="Q56" i="4"/>
  <c r="E57" i="4"/>
  <c r="P26" i="4"/>
  <c r="J26" i="4"/>
  <c r="I26" i="4"/>
  <c r="H26" i="4"/>
  <c r="G26" i="4"/>
  <c r="F26" i="4"/>
  <c r="E26" i="4"/>
  <c r="R24" i="4"/>
  <c r="R25" i="4"/>
  <c r="R26" i="4" s="1"/>
  <c r="R23" i="4"/>
  <c r="R21" i="4"/>
  <c r="R22" i="4"/>
  <c r="R20" i="4"/>
  <c r="R19" i="4"/>
  <c r="R18" i="4"/>
  <c r="R17" i="4"/>
  <c r="R16" i="4"/>
  <c r="R15" i="4"/>
  <c r="R14" i="4"/>
  <c r="R13" i="4"/>
  <c r="R12" i="4"/>
  <c r="R11" i="4"/>
  <c r="R10" i="4"/>
  <c r="Q42" i="4"/>
  <c r="G15" i="6" l="1"/>
  <c r="AQ15" i="6" s="1"/>
  <c r="D16" i="6" s="1"/>
  <c r="AS15" i="6"/>
  <c r="E53" i="4"/>
  <c r="Q53" i="4"/>
  <c r="AO12" i="6"/>
  <c r="AL12" i="6"/>
  <c r="AI12" i="6"/>
  <c r="AF12" i="6"/>
  <c r="AC12" i="6"/>
  <c r="Z12" i="6"/>
  <c r="W12" i="6"/>
  <c r="T12" i="6"/>
  <c r="Q12" i="6"/>
  <c r="N12" i="6"/>
  <c r="K12" i="6"/>
  <c r="H12" i="6"/>
  <c r="E12" i="6"/>
  <c r="H13" i="6"/>
  <c r="AR13" i="6" s="1"/>
  <c r="AR12" i="6"/>
  <c r="AR10" i="6"/>
  <c r="AR9" i="6"/>
  <c r="I13" i="6"/>
  <c r="AE13" i="6"/>
  <c r="AH13" i="6"/>
  <c r="AK13" i="6"/>
  <c r="AN13" i="6"/>
  <c r="AB13" i="6"/>
  <c r="Y13" i="6"/>
  <c r="V13" i="6"/>
  <c r="P13" i="6"/>
  <c r="M13" i="6"/>
  <c r="J13" i="6"/>
  <c r="AE11" i="6"/>
  <c r="AE12" i="6" s="1"/>
  <c r="V11" i="6"/>
  <c r="AB11" i="6"/>
  <c r="Y11" i="6"/>
  <c r="I11" i="6"/>
  <c r="H11" i="6"/>
  <c r="U9" i="6"/>
  <c r="I9" i="6" s="1"/>
  <c r="AS9" i="6" s="1"/>
  <c r="T9" i="6"/>
  <c r="AN9" i="6"/>
  <c r="G11" i="6"/>
  <c r="G12" i="6" s="1"/>
  <c r="AR11" i="6"/>
  <c r="D13" i="6"/>
  <c r="H9" i="6"/>
  <c r="AK9" i="6"/>
  <c r="AH9" i="6"/>
  <c r="AE9" i="6"/>
  <c r="AB9" i="6"/>
  <c r="Y9" i="6"/>
  <c r="V9" i="6"/>
  <c r="S9" i="6" s="1"/>
  <c r="P9" i="6"/>
  <c r="M9" i="6"/>
  <c r="J9" i="6"/>
  <c r="D9" i="6"/>
  <c r="D11" i="6"/>
  <c r="E56" i="4"/>
  <c r="Q58" i="4"/>
  <c r="E55" i="4"/>
  <c r="Q55" i="4"/>
  <c r="E54" i="4"/>
  <c r="Q54" i="4"/>
  <c r="E52" i="4"/>
  <c r="Q52" i="4"/>
  <c r="E51" i="4"/>
  <c r="Q51" i="4"/>
  <c r="E50" i="4"/>
  <c r="Q50" i="4"/>
  <c r="E49" i="4"/>
  <c r="Q49" i="4"/>
  <c r="E48" i="4"/>
  <c r="Q48" i="4"/>
  <c r="E47" i="4"/>
  <c r="Q47" i="4"/>
  <c r="E45" i="4"/>
  <c r="Q45" i="4"/>
  <c r="E44" i="4"/>
  <c r="Q44" i="4"/>
  <c r="E43" i="4"/>
  <c r="Q43" i="4"/>
  <c r="E42" i="4"/>
  <c r="E40" i="4"/>
  <c r="Q40" i="4"/>
  <c r="E39" i="4"/>
  <c r="Q39" i="4"/>
  <c r="R7" i="4"/>
  <c r="R9" i="4"/>
  <c r="R8" i="4"/>
  <c r="AQ11" i="6"/>
  <c r="P12" i="6" s="1"/>
  <c r="AL10" i="6"/>
  <c r="AF10" i="6"/>
  <c r="Z10" i="6"/>
  <c r="N10" i="6"/>
  <c r="AO10" i="6"/>
  <c r="AI10" i="6"/>
  <c r="W10" i="6"/>
  <c r="E10" i="6"/>
  <c r="K10" i="6"/>
  <c r="AC10" i="6"/>
  <c r="Q10" i="6"/>
  <c r="T10" i="6"/>
  <c r="AB12" i="6"/>
  <c r="S12" i="6"/>
  <c r="G13" i="6" l="1"/>
  <c r="AQ13" i="6" s="1"/>
  <c r="D14" i="6" s="1"/>
  <c r="G9" i="6"/>
  <c r="AD10" i="6"/>
  <c r="AP10" i="6"/>
  <c r="AJ10" i="6"/>
  <c r="Y12" i="6"/>
  <c r="AH12" i="6"/>
  <c r="D12" i="6"/>
  <c r="AQ12" i="6" s="1"/>
  <c r="AK12" i="6"/>
  <c r="AN12" i="6"/>
  <c r="J12" i="6"/>
  <c r="V12" i="6"/>
  <c r="M12" i="6"/>
  <c r="AA10" i="6"/>
  <c r="AG10" i="6"/>
  <c r="I14" i="6"/>
  <c r="AS13" i="6"/>
  <c r="F14" i="6" s="1"/>
  <c r="L10" i="6"/>
  <c r="AQ9" i="6"/>
  <c r="Y10" i="6" s="1"/>
  <c r="I10" i="6"/>
  <c r="R10" i="6"/>
  <c r="AS11" i="6"/>
  <c r="AM12" i="6" s="1"/>
  <c r="AK10" i="6"/>
  <c r="D10" i="6"/>
  <c r="AS10" i="6"/>
  <c r="U10" i="6"/>
  <c r="AM10" i="6"/>
  <c r="X10" i="6"/>
  <c r="O10" i="6"/>
  <c r="F10" i="6"/>
  <c r="U12" i="6"/>
  <c r="AJ12" i="6"/>
  <c r="F12" i="6"/>
  <c r="X12" i="6"/>
  <c r="L12" i="6"/>
  <c r="AG12" i="6"/>
  <c r="AM14" i="6"/>
  <c r="AJ14" i="6"/>
  <c r="L14" i="6"/>
  <c r="AS14" i="6"/>
  <c r="X14" i="6"/>
  <c r="U14" i="6"/>
  <c r="R14" i="6"/>
  <c r="O14" i="6"/>
  <c r="AP14" i="6"/>
  <c r="T14" i="6"/>
  <c r="AC14" i="6"/>
  <c r="AO14" i="6"/>
  <c r="H14" i="6"/>
  <c r="E14" i="6"/>
  <c r="W14" i="6"/>
  <c r="AL14" i="6"/>
  <c r="N14" i="6"/>
  <c r="AR14" i="6"/>
  <c r="AI14" i="6"/>
  <c r="AF14" i="6"/>
  <c r="Q14" i="6"/>
  <c r="Z14" i="6"/>
  <c r="K14" i="6"/>
  <c r="AE16" i="6"/>
  <c r="G16" i="6"/>
  <c r="AQ16" i="6" s="1"/>
  <c r="AN16" i="6"/>
  <c r="P16" i="6"/>
  <c r="AB16" i="6"/>
  <c r="Y16" i="6"/>
  <c r="AH16" i="6"/>
  <c r="S16" i="6"/>
  <c r="AK16" i="6"/>
  <c r="M16" i="6"/>
  <c r="J16" i="6"/>
  <c r="V16" i="6"/>
  <c r="Y14" i="6" l="1"/>
  <c r="AE14" i="6"/>
  <c r="AK14" i="6"/>
  <c r="AH14" i="6"/>
  <c r="AB14" i="6"/>
  <c r="V14" i="6"/>
  <c r="J14" i="6"/>
  <c r="AN14" i="6"/>
  <c r="S14" i="6"/>
  <c r="M14" i="6"/>
  <c r="P14" i="6"/>
  <c r="G14" i="6"/>
  <c r="AN10" i="6"/>
  <c r="J10" i="6"/>
  <c r="M10" i="6"/>
  <c r="P10" i="6"/>
  <c r="AB10" i="6"/>
  <c r="AE10" i="6"/>
  <c r="G10" i="6"/>
  <c r="AQ10" i="6" s="1"/>
  <c r="V10" i="6"/>
  <c r="AH10" i="6"/>
  <c r="S10" i="6"/>
  <c r="O12" i="6"/>
  <c r="AA12" i="6"/>
  <c r="AS12" i="6"/>
  <c r="AG14" i="6"/>
  <c r="AD14" i="6"/>
  <c r="AA14" i="6"/>
  <c r="AQ14" i="6"/>
  <c r="AD12" i="6"/>
  <c r="R12" i="6"/>
  <c r="AP12" i="6"/>
  <c r="I12" i="6"/>
</calcChain>
</file>

<file path=xl/sharedStrings.xml><?xml version="1.0" encoding="utf-8"?>
<sst xmlns="http://schemas.openxmlformats.org/spreadsheetml/2006/main" count="235" uniqueCount="58">
  <si>
    <t>年</t>
    <rPh sb="0" eb="1">
      <t>ネン</t>
    </rPh>
    <phoneticPr fontId="5"/>
  </si>
  <si>
    <t>-</t>
  </si>
  <si>
    <t>その他</t>
    <phoneticPr fontId="5"/>
  </si>
  <si>
    <t>データ元：（独）農畜産業振興機構「乳製品の流通実態調査報告書」</t>
    <rPh sb="3" eb="4">
      <t>モト</t>
    </rPh>
    <phoneticPr fontId="2"/>
  </si>
  <si>
    <t>加工乳</t>
    <phoneticPr fontId="5"/>
  </si>
  <si>
    <t>乳等主要原料食品</t>
    <phoneticPr fontId="5"/>
  </si>
  <si>
    <t>調製粉乳</t>
    <phoneticPr fontId="5"/>
  </si>
  <si>
    <t>パン類</t>
    <rPh sb="2" eb="3">
      <t>タグイ</t>
    </rPh>
    <phoneticPr fontId="5"/>
  </si>
  <si>
    <t>調理食品</t>
    <rPh sb="0" eb="1">
      <t>チョウ</t>
    </rPh>
    <rPh sb="1" eb="2">
      <t>リ</t>
    </rPh>
    <rPh sb="2" eb="3">
      <t>ショク</t>
    </rPh>
    <rPh sb="3" eb="4">
      <t>ヒン</t>
    </rPh>
    <phoneticPr fontId="5"/>
  </si>
  <si>
    <t>飲料</t>
    <phoneticPr fontId="5"/>
  </si>
  <si>
    <t>乳飲料</t>
    <phoneticPr fontId="5"/>
  </si>
  <si>
    <t>年度別脱脂粉乳の用途別消費量</t>
    <rPh sb="3" eb="5">
      <t>ダッシ</t>
    </rPh>
    <rPh sb="5" eb="7">
      <t>フンニュウ</t>
    </rPh>
    <rPh sb="8" eb="10">
      <t>ヨウト</t>
    </rPh>
    <rPh sb="10" eb="11">
      <t>ベツ</t>
    </rPh>
    <rPh sb="11" eb="14">
      <t>ショウヒリョウ</t>
    </rPh>
    <phoneticPr fontId="5"/>
  </si>
  <si>
    <t>アイス
クリーム類</t>
    <phoneticPr fontId="5"/>
  </si>
  <si>
    <t>マーガ
リン類</t>
    <phoneticPr fontId="5"/>
  </si>
  <si>
    <t>外食・
ホテル</t>
    <phoneticPr fontId="5"/>
  </si>
  <si>
    <t>はっ酵乳・乳酸菌飲料</t>
    <rPh sb="2" eb="3">
      <t>コウ</t>
    </rPh>
    <rPh sb="3" eb="4">
      <t>チチ</t>
    </rPh>
    <rPh sb="5" eb="8">
      <t>ニュウサンキン</t>
    </rPh>
    <rPh sb="8" eb="10">
      <t>インリョウ</t>
    </rPh>
    <phoneticPr fontId="5"/>
  </si>
  <si>
    <t>家庭用
（小売業向）</t>
    <phoneticPr fontId="5"/>
  </si>
  <si>
    <t>計</t>
    <rPh sb="0" eb="1">
      <t>ケイ</t>
    </rPh>
    <phoneticPr fontId="5"/>
  </si>
  <si>
    <t>乳業
メーカー
（社内消費）</t>
    <phoneticPr fontId="5"/>
  </si>
  <si>
    <t>業務用</t>
    <phoneticPr fontId="5"/>
  </si>
  <si>
    <t>家庭用</t>
    <phoneticPr fontId="5"/>
  </si>
  <si>
    <t>飲料
メーカー</t>
    <phoneticPr fontId="2"/>
  </si>
  <si>
    <t>調理食品メーカー</t>
    <phoneticPr fontId="2"/>
  </si>
  <si>
    <t>外食・
ホテル業</t>
    <rPh sb="7" eb="8">
      <t>ギョウ</t>
    </rPh>
    <phoneticPr fontId="2"/>
  </si>
  <si>
    <t>その他</t>
    <phoneticPr fontId="2"/>
  </si>
  <si>
    <t>小売業向け
家庭用</t>
    <rPh sb="3" eb="4">
      <t>ム</t>
    </rPh>
    <phoneticPr fontId="2"/>
  </si>
  <si>
    <t>うち
ﾊﾟﾝﾒｰｶｰ</t>
    <phoneticPr fontId="2"/>
  </si>
  <si>
    <t>うち
菓子ﾒｰｶｰ</t>
    <rPh sb="3" eb="5">
      <t>カシ</t>
    </rPh>
    <phoneticPr fontId="2"/>
  </si>
  <si>
    <t>家庭用</t>
    <phoneticPr fontId="5"/>
  </si>
  <si>
    <t>乳業・ｱｲｽｸﾘｰﾑﾒｰｶｰ</t>
    <phoneticPr fontId="2"/>
  </si>
  <si>
    <t>はっ酵乳・
乳酸菌
飲料ﾒｰｶｰ</t>
    <phoneticPr fontId="2"/>
  </si>
  <si>
    <t>加工油脂メーカー</t>
    <phoneticPr fontId="2"/>
  </si>
  <si>
    <t>パン・菓子メーカー</t>
    <phoneticPr fontId="2"/>
  </si>
  <si>
    <t>飲料
メーカー</t>
    <phoneticPr fontId="2"/>
  </si>
  <si>
    <t>調理食品メーカー</t>
    <phoneticPr fontId="2"/>
  </si>
  <si>
    <t>その他</t>
    <phoneticPr fontId="2"/>
  </si>
  <si>
    <t>うち
ﾊﾟﾝﾒｰｶｰ</t>
    <phoneticPr fontId="2"/>
  </si>
  <si>
    <t>年度別脱脂粉乳の業種別流通消費量</t>
  </si>
  <si>
    <t>年度別脱脂粉乳の業種別流通消費量</t>
    <rPh sb="0" eb="2">
      <t>ネンド</t>
    </rPh>
    <rPh sb="2" eb="3">
      <t>ベツ</t>
    </rPh>
    <rPh sb="3" eb="5">
      <t>ダッシ</t>
    </rPh>
    <rPh sb="5" eb="7">
      <t>フンニュウ</t>
    </rPh>
    <rPh sb="8" eb="10">
      <t>ギョウシュ</t>
    </rPh>
    <rPh sb="10" eb="11">
      <t>ベツ</t>
    </rPh>
    <rPh sb="11" eb="13">
      <t>リュウツウ</t>
    </rPh>
    <rPh sb="13" eb="16">
      <t>ショウヒリョウ</t>
    </rPh>
    <phoneticPr fontId="5"/>
  </si>
  <si>
    <t>注：１  （乳業）・アイスメーカーは乳業のうちバター・脱脂粉乳を生産していないメーカーである。</t>
  </si>
  <si>
    <t>　　 ２  「計」はJミルクによる算出。</t>
    <rPh sb="7" eb="8">
      <t>ケイ</t>
    </rPh>
    <phoneticPr fontId="2"/>
  </si>
  <si>
    <t>国産</t>
    <rPh sb="0" eb="2">
      <t>コクサン</t>
    </rPh>
    <phoneticPr fontId="2"/>
  </si>
  <si>
    <t>輸入</t>
    <rPh sb="0" eb="2">
      <t>ユニュウ</t>
    </rPh>
    <phoneticPr fontId="2"/>
  </si>
  <si>
    <t>（単位：トン、％）</t>
    <rPh sb="1" eb="3">
      <t>タンイ</t>
    </rPh>
    <phoneticPr fontId="3"/>
  </si>
  <si>
    <t/>
  </si>
  <si>
    <t>構成比</t>
    <phoneticPr fontId="2"/>
  </si>
  <si>
    <t>　　 ２  「構成比」「計」はJミルクによる算出。</t>
    <rPh sb="7" eb="10">
      <t>コウセイヒ</t>
    </rPh>
    <rPh sb="12" eb="13">
      <t>ケイ</t>
    </rPh>
    <phoneticPr fontId="2"/>
  </si>
  <si>
    <t>　　 ２   「前年比」「計」はJミルクによる算出。</t>
    <phoneticPr fontId="2"/>
  </si>
  <si>
    <t>前年比</t>
  </si>
  <si>
    <t>前年比</t>
    <phoneticPr fontId="2"/>
  </si>
  <si>
    <t>菓子・
デザート類</t>
    <phoneticPr fontId="5"/>
  </si>
  <si>
    <t>注：１  ２６年度のその他の内訳は、加工乳、乳等主要原料食品、菓子・
デザート類、飲料、マーガリン類、調理食品、調整分乳、外食・ホテル、パン類など。</t>
    <rPh sb="56" eb="58">
      <t>チョウセイ</t>
    </rPh>
    <rPh sb="58" eb="59">
      <t>フン</t>
    </rPh>
    <rPh sb="59" eb="60">
      <t>ニュウ</t>
    </rPh>
    <rPh sb="61" eb="63">
      <t>ガイショク</t>
    </rPh>
    <rPh sb="70" eb="71">
      <t>ルイ</t>
    </rPh>
    <phoneticPr fontId="2"/>
  </si>
  <si>
    <t>　　 ３  「構成比」は「計」に対するものである。</t>
    <rPh sb="7" eb="10">
      <t>コウセイヒ</t>
    </rPh>
    <rPh sb="13" eb="14">
      <t>ケイ</t>
    </rPh>
    <rPh sb="16" eb="17">
      <t>タイ</t>
    </rPh>
    <phoneticPr fontId="2"/>
  </si>
  <si>
    <t>2012</t>
    <phoneticPr fontId="2"/>
  </si>
  <si>
    <t>2013</t>
    <phoneticPr fontId="2"/>
  </si>
  <si>
    <t>2014</t>
    <phoneticPr fontId="2"/>
  </si>
  <si>
    <t>注：１  乳業・アイスメーカーは乳業のうちバター・脱脂粉乳を生産していないメーカーである。</t>
    <phoneticPr fontId="2"/>
  </si>
  <si>
    <t>毎年1回更新、最終更新日2017/03/31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</si>
</sst>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[$-10411]#,##0;\-#,##0"/>
    <numFmt numFmtId="178" formatCode="#,##0_);[Red]\(#,##0\)"/>
    <numFmt numFmtId="179" formatCode="0.0%"/>
    <numFmt numFmtId="180" formatCode="0.0%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3" borderId="10" xfId="0" applyFont="1" applyFill="1" applyBorder="1" applyAlignment="1">
      <alignment horizontal="center" vertical="center" wrapText="1"/>
    </xf>
    <xf numFmtId="0" fontId="9" fillId="4" borderId="11" xfId="0" quotePrefix="1" applyFont="1" applyFill="1" applyBorder="1" applyAlignment="1">
      <alignment horizontal="center" vertical="center"/>
    </xf>
    <xf numFmtId="0" fontId="9" fillId="4" borderId="12" xfId="0" quotePrefix="1" applyFont="1" applyFill="1" applyBorder="1" applyAlignment="1">
      <alignment horizontal="right" vertical="center"/>
    </xf>
    <xf numFmtId="0" fontId="9" fillId="4" borderId="13" xfId="0" quotePrefix="1" applyFont="1" applyFill="1" applyBorder="1" applyAlignment="1">
      <alignment horizontal="center" vertical="center"/>
    </xf>
    <xf numFmtId="0" fontId="9" fillId="4" borderId="14" xfId="0" quotePrefix="1" applyFont="1" applyFill="1" applyBorder="1" applyAlignment="1">
      <alignment horizontal="right" vertical="center"/>
    </xf>
    <xf numFmtId="0" fontId="9" fillId="4" borderId="15" xfId="0" quotePrefix="1" applyFont="1" applyFill="1" applyBorder="1" applyAlignment="1">
      <alignment horizontal="center" vertical="center"/>
    </xf>
    <xf numFmtId="0" fontId="9" fillId="4" borderId="16" xfId="0" quotePrefix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/>
    <xf numFmtId="0" fontId="3" fillId="2" borderId="0" xfId="0" applyFont="1" applyFill="1"/>
    <xf numFmtId="0" fontId="7" fillId="2" borderId="0" xfId="2" applyFont="1" applyFill="1" applyBorder="1" applyAlignment="1"/>
    <xf numFmtId="0" fontId="4" fillId="2" borderId="0" xfId="0" applyFont="1" applyFill="1"/>
    <xf numFmtId="0" fontId="10" fillId="2" borderId="0" xfId="0" applyFont="1" applyFill="1" applyAlignment="1"/>
    <xf numFmtId="178" fontId="13" fillId="2" borderId="11" xfId="0" applyNumberFormat="1" applyFont="1" applyFill="1" applyBorder="1" applyAlignment="1">
      <alignment vertical="center"/>
    </xf>
    <xf numFmtId="178" fontId="13" fillId="2" borderId="17" xfId="0" applyNumberFormat="1" applyFont="1" applyFill="1" applyBorder="1" applyAlignment="1">
      <alignment vertical="center"/>
    </xf>
    <xf numFmtId="178" fontId="6" fillId="0" borderId="17" xfId="0" applyNumberFormat="1" applyFont="1" applyBorder="1" applyAlignment="1" applyProtection="1">
      <alignment horizontal="right" vertical="center"/>
      <protection locked="0"/>
    </xf>
    <xf numFmtId="178" fontId="6" fillId="0" borderId="17" xfId="0" applyNumberFormat="1" applyFont="1" applyBorder="1" applyAlignment="1" applyProtection="1">
      <alignment vertical="center"/>
      <protection locked="0"/>
    </xf>
    <xf numFmtId="178" fontId="13" fillId="2" borderId="17" xfId="0" applyNumberFormat="1" applyFont="1" applyFill="1" applyBorder="1" applyAlignment="1">
      <alignment horizontal="right" vertical="center"/>
    </xf>
    <xf numFmtId="178" fontId="6" fillId="0" borderId="12" xfId="0" applyNumberFormat="1" applyFont="1" applyBorder="1" applyAlignment="1" applyProtection="1">
      <alignment horizontal="right" vertical="top"/>
      <protection locked="0"/>
    </xf>
    <xf numFmtId="178" fontId="13" fillId="2" borderId="15" xfId="0" applyNumberFormat="1" applyFont="1" applyFill="1" applyBorder="1" applyAlignment="1">
      <alignment vertical="center"/>
    </xf>
    <xf numFmtId="178" fontId="13" fillId="2" borderId="18" xfId="0" applyNumberFormat="1" applyFont="1" applyFill="1" applyBorder="1" applyAlignment="1">
      <alignment vertical="center"/>
    </xf>
    <xf numFmtId="178" fontId="6" fillId="0" borderId="18" xfId="0" applyNumberFormat="1" applyFont="1" applyBorder="1" applyAlignment="1" applyProtection="1">
      <alignment horizontal="right" vertical="center"/>
      <protection locked="0"/>
    </xf>
    <xf numFmtId="178" fontId="6" fillId="0" borderId="18" xfId="0" applyNumberFormat="1" applyFont="1" applyBorder="1" applyAlignment="1" applyProtection="1">
      <alignment vertical="center"/>
      <protection locked="0"/>
    </xf>
    <xf numFmtId="178" fontId="13" fillId="2" borderId="18" xfId="0" applyNumberFormat="1" applyFont="1" applyFill="1" applyBorder="1" applyAlignment="1">
      <alignment horizontal="right" vertical="center"/>
    </xf>
    <xf numFmtId="178" fontId="6" fillId="0" borderId="16" xfId="0" applyNumberFormat="1" applyFont="1" applyBorder="1" applyAlignment="1" applyProtection="1">
      <alignment horizontal="right" vertical="top"/>
      <protection locked="0"/>
    </xf>
    <xf numFmtId="0" fontId="9" fillId="4" borderId="19" xfId="0" quotePrefix="1" applyFont="1" applyFill="1" applyBorder="1" applyAlignment="1">
      <alignment horizontal="center" vertical="center"/>
    </xf>
    <xf numFmtId="0" fontId="9" fillId="4" borderId="20" xfId="0" quotePrefix="1" applyFont="1" applyFill="1" applyBorder="1" applyAlignment="1">
      <alignment horizontal="right" vertical="center"/>
    </xf>
    <xf numFmtId="178" fontId="13" fillId="2" borderId="19" xfId="0" applyNumberFormat="1" applyFont="1" applyFill="1" applyBorder="1" applyAlignment="1">
      <alignment horizontal="right" vertical="center"/>
    </xf>
    <xf numFmtId="178" fontId="13" fillId="2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Border="1" applyAlignment="1" applyProtection="1">
      <alignment horizontal="right" vertical="center"/>
      <protection locked="0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13" xfId="0" applyNumberFormat="1" applyFont="1" applyFill="1" applyBorder="1" applyAlignment="1">
      <alignment vertical="center"/>
    </xf>
    <xf numFmtId="178" fontId="6" fillId="0" borderId="22" xfId="0" applyNumberFormat="1" applyFont="1" applyBorder="1" applyAlignment="1" applyProtection="1">
      <alignment horizontal="right" vertical="center"/>
      <protection locked="0"/>
    </xf>
    <xf numFmtId="178" fontId="13" fillId="2" borderId="22" xfId="0" applyNumberFormat="1" applyFont="1" applyFill="1" applyBorder="1" applyAlignment="1">
      <alignment horizontal="right" vertical="center"/>
    </xf>
    <xf numFmtId="178" fontId="13" fillId="2" borderId="14" xfId="0" applyNumberFormat="1" applyFont="1" applyFill="1" applyBorder="1" applyAlignment="1">
      <alignment horizontal="right" vertical="center"/>
    </xf>
    <xf numFmtId="0" fontId="9" fillId="4" borderId="23" xfId="0" quotePrefix="1" applyFont="1" applyFill="1" applyBorder="1" applyAlignment="1">
      <alignment horizontal="center" vertical="center"/>
    </xf>
    <xf numFmtId="0" fontId="9" fillId="4" borderId="24" xfId="0" quotePrefix="1" applyFont="1" applyFill="1" applyBorder="1" applyAlignment="1">
      <alignment horizontal="right" vertical="center"/>
    </xf>
    <xf numFmtId="0" fontId="7" fillId="2" borderId="1" xfId="2" applyFont="1" applyFill="1" applyBorder="1"/>
    <xf numFmtId="0" fontId="14" fillId="0" borderId="0" xfId="2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178" fontId="13" fillId="2" borderId="11" xfId="0" applyNumberFormat="1" applyFont="1" applyFill="1" applyBorder="1" applyAlignment="1">
      <alignment horizontal="right" vertical="center"/>
    </xf>
    <xf numFmtId="178" fontId="6" fillId="0" borderId="12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8" fontId="13" fillId="2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>
      <alignment horizontal="right" vertical="center"/>
    </xf>
    <xf numFmtId="178" fontId="13" fillId="2" borderId="13" xfId="0" applyNumberFormat="1" applyFont="1" applyFill="1" applyBorder="1" applyAlignment="1">
      <alignment horizontal="right" vertical="center"/>
    </xf>
    <xf numFmtId="178" fontId="6" fillId="0" borderId="14" xfId="0" applyNumberFormat="1" applyFont="1" applyBorder="1" applyAlignment="1" applyProtection="1">
      <alignment horizontal="right" vertical="center"/>
      <protection locked="0"/>
    </xf>
    <xf numFmtId="179" fontId="6" fillId="0" borderId="2" xfId="0" applyNumberFormat="1" applyFont="1" applyBorder="1" applyAlignment="1" applyProtection="1">
      <alignment horizontal="right" vertical="center" wrapText="1"/>
      <protection locked="0"/>
    </xf>
    <xf numFmtId="0" fontId="9" fillId="2" borderId="1" xfId="0" applyFont="1" applyFill="1" applyBorder="1"/>
    <xf numFmtId="0" fontId="9" fillId="0" borderId="0" xfId="0" applyFont="1" applyFill="1" applyBorder="1"/>
    <xf numFmtId="0" fontId="9" fillId="2" borderId="0" xfId="0" applyFont="1" applyFill="1" applyBorder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center"/>
    </xf>
    <xf numFmtId="0" fontId="11" fillId="3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9" fillId="4" borderId="33" xfId="0" quotePrefix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78" fontId="8" fillId="2" borderId="15" xfId="0" applyNumberFormat="1" applyFont="1" applyFill="1" applyBorder="1" applyAlignment="1">
      <alignment horizontal="right" vertical="center"/>
    </xf>
    <xf numFmtId="178" fontId="8" fillId="2" borderId="22" xfId="0" applyNumberFormat="1" applyFont="1" applyFill="1" applyBorder="1" applyAlignment="1">
      <alignment vertical="center"/>
    </xf>
    <xf numFmtId="178" fontId="8" fillId="0" borderId="22" xfId="0" applyNumberFormat="1" applyFont="1" applyBorder="1" applyAlignment="1" applyProtection="1">
      <alignment horizontal="right" vertical="center"/>
      <protection locked="0"/>
    </xf>
    <xf numFmtId="178" fontId="8" fillId="0" borderId="22" xfId="0" applyNumberFormat="1" applyFont="1" applyBorder="1" applyAlignment="1" applyProtection="1">
      <alignment vertical="center"/>
      <protection locked="0"/>
    </xf>
    <xf numFmtId="178" fontId="8" fillId="0" borderId="14" xfId="0" applyNumberFormat="1" applyFont="1" applyBorder="1" applyAlignment="1" applyProtection="1">
      <alignment horizontal="right" vertical="top"/>
      <protection locked="0"/>
    </xf>
    <xf numFmtId="178" fontId="8" fillId="2" borderId="22" xfId="0" applyNumberFormat="1" applyFont="1" applyFill="1" applyBorder="1" applyAlignment="1">
      <alignment horizontal="right" vertical="center"/>
    </xf>
    <xf numFmtId="178" fontId="8" fillId="2" borderId="18" xfId="0" applyNumberFormat="1" applyFont="1" applyFill="1" applyBorder="1" applyAlignment="1">
      <alignment vertical="center"/>
    </xf>
    <xf numFmtId="178" fontId="8" fillId="0" borderId="18" xfId="0" applyNumberFormat="1" applyFont="1" applyBorder="1" applyAlignment="1" applyProtection="1">
      <alignment horizontal="right" vertical="center"/>
      <protection locked="0"/>
    </xf>
    <xf numFmtId="178" fontId="8" fillId="0" borderId="18" xfId="0" applyNumberFormat="1" applyFont="1" applyBorder="1" applyAlignment="1" applyProtection="1">
      <alignment vertical="center"/>
      <protection locked="0"/>
    </xf>
    <xf numFmtId="178" fontId="8" fillId="0" borderId="16" xfId="0" applyNumberFormat="1" applyFont="1" applyBorder="1" applyAlignment="1" applyProtection="1">
      <alignment horizontal="right" vertical="top"/>
      <protection locked="0"/>
    </xf>
    <xf numFmtId="178" fontId="8" fillId="2" borderId="14" xfId="0" applyNumberFormat="1" applyFont="1" applyFill="1" applyBorder="1" applyAlignment="1">
      <alignment horizontal="right" vertical="center"/>
    </xf>
    <xf numFmtId="180" fontId="8" fillId="2" borderId="36" xfId="0" applyNumberFormat="1" applyFont="1" applyFill="1" applyBorder="1" applyAlignment="1">
      <alignment horizontal="right" vertical="center"/>
    </xf>
    <xf numFmtId="180" fontId="8" fillId="0" borderId="36" xfId="0" applyNumberFormat="1" applyFont="1" applyBorder="1" applyAlignment="1" applyProtection="1">
      <alignment horizontal="right" vertical="center"/>
      <protection locked="0"/>
    </xf>
    <xf numFmtId="178" fontId="8" fillId="0" borderId="22" xfId="0" applyNumberFormat="1" applyFont="1" applyFill="1" applyBorder="1" applyAlignment="1" applyProtection="1">
      <alignment horizontal="right" vertical="center"/>
      <protection locked="0"/>
    </xf>
    <xf numFmtId="178" fontId="8" fillId="2" borderId="18" xfId="0" applyNumberFormat="1" applyFont="1" applyFill="1" applyBorder="1" applyAlignment="1">
      <alignment horizontal="right" vertical="center"/>
    </xf>
    <xf numFmtId="178" fontId="8" fillId="0" borderId="16" xfId="0" applyNumberFormat="1" applyFont="1" applyBorder="1" applyAlignment="1" applyProtection="1">
      <alignment horizontal="right" vertical="center"/>
      <protection locked="0"/>
    </xf>
    <xf numFmtId="178" fontId="8" fillId="2" borderId="21" xfId="0" applyNumberFormat="1" applyFont="1" applyFill="1" applyBorder="1" applyAlignment="1">
      <alignment horizontal="right" vertical="center"/>
    </xf>
    <xf numFmtId="178" fontId="8" fillId="0" borderId="21" xfId="0" applyNumberFormat="1" applyFont="1" applyBorder="1" applyAlignment="1" applyProtection="1">
      <alignment horizontal="right" vertical="center"/>
      <protection locked="0"/>
    </xf>
    <xf numFmtId="178" fontId="8" fillId="2" borderId="20" xfId="0" applyNumberFormat="1" applyFont="1" applyFill="1" applyBorder="1" applyAlignment="1">
      <alignment horizontal="right" vertical="center"/>
    </xf>
    <xf numFmtId="178" fontId="8" fillId="2" borderId="13" xfId="0" applyNumberFormat="1" applyFont="1" applyFill="1" applyBorder="1" applyAlignment="1">
      <alignment horizontal="right" vertical="center"/>
    </xf>
    <xf numFmtId="178" fontId="8" fillId="0" borderId="14" xfId="0" applyNumberFormat="1" applyFont="1" applyBorder="1" applyAlignment="1" applyProtection="1">
      <alignment horizontal="right" vertical="center"/>
      <protection locked="0"/>
    </xf>
    <xf numFmtId="180" fontId="8" fillId="2" borderId="37" xfId="0" applyNumberFormat="1" applyFont="1" applyFill="1" applyBorder="1" applyAlignment="1">
      <alignment horizontal="right" vertical="center"/>
    </xf>
    <xf numFmtId="180" fontId="8" fillId="0" borderId="39" xfId="0" applyNumberFormat="1" applyFont="1" applyBorder="1" applyAlignment="1" applyProtection="1">
      <alignment horizontal="right" vertical="center"/>
      <protection locked="0"/>
    </xf>
    <xf numFmtId="0" fontId="7" fillId="2" borderId="0" xfId="0" applyFont="1" applyFill="1"/>
    <xf numFmtId="0" fontId="7" fillId="2" borderId="0" xfId="2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9" fillId="4" borderId="42" xfId="0" quotePrefix="1" applyFont="1" applyFill="1" applyBorder="1" applyAlignment="1">
      <alignment horizontal="center" vertical="center"/>
    </xf>
    <xf numFmtId="0" fontId="9" fillId="4" borderId="42" xfId="0" quotePrefix="1" applyFont="1" applyFill="1" applyBorder="1" applyAlignment="1">
      <alignment horizontal="right" vertical="center"/>
    </xf>
    <xf numFmtId="0" fontId="15" fillId="2" borderId="0" xfId="2" applyFont="1" applyFill="1" applyBorder="1" applyAlignment="1"/>
    <xf numFmtId="178" fontId="13" fillId="0" borderId="43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 applyProtection="1">
      <alignment vertical="center"/>
      <protection locked="0"/>
    </xf>
    <xf numFmtId="178" fontId="9" fillId="2" borderId="0" xfId="0" applyNumberFormat="1" applyFont="1" applyFill="1"/>
    <xf numFmtId="10" fontId="0" fillId="0" borderId="0" xfId="1" applyNumberFormat="1" applyFont="1" applyFill="1" applyBorder="1" applyAlignment="1">
      <alignment vertical="center"/>
    </xf>
    <xf numFmtId="178" fontId="13" fillId="0" borderId="45" xfId="0" applyNumberFormat="1" applyFont="1" applyFill="1" applyBorder="1" applyAlignment="1">
      <alignment vertical="center"/>
    </xf>
    <xf numFmtId="178" fontId="13" fillId="0" borderId="43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 applyProtection="1">
      <alignment vertical="center"/>
      <protection locked="0"/>
    </xf>
    <xf numFmtId="178" fontId="6" fillId="0" borderId="43" xfId="0" applyNumberFormat="1" applyFont="1" applyFill="1" applyBorder="1" applyAlignment="1" applyProtection="1">
      <alignment horizontal="right" vertical="center"/>
      <protection locked="0"/>
    </xf>
    <xf numFmtId="178" fontId="13" fillId="0" borderId="46" xfId="0" applyNumberFormat="1" applyFont="1" applyFill="1" applyBorder="1" applyAlignment="1">
      <alignment horizontal="right" vertical="center"/>
    </xf>
    <xf numFmtId="0" fontId="9" fillId="0" borderId="0" xfId="0" applyFont="1" applyFill="1"/>
    <xf numFmtId="180" fontId="13" fillId="0" borderId="47" xfId="0" applyNumberFormat="1" applyFont="1" applyFill="1" applyBorder="1" applyAlignment="1">
      <alignment vertical="center"/>
    </xf>
    <xf numFmtId="180" fontId="13" fillId="0" borderId="44" xfId="0" applyNumberFormat="1" applyFont="1" applyFill="1" applyBorder="1" applyAlignment="1">
      <alignment horizontal="right" vertical="center"/>
    </xf>
    <xf numFmtId="180" fontId="13" fillId="0" borderId="44" xfId="0" applyNumberFormat="1" applyFont="1" applyFill="1" applyBorder="1" applyAlignment="1">
      <alignment vertical="center"/>
    </xf>
    <xf numFmtId="180" fontId="13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9" fillId="0" borderId="0" xfId="0" applyFont="1" applyFill="1" applyAlignment="1">
      <alignment horizontal="right"/>
    </xf>
    <xf numFmtId="0" fontId="12" fillId="0" borderId="0" xfId="0" applyFont="1" applyFill="1"/>
    <xf numFmtId="178" fontId="13" fillId="0" borderId="13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 applyProtection="1">
      <alignment vertical="center"/>
      <protection locked="0"/>
    </xf>
    <xf numFmtId="178" fontId="8" fillId="0" borderId="14" xfId="0" applyNumberFormat="1" applyFont="1" applyFill="1" applyBorder="1" applyAlignment="1" applyProtection="1">
      <alignment horizontal="right" vertical="top"/>
      <protection locked="0"/>
    </xf>
    <xf numFmtId="178" fontId="13" fillId="0" borderId="15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 applyProtection="1">
      <alignment horizontal="right" vertical="center"/>
      <protection locked="0"/>
    </xf>
    <xf numFmtId="178" fontId="8" fillId="0" borderId="18" xfId="0" applyNumberFormat="1" applyFont="1" applyFill="1" applyBorder="1" applyAlignment="1" applyProtection="1">
      <alignment vertical="center"/>
      <protection locked="0"/>
    </xf>
    <xf numFmtId="178" fontId="8" fillId="0" borderId="16" xfId="0" applyNumberFormat="1" applyFont="1" applyFill="1" applyBorder="1" applyAlignment="1" applyProtection="1">
      <alignment horizontal="right" vertical="top"/>
      <protection locked="0"/>
    </xf>
    <xf numFmtId="178" fontId="8" fillId="0" borderId="13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178" fontId="8" fillId="0" borderId="48" xfId="0" applyNumberFormat="1" applyFont="1" applyFill="1" applyBorder="1" applyAlignment="1">
      <alignment horizontal="right" vertical="center"/>
    </xf>
    <xf numFmtId="178" fontId="8" fillId="0" borderId="48" xfId="0" applyNumberFormat="1" applyFont="1" applyFill="1" applyBorder="1" applyAlignment="1" applyProtection="1">
      <alignment horizontal="right" vertical="center"/>
      <protection locked="0"/>
    </xf>
    <xf numFmtId="178" fontId="8" fillId="0" borderId="24" xfId="0" applyNumberFormat="1" applyFont="1" applyFill="1" applyBorder="1" applyAlignment="1" applyProtection="1">
      <alignment horizontal="right" vertical="top"/>
      <protection locked="0"/>
    </xf>
    <xf numFmtId="179" fontId="8" fillId="0" borderId="37" xfId="0" applyNumberFormat="1" applyFont="1" applyFill="1" applyBorder="1" applyAlignment="1">
      <alignment horizontal="right" vertical="center"/>
    </xf>
    <xf numFmtId="180" fontId="8" fillId="0" borderId="36" xfId="0" applyNumberFormat="1" applyFont="1" applyFill="1" applyBorder="1" applyAlignment="1">
      <alignment horizontal="right" vertical="center"/>
    </xf>
    <xf numFmtId="180" fontId="8" fillId="0" borderId="36" xfId="0" applyNumberFormat="1" applyFont="1" applyFill="1" applyBorder="1" applyAlignment="1" applyProtection="1">
      <alignment horizontal="right" vertical="center"/>
      <protection locked="0"/>
    </xf>
    <xf numFmtId="179" fontId="8" fillId="0" borderId="36" xfId="0" applyNumberFormat="1" applyFont="1" applyFill="1" applyBorder="1" applyAlignment="1" applyProtection="1">
      <alignment horizontal="right" vertical="center"/>
      <protection locked="0"/>
    </xf>
    <xf numFmtId="180" fontId="8" fillId="0" borderId="38" xfId="0" applyNumberFormat="1" applyFont="1" applyFill="1" applyBorder="1" applyAlignment="1" applyProtection="1">
      <alignment horizontal="right" vertical="center"/>
      <protection locked="0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 applyProtection="1">
      <alignment horizontal="right" vertical="center"/>
      <protection locked="0"/>
    </xf>
    <xf numFmtId="178" fontId="8" fillId="0" borderId="18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 applyProtection="1">
      <alignment horizontal="right" vertical="center"/>
      <protection locked="0"/>
    </xf>
    <xf numFmtId="178" fontId="8" fillId="2" borderId="19" xfId="0" applyNumberFormat="1" applyFont="1" applyFill="1" applyBorder="1" applyAlignment="1">
      <alignment horizontal="right" vertical="center"/>
    </xf>
    <xf numFmtId="178" fontId="8" fillId="0" borderId="20" xfId="0" applyNumberFormat="1" applyFont="1" applyBorder="1" applyAlignment="1" applyProtection="1">
      <alignment horizontal="right" vertical="center"/>
      <protection locked="0"/>
    </xf>
    <xf numFmtId="41" fontId="8" fillId="0" borderId="22" xfId="0" applyNumberFormat="1" applyFont="1" applyFill="1" applyBorder="1" applyAlignment="1" applyProtection="1">
      <alignment horizontal="right" vertical="center"/>
      <protection locked="0"/>
    </xf>
    <xf numFmtId="41" fontId="13" fillId="0" borderId="43" xfId="0" applyNumberFormat="1" applyFont="1" applyFill="1" applyBorder="1" applyAlignment="1">
      <alignment vertical="center"/>
    </xf>
    <xf numFmtId="41" fontId="6" fillId="0" borderId="43" xfId="0" applyNumberFormat="1" applyFont="1" applyFill="1" applyBorder="1" applyAlignment="1" applyProtection="1">
      <alignment vertical="center"/>
      <protection locked="0"/>
    </xf>
    <xf numFmtId="41" fontId="7" fillId="0" borderId="43" xfId="2" applyNumberFormat="1" applyFont="1" applyFill="1" applyBorder="1"/>
    <xf numFmtId="41" fontId="13" fillId="0" borderId="43" xfId="0" applyNumberFormat="1" applyFont="1" applyFill="1" applyBorder="1" applyAlignment="1">
      <alignment horizontal="right" vertical="center"/>
    </xf>
    <xf numFmtId="41" fontId="9" fillId="0" borderId="43" xfId="0" applyNumberFormat="1" applyFont="1" applyFill="1" applyBorder="1"/>
    <xf numFmtId="176" fontId="9" fillId="0" borderId="0" xfId="0" applyNumberFormat="1" applyFont="1" applyFill="1"/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52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7" fillId="2" borderId="0" xfId="2" applyFont="1" applyFill="1" applyBorder="1"/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0" fontId="11" fillId="5" borderId="7" xfId="0" quotePrefix="1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9" fillId="4" borderId="9" xfId="0" quotePrefix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30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1"/>
  <sheetViews>
    <sheetView showGridLines="0" tabSelected="1" zoomScale="85" zoomScaleNormal="85" zoomScaleSheetLayoutView="85" workbookViewId="0">
      <selection activeCell="J40" sqref="J40"/>
    </sheetView>
  </sheetViews>
  <sheetFormatPr defaultRowHeight="12" x14ac:dyDescent="0.15"/>
  <cols>
    <col min="1" max="1" width="5" style="1" customWidth="1"/>
    <col min="2" max="3" width="6.75" style="1" customWidth="1"/>
    <col min="4" max="18" width="10.625" style="1" customWidth="1"/>
    <col min="19" max="19" width="7.625" style="1" customWidth="1"/>
    <col min="20" max="20" width="10" style="1" customWidth="1"/>
    <col min="21" max="21" width="7.625" style="1" customWidth="1"/>
    <col min="22" max="22" width="10" style="1" customWidth="1"/>
    <col min="23" max="23" width="7.625" style="1" customWidth="1"/>
    <col min="24" max="16384" width="9" style="1"/>
  </cols>
  <sheetData>
    <row r="1" spans="2:18" ht="12" customHeight="1" x14ac:dyDescent="0.15"/>
    <row r="2" spans="2:18" ht="15" customHeight="1" x14ac:dyDescent="0.15">
      <c r="B2" s="12" t="s">
        <v>11</v>
      </c>
      <c r="C2" s="2"/>
    </row>
    <row r="3" spans="2:18" ht="12" customHeight="1" x14ac:dyDescent="0.15">
      <c r="B3" s="15"/>
      <c r="C3" s="15"/>
      <c r="D3" s="15"/>
      <c r="E3" s="15"/>
      <c r="F3" s="15"/>
      <c r="G3" s="15"/>
    </row>
    <row r="4" spans="2:18" ht="12" customHeight="1" x14ac:dyDescent="0.15">
      <c r="B4" s="15"/>
      <c r="C4" s="15"/>
      <c r="R4" s="65" t="s">
        <v>43</v>
      </c>
    </row>
    <row r="5" spans="2:18" ht="12" customHeight="1" x14ac:dyDescent="0.15">
      <c r="B5" s="173" t="s">
        <v>0</v>
      </c>
      <c r="C5" s="174"/>
      <c r="D5" s="177" t="s">
        <v>4</v>
      </c>
      <c r="E5" s="183" t="s">
        <v>10</v>
      </c>
      <c r="F5" s="183" t="s">
        <v>15</v>
      </c>
      <c r="G5" s="183" t="s">
        <v>12</v>
      </c>
      <c r="H5" s="183" t="s">
        <v>5</v>
      </c>
      <c r="I5" s="183" t="s">
        <v>50</v>
      </c>
      <c r="J5" s="183" t="s">
        <v>9</v>
      </c>
      <c r="K5" s="183" t="s">
        <v>13</v>
      </c>
      <c r="L5" s="165" t="s">
        <v>8</v>
      </c>
      <c r="M5" s="183" t="s">
        <v>6</v>
      </c>
      <c r="N5" s="183" t="s">
        <v>14</v>
      </c>
      <c r="O5" s="183" t="s">
        <v>7</v>
      </c>
      <c r="P5" s="183" t="s">
        <v>2</v>
      </c>
      <c r="Q5" s="183" t="s">
        <v>16</v>
      </c>
      <c r="R5" s="169" t="s">
        <v>17</v>
      </c>
    </row>
    <row r="6" spans="2:18" ht="27.75" customHeight="1" x14ac:dyDescent="0.15">
      <c r="B6" s="185"/>
      <c r="C6" s="186"/>
      <c r="D6" s="184"/>
      <c r="E6" s="168"/>
      <c r="F6" s="168"/>
      <c r="G6" s="168"/>
      <c r="H6" s="168"/>
      <c r="I6" s="168"/>
      <c r="J6" s="168"/>
      <c r="K6" s="168"/>
      <c r="L6" s="166"/>
      <c r="M6" s="168"/>
      <c r="N6" s="168"/>
      <c r="O6" s="168"/>
      <c r="P6" s="168"/>
      <c r="Q6" s="168"/>
      <c r="R6" s="171"/>
    </row>
    <row r="7" spans="2:18" ht="13.5" customHeight="1" x14ac:dyDescent="0.15">
      <c r="B7" s="4">
        <v>1997</v>
      </c>
      <c r="C7" s="5">
        <v>9</v>
      </c>
      <c r="D7" s="16">
        <v>37500</v>
      </c>
      <c r="E7" s="17">
        <v>42900</v>
      </c>
      <c r="F7" s="17">
        <v>55200</v>
      </c>
      <c r="G7" s="18">
        <v>14600</v>
      </c>
      <c r="H7" s="20" t="s">
        <v>1</v>
      </c>
      <c r="I7" s="18">
        <v>7300</v>
      </c>
      <c r="J7" s="18">
        <v>12000</v>
      </c>
      <c r="K7" s="18">
        <v>9900</v>
      </c>
      <c r="L7" s="19">
        <v>4700</v>
      </c>
      <c r="M7" s="18" t="s">
        <v>1</v>
      </c>
      <c r="N7" s="18">
        <v>1400</v>
      </c>
      <c r="O7" s="19">
        <v>9900</v>
      </c>
      <c r="P7" s="18">
        <v>24600</v>
      </c>
      <c r="Q7" s="18">
        <v>5000</v>
      </c>
      <c r="R7" s="21">
        <f t="shared" ref="R7:R25" si="0">SUM(D7:Q7)</f>
        <v>225000</v>
      </c>
    </row>
    <row r="8" spans="2:18" ht="13.5" customHeight="1" x14ac:dyDescent="0.15">
      <c r="B8" s="8">
        <v>1998</v>
      </c>
      <c r="C8" s="9">
        <v>10</v>
      </c>
      <c r="D8" s="22">
        <v>33100</v>
      </c>
      <c r="E8" s="23">
        <v>50800</v>
      </c>
      <c r="F8" s="23">
        <v>59900</v>
      </c>
      <c r="G8" s="24">
        <v>6400</v>
      </c>
      <c r="H8" s="26" t="s">
        <v>1</v>
      </c>
      <c r="I8" s="24">
        <v>9200</v>
      </c>
      <c r="J8" s="26">
        <v>9900</v>
      </c>
      <c r="K8" s="24">
        <v>7200</v>
      </c>
      <c r="L8" s="25">
        <v>5500</v>
      </c>
      <c r="M8" s="24" t="s">
        <v>1</v>
      </c>
      <c r="N8" s="24" t="s">
        <v>1</v>
      </c>
      <c r="O8" s="25">
        <v>11500</v>
      </c>
      <c r="P8" s="24">
        <v>23100</v>
      </c>
      <c r="Q8" s="24">
        <v>3400</v>
      </c>
      <c r="R8" s="27">
        <f t="shared" si="0"/>
        <v>220000</v>
      </c>
    </row>
    <row r="9" spans="2:18" ht="13.5" customHeight="1" x14ac:dyDescent="0.15">
      <c r="B9" s="28">
        <v>1999</v>
      </c>
      <c r="C9" s="29">
        <v>11</v>
      </c>
      <c r="D9" s="30" t="s">
        <v>1</v>
      </c>
      <c r="E9" s="31" t="s">
        <v>1</v>
      </c>
      <c r="F9" s="31" t="s">
        <v>1</v>
      </c>
      <c r="G9" s="32" t="s">
        <v>1</v>
      </c>
      <c r="H9" s="31" t="s">
        <v>1</v>
      </c>
      <c r="I9" s="31" t="s">
        <v>1</v>
      </c>
      <c r="J9" s="31" t="s">
        <v>1</v>
      </c>
      <c r="K9" s="31" t="s">
        <v>1</v>
      </c>
      <c r="L9" s="31" t="s">
        <v>1</v>
      </c>
      <c r="M9" s="31" t="s">
        <v>1</v>
      </c>
      <c r="N9" s="31" t="s">
        <v>1</v>
      </c>
      <c r="O9" s="31" t="s">
        <v>1</v>
      </c>
      <c r="P9" s="31" t="s">
        <v>1</v>
      </c>
      <c r="Q9" s="31" t="s">
        <v>1</v>
      </c>
      <c r="R9" s="33">
        <f t="shared" si="0"/>
        <v>0</v>
      </c>
    </row>
    <row r="10" spans="2:18" ht="13.5" customHeight="1" x14ac:dyDescent="0.15">
      <c r="B10" s="6">
        <v>2000</v>
      </c>
      <c r="C10" s="7">
        <v>12</v>
      </c>
      <c r="D10" s="34">
        <v>16200</v>
      </c>
      <c r="E10" s="80">
        <v>36600</v>
      </c>
      <c r="F10" s="80">
        <v>58800</v>
      </c>
      <c r="G10" s="81">
        <v>7900</v>
      </c>
      <c r="H10" s="81">
        <v>3300</v>
      </c>
      <c r="I10" s="81">
        <v>8500</v>
      </c>
      <c r="J10" s="84">
        <v>13700</v>
      </c>
      <c r="K10" s="81">
        <v>5200</v>
      </c>
      <c r="L10" s="82">
        <v>2700</v>
      </c>
      <c r="M10" s="81" t="s">
        <v>1</v>
      </c>
      <c r="N10" s="81" t="s">
        <v>1</v>
      </c>
      <c r="O10" s="82">
        <v>11900</v>
      </c>
      <c r="P10" s="81">
        <v>22600</v>
      </c>
      <c r="Q10" s="81">
        <v>1500</v>
      </c>
      <c r="R10" s="83">
        <f t="shared" si="0"/>
        <v>188900</v>
      </c>
    </row>
    <row r="11" spans="2:18" ht="13.5" customHeight="1" x14ac:dyDescent="0.15">
      <c r="B11" s="6">
        <v>2001</v>
      </c>
      <c r="C11" s="7">
        <v>13</v>
      </c>
      <c r="D11" s="34">
        <v>9400</v>
      </c>
      <c r="E11" s="80">
        <v>32900</v>
      </c>
      <c r="F11" s="80">
        <v>58000</v>
      </c>
      <c r="G11" s="81">
        <v>7600</v>
      </c>
      <c r="H11" s="81">
        <v>3300</v>
      </c>
      <c r="I11" s="81">
        <v>7700</v>
      </c>
      <c r="J11" s="84">
        <v>14500</v>
      </c>
      <c r="K11" s="81">
        <v>4600</v>
      </c>
      <c r="L11" s="82">
        <v>2900</v>
      </c>
      <c r="M11" s="81" t="s">
        <v>1</v>
      </c>
      <c r="N11" s="81" t="s">
        <v>1</v>
      </c>
      <c r="O11" s="82">
        <v>10400</v>
      </c>
      <c r="P11" s="81">
        <v>17700</v>
      </c>
      <c r="Q11" s="81">
        <v>1500</v>
      </c>
      <c r="R11" s="83">
        <f t="shared" si="0"/>
        <v>170500</v>
      </c>
    </row>
    <row r="12" spans="2:18" ht="13.5" customHeight="1" x14ac:dyDescent="0.15">
      <c r="B12" s="6">
        <v>2002</v>
      </c>
      <c r="C12" s="7">
        <v>14</v>
      </c>
      <c r="D12" s="34">
        <v>7300</v>
      </c>
      <c r="E12" s="80">
        <v>33100</v>
      </c>
      <c r="F12" s="80">
        <v>59200</v>
      </c>
      <c r="G12" s="81">
        <v>5900</v>
      </c>
      <c r="H12" s="81">
        <v>6800</v>
      </c>
      <c r="I12" s="81">
        <v>9500</v>
      </c>
      <c r="J12" s="81">
        <v>14800</v>
      </c>
      <c r="K12" s="81">
        <v>4400</v>
      </c>
      <c r="L12" s="82">
        <v>3000</v>
      </c>
      <c r="M12" s="81" t="s">
        <v>1</v>
      </c>
      <c r="N12" s="81">
        <v>600</v>
      </c>
      <c r="O12" s="82">
        <v>10500</v>
      </c>
      <c r="P12" s="81">
        <v>17000</v>
      </c>
      <c r="Q12" s="81">
        <v>1500</v>
      </c>
      <c r="R12" s="83">
        <f t="shared" si="0"/>
        <v>173600</v>
      </c>
    </row>
    <row r="13" spans="2:18" ht="13.5" customHeight="1" x14ac:dyDescent="0.15">
      <c r="B13" s="8">
        <v>2003</v>
      </c>
      <c r="C13" s="9">
        <v>15</v>
      </c>
      <c r="D13" s="22">
        <v>8300</v>
      </c>
      <c r="E13" s="85">
        <v>25300</v>
      </c>
      <c r="F13" s="85">
        <v>63900</v>
      </c>
      <c r="G13" s="86">
        <v>6800</v>
      </c>
      <c r="H13" s="86">
        <v>7800</v>
      </c>
      <c r="I13" s="86">
        <v>9400</v>
      </c>
      <c r="J13" s="86">
        <v>12100</v>
      </c>
      <c r="K13" s="86">
        <v>5400</v>
      </c>
      <c r="L13" s="87">
        <v>3500</v>
      </c>
      <c r="M13" s="87">
        <v>1500</v>
      </c>
      <c r="N13" s="86">
        <v>700</v>
      </c>
      <c r="O13" s="87">
        <v>8900</v>
      </c>
      <c r="P13" s="86">
        <v>17200</v>
      </c>
      <c r="Q13" s="86">
        <v>1600</v>
      </c>
      <c r="R13" s="88">
        <f t="shared" si="0"/>
        <v>172400</v>
      </c>
    </row>
    <row r="14" spans="2:18" ht="13.5" customHeight="1" x14ac:dyDescent="0.15">
      <c r="B14" s="6">
        <v>2004</v>
      </c>
      <c r="C14" s="7">
        <v>16</v>
      </c>
      <c r="D14" s="36" t="s">
        <v>1</v>
      </c>
      <c r="E14" s="84" t="s">
        <v>1</v>
      </c>
      <c r="F14" s="84" t="s">
        <v>1</v>
      </c>
      <c r="G14" s="81" t="s">
        <v>1</v>
      </c>
      <c r="H14" s="84" t="s">
        <v>1</v>
      </c>
      <c r="I14" s="84" t="s">
        <v>1</v>
      </c>
      <c r="J14" s="84" t="s">
        <v>1</v>
      </c>
      <c r="K14" s="84" t="s">
        <v>1</v>
      </c>
      <c r="L14" s="84" t="s">
        <v>1</v>
      </c>
      <c r="M14" s="84" t="s">
        <v>1</v>
      </c>
      <c r="N14" s="84" t="s">
        <v>1</v>
      </c>
      <c r="O14" s="84" t="s">
        <v>1</v>
      </c>
      <c r="P14" s="84" t="s">
        <v>1</v>
      </c>
      <c r="Q14" s="84" t="s">
        <v>1</v>
      </c>
      <c r="R14" s="89">
        <f t="shared" si="0"/>
        <v>0</v>
      </c>
    </row>
    <row r="15" spans="2:18" ht="13.5" customHeight="1" x14ac:dyDescent="0.15">
      <c r="B15" s="6">
        <v>2005</v>
      </c>
      <c r="C15" s="7">
        <v>17</v>
      </c>
      <c r="D15" s="34">
        <v>12300</v>
      </c>
      <c r="E15" s="80">
        <v>34600</v>
      </c>
      <c r="F15" s="80">
        <v>71710</v>
      </c>
      <c r="G15" s="81">
        <v>14400</v>
      </c>
      <c r="H15" s="81">
        <v>10900</v>
      </c>
      <c r="I15" s="81">
        <v>6600</v>
      </c>
      <c r="J15" s="81">
        <v>9900</v>
      </c>
      <c r="K15" s="81">
        <v>3000</v>
      </c>
      <c r="L15" s="82">
        <v>11340</v>
      </c>
      <c r="M15" s="81">
        <v>600</v>
      </c>
      <c r="N15" s="81">
        <v>300</v>
      </c>
      <c r="O15" s="82">
        <v>7000</v>
      </c>
      <c r="P15" s="81">
        <v>18250</v>
      </c>
      <c r="Q15" s="81">
        <v>1600</v>
      </c>
      <c r="R15" s="83">
        <f t="shared" si="0"/>
        <v>202500</v>
      </c>
    </row>
    <row r="16" spans="2:18" ht="13.5" customHeight="1" x14ac:dyDescent="0.15">
      <c r="B16" s="6">
        <v>2006</v>
      </c>
      <c r="C16" s="7">
        <v>18</v>
      </c>
      <c r="D16" s="34">
        <v>11100</v>
      </c>
      <c r="E16" s="80">
        <v>30100</v>
      </c>
      <c r="F16" s="80">
        <v>64700</v>
      </c>
      <c r="G16" s="81">
        <v>11200</v>
      </c>
      <c r="H16" s="81">
        <v>10400</v>
      </c>
      <c r="I16" s="81">
        <v>7500</v>
      </c>
      <c r="J16" s="81">
        <v>11800</v>
      </c>
      <c r="K16" s="81">
        <v>4300</v>
      </c>
      <c r="L16" s="82">
        <v>11300</v>
      </c>
      <c r="M16" s="81">
        <v>1000</v>
      </c>
      <c r="N16" s="81">
        <v>300</v>
      </c>
      <c r="O16" s="82">
        <v>11500</v>
      </c>
      <c r="P16" s="81">
        <v>10900</v>
      </c>
      <c r="Q16" s="81">
        <v>1300</v>
      </c>
      <c r="R16" s="83">
        <f t="shared" si="0"/>
        <v>187400</v>
      </c>
    </row>
    <row r="17" spans="2:18" ht="13.5" customHeight="1" x14ac:dyDescent="0.15">
      <c r="B17" s="6">
        <v>2007</v>
      </c>
      <c r="C17" s="7">
        <v>19</v>
      </c>
      <c r="D17" s="131">
        <v>12600</v>
      </c>
      <c r="E17" s="132">
        <v>32500</v>
      </c>
      <c r="F17" s="132">
        <v>76800</v>
      </c>
      <c r="G17" s="92">
        <v>13300</v>
      </c>
      <c r="H17" s="92">
        <v>10600</v>
      </c>
      <c r="I17" s="92">
        <v>6400</v>
      </c>
      <c r="J17" s="92">
        <v>12100</v>
      </c>
      <c r="K17" s="92">
        <v>5500</v>
      </c>
      <c r="L17" s="133">
        <v>5500</v>
      </c>
      <c r="M17" s="92">
        <v>700</v>
      </c>
      <c r="N17" s="92">
        <v>500</v>
      </c>
      <c r="O17" s="133">
        <v>6700</v>
      </c>
      <c r="P17" s="92">
        <v>12600</v>
      </c>
      <c r="Q17" s="92">
        <v>1200</v>
      </c>
      <c r="R17" s="134">
        <f t="shared" si="0"/>
        <v>197000</v>
      </c>
    </row>
    <row r="18" spans="2:18" ht="13.5" customHeight="1" x14ac:dyDescent="0.15">
      <c r="B18" s="8">
        <v>2008</v>
      </c>
      <c r="C18" s="9">
        <v>20</v>
      </c>
      <c r="D18" s="135">
        <v>5000</v>
      </c>
      <c r="E18" s="136">
        <v>31500</v>
      </c>
      <c r="F18" s="136">
        <v>61700</v>
      </c>
      <c r="G18" s="137">
        <v>10200</v>
      </c>
      <c r="H18" s="137">
        <v>14500</v>
      </c>
      <c r="I18" s="137">
        <v>5000</v>
      </c>
      <c r="J18" s="137">
        <v>11700</v>
      </c>
      <c r="K18" s="137">
        <v>3900</v>
      </c>
      <c r="L18" s="138">
        <v>600</v>
      </c>
      <c r="M18" s="137">
        <v>1400</v>
      </c>
      <c r="N18" s="137">
        <v>100</v>
      </c>
      <c r="O18" s="138">
        <v>1700</v>
      </c>
      <c r="P18" s="137">
        <v>7100</v>
      </c>
      <c r="Q18" s="137">
        <v>1100</v>
      </c>
      <c r="R18" s="139">
        <f t="shared" si="0"/>
        <v>155500</v>
      </c>
    </row>
    <row r="19" spans="2:18" ht="13.5" customHeight="1" x14ac:dyDescent="0.15">
      <c r="B19" s="6">
        <v>2009</v>
      </c>
      <c r="C19" s="7">
        <v>21</v>
      </c>
      <c r="D19" s="131">
        <v>8500</v>
      </c>
      <c r="E19" s="132">
        <v>25300</v>
      </c>
      <c r="F19" s="132">
        <v>57100</v>
      </c>
      <c r="G19" s="92">
        <v>9800</v>
      </c>
      <c r="H19" s="92">
        <v>7900</v>
      </c>
      <c r="I19" s="92">
        <v>5500</v>
      </c>
      <c r="J19" s="92">
        <v>11300</v>
      </c>
      <c r="K19" s="92">
        <v>2800</v>
      </c>
      <c r="L19" s="133">
        <v>5700</v>
      </c>
      <c r="M19" s="92">
        <v>1300</v>
      </c>
      <c r="N19" s="92">
        <v>300</v>
      </c>
      <c r="O19" s="133">
        <v>4300</v>
      </c>
      <c r="P19" s="92">
        <v>9100</v>
      </c>
      <c r="Q19" s="92">
        <v>1000</v>
      </c>
      <c r="R19" s="134">
        <f t="shared" si="0"/>
        <v>149900</v>
      </c>
    </row>
    <row r="20" spans="2:18" ht="13.5" customHeight="1" x14ac:dyDescent="0.15">
      <c r="B20" s="6">
        <v>2010</v>
      </c>
      <c r="C20" s="7">
        <v>22</v>
      </c>
      <c r="D20" s="140">
        <v>1800</v>
      </c>
      <c r="E20" s="132">
        <v>18300</v>
      </c>
      <c r="F20" s="132">
        <v>67800</v>
      </c>
      <c r="G20" s="92">
        <v>12050</v>
      </c>
      <c r="H20" s="92">
        <v>13150</v>
      </c>
      <c r="I20" s="92">
        <v>7000</v>
      </c>
      <c r="J20" s="92">
        <v>14150</v>
      </c>
      <c r="K20" s="92">
        <v>500</v>
      </c>
      <c r="L20" s="92">
        <v>600</v>
      </c>
      <c r="M20" s="92">
        <v>2600</v>
      </c>
      <c r="N20" s="92">
        <v>400</v>
      </c>
      <c r="O20" s="133">
        <v>8500</v>
      </c>
      <c r="P20" s="92">
        <v>12050</v>
      </c>
      <c r="Q20" s="92">
        <v>2000</v>
      </c>
      <c r="R20" s="134">
        <f t="shared" si="0"/>
        <v>160900</v>
      </c>
    </row>
    <row r="21" spans="2:18" ht="13.5" customHeight="1" x14ac:dyDescent="0.15">
      <c r="B21" s="6">
        <v>2011</v>
      </c>
      <c r="C21" s="7">
        <v>23</v>
      </c>
      <c r="D21" s="152" t="s">
        <v>1</v>
      </c>
      <c r="E21" s="132">
        <v>25300</v>
      </c>
      <c r="F21" s="141">
        <v>72920</v>
      </c>
      <c r="G21" s="92">
        <v>13200</v>
      </c>
      <c r="H21" s="92">
        <v>4050</v>
      </c>
      <c r="I21" s="92">
        <v>8450</v>
      </c>
      <c r="J21" s="92" t="s">
        <v>1</v>
      </c>
      <c r="K21" s="92" t="s">
        <v>1</v>
      </c>
      <c r="L21" s="92" t="s">
        <v>1</v>
      </c>
      <c r="M21" s="92" t="s">
        <v>1</v>
      </c>
      <c r="N21" s="92" t="s">
        <v>1</v>
      </c>
      <c r="O21" s="133">
        <v>6300</v>
      </c>
      <c r="P21" s="92">
        <v>14780</v>
      </c>
      <c r="Q21" s="92">
        <v>1000</v>
      </c>
      <c r="R21" s="134">
        <f t="shared" si="0"/>
        <v>146000</v>
      </c>
    </row>
    <row r="22" spans="2:18" ht="13.5" customHeight="1" x14ac:dyDescent="0.15">
      <c r="B22" s="6">
        <v>2012</v>
      </c>
      <c r="C22" s="7">
        <v>24</v>
      </c>
      <c r="D22" s="140">
        <v>2700</v>
      </c>
      <c r="E22" s="132">
        <v>23200</v>
      </c>
      <c r="F22" s="132">
        <v>68100</v>
      </c>
      <c r="G22" s="92">
        <v>11400</v>
      </c>
      <c r="H22" s="92">
        <v>7500</v>
      </c>
      <c r="I22" s="92">
        <v>6400</v>
      </c>
      <c r="J22" s="92">
        <v>4900</v>
      </c>
      <c r="K22" s="92">
        <v>1100</v>
      </c>
      <c r="L22" s="92">
        <v>2400</v>
      </c>
      <c r="M22" s="92">
        <v>1300</v>
      </c>
      <c r="N22" s="92">
        <v>100</v>
      </c>
      <c r="O22" s="133">
        <v>4100</v>
      </c>
      <c r="P22" s="92">
        <v>6200</v>
      </c>
      <c r="Q22" s="92">
        <v>800</v>
      </c>
      <c r="R22" s="134">
        <f t="shared" si="0"/>
        <v>140200</v>
      </c>
    </row>
    <row r="23" spans="2:18" ht="13.5" customHeight="1" x14ac:dyDescent="0.15">
      <c r="B23" s="8">
        <v>2013</v>
      </c>
      <c r="C23" s="9">
        <v>25</v>
      </c>
      <c r="D23" s="142" t="s">
        <v>1</v>
      </c>
      <c r="E23" s="136">
        <v>23400</v>
      </c>
      <c r="F23" s="136">
        <v>69300</v>
      </c>
      <c r="G23" s="137">
        <v>13000</v>
      </c>
      <c r="H23" s="137">
        <v>6900</v>
      </c>
      <c r="I23" s="137">
        <v>5900</v>
      </c>
      <c r="J23" s="137">
        <v>5400</v>
      </c>
      <c r="K23" s="137" t="s">
        <v>1</v>
      </c>
      <c r="L23" s="137" t="s">
        <v>1</v>
      </c>
      <c r="M23" s="137" t="s">
        <v>1</v>
      </c>
      <c r="N23" s="137" t="s">
        <v>1</v>
      </c>
      <c r="O23" s="138">
        <v>4600</v>
      </c>
      <c r="P23" s="137">
        <v>13700</v>
      </c>
      <c r="Q23" s="137">
        <v>900</v>
      </c>
      <c r="R23" s="139">
        <f t="shared" si="0"/>
        <v>143100</v>
      </c>
    </row>
    <row r="24" spans="2:18" ht="13.5" customHeight="1" x14ac:dyDescent="0.15">
      <c r="B24" s="38">
        <v>2014</v>
      </c>
      <c r="C24" s="39">
        <v>26</v>
      </c>
      <c r="D24" s="143" t="s">
        <v>1</v>
      </c>
      <c r="E24" s="144">
        <v>22400</v>
      </c>
      <c r="F24" s="144">
        <v>66400</v>
      </c>
      <c r="G24" s="145">
        <v>12100</v>
      </c>
      <c r="H24" s="145">
        <v>6500</v>
      </c>
      <c r="I24" s="145">
        <v>6000</v>
      </c>
      <c r="J24" s="145">
        <v>5400</v>
      </c>
      <c r="K24" s="145" t="s">
        <v>1</v>
      </c>
      <c r="L24" s="145" t="s">
        <v>1</v>
      </c>
      <c r="M24" s="145" t="s">
        <v>1</v>
      </c>
      <c r="N24" s="145" t="s">
        <v>1</v>
      </c>
      <c r="O24" s="145" t="s">
        <v>1</v>
      </c>
      <c r="P24" s="145">
        <v>18600</v>
      </c>
      <c r="Q24" s="145">
        <v>1000</v>
      </c>
      <c r="R24" s="146">
        <f t="shared" si="0"/>
        <v>138400</v>
      </c>
    </row>
    <row r="25" spans="2:18" ht="13.5" customHeight="1" x14ac:dyDescent="0.15">
      <c r="B25" s="38">
        <v>2015</v>
      </c>
      <c r="C25" s="39">
        <v>27</v>
      </c>
      <c r="D25" s="143" t="s">
        <v>1</v>
      </c>
      <c r="E25" s="144">
        <v>23600</v>
      </c>
      <c r="F25" s="144">
        <v>66100</v>
      </c>
      <c r="G25" s="145">
        <v>12900</v>
      </c>
      <c r="H25" s="145">
        <v>4500</v>
      </c>
      <c r="I25" s="145">
        <v>6500</v>
      </c>
      <c r="J25" s="145">
        <v>3600</v>
      </c>
      <c r="K25" s="145" t="s">
        <v>1</v>
      </c>
      <c r="L25" s="145" t="s">
        <v>1</v>
      </c>
      <c r="M25" s="145" t="s">
        <v>1</v>
      </c>
      <c r="N25" s="145" t="s">
        <v>1</v>
      </c>
      <c r="O25" s="145" t="s">
        <v>1</v>
      </c>
      <c r="P25" s="145">
        <v>18100</v>
      </c>
      <c r="Q25" s="145">
        <v>900</v>
      </c>
      <c r="R25" s="146">
        <f t="shared" si="0"/>
        <v>136200</v>
      </c>
    </row>
    <row r="26" spans="2:18" ht="15" customHeight="1" x14ac:dyDescent="0.15">
      <c r="B26" s="181" t="s">
        <v>49</v>
      </c>
      <c r="C26" s="182"/>
      <c r="D26" s="147" t="s">
        <v>1</v>
      </c>
      <c r="E26" s="148">
        <f t="shared" ref="E26:P26" si="1">E25/E24</f>
        <v>1.0535714285714286</v>
      </c>
      <c r="F26" s="148">
        <f t="shared" si="1"/>
        <v>0.99548192771084343</v>
      </c>
      <c r="G26" s="149">
        <f t="shared" si="1"/>
        <v>1.0661157024793388</v>
      </c>
      <c r="H26" s="150">
        <f t="shared" si="1"/>
        <v>0.69230769230769229</v>
      </c>
      <c r="I26" s="150">
        <f t="shared" si="1"/>
        <v>1.0833333333333333</v>
      </c>
      <c r="J26" s="150">
        <f t="shared" si="1"/>
        <v>0.66666666666666663</v>
      </c>
      <c r="K26" s="150" t="s">
        <v>1</v>
      </c>
      <c r="L26" s="150" t="s">
        <v>1</v>
      </c>
      <c r="M26" s="150" t="s">
        <v>1</v>
      </c>
      <c r="N26" s="150" t="s">
        <v>1</v>
      </c>
      <c r="O26" s="150" t="s">
        <v>1</v>
      </c>
      <c r="P26" s="149">
        <f t="shared" si="1"/>
        <v>0.9731182795698925</v>
      </c>
      <c r="Q26" s="149"/>
      <c r="R26" s="151">
        <f>R25/R24</f>
        <v>0.98410404624277459</v>
      </c>
    </row>
    <row r="27" spans="2:18" ht="12" customHeight="1" x14ac:dyDescent="0.15">
      <c r="B27" s="172" t="s">
        <v>3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2:18" ht="12" customHeight="1" x14ac:dyDescent="0.15">
      <c r="B28" s="13" t="s">
        <v>51</v>
      </c>
      <c r="C28" s="13"/>
      <c r="D28" s="13"/>
      <c r="E28" s="13"/>
      <c r="F28" s="13"/>
      <c r="G28" s="13"/>
      <c r="H28" s="13"/>
      <c r="I28" s="13"/>
      <c r="J28" s="13"/>
      <c r="K28" s="14"/>
      <c r="L28" s="13"/>
      <c r="P28" s="116"/>
    </row>
    <row r="29" spans="2:18" ht="12" customHeight="1" x14ac:dyDescent="0.15">
      <c r="B29" s="13" t="s">
        <v>47</v>
      </c>
      <c r="C29" s="13"/>
      <c r="D29" s="13"/>
      <c r="E29" s="13"/>
      <c r="F29" s="113"/>
      <c r="G29" s="13"/>
      <c r="H29" s="13"/>
      <c r="I29" s="13"/>
      <c r="J29" s="13"/>
      <c r="K29" s="14"/>
      <c r="L29" s="13"/>
    </row>
    <row r="30" spans="2:18" ht="12" customHeight="1" x14ac:dyDescent="0.15">
      <c r="B30" s="13"/>
      <c r="C30" s="13"/>
      <c r="D30" s="13"/>
      <c r="E30" s="13"/>
      <c r="F30" s="13"/>
      <c r="G30" s="13"/>
      <c r="I30" s="41"/>
      <c r="K30" s="13"/>
      <c r="P30" s="116"/>
    </row>
    <row r="31" spans="2:18" ht="12" customHeight="1" x14ac:dyDescent="0.15">
      <c r="B31" s="13"/>
      <c r="C31" s="13"/>
      <c r="D31" s="13"/>
      <c r="E31" s="13"/>
      <c r="G31" s="13"/>
      <c r="I31" s="41"/>
      <c r="K31" s="13"/>
    </row>
    <row r="32" spans="2:18" ht="12" customHeight="1" x14ac:dyDescent="0.15">
      <c r="B32" s="13"/>
      <c r="C32" s="13"/>
      <c r="D32" s="13"/>
      <c r="E32" s="13"/>
      <c r="F32" s="13"/>
      <c r="G32" s="13"/>
      <c r="K32" s="13"/>
    </row>
    <row r="33" spans="2:20" ht="15" customHeight="1" x14ac:dyDescent="0.15">
      <c r="B33" s="12" t="s">
        <v>37</v>
      </c>
      <c r="C33" s="2"/>
    </row>
    <row r="34" spans="2:20" ht="12" customHeight="1" x14ac:dyDescent="0.15">
      <c r="B34" s="10"/>
      <c r="C34" s="14"/>
      <c r="D34" s="14"/>
      <c r="E34" s="14"/>
      <c r="F34" s="14"/>
      <c r="G34" s="14"/>
      <c r="K34" s="14"/>
    </row>
    <row r="35" spans="2:20" ht="12" customHeight="1" x14ac:dyDescent="0.15">
      <c r="B35" s="11"/>
      <c r="C35" s="11"/>
      <c r="D35" s="11"/>
      <c r="E35" s="11"/>
      <c r="F35" s="11"/>
      <c r="G35" s="11"/>
      <c r="K35" s="11"/>
      <c r="Q35" s="65" t="s">
        <v>43</v>
      </c>
    </row>
    <row r="36" spans="2:20" ht="12" customHeight="1" x14ac:dyDescent="0.15">
      <c r="B36" s="173" t="s">
        <v>0</v>
      </c>
      <c r="C36" s="174"/>
      <c r="D36" s="177" t="s">
        <v>18</v>
      </c>
      <c r="E36" s="179" t="s">
        <v>19</v>
      </c>
      <c r="F36" s="42"/>
      <c r="G36" s="42"/>
      <c r="H36" s="42"/>
      <c r="I36" s="42"/>
      <c r="J36" s="42"/>
      <c r="K36" s="42"/>
      <c r="L36" s="42"/>
      <c r="M36" s="42"/>
      <c r="N36" s="43"/>
      <c r="O36" s="44"/>
      <c r="P36" s="45" t="s">
        <v>28</v>
      </c>
      <c r="Q36" s="169" t="s">
        <v>17</v>
      </c>
      <c r="S36" s="46"/>
      <c r="T36" s="47"/>
    </row>
    <row r="37" spans="2:20" ht="12" customHeight="1" x14ac:dyDescent="0.15">
      <c r="B37" s="175"/>
      <c r="C37" s="176"/>
      <c r="D37" s="178"/>
      <c r="E37" s="180"/>
      <c r="F37" s="167" t="s">
        <v>29</v>
      </c>
      <c r="G37" s="167" t="s">
        <v>30</v>
      </c>
      <c r="H37" s="167" t="s">
        <v>31</v>
      </c>
      <c r="I37" s="190" t="s">
        <v>32</v>
      </c>
      <c r="J37" s="48"/>
      <c r="K37" s="49"/>
      <c r="L37" s="167" t="s">
        <v>21</v>
      </c>
      <c r="M37" s="167" t="s">
        <v>22</v>
      </c>
      <c r="N37" s="167" t="s">
        <v>23</v>
      </c>
      <c r="O37" s="167" t="s">
        <v>24</v>
      </c>
      <c r="P37" s="188" t="s">
        <v>25</v>
      </c>
      <c r="Q37" s="170"/>
      <c r="S37" s="46"/>
      <c r="T37" s="47"/>
    </row>
    <row r="38" spans="2:20" ht="25.5" customHeight="1" x14ac:dyDescent="0.15">
      <c r="B38" s="175"/>
      <c r="C38" s="176"/>
      <c r="D38" s="178"/>
      <c r="E38" s="168"/>
      <c r="F38" s="168"/>
      <c r="G38" s="168"/>
      <c r="H38" s="168"/>
      <c r="I38" s="191"/>
      <c r="J38" s="50" t="s">
        <v>26</v>
      </c>
      <c r="K38" s="51" t="s">
        <v>27</v>
      </c>
      <c r="L38" s="168"/>
      <c r="M38" s="168"/>
      <c r="N38" s="168"/>
      <c r="O38" s="168"/>
      <c r="P38" s="189"/>
      <c r="Q38" s="171"/>
      <c r="S38" s="46"/>
      <c r="T38" s="47"/>
    </row>
    <row r="39" spans="2:20" ht="13.5" customHeight="1" x14ac:dyDescent="0.15">
      <c r="B39" s="4">
        <v>1997</v>
      </c>
      <c r="C39" s="5">
        <v>9</v>
      </c>
      <c r="D39" s="52">
        <v>116600</v>
      </c>
      <c r="E39" s="20">
        <f>SUM(F39:O39)</f>
        <v>103400</v>
      </c>
      <c r="F39" s="20">
        <v>12900</v>
      </c>
      <c r="G39" s="20">
        <v>30400</v>
      </c>
      <c r="H39" s="18">
        <v>13200</v>
      </c>
      <c r="I39" s="18">
        <v>21000</v>
      </c>
      <c r="J39" s="18" t="s">
        <v>1</v>
      </c>
      <c r="K39" s="18" t="s">
        <v>1</v>
      </c>
      <c r="L39" s="18">
        <v>14800</v>
      </c>
      <c r="M39" s="18">
        <v>5300</v>
      </c>
      <c r="N39" s="18">
        <v>1400</v>
      </c>
      <c r="O39" s="18">
        <v>4400</v>
      </c>
      <c r="P39" s="18">
        <v>5000</v>
      </c>
      <c r="Q39" s="53">
        <f>D39+E39+P39</f>
        <v>225000</v>
      </c>
      <c r="S39" s="54"/>
      <c r="T39" s="54"/>
    </row>
    <row r="40" spans="2:20" ht="13.5" customHeight="1" x14ac:dyDescent="0.15">
      <c r="B40" s="8">
        <v>1998</v>
      </c>
      <c r="C40" s="9">
        <v>10</v>
      </c>
      <c r="D40" s="55">
        <v>116100</v>
      </c>
      <c r="E40" s="26">
        <f t="shared" ref="E40:E56" si="2">SUM(F40:O40)</f>
        <v>100500</v>
      </c>
      <c r="F40" s="26">
        <v>13700</v>
      </c>
      <c r="G40" s="26">
        <v>30200</v>
      </c>
      <c r="H40" s="24">
        <v>13100</v>
      </c>
      <c r="I40" s="24">
        <v>19100</v>
      </c>
      <c r="J40" s="24" t="s">
        <v>1</v>
      </c>
      <c r="K40" s="24" t="s">
        <v>1</v>
      </c>
      <c r="L40" s="24">
        <v>14000</v>
      </c>
      <c r="M40" s="24">
        <v>5900</v>
      </c>
      <c r="N40" s="24"/>
      <c r="O40" s="24">
        <v>4500</v>
      </c>
      <c r="P40" s="24">
        <v>3400</v>
      </c>
      <c r="Q40" s="56">
        <f t="shared" ref="Q40:Q55" si="3">D40+E40+P40</f>
        <v>220000</v>
      </c>
      <c r="S40" s="54"/>
      <c r="T40" s="54"/>
    </row>
    <row r="41" spans="2:20" ht="13.5" customHeight="1" x14ac:dyDescent="0.15">
      <c r="B41" s="6">
        <v>1999</v>
      </c>
      <c r="C41" s="7">
        <v>11</v>
      </c>
      <c r="D41" s="36" t="s">
        <v>1</v>
      </c>
      <c r="E41" s="36" t="s">
        <v>1</v>
      </c>
      <c r="F41" s="36" t="s">
        <v>1</v>
      </c>
      <c r="G41" s="36" t="s">
        <v>1</v>
      </c>
      <c r="H41" s="36" t="s">
        <v>1</v>
      </c>
      <c r="I41" s="36" t="s">
        <v>1</v>
      </c>
      <c r="J41" s="36" t="s">
        <v>1</v>
      </c>
      <c r="K41" s="36" t="s">
        <v>1</v>
      </c>
      <c r="L41" s="36" t="s">
        <v>1</v>
      </c>
      <c r="M41" s="36" t="s">
        <v>1</v>
      </c>
      <c r="N41" s="36" t="s">
        <v>1</v>
      </c>
      <c r="O41" s="35" t="s">
        <v>1</v>
      </c>
      <c r="P41" s="36" t="s">
        <v>1</v>
      </c>
      <c r="Q41" s="37" t="s">
        <v>1</v>
      </c>
      <c r="S41" s="57"/>
      <c r="T41" s="57"/>
    </row>
    <row r="42" spans="2:20" ht="13.5" customHeight="1" x14ac:dyDescent="0.15">
      <c r="B42" s="6">
        <v>2000</v>
      </c>
      <c r="C42" s="7">
        <v>12</v>
      </c>
      <c r="D42" s="58">
        <v>86900</v>
      </c>
      <c r="E42" s="36">
        <f t="shared" si="2"/>
        <v>101500</v>
      </c>
      <c r="F42" s="36">
        <v>18500</v>
      </c>
      <c r="G42" s="36">
        <v>27200</v>
      </c>
      <c r="H42" s="35">
        <v>10100</v>
      </c>
      <c r="I42" s="35">
        <v>19800</v>
      </c>
      <c r="J42" s="35" t="s">
        <v>1</v>
      </c>
      <c r="K42" s="35" t="s">
        <v>1</v>
      </c>
      <c r="L42" s="36">
        <v>12700</v>
      </c>
      <c r="M42" s="35">
        <v>8400</v>
      </c>
      <c r="N42" s="35" t="s">
        <v>1</v>
      </c>
      <c r="O42" s="35">
        <v>4800</v>
      </c>
      <c r="P42" s="35">
        <v>1500</v>
      </c>
      <c r="Q42" s="59">
        <f>D42+E42+P42</f>
        <v>189900</v>
      </c>
      <c r="S42" s="54"/>
      <c r="T42" s="54"/>
    </row>
    <row r="43" spans="2:20" ht="13.5" customHeight="1" x14ac:dyDescent="0.15">
      <c r="B43" s="6">
        <v>2001</v>
      </c>
      <c r="C43" s="7">
        <v>13</v>
      </c>
      <c r="D43" s="58">
        <v>71900</v>
      </c>
      <c r="E43" s="36">
        <f t="shared" si="2"/>
        <v>97100</v>
      </c>
      <c r="F43" s="36">
        <v>22200</v>
      </c>
      <c r="G43" s="36">
        <v>25800</v>
      </c>
      <c r="H43" s="35">
        <v>8800</v>
      </c>
      <c r="I43" s="35">
        <v>17200</v>
      </c>
      <c r="J43" s="35" t="s">
        <v>1</v>
      </c>
      <c r="K43" s="35" t="s">
        <v>1</v>
      </c>
      <c r="L43" s="35">
        <v>12000</v>
      </c>
      <c r="M43" s="35">
        <v>7600</v>
      </c>
      <c r="N43" s="35" t="s">
        <v>1</v>
      </c>
      <c r="O43" s="35">
        <v>3500</v>
      </c>
      <c r="P43" s="35">
        <v>1500</v>
      </c>
      <c r="Q43" s="59">
        <f t="shared" si="3"/>
        <v>170500</v>
      </c>
      <c r="S43" s="54"/>
      <c r="T43" s="54"/>
    </row>
    <row r="44" spans="2:20" ht="13.5" customHeight="1" x14ac:dyDescent="0.15">
      <c r="B44" s="6">
        <v>2002</v>
      </c>
      <c r="C44" s="7">
        <v>14</v>
      </c>
      <c r="D44" s="58">
        <v>64100</v>
      </c>
      <c r="E44" s="36">
        <f t="shared" si="2"/>
        <v>108000</v>
      </c>
      <c r="F44" s="36">
        <v>30100</v>
      </c>
      <c r="G44" s="36">
        <v>27000</v>
      </c>
      <c r="H44" s="35">
        <v>8700</v>
      </c>
      <c r="I44" s="35">
        <v>17500</v>
      </c>
      <c r="J44" s="35" t="s">
        <v>1</v>
      </c>
      <c r="K44" s="35" t="s">
        <v>1</v>
      </c>
      <c r="L44" s="35">
        <v>12200</v>
      </c>
      <c r="M44" s="35">
        <v>9500</v>
      </c>
      <c r="N44" s="35" t="s">
        <v>1</v>
      </c>
      <c r="O44" s="35">
        <v>3000</v>
      </c>
      <c r="P44" s="35">
        <v>1500</v>
      </c>
      <c r="Q44" s="59">
        <f t="shared" si="3"/>
        <v>173600</v>
      </c>
      <c r="S44" s="54"/>
      <c r="T44" s="54"/>
    </row>
    <row r="45" spans="2:20" ht="13.5" customHeight="1" x14ac:dyDescent="0.15">
      <c r="B45" s="8">
        <v>2003</v>
      </c>
      <c r="C45" s="9">
        <v>15</v>
      </c>
      <c r="D45" s="79">
        <v>56600</v>
      </c>
      <c r="E45" s="93">
        <f t="shared" si="2"/>
        <v>114200</v>
      </c>
      <c r="F45" s="93">
        <v>34500</v>
      </c>
      <c r="G45" s="93">
        <v>31800</v>
      </c>
      <c r="H45" s="86">
        <v>9400</v>
      </c>
      <c r="I45" s="86">
        <v>14800</v>
      </c>
      <c r="J45" s="86" t="s">
        <v>1</v>
      </c>
      <c r="K45" s="86" t="s">
        <v>1</v>
      </c>
      <c r="L45" s="86">
        <v>9100</v>
      </c>
      <c r="M45" s="86">
        <v>11100</v>
      </c>
      <c r="N45" s="86" t="s">
        <v>1</v>
      </c>
      <c r="O45" s="86">
        <v>3500</v>
      </c>
      <c r="P45" s="86">
        <v>1600</v>
      </c>
      <c r="Q45" s="94">
        <f t="shared" si="3"/>
        <v>172400</v>
      </c>
      <c r="S45" s="54"/>
      <c r="T45" s="54"/>
    </row>
    <row r="46" spans="2:20" ht="13.5" customHeight="1" x14ac:dyDescent="0.15">
      <c r="B46" s="28">
        <v>2004</v>
      </c>
      <c r="C46" s="29">
        <v>16</v>
      </c>
      <c r="D46" s="95" t="s">
        <v>1</v>
      </c>
      <c r="E46" s="95" t="s">
        <v>1</v>
      </c>
      <c r="F46" s="95" t="s">
        <v>1</v>
      </c>
      <c r="G46" s="95" t="s">
        <v>1</v>
      </c>
      <c r="H46" s="95" t="s">
        <v>1</v>
      </c>
      <c r="I46" s="95" t="s">
        <v>1</v>
      </c>
      <c r="J46" s="95" t="s">
        <v>1</v>
      </c>
      <c r="K46" s="95" t="s">
        <v>1</v>
      </c>
      <c r="L46" s="95" t="s">
        <v>1</v>
      </c>
      <c r="M46" s="95" t="s">
        <v>1</v>
      </c>
      <c r="N46" s="95" t="s">
        <v>1</v>
      </c>
      <c r="O46" s="96" t="s">
        <v>1</v>
      </c>
      <c r="P46" s="95" t="s">
        <v>1</v>
      </c>
      <c r="Q46" s="97" t="s">
        <v>1</v>
      </c>
      <c r="S46" s="57"/>
      <c r="T46" s="57"/>
    </row>
    <row r="47" spans="2:20" ht="13.5" customHeight="1" x14ac:dyDescent="0.15">
      <c r="B47" s="6">
        <v>2005</v>
      </c>
      <c r="C47" s="7">
        <v>17</v>
      </c>
      <c r="D47" s="98">
        <v>65100</v>
      </c>
      <c r="E47" s="84">
        <f t="shared" si="2"/>
        <v>135800</v>
      </c>
      <c r="F47" s="84">
        <v>62400</v>
      </c>
      <c r="G47" s="84">
        <v>27000</v>
      </c>
      <c r="H47" s="81">
        <v>6100</v>
      </c>
      <c r="I47" s="81">
        <v>13100</v>
      </c>
      <c r="J47" s="81" t="s">
        <v>1</v>
      </c>
      <c r="K47" s="81" t="s">
        <v>1</v>
      </c>
      <c r="L47" s="81">
        <v>7700</v>
      </c>
      <c r="M47" s="81">
        <v>11300</v>
      </c>
      <c r="N47" s="81">
        <v>300</v>
      </c>
      <c r="O47" s="81">
        <v>7900</v>
      </c>
      <c r="P47" s="81">
        <v>1600</v>
      </c>
      <c r="Q47" s="99">
        <f t="shared" si="3"/>
        <v>202500</v>
      </c>
      <c r="S47" s="54"/>
      <c r="T47" s="54"/>
    </row>
    <row r="48" spans="2:20" ht="13.5" customHeight="1" x14ac:dyDescent="0.15">
      <c r="B48" s="6">
        <v>2006</v>
      </c>
      <c r="C48" s="7">
        <v>18</v>
      </c>
      <c r="D48" s="98">
        <v>63500</v>
      </c>
      <c r="E48" s="84">
        <f t="shared" si="2"/>
        <v>122600</v>
      </c>
      <c r="F48" s="84">
        <v>56300</v>
      </c>
      <c r="G48" s="84">
        <v>24500</v>
      </c>
      <c r="H48" s="81">
        <v>6200</v>
      </c>
      <c r="I48" s="81">
        <v>12500</v>
      </c>
      <c r="J48" s="81" t="s">
        <v>1</v>
      </c>
      <c r="K48" s="81" t="s">
        <v>1</v>
      </c>
      <c r="L48" s="81">
        <v>7000</v>
      </c>
      <c r="M48" s="81">
        <v>11400</v>
      </c>
      <c r="N48" s="81">
        <v>300</v>
      </c>
      <c r="O48" s="81">
        <v>4400</v>
      </c>
      <c r="P48" s="81">
        <v>1300</v>
      </c>
      <c r="Q48" s="99">
        <f t="shared" si="3"/>
        <v>187400</v>
      </c>
      <c r="S48" s="54"/>
      <c r="T48" s="54"/>
    </row>
    <row r="49" spans="2:20" ht="13.5" customHeight="1" x14ac:dyDescent="0.15">
      <c r="B49" s="6">
        <v>2007</v>
      </c>
      <c r="C49" s="7">
        <v>19</v>
      </c>
      <c r="D49" s="98">
        <v>58500</v>
      </c>
      <c r="E49" s="84">
        <f t="shared" si="2"/>
        <v>137300</v>
      </c>
      <c r="F49" s="84">
        <v>69800</v>
      </c>
      <c r="G49" s="84">
        <v>32500</v>
      </c>
      <c r="H49" s="81">
        <v>7400</v>
      </c>
      <c r="I49" s="81">
        <v>11100</v>
      </c>
      <c r="J49" s="81" t="s">
        <v>1</v>
      </c>
      <c r="K49" s="81" t="s">
        <v>1</v>
      </c>
      <c r="L49" s="81">
        <v>6300</v>
      </c>
      <c r="M49" s="81">
        <v>6200</v>
      </c>
      <c r="N49" s="81">
        <v>500</v>
      </c>
      <c r="O49" s="81">
        <v>3500</v>
      </c>
      <c r="P49" s="81">
        <v>1200</v>
      </c>
      <c r="Q49" s="99">
        <f t="shared" si="3"/>
        <v>197000</v>
      </c>
      <c r="S49" s="54"/>
      <c r="T49" s="54"/>
    </row>
    <row r="50" spans="2:20" ht="13.5" customHeight="1" x14ac:dyDescent="0.15">
      <c r="B50" s="8">
        <v>2008</v>
      </c>
      <c r="C50" s="9">
        <v>20</v>
      </c>
      <c r="D50" s="142">
        <v>52700</v>
      </c>
      <c r="E50" s="154">
        <f t="shared" si="2"/>
        <v>101750</v>
      </c>
      <c r="F50" s="154">
        <v>48400</v>
      </c>
      <c r="G50" s="154">
        <v>26000</v>
      </c>
      <c r="H50" s="137">
        <v>5600</v>
      </c>
      <c r="I50" s="137">
        <v>6400</v>
      </c>
      <c r="J50" s="137" t="s">
        <v>1</v>
      </c>
      <c r="K50" s="137" t="s">
        <v>1</v>
      </c>
      <c r="L50" s="137">
        <v>5300</v>
      </c>
      <c r="M50" s="137">
        <v>5850</v>
      </c>
      <c r="N50" s="137">
        <v>100</v>
      </c>
      <c r="O50" s="137">
        <v>4100</v>
      </c>
      <c r="P50" s="137">
        <v>1050</v>
      </c>
      <c r="Q50" s="155">
        <f t="shared" si="3"/>
        <v>155500</v>
      </c>
      <c r="R50" s="123"/>
      <c r="S50" s="54"/>
      <c r="T50" s="54"/>
    </row>
    <row r="51" spans="2:20" ht="13.5" customHeight="1" x14ac:dyDescent="0.15">
      <c r="B51" s="6">
        <v>2009</v>
      </c>
      <c r="C51" s="7">
        <v>21</v>
      </c>
      <c r="D51" s="152">
        <v>53300</v>
      </c>
      <c r="E51" s="141">
        <f t="shared" si="2"/>
        <v>95600</v>
      </c>
      <c r="F51" s="141">
        <v>42100</v>
      </c>
      <c r="G51" s="141">
        <v>26000</v>
      </c>
      <c r="H51" s="92">
        <v>4700</v>
      </c>
      <c r="I51" s="92">
        <v>9600</v>
      </c>
      <c r="J51" s="92" t="s">
        <v>1</v>
      </c>
      <c r="K51" s="92" t="s">
        <v>1</v>
      </c>
      <c r="L51" s="92">
        <v>5100</v>
      </c>
      <c r="M51" s="92">
        <v>5600</v>
      </c>
      <c r="N51" s="92">
        <v>300</v>
      </c>
      <c r="O51" s="92">
        <v>2200</v>
      </c>
      <c r="P51" s="92">
        <v>1000</v>
      </c>
      <c r="Q51" s="153">
        <f t="shared" si="3"/>
        <v>149900</v>
      </c>
      <c r="R51" s="123"/>
      <c r="S51" s="54"/>
      <c r="T51" s="54"/>
    </row>
    <row r="52" spans="2:20" ht="13.5" customHeight="1" x14ac:dyDescent="0.15">
      <c r="B52" s="6">
        <v>2010</v>
      </c>
      <c r="C52" s="7">
        <v>22</v>
      </c>
      <c r="D52" s="152">
        <v>43350</v>
      </c>
      <c r="E52" s="141">
        <f t="shared" si="2"/>
        <v>115550</v>
      </c>
      <c r="F52" s="141">
        <v>44100</v>
      </c>
      <c r="G52" s="141">
        <v>37650</v>
      </c>
      <c r="H52" s="92">
        <v>5400</v>
      </c>
      <c r="I52" s="92">
        <v>17000</v>
      </c>
      <c r="J52" s="92" t="s">
        <v>1</v>
      </c>
      <c r="K52" s="92" t="s">
        <v>1</v>
      </c>
      <c r="L52" s="92">
        <v>6450</v>
      </c>
      <c r="M52" s="92">
        <v>4350</v>
      </c>
      <c r="N52" s="92">
        <v>400</v>
      </c>
      <c r="O52" s="92">
        <v>200</v>
      </c>
      <c r="P52" s="92">
        <v>2000</v>
      </c>
      <c r="Q52" s="153">
        <f t="shared" si="3"/>
        <v>160900</v>
      </c>
      <c r="R52" s="123"/>
      <c r="S52" s="54"/>
      <c r="T52" s="54"/>
    </row>
    <row r="53" spans="2:20" ht="13.5" customHeight="1" x14ac:dyDescent="0.15">
      <c r="B53" s="6">
        <v>2011</v>
      </c>
      <c r="C53" s="7">
        <v>23</v>
      </c>
      <c r="D53" s="152">
        <v>46100</v>
      </c>
      <c r="E53" s="141">
        <f t="shared" si="2"/>
        <v>98750</v>
      </c>
      <c r="F53" s="141">
        <v>37600</v>
      </c>
      <c r="G53" s="141">
        <v>30400</v>
      </c>
      <c r="H53" s="92">
        <v>4550</v>
      </c>
      <c r="I53" s="92">
        <v>10550</v>
      </c>
      <c r="J53" s="92" t="s">
        <v>1</v>
      </c>
      <c r="K53" s="92" t="s">
        <v>1</v>
      </c>
      <c r="L53" s="92">
        <v>7600</v>
      </c>
      <c r="M53" s="92">
        <v>7200</v>
      </c>
      <c r="N53" s="92" t="s">
        <v>1</v>
      </c>
      <c r="O53" s="92">
        <v>850</v>
      </c>
      <c r="P53" s="92">
        <v>1150</v>
      </c>
      <c r="Q53" s="153">
        <f>D53+E53+P53</f>
        <v>146000</v>
      </c>
      <c r="R53" s="123"/>
      <c r="S53" s="54"/>
      <c r="T53" s="54"/>
    </row>
    <row r="54" spans="2:20" ht="13.5" customHeight="1" x14ac:dyDescent="0.15">
      <c r="B54" s="6">
        <v>2012</v>
      </c>
      <c r="C54" s="7">
        <v>24</v>
      </c>
      <c r="D54" s="152">
        <v>54700</v>
      </c>
      <c r="E54" s="141">
        <f t="shared" si="2"/>
        <v>84700</v>
      </c>
      <c r="F54" s="141">
        <v>31500</v>
      </c>
      <c r="G54" s="141">
        <v>30100</v>
      </c>
      <c r="H54" s="92">
        <v>3600</v>
      </c>
      <c r="I54" s="92" t="s">
        <v>1</v>
      </c>
      <c r="J54" s="92">
        <v>4000</v>
      </c>
      <c r="K54" s="92">
        <v>4900</v>
      </c>
      <c r="L54" s="92">
        <v>4600</v>
      </c>
      <c r="M54" s="92">
        <v>5200</v>
      </c>
      <c r="N54" s="92">
        <v>100</v>
      </c>
      <c r="O54" s="92">
        <v>700</v>
      </c>
      <c r="P54" s="92">
        <v>800</v>
      </c>
      <c r="Q54" s="153">
        <f t="shared" si="3"/>
        <v>140200</v>
      </c>
      <c r="R54" s="123"/>
      <c r="S54" s="54"/>
      <c r="T54" s="54"/>
    </row>
    <row r="55" spans="2:20" ht="13.5" customHeight="1" x14ac:dyDescent="0.15">
      <c r="B55" s="8">
        <v>2013</v>
      </c>
      <c r="C55" s="9">
        <v>25</v>
      </c>
      <c r="D55" s="142">
        <v>54600</v>
      </c>
      <c r="E55" s="154">
        <f t="shared" si="2"/>
        <v>87600</v>
      </c>
      <c r="F55" s="154">
        <v>32500</v>
      </c>
      <c r="G55" s="154">
        <v>30400</v>
      </c>
      <c r="H55" s="137">
        <v>3600</v>
      </c>
      <c r="I55" s="137" t="s">
        <v>1</v>
      </c>
      <c r="J55" s="137">
        <v>4600</v>
      </c>
      <c r="K55" s="137">
        <v>4700</v>
      </c>
      <c r="L55" s="137">
        <v>5300</v>
      </c>
      <c r="M55" s="137">
        <v>5100</v>
      </c>
      <c r="N55" s="137">
        <v>200</v>
      </c>
      <c r="O55" s="137">
        <v>1200</v>
      </c>
      <c r="P55" s="137">
        <v>900</v>
      </c>
      <c r="Q55" s="155">
        <f t="shared" si="3"/>
        <v>143100</v>
      </c>
      <c r="R55" s="123"/>
      <c r="S55" s="54"/>
      <c r="T55" s="54"/>
    </row>
    <row r="56" spans="2:20" ht="13.5" customHeight="1" x14ac:dyDescent="0.15">
      <c r="B56" s="28">
        <v>2014</v>
      </c>
      <c r="C56" s="29">
        <v>26</v>
      </c>
      <c r="D56" s="156">
        <v>49900</v>
      </c>
      <c r="E56" s="95">
        <f t="shared" si="2"/>
        <v>87500</v>
      </c>
      <c r="F56" s="95">
        <v>32700</v>
      </c>
      <c r="G56" s="95">
        <v>26600</v>
      </c>
      <c r="H56" s="96">
        <v>3300</v>
      </c>
      <c r="I56" s="96" t="s">
        <v>1</v>
      </c>
      <c r="J56" s="96">
        <v>4800</v>
      </c>
      <c r="K56" s="96">
        <v>6300</v>
      </c>
      <c r="L56" s="96">
        <v>5500</v>
      </c>
      <c r="M56" s="96">
        <v>6900</v>
      </c>
      <c r="N56" s="96">
        <v>200</v>
      </c>
      <c r="O56" s="96">
        <v>1200</v>
      </c>
      <c r="P56" s="96">
        <v>1000</v>
      </c>
      <c r="Q56" s="157">
        <f>D56+E56+P56</f>
        <v>138400</v>
      </c>
      <c r="S56" s="54"/>
      <c r="T56" s="54"/>
    </row>
    <row r="57" spans="2:20" ht="13.5" customHeight="1" x14ac:dyDescent="0.15">
      <c r="B57" s="8">
        <v>2015</v>
      </c>
      <c r="C57" s="9">
        <v>27</v>
      </c>
      <c r="D57" s="79">
        <v>45300</v>
      </c>
      <c r="E57" s="93">
        <f t="shared" ref="E57" si="4">SUM(F57:O57)</f>
        <v>90000</v>
      </c>
      <c r="F57" s="93">
        <v>31100</v>
      </c>
      <c r="G57" s="93">
        <v>31100</v>
      </c>
      <c r="H57" s="86">
        <v>3400</v>
      </c>
      <c r="I57" s="86" t="s">
        <v>1</v>
      </c>
      <c r="J57" s="86">
        <v>4700</v>
      </c>
      <c r="K57" s="86">
        <v>7100</v>
      </c>
      <c r="L57" s="86">
        <v>4500</v>
      </c>
      <c r="M57" s="86">
        <v>7000</v>
      </c>
      <c r="N57" s="86">
        <v>200</v>
      </c>
      <c r="O57" s="86">
        <v>900</v>
      </c>
      <c r="P57" s="86">
        <v>900</v>
      </c>
      <c r="Q57" s="155">
        <f>D57+E57+P57</f>
        <v>136200</v>
      </c>
      <c r="R57" s="164"/>
      <c r="S57" s="54"/>
      <c r="T57" s="54"/>
    </row>
    <row r="58" spans="2:20" ht="15" customHeight="1" x14ac:dyDescent="0.15">
      <c r="B58" s="187" t="s">
        <v>48</v>
      </c>
      <c r="C58" s="182"/>
      <c r="D58" s="100">
        <f>D57/D56</f>
        <v>0.90781563126252507</v>
      </c>
      <c r="E58" s="90">
        <f t="shared" ref="E58:P58" si="5">E57/E56</f>
        <v>1.0285714285714285</v>
      </c>
      <c r="F58" s="90">
        <f t="shared" si="5"/>
        <v>0.95107033639143734</v>
      </c>
      <c r="G58" s="91">
        <f t="shared" si="5"/>
        <v>1.1691729323308271</v>
      </c>
      <c r="H58" s="91">
        <f t="shared" si="5"/>
        <v>1.0303030303030303</v>
      </c>
      <c r="I58" s="91" t="s">
        <v>1</v>
      </c>
      <c r="J58" s="91">
        <f t="shared" si="5"/>
        <v>0.97916666666666663</v>
      </c>
      <c r="K58" s="91">
        <f t="shared" si="5"/>
        <v>1.126984126984127</v>
      </c>
      <c r="L58" s="91">
        <f t="shared" si="5"/>
        <v>0.81818181818181823</v>
      </c>
      <c r="M58" s="91">
        <f t="shared" si="5"/>
        <v>1.0144927536231885</v>
      </c>
      <c r="N58" s="91">
        <f t="shared" si="5"/>
        <v>1</v>
      </c>
      <c r="O58" s="91">
        <f t="shared" si="5"/>
        <v>0.75</v>
      </c>
      <c r="P58" s="91">
        <f t="shared" si="5"/>
        <v>0.9</v>
      </c>
      <c r="Q58" s="101">
        <f t="shared" ref="Q58" si="6">Q56/Q55</f>
        <v>0.9671558350803634</v>
      </c>
      <c r="R58" s="60"/>
    </row>
    <row r="59" spans="2:20" ht="12" customHeight="1" x14ac:dyDescent="0.15">
      <c r="B59" s="103" t="s">
        <v>3</v>
      </c>
      <c r="C59" s="40"/>
      <c r="D59" s="40"/>
      <c r="E59" s="40"/>
      <c r="F59" s="40"/>
      <c r="G59" s="40"/>
      <c r="K59" s="40"/>
      <c r="M59" s="61"/>
      <c r="S59" s="62"/>
      <c r="T59" s="62"/>
    </row>
    <row r="60" spans="2:20" ht="12" customHeight="1" x14ac:dyDescent="0.15">
      <c r="B60" s="13" t="s">
        <v>56</v>
      </c>
      <c r="C60" s="13"/>
      <c r="D60" s="13"/>
      <c r="E60" s="13"/>
      <c r="F60" s="13"/>
      <c r="G60" s="13"/>
      <c r="K60" s="13"/>
      <c r="M60" s="63"/>
    </row>
    <row r="61" spans="2:20" x14ac:dyDescent="0.15">
      <c r="B61" s="102" t="s">
        <v>40</v>
      </c>
      <c r="C61" s="14"/>
      <c r="D61" s="14"/>
      <c r="E61" s="14"/>
      <c r="F61" s="14"/>
      <c r="G61" s="14"/>
      <c r="K61" s="14"/>
      <c r="M61" s="63"/>
      <c r="Q61" s="64" t="s">
        <v>57</v>
      </c>
    </row>
  </sheetData>
  <mergeCells count="32">
    <mergeCell ref="B58:C58"/>
    <mergeCell ref="P37:P38"/>
    <mergeCell ref="G37:G38"/>
    <mergeCell ref="H37:H38"/>
    <mergeCell ref="I37:I38"/>
    <mergeCell ref="L37:L38"/>
    <mergeCell ref="F37:F38"/>
    <mergeCell ref="R5:R6"/>
    <mergeCell ref="B26:C26"/>
    <mergeCell ref="I5:I6"/>
    <mergeCell ref="J5:J6"/>
    <mergeCell ref="K5:K6"/>
    <mergeCell ref="M5:M6"/>
    <mergeCell ref="D5:D6"/>
    <mergeCell ref="E5:E6"/>
    <mergeCell ref="N5:N6"/>
    <mergeCell ref="B5:C6"/>
    <mergeCell ref="H5:H6"/>
    <mergeCell ref="O5:O6"/>
    <mergeCell ref="F5:F6"/>
    <mergeCell ref="G5:G6"/>
    <mergeCell ref="P5:P6"/>
    <mergeCell ref="Q5:Q6"/>
    <mergeCell ref="L5:L6"/>
    <mergeCell ref="O37:O38"/>
    <mergeCell ref="M37:M38"/>
    <mergeCell ref="N37:N38"/>
    <mergeCell ref="Q36:Q38"/>
    <mergeCell ref="B27:L27"/>
    <mergeCell ref="B36:C38"/>
    <mergeCell ref="D36:D38"/>
    <mergeCell ref="E36:E38"/>
  </mergeCells>
  <phoneticPr fontId="2"/>
  <pageMargins left="0" right="0" top="0.15748031496062992" bottom="0.15748031496062992" header="0.31496062992125984" footer="0.31496062992125984"/>
  <pageSetup paperSize="9" scale="74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3"/>
  <sheetViews>
    <sheetView showGridLines="0" zoomScale="85" zoomScaleNormal="85" zoomScaleSheetLayoutView="100" workbookViewId="0">
      <selection activeCell="AT19" sqref="AT19"/>
    </sheetView>
  </sheetViews>
  <sheetFormatPr defaultRowHeight="12" x14ac:dyDescent="0.15"/>
  <cols>
    <col min="1" max="1" width="5" style="1" customWidth="1"/>
    <col min="2" max="3" width="9.75" style="1" customWidth="1"/>
    <col min="4" max="4" width="10.625" style="1" customWidth="1"/>
    <col min="5" max="6" width="7.375" style="1" customWidth="1"/>
    <col min="7" max="7" width="10.625" style="1" customWidth="1"/>
    <col min="8" max="9" width="7.375" style="1" customWidth="1"/>
    <col min="10" max="10" width="10.625" style="1" customWidth="1"/>
    <col min="11" max="12" width="7.375" style="1" customWidth="1"/>
    <col min="13" max="13" width="10.625" style="1" customWidth="1"/>
    <col min="14" max="15" width="7.375" style="1" customWidth="1"/>
    <col min="16" max="16" width="10.625" style="1" customWidth="1"/>
    <col min="17" max="18" width="7.375" style="1" customWidth="1"/>
    <col min="19" max="19" width="10.625" style="1" customWidth="1"/>
    <col min="20" max="21" width="7.375" style="1" customWidth="1"/>
    <col min="22" max="22" width="10.625" style="1" customWidth="1"/>
    <col min="23" max="24" width="8.125" style="1" customWidth="1"/>
    <col min="25" max="25" width="10.625" style="1" customWidth="1"/>
    <col min="26" max="27" width="8.125" style="1" customWidth="1"/>
    <col min="28" max="28" width="10.625" style="1" customWidth="1"/>
    <col min="29" max="30" width="7.375" style="1" customWidth="1"/>
    <col min="31" max="31" width="10.625" style="1" customWidth="1"/>
    <col min="32" max="33" width="7.375" style="1" customWidth="1"/>
    <col min="34" max="34" width="10.625" style="1" customWidth="1"/>
    <col min="35" max="36" width="7.375" style="1" customWidth="1"/>
    <col min="37" max="37" width="10.625" style="1" customWidth="1"/>
    <col min="38" max="39" width="7.375" style="1" customWidth="1"/>
    <col min="40" max="40" width="10.625" style="1" customWidth="1"/>
    <col min="41" max="42" width="7.375" style="1" customWidth="1"/>
    <col min="43" max="43" width="10.625" style="1" customWidth="1"/>
    <col min="44" max="45" width="8.125" style="1" customWidth="1"/>
    <col min="46" max="46" width="10.625" style="1" customWidth="1"/>
    <col min="47" max="16384" width="9" style="1"/>
  </cols>
  <sheetData>
    <row r="1" spans="2:48" ht="12" customHeight="1" x14ac:dyDescent="0.15"/>
    <row r="2" spans="2:48" ht="15" customHeight="1" x14ac:dyDescent="0.15">
      <c r="B2" s="12" t="s">
        <v>38</v>
      </c>
      <c r="C2" s="2"/>
    </row>
    <row r="3" spans="2:48" ht="12" customHeight="1" x14ac:dyDescent="0.15">
      <c r="B3" s="1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4"/>
      <c r="R3" s="14"/>
      <c r="T3" s="14"/>
      <c r="U3" s="14"/>
      <c r="W3" s="14"/>
      <c r="X3" s="14"/>
      <c r="Y3" s="14"/>
      <c r="Z3" s="14"/>
      <c r="AA3" s="14"/>
      <c r="AC3" s="14"/>
      <c r="AD3" s="14"/>
      <c r="AF3" s="14"/>
      <c r="AG3" s="14"/>
      <c r="AI3" s="14"/>
      <c r="AJ3" s="14"/>
      <c r="AL3" s="14"/>
      <c r="AM3" s="14"/>
      <c r="AO3" s="14"/>
      <c r="AP3" s="14"/>
      <c r="AR3" s="14"/>
      <c r="AS3" s="14"/>
    </row>
    <row r="4" spans="2:48" ht="12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Q4" s="11"/>
      <c r="R4" s="11"/>
      <c r="T4" s="11"/>
      <c r="U4" s="11"/>
      <c r="W4" s="11"/>
      <c r="X4" s="11"/>
      <c r="Y4" s="11"/>
      <c r="Z4" s="11"/>
      <c r="AA4" s="11"/>
      <c r="AC4" s="11"/>
      <c r="AD4" s="11"/>
      <c r="AF4" s="11"/>
      <c r="AG4" s="11"/>
      <c r="AI4" s="11"/>
      <c r="AJ4" s="11"/>
      <c r="AL4" s="11"/>
      <c r="AM4" s="11"/>
      <c r="AO4" s="11"/>
      <c r="AP4" s="11"/>
      <c r="AR4" s="11"/>
      <c r="AS4" s="65" t="s">
        <v>43</v>
      </c>
    </row>
    <row r="5" spans="2:48" ht="12" customHeight="1" x14ac:dyDescent="0.15">
      <c r="B5" s="173" t="s">
        <v>0</v>
      </c>
      <c r="C5" s="174"/>
      <c r="D5" s="200" t="s">
        <v>18</v>
      </c>
      <c r="E5" s="73"/>
      <c r="F5" s="3"/>
      <c r="G5" s="179" t="s">
        <v>19</v>
      </c>
      <c r="H5" s="73"/>
      <c r="I5" s="104"/>
      <c r="J5" s="42"/>
      <c r="K5" s="73"/>
      <c r="L5" s="104"/>
      <c r="M5" s="42"/>
      <c r="N5" s="73"/>
      <c r="O5" s="104"/>
      <c r="P5" s="42"/>
      <c r="Q5" s="73"/>
      <c r="R5" s="104"/>
      <c r="S5" s="42"/>
      <c r="T5" s="73"/>
      <c r="U5" s="104"/>
      <c r="V5" s="42"/>
      <c r="W5" s="73"/>
      <c r="X5" s="73"/>
      <c r="Y5" s="42"/>
      <c r="Z5" s="73"/>
      <c r="AA5" s="73"/>
      <c r="AB5" s="42"/>
      <c r="AC5" s="73"/>
      <c r="AD5" s="3"/>
      <c r="AE5" s="42"/>
      <c r="AF5" s="73"/>
      <c r="AG5" s="104"/>
      <c r="AH5" s="43"/>
      <c r="AI5" s="73"/>
      <c r="AJ5" s="104"/>
      <c r="AK5" s="43"/>
      <c r="AL5" s="104"/>
      <c r="AM5" s="3"/>
      <c r="AN5" s="66" t="s">
        <v>20</v>
      </c>
      <c r="AO5" s="43"/>
      <c r="AP5" s="44"/>
      <c r="AQ5" s="195" t="s">
        <v>17</v>
      </c>
      <c r="AR5" s="107"/>
      <c r="AS5" s="108"/>
      <c r="AU5" s="46"/>
      <c r="AV5" s="47"/>
    </row>
    <row r="6" spans="2:48" ht="12" customHeight="1" x14ac:dyDescent="0.15">
      <c r="B6" s="175"/>
      <c r="C6" s="176"/>
      <c r="D6" s="201"/>
      <c r="E6" s="78"/>
      <c r="F6" s="75"/>
      <c r="G6" s="198"/>
      <c r="H6" s="78"/>
      <c r="I6" s="75"/>
      <c r="J6" s="190" t="s">
        <v>29</v>
      </c>
      <c r="K6" s="105"/>
      <c r="L6" s="106"/>
      <c r="M6" s="190" t="s">
        <v>30</v>
      </c>
      <c r="N6" s="105"/>
      <c r="O6" s="106"/>
      <c r="P6" s="190" t="s">
        <v>31</v>
      </c>
      <c r="Q6" s="105"/>
      <c r="R6" s="106"/>
      <c r="S6" s="190" t="s">
        <v>32</v>
      </c>
      <c r="T6" s="105"/>
      <c r="U6" s="106"/>
      <c r="V6" s="48"/>
      <c r="W6" s="105"/>
      <c r="X6" s="105"/>
      <c r="Y6" s="48"/>
      <c r="Z6" s="105"/>
      <c r="AA6" s="105"/>
      <c r="AB6" s="190" t="s">
        <v>33</v>
      </c>
      <c r="AC6" s="105"/>
      <c r="AD6" s="106"/>
      <c r="AE6" s="190" t="s">
        <v>34</v>
      </c>
      <c r="AF6" s="105"/>
      <c r="AG6" s="106"/>
      <c r="AH6" s="190" t="s">
        <v>23</v>
      </c>
      <c r="AI6" s="105"/>
      <c r="AJ6" s="106"/>
      <c r="AK6" s="190" t="s">
        <v>35</v>
      </c>
      <c r="AL6" s="105"/>
      <c r="AM6" s="106"/>
      <c r="AN6" s="198" t="s">
        <v>25</v>
      </c>
      <c r="AO6" s="78"/>
      <c r="AP6" s="75"/>
      <c r="AQ6" s="196"/>
      <c r="AR6" s="109"/>
      <c r="AS6" s="110"/>
      <c r="AU6" s="46"/>
      <c r="AV6" s="47"/>
    </row>
    <row r="7" spans="2:48" ht="12" customHeight="1" x14ac:dyDescent="0.15">
      <c r="B7" s="175"/>
      <c r="C7" s="176"/>
      <c r="D7" s="201"/>
      <c r="E7" s="167" t="s">
        <v>41</v>
      </c>
      <c r="F7" s="167" t="s">
        <v>42</v>
      </c>
      <c r="G7" s="198"/>
      <c r="H7" s="167" t="s">
        <v>41</v>
      </c>
      <c r="I7" s="167" t="s">
        <v>42</v>
      </c>
      <c r="J7" s="180"/>
      <c r="K7" s="167" t="s">
        <v>41</v>
      </c>
      <c r="L7" s="167" t="s">
        <v>42</v>
      </c>
      <c r="M7" s="180"/>
      <c r="N7" s="167" t="s">
        <v>41</v>
      </c>
      <c r="O7" s="167" t="s">
        <v>42</v>
      </c>
      <c r="P7" s="180"/>
      <c r="Q7" s="167" t="s">
        <v>41</v>
      </c>
      <c r="R7" s="167" t="s">
        <v>42</v>
      </c>
      <c r="S7" s="198"/>
      <c r="T7" s="167" t="s">
        <v>41</v>
      </c>
      <c r="U7" s="167" t="s">
        <v>42</v>
      </c>
      <c r="V7" s="190" t="s">
        <v>36</v>
      </c>
      <c r="W7" s="105"/>
      <c r="X7" s="106"/>
      <c r="Y7" s="190" t="s">
        <v>27</v>
      </c>
      <c r="Z7" s="105"/>
      <c r="AA7" s="106"/>
      <c r="AB7" s="180"/>
      <c r="AC7" s="167" t="s">
        <v>41</v>
      </c>
      <c r="AD7" s="167" t="s">
        <v>42</v>
      </c>
      <c r="AE7" s="180"/>
      <c r="AF7" s="167" t="s">
        <v>41</v>
      </c>
      <c r="AG7" s="167" t="s">
        <v>42</v>
      </c>
      <c r="AH7" s="180"/>
      <c r="AI7" s="167" t="s">
        <v>41</v>
      </c>
      <c r="AJ7" s="167" t="s">
        <v>42</v>
      </c>
      <c r="AK7" s="180"/>
      <c r="AL7" s="167" t="s">
        <v>41</v>
      </c>
      <c r="AM7" s="167" t="s">
        <v>42</v>
      </c>
      <c r="AN7" s="198"/>
      <c r="AO7" s="167" t="s">
        <v>41</v>
      </c>
      <c r="AP7" s="167" t="s">
        <v>42</v>
      </c>
      <c r="AQ7" s="196"/>
      <c r="AR7" s="192" t="s">
        <v>41</v>
      </c>
      <c r="AS7" s="194" t="s">
        <v>42</v>
      </c>
      <c r="AU7" s="46"/>
      <c r="AV7" s="47"/>
    </row>
    <row r="8" spans="2:48" ht="12" customHeight="1" x14ac:dyDescent="0.15">
      <c r="B8" s="76"/>
      <c r="C8" s="77"/>
      <c r="D8" s="202"/>
      <c r="E8" s="168"/>
      <c r="F8" s="168"/>
      <c r="G8" s="191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91"/>
      <c r="T8" s="168"/>
      <c r="U8" s="168"/>
      <c r="V8" s="191"/>
      <c r="W8" s="74" t="s">
        <v>41</v>
      </c>
      <c r="X8" s="75" t="s">
        <v>42</v>
      </c>
      <c r="Y8" s="168"/>
      <c r="Z8" s="74" t="s">
        <v>41</v>
      </c>
      <c r="AA8" s="75" t="s">
        <v>42</v>
      </c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91"/>
      <c r="AO8" s="168"/>
      <c r="AP8" s="168"/>
      <c r="AQ8" s="197"/>
      <c r="AR8" s="193"/>
      <c r="AS8" s="171"/>
      <c r="AU8" s="46"/>
      <c r="AV8" s="47"/>
    </row>
    <row r="9" spans="2:48" ht="13.5" customHeight="1" x14ac:dyDescent="0.15">
      <c r="B9" s="199" t="s">
        <v>53</v>
      </c>
      <c r="C9" s="111" t="s">
        <v>44</v>
      </c>
      <c r="D9" s="118">
        <f>SUM(E9:F9)</f>
        <v>54700</v>
      </c>
      <c r="E9" s="119">
        <v>54400</v>
      </c>
      <c r="F9" s="119">
        <v>300</v>
      </c>
      <c r="G9" s="119">
        <f>J9+M9+P9+S9+AB9+AE9+AH9+AK9</f>
        <v>84700</v>
      </c>
      <c r="H9" s="119">
        <f>K9+N9+Q9+T9+AC9+AF9+AI9+AL9</f>
        <v>84700</v>
      </c>
      <c r="I9" s="162">
        <f>L9+O9+R9+U9+AD9+AG9+AJ9+AM9</f>
        <v>0</v>
      </c>
      <c r="J9" s="114">
        <f>SUM(K9:L9)</f>
        <v>31500</v>
      </c>
      <c r="K9" s="119">
        <v>31500</v>
      </c>
      <c r="L9" s="162">
        <v>0</v>
      </c>
      <c r="M9" s="114">
        <f>SUM(N9:O9)</f>
        <v>30100</v>
      </c>
      <c r="N9" s="119">
        <v>30100</v>
      </c>
      <c r="O9" s="162">
        <v>0</v>
      </c>
      <c r="P9" s="114">
        <f>SUM(Q9:R9)</f>
        <v>3600</v>
      </c>
      <c r="Q9" s="119">
        <v>3600</v>
      </c>
      <c r="R9" s="162">
        <v>0</v>
      </c>
      <c r="S9" s="114">
        <f>V9+Y9</f>
        <v>8900</v>
      </c>
      <c r="T9" s="114">
        <f>W9+Z9</f>
        <v>8900</v>
      </c>
      <c r="U9" s="159">
        <f>X9+AA9</f>
        <v>0</v>
      </c>
      <c r="V9" s="114">
        <f>SUM(W9:X9)</f>
        <v>4000</v>
      </c>
      <c r="W9" s="119">
        <v>4000</v>
      </c>
      <c r="X9" s="162">
        <v>0</v>
      </c>
      <c r="Y9" s="114">
        <f>SUM(Z9:AA9)</f>
        <v>4900</v>
      </c>
      <c r="Z9" s="119">
        <v>4900</v>
      </c>
      <c r="AA9" s="162">
        <v>0</v>
      </c>
      <c r="AB9" s="114">
        <f>SUM(AC9:AD9)</f>
        <v>4600</v>
      </c>
      <c r="AC9" s="119">
        <v>4600</v>
      </c>
      <c r="AD9" s="162">
        <v>0</v>
      </c>
      <c r="AE9" s="114">
        <f>SUM(AF9:AG9)</f>
        <v>5200</v>
      </c>
      <c r="AF9" s="119">
        <v>5200</v>
      </c>
      <c r="AG9" s="162">
        <v>0</v>
      </c>
      <c r="AH9" s="114">
        <f>SUM(AI9:AJ9)</f>
        <v>100</v>
      </c>
      <c r="AI9" s="119">
        <v>100</v>
      </c>
      <c r="AJ9" s="162">
        <v>0</v>
      </c>
      <c r="AK9" s="114">
        <f>SUM(AL9:AM9)</f>
        <v>700</v>
      </c>
      <c r="AL9" s="119">
        <v>700</v>
      </c>
      <c r="AM9" s="162">
        <v>0</v>
      </c>
      <c r="AN9" s="114">
        <f>SUM(AO9:AP9)</f>
        <v>800</v>
      </c>
      <c r="AO9" s="119">
        <v>800</v>
      </c>
      <c r="AP9" s="162">
        <v>0</v>
      </c>
      <c r="AQ9" s="120">
        <f>D9+G9+AN9</f>
        <v>140200</v>
      </c>
      <c r="AR9" s="121">
        <f>E9+H9+AO9</f>
        <v>139900</v>
      </c>
      <c r="AS9" s="122">
        <f>F9+I9+AP9</f>
        <v>300</v>
      </c>
      <c r="AT9" s="123"/>
      <c r="AU9" s="54"/>
      <c r="AV9" s="54"/>
    </row>
    <row r="10" spans="2:48" ht="13.5" customHeight="1" x14ac:dyDescent="0.15">
      <c r="B10" s="199"/>
      <c r="C10" s="72" t="s">
        <v>45</v>
      </c>
      <c r="D10" s="124">
        <f>D9/AQ9</f>
        <v>0.39015691868758917</v>
      </c>
      <c r="E10" s="125">
        <f>E9/$AR$9</f>
        <v>0.38884917798427449</v>
      </c>
      <c r="F10" s="125">
        <f>F9/$AS$9</f>
        <v>1</v>
      </c>
      <c r="G10" s="126">
        <f>G9/AQ9</f>
        <v>0.60413694721825961</v>
      </c>
      <c r="H10" s="125">
        <f>H9/$AR$9</f>
        <v>0.60543245175125093</v>
      </c>
      <c r="I10" s="125">
        <f>I9/$AS$9</f>
        <v>0</v>
      </c>
      <c r="J10" s="126">
        <f>J9/AQ9</f>
        <v>0.22467902995720399</v>
      </c>
      <c r="K10" s="125">
        <f>K9/$AR$9</f>
        <v>0.22516082916368835</v>
      </c>
      <c r="L10" s="125">
        <f>L9/$AS$9</f>
        <v>0</v>
      </c>
      <c r="M10" s="126">
        <f>M9/AQ9</f>
        <v>0.21469329529243938</v>
      </c>
      <c r="N10" s="125">
        <f>N9/$AR$9</f>
        <v>0.21515368120085776</v>
      </c>
      <c r="O10" s="125">
        <f>O9/$AS$9</f>
        <v>0</v>
      </c>
      <c r="P10" s="115">
        <f>P9/AQ9</f>
        <v>2.5677603423680456E-2</v>
      </c>
      <c r="Q10" s="125">
        <f>Q9/$AR$9</f>
        <v>2.5732666190135811E-2</v>
      </c>
      <c r="R10" s="125">
        <f>R9/$AS$9</f>
        <v>0</v>
      </c>
      <c r="S10" s="115">
        <f>S9/AQ9</f>
        <v>6.3480741797432239E-2</v>
      </c>
      <c r="T10" s="125">
        <f>T9/$AR$9</f>
        <v>6.3616869192280198E-2</v>
      </c>
      <c r="U10" s="125">
        <f>U9/$AS$9</f>
        <v>0</v>
      </c>
      <c r="V10" s="115">
        <f>V9/AQ9</f>
        <v>2.8530670470756064E-2</v>
      </c>
      <c r="W10" s="125">
        <f>W9/$AR$9</f>
        <v>2.8591851322373123E-2</v>
      </c>
      <c r="X10" s="125">
        <f>X9/$AS$9</f>
        <v>0</v>
      </c>
      <c r="Y10" s="115">
        <f>Y9/AQ9</f>
        <v>3.4950071326676178E-2</v>
      </c>
      <c r="Z10" s="125">
        <f>Z9/$AR$9</f>
        <v>3.5025017869907075E-2</v>
      </c>
      <c r="AA10" s="125">
        <f>AA9/$AS$9</f>
        <v>0</v>
      </c>
      <c r="AB10" s="126">
        <f>AB9/AQ9</f>
        <v>3.2810271041369472E-2</v>
      </c>
      <c r="AC10" s="125">
        <f>AC9/$AR$9</f>
        <v>3.2880629020729094E-2</v>
      </c>
      <c r="AD10" s="125">
        <f>AD9/$AS$9</f>
        <v>0</v>
      </c>
      <c r="AE10" s="115">
        <f>AE9/AQ9</f>
        <v>3.7089871611982884E-2</v>
      </c>
      <c r="AF10" s="125">
        <f>AF9/$AR$9</f>
        <v>3.7169406719085057E-2</v>
      </c>
      <c r="AG10" s="125">
        <f>AG9/$AS$9</f>
        <v>0</v>
      </c>
      <c r="AH10" s="115">
        <f>AH9/AQ9</f>
        <v>7.1326676176890159E-4</v>
      </c>
      <c r="AI10" s="125">
        <f>AI9/$AR$9</f>
        <v>7.1479628305932811E-4</v>
      </c>
      <c r="AJ10" s="125">
        <f>AJ9/$AS$9</f>
        <v>0</v>
      </c>
      <c r="AK10" s="115">
        <f>AK9/AQ9</f>
        <v>4.9928673323823107E-3</v>
      </c>
      <c r="AL10" s="125">
        <f>AL9/$AR$9</f>
        <v>5.003573981415297E-3</v>
      </c>
      <c r="AM10" s="125">
        <f>AM9/$AS$9</f>
        <v>0</v>
      </c>
      <c r="AN10" s="115">
        <f>AN9/AQ9</f>
        <v>5.7061340941512127E-3</v>
      </c>
      <c r="AO10" s="125">
        <f>AO9/$AR$9</f>
        <v>5.7183702644746249E-3</v>
      </c>
      <c r="AP10" s="125">
        <f>AP9/$AS$9</f>
        <v>0</v>
      </c>
      <c r="AQ10" s="115">
        <f t="shared" ref="AQ10:AQ16" si="0">D10+G10+AN10</f>
        <v>1</v>
      </c>
      <c r="AR10" s="125">
        <f>AR9/$AR$9</f>
        <v>1</v>
      </c>
      <c r="AS10" s="127">
        <f>AS9/$AS$9</f>
        <v>1</v>
      </c>
      <c r="AT10" s="123"/>
      <c r="AU10" s="54"/>
      <c r="AV10" s="54"/>
    </row>
    <row r="11" spans="2:48" ht="13.5" customHeight="1" x14ac:dyDescent="0.15">
      <c r="B11" s="199" t="s">
        <v>54</v>
      </c>
      <c r="C11" s="112"/>
      <c r="D11" s="118">
        <f>SUM(E11:F11)</f>
        <v>54600</v>
      </c>
      <c r="E11" s="114">
        <v>52000</v>
      </c>
      <c r="F11" s="114">
        <v>2600</v>
      </c>
      <c r="G11" s="119">
        <f>J11+M11+P11+S11+AB11+AE11+AH11+AK11</f>
        <v>87600</v>
      </c>
      <c r="H11" s="119">
        <f>K11+N11+Q11+T11+AC11+AF11+AI11+AL11</f>
        <v>85800</v>
      </c>
      <c r="I11" s="119">
        <f>L11+O11+R11+U11+AD11+AG11+AJ11+AM11</f>
        <v>1800</v>
      </c>
      <c r="J11" s="114">
        <v>32500</v>
      </c>
      <c r="K11" s="114">
        <v>31400</v>
      </c>
      <c r="L11" s="114">
        <v>1100</v>
      </c>
      <c r="M11" s="114">
        <v>30400</v>
      </c>
      <c r="N11" s="114">
        <v>30200</v>
      </c>
      <c r="O11" s="114">
        <v>200</v>
      </c>
      <c r="P11" s="120">
        <v>3600</v>
      </c>
      <c r="Q11" s="114">
        <v>3600</v>
      </c>
      <c r="R11" s="160">
        <v>0</v>
      </c>
      <c r="S11" s="120">
        <v>9300</v>
      </c>
      <c r="T11" s="114">
        <v>9100</v>
      </c>
      <c r="U11" s="120">
        <v>200</v>
      </c>
      <c r="V11" s="114">
        <f>SUM(W11:X11)</f>
        <v>4600</v>
      </c>
      <c r="W11" s="114">
        <v>4500</v>
      </c>
      <c r="X11" s="120">
        <v>100</v>
      </c>
      <c r="Y11" s="114">
        <f>SUM(Z11:AA11)</f>
        <v>4700</v>
      </c>
      <c r="Z11" s="114">
        <v>4600</v>
      </c>
      <c r="AA11" s="120">
        <v>100</v>
      </c>
      <c r="AB11" s="114">
        <f>SUM(AC11:AD11)</f>
        <v>5300</v>
      </c>
      <c r="AC11" s="114">
        <v>5000</v>
      </c>
      <c r="AD11" s="120">
        <v>300</v>
      </c>
      <c r="AE11" s="114">
        <f>SUM(AF11:AG11)</f>
        <v>5100</v>
      </c>
      <c r="AF11" s="114">
        <v>5100</v>
      </c>
      <c r="AG11" s="161">
        <v>0</v>
      </c>
      <c r="AH11" s="120">
        <v>200</v>
      </c>
      <c r="AI11" s="114">
        <v>200</v>
      </c>
      <c r="AJ11" s="161">
        <v>0</v>
      </c>
      <c r="AK11" s="120">
        <v>1200</v>
      </c>
      <c r="AL11" s="120">
        <v>1200</v>
      </c>
      <c r="AM11" s="161">
        <v>0</v>
      </c>
      <c r="AN11" s="120">
        <v>900</v>
      </c>
      <c r="AO11" s="114">
        <v>900</v>
      </c>
      <c r="AP11" s="161">
        <v>0</v>
      </c>
      <c r="AQ11" s="120">
        <f t="shared" si="0"/>
        <v>143100</v>
      </c>
      <c r="AR11" s="121">
        <f>E11+H11+AO11</f>
        <v>138700</v>
      </c>
      <c r="AS11" s="122">
        <f>F11+I11+AP11</f>
        <v>4400</v>
      </c>
      <c r="AT11" s="123"/>
      <c r="AU11" s="54"/>
      <c r="AV11" s="54"/>
    </row>
    <row r="12" spans="2:48" ht="13.5" customHeight="1" x14ac:dyDescent="0.15">
      <c r="B12" s="199"/>
      <c r="C12" s="72" t="s">
        <v>45</v>
      </c>
      <c r="D12" s="124">
        <f>D11/AQ11</f>
        <v>0.38155136268343814</v>
      </c>
      <c r="E12" s="125">
        <f>E11/$AR$11</f>
        <v>0.37490987743330928</v>
      </c>
      <c r="F12" s="125">
        <f>F11/$AS$11</f>
        <v>0.59090909090909094</v>
      </c>
      <c r="G12" s="126">
        <f>G11/AQ11</f>
        <v>0.61215932914046123</v>
      </c>
      <c r="H12" s="125">
        <f>H11/$AR$11</f>
        <v>0.61860129776496031</v>
      </c>
      <c r="I12" s="125">
        <f>I11/$AS$11</f>
        <v>0.40909090909090912</v>
      </c>
      <c r="J12" s="126">
        <f>J11/AQ11</f>
        <v>0.22711390635918938</v>
      </c>
      <c r="K12" s="125">
        <f>K11/$AR$11</f>
        <v>0.22638788752703676</v>
      </c>
      <c r="L12" s="125">
        <f>L11/$AS$11</f>
        <v>0.25</v>
      </c>
      <c r="M12" s="126">
        <f>M11/AQ11</f>
        <v>0.2124388539482879</v>
      </c>
      <c r="N12" s="125">
        <f>N11/$AR$11</f>
        <v>0.21773612112472962</v>
      </c>
      <c r="O12" s="125">
        <f>O11/$AS$11</f>
        <v>4.5454545454545456E-2</v>
      </c>
      <c r="P12" s="115">
        <f>P11/AQ11</f>
        <v>2.5157232704402517E-2</v>
      </c>
      <c r="Q12" s="125">
        <f>Q11/$AR$11</f>
        <v>2.5955299206921412E-2</v>
      </c>
      <c r="R12" s="125">
        <f>R11/$AS$11</f>
        <v>0</v>
      </c>
      <c r="S12" s="115">
        <f>S11/AQ11</f>
        <v>6.4989517819706494E-2</v>
      </c>
      <c r="T12" s="125">
        <f>T11/$AR$11</f>
        <v>6.5609228550829124E-2</v>
      </c>
      <c r="U12" s="125">
        <f>U11/$AS$11</f>
        <v>4.5454545454545456E-2</v>
      </c>
      <c r="V12" s="115">
        <f>V11/AQ11</f>
        <v>3.2145352900069882E-2</v>
      </c>
      <c r="W12" s="125">
        <f>W11/$AR$11</f>
        <v>3.2444124008651765E-2</v>
      </c>
      <c r="X12" s="125">
        <f>X11/$AS$11</f>
        <v>2.2727272727272728E-2</v>
      </c>
      <c r="Y12" s="115">
        <f>Y11/AQ11</f>
        <v>3.2844164919636619E-2</v>
      </c>
      <c r="Z12" s="125">
        <f>Z11/$AR$11</f>
        <v>3.3165104542177359E-2</v>
      </c>
      <c r="AA12" s="125">
        <f>AA11/$AS$11</f>
        <v>2.2727272727272728E-2</v>
      </c>
      <c r="AB12" s="115">
        <f>AB11/AQ11</f>
        <v>3.7037037037037035E-2</v>
      </c>
      <c r="AC12" s="125">
        <f>AC11/$AR$11</f>
        <v>3.6049026676279738E-2</v>
      </c>
      <c r="AD12" s="125">
        <f>AD11/$AS$11</f>
        <v>6.8181818181818177E-2</v>
      </c>
      <c r="AE12" s="115">
        <f>AE11/AQ11</f>
        <v>3.5639412997903561E-2</v>
      </c>
      <c r="AF12" s="125">
        <f>AF11/$AR$11</f>
        <v>3.6770007209805333E-2</v>
      </c>
      <c r="AG12" s="125">
        <f>AG11/$AS$11</f>
        <v>0</v>
      </c>
      <c r="AH12" s="115">
        <f>AH11/AQ11</f>
        <v>1.397624039133473E-3</v>
      </c>
      <c r="AI12" s="125">
        <f>AI11/$AR$11</f>
        <v>1.4419610670511895E-3</v>
      </c>
      <c r="AJ12" s="125">
        <f>AJ11/$AS$11</f>
        <v>0</v>
      </c>
      <c r="AK12" s="115">
        <f>AK11/AQ11</f>
        <v>8.385744234800839E-3</v>
      </c>
      <c r="AL12" s="125">
        <f>AL11/$AR$11</f>
        <v>8.6517664023071372E-3</v>
      </c>
      <c r="AM12" s="125">
        <f>AM11/$AS$11</f>
        <v>0</v>
      </c>
      <c r="AN12" s="115">
        <f>AN11/AQ11</f>
        <v>6.2893081761006293E-3</v>
      </c>
      <c r="AO12" s="125">
        <f>AO11/$AR$11</f>
        <v>6.4888248017303529E-3</v>
      </c>
      <c r="AP12" s="125">
        <f>AP11/$AS$11</f>
        <v>0</v>
      </c>
      <c r="AQ12" s="115">
        <f t="shared" si="0"/>
        <v>1</v>
      </c>
      <c r="AR12" s="125">
        <f>AR11/$AR$11</f>
        <v>1</v>
      </c>
      <c r="AS12" s="127">
        <f>AS11/$AS$11</f>
        <v>1</v>
      </c>
      <c r="AT12" s="123"/>
      <c r="AU12" s="54"/>
      <c r="AV12" s="54"/>
    </row>
    <row r="13" spans="2:48" ht="13.5" customHeight="1" x14ac:dyDescent="0.15">
      <c r="B13" s="199" t="s">
        <v>55</v>
      </c>
      <c r="C13" s="112"/>
      <c r="D13" s="118">
        <f>SUM(E13:F13)</f>
        <v>49900</v>
      </c>
      <c r="E13" s="114">
        <v>41300</v>
      </c>
      <c r="F13" s="114">
        <v>8600</v>
      </c>
      <c r="G13" s="119">
        <f>J13+M13+P13+V13+Y13+AB13+AE13+AH13+AK13</f>
        <v>87500</v>
      </c>
      <c r="H13" s="114">
        <f>K13+N13+Q13+T13+AC13+AF13+AI13+AL13+W13+Z13</f>
        <v>81000</v>
      </c>
      <c r="I13" s="114">
        <f>L13+O13+R13+U13+AD13+AG13+AJ13+AM13+X13+AA13</f>
        <v>6500</v>
      </c>
      <c r="J13" s="114">
        <f>SUM(K13:L13)</f>
        <v>32700</v>
      </c>
      <c r="K13" s="114">
        <v>29600</v>
      </c>
      <c r="L13" s="114">
        <v>3100</v>
      </c>
      <c r="M13" s="114">
        <f>SUM(N13:O13)</f>
        <v>26600</v>
      </c>
      <c r="N13" s="114">
        <v>25200</v>
      </c>
      <c r="O13" s="114">
        <v>1400</v>
      </c>
      <c r="P13" s="114">
        <f>SUM(Q13:R13)</f>
        <v>3300</v>
      </c>
      <c r="Q13" s="120">
        <v>3300</v>
      </c>
      <c r="R13" s="160">
        <v>0</v>
      </c>
      <c r="S13" s="158">
        <v>0</v>
      </c>
      <c r="T13" s="159">
        <v>0</v>
      </c>
      <c r="U13" s="159">
        <v>0</v>
      </c>
      <c r="V13" s="114">
        <f>SUM(W13:X13)</f>
        <v>4800</v>
      </c>
      <c r="W13" s="120">
        <v>4400</v>
      </c>
      <c r="X13" s="120">
        <v>400</v>
      </c>
      <c r="Y13" s="114">
        <f>SUM(Z13:AA13)</f>
        <v>6300</v>
      </c>
      <c r="Z13" s="120">
        <v>5800</v>
      </c>
      <c r="AA13" s="120">
        <v>500</v>
      </c>
      <c r="AB13" s="114">
        <f>SUM(AC13:AD13)</f>
        <v>5500</v>
      </c>
      <c r="AC13" s="120">
        <v>5000</v>
      </c>
      <c r="AD13" s="120">
        <v>500</v>
      </c>
      <c r="AE13" s="114">
        <f>SUM(AF13:AG13)</f>
        <v>6900</v>
      </c>
      <c r="AF13" s="120">
        <v>6300</v>
      </c>
      <c r="AG13" s="120">
        <v>600</v>
      </c>
      <c r="AH13" s="114">
        <f>SUM(AI13:AJ13)</f>
        <v>200</v>
      </c>
      <c r="AI13" s="120">
        <v>200</v>
      </c>
      <c r="AJ13" s="163">
        <v>0</v>
      </c>
      <c r="AK13" s="114">
        <f>SUM(AL13:AM13)</f>
        <v>1200</v>
      </c>
      <c r="AL13" s="120">
        <v>1200</v>
      </c>
      <c r="AM13" s="163">
        <v>0</v>
      </c>
      <c r="AN13" s="114">
        <f>SUM(AO13:AP13)</f>
        <v>1000</v>
      </c>
      <c r="AO13" s="120">
        <v>900</v>
      </c>
      <c r="AP13" s="120">
        <v>100</v>
      </c>
      <c r="AQ13" s="120">
        <f t="shared" si="0"/>
        <v>138400</v>
      </c>
      <c r="AR13" s="121">
        <f>E13+H13+AO13</f>
        <v>123200</v>
      </c>
      <c r="AS13" s="122">
        <f>F13+I13+AP13</f>
        <v>15200</v>
      </c>
      <c r="AT13" s="123"/>
      <c r="AU13" s="54"/>
      <c r="AV13" s="54"/>
    </row>
    <row r="14" spans="2:48" ht="13.5" customHeight="1" x14ac:dyDescent="0.15">
      <c r="B14" s="199"/>
      <c r="C14" s="72" t="s">
        <v>45</v>
      </c>
      <c r="D14" s="124">
        <f>D13/AQ13</f>
        <v>0.36054913294797686</v>
      </c>
      <c r="E14" s="125">
        <f>E13/$AR$13</f>
        <v>0.33522727272727271</v>
      </c>
      <c r="F14" s="125">
        <f>F13/$AS$13</f>
        <v>0.56578947368421051</v>
      </c>
      <c r="G14" s="126">
        <f>G13/AQ13</f>
        <v>0.63222543352601157</v>
      </c>
      <c r="H14" s="125">
        <f>H13/$AR$13</f>
        <v>0.65746753246753242</v>
      </c>
      <c r="I14" s="125">
        <f>I13/$AS$13</f>
        <v>0.42763157894736842</v>
      </c>
      <c r="J14" s="126">
        <f>J13/AQ13</f>
        <v>0.23627167630057805</v>
      </c>
      <c r="K14" s="125">
        <f>K13/$AR$13</f>
        <v>0.24025974025974026</v>
      </c>
      <c r="L14" s="125">
        <f>L13/$AS$13</f>
        <v>0.20394736842105263</v>
      </c>
      <c r="M14" s="126">
        <f>M13/AQ13</f>
        <v>0.19219653179190752</v>
      </c>
      <c r="N14" s="125">
        <f>N13/$AR$13</f>
        <v>0.20454545454545456</v>
      </c>
      <c r="O14" s="125">
        <f>O13/$AS$13</f>
        <v>9.2105263157894732E-2</v>
      </c>
      <c r="P14" s="115">
        <f>P13/AQ13</f>
        <v>2.3843930635838149E-2</v>
      </c>
      <c r="Q14" s="125">
        <f>Q13/$AR$13</f>
        <v>2.6785714285714284E-2</v>
      </c>
      <c r="R14" s="125">
        <f>R13/$AS$13</f>
        <v>0</v>
      </c>
      <c r="S14" s="115">
        <f>S13/AQ13</f>
        <v>0</v>
      </c>
      <c r="T14" s="125">
        <f>T13/$AR$13</f>
        <v>0</v>
      </c>
      <c r="U14" s="125">
        <f>U13/$AS$13</f>
        <v>0</v>
      </c>
      <c r="V14" s="115">
        <f>V13/AQ13</f>
        <v>3.4682080924855488E-2</v>
      </c>
      <c r="W14" s="125">
        <f>W13/$AR$13</f>
        <v>3.5714285714285712E-2</v>
      </c>
      <c r="X14" s="125">
        <f>X13/$AS$13</f>
        <v>2.6315789473684209E-2</v>
      </c>
      <c r="Y14" s="115">
        <f>Y13/AQ13</f>
        <v>4.552023121387283E-2</v>
      </c>
      <c r="Z14" s="125">
        <f>Z13/$AR$13</f>
        <v>4.707792207792208E-2</v>
      </c>
      <c r="AA14" s="125">
        <f>AA13/$AS$13</f>
        <v>3.2894736842105261E-2</v>
      </c>
      <c r="AB14" s="115">
        <f>AB13/AQ13</f>
        <v>3.9739884393063585E-2</v>
      </c>
      <c r="AC14" s="125">
        <f>AC13/$AR$13</f>
        <v>4.0584415584415584E-2</v>
      </c>
      <c r="AD14" s="125">
        <f>AD13/$AS$13</f>
        <v>3.2894736842105261E-2</v>
      </c>
      <c r="AE14" s="115">
        <f>AE13/AQ13</f>
        <v>4.9855491329479772E-2</v>
      </c>
      <c r="AF14" s="125">
        <f>AF13/$AR$13</f>
        <v>5.113636363636364E-2</v>
      </c>
      <c r="AG14" s="125">
        <f>AG13/$AS$13</f>
        <v>3.9473684210526314E-2</v>
      </c>
      <c r="AH14" s="115">
        <f>AH13/AQ13</f>
        <v>1.4450867052023121E-3</v>
      </c>
      <c r="AI14" s="125">
        <f>AI13/$AR$13</f>
        <v>1.6233766233766235E-3</v>
      </c>
      <c r="AJ14" s="125">
        <f>AJ13/$AS$13</f>
        <v>0</v>
      </c>
      <c r="AK14" s="115">
        <f>AK13/AQ13</f>
        <v>8.670520231213872E-3</v>
      </c>
      <c r="AL14" s="125">
        <f>AL13/$AR$13</f>
        <v>9.74025974025974E-3</v>
      </c>
      <c r="AM14" s="125">
        <f>AM13/$AS$13</f>
        <v>0</v>
      </c>
      <c r="AN14" s="115">
        <f>AN13/AQ13</f>
        <v>7.2254335260115606E-3</v>
      </c>
      <c r="AO14" s="125">
        <f>AO13/$AR$13</f>
        <v>7.305194805194805E-3</v>
      </c>
      <c r="AP14" s="125">
        <f>AP13/$AS$13</f>
        <v>6.5789473684210523E-3</v>
      </c>
      <c r="AQ14" s="115">
        <f t="shared" si="0"/>
        <v>1</v>
      </c>
      <c r="AR14" s="125">
        <f>AR13/$AR$13</f>
        <v>1</v>
      </c>
      <c r="AS14" s="127">
        <f>AS13/$AS$13</f>
        <v>1</v>
      </c>
      <c r="AT14" s="123"/>
      <c r="AU14" s="54"/>
      <c r="AV14" s="54"/>
    </row>
    <row r="15" spans="2:48" ht="13.5" customHeight="1" x14ac:dyDescent="0.15">
      <c r="B15" s="199">
        <v>2015</v>
      </c>
      <c r="C15" s="112"/>
      <c r="D15" s="118">
        <f>SUM(E15:F15)</f>
        <v>45300</v>
      </c>
      <c r="E15" s="114">
        <v>33700</v>
      </c>
      <c r="F15" s="114">
        <v>11600</v>
      </c>
      <c r="G15" s="119">
        <f>J15+M15+P15+V15+Y15+AB15+AE15+AH15+AK15</f>
        <v>90000</v>
      </c>
      <c r="H15" s="114">
        <f>K15+N15+Q15+T15+AC15+AF15+AI15+AL15+W15+Z15</f>
        <v>81700</v>
      </c>
      <c r="I15" s="114">
        <f>L15+O15+R15+U15+AD15+AG15+AJ15+AM15+X15+AA15</f>
        <v>8300</v>
      </c>
      <c r="J15" s="114">
        <f>SUM(K15:L15)</f>
        <v>31100</v>
      </c>
      <c r="K15" s="114">
        <v>27000</v>
      </c>
      <c r="L15" s="114">
        <v>4100</v>
      </c>
      <c r="M15" s="114">
        <f>SUM(N15:O15)</f>
        <v>31100</v>
      </c>
      <c r="N15" s="114">
        <v>28300</v>
      </c>
      <c r="O15" s="114">
        <v>2800</v>
      </c>
      <c r="P15" s="114">
        <f>SUM(Q15:R15)</f>
        <v>3400</v>
      </c>
      <c r="Q15" s="120">
        <v>3300</v>
      </c>
      <c r="R15" s="120">
        <v>100</v>
      </c>
      <c r="S15" s="159">
        <v>0</v>
      </c>
      <c r="T15" s="159">
        <v>0</v>
      </c>
      <c r="U15" s="159">
        <v>0</v>
      </c>
      <c r="V15" s="114">
        <f>SUM(W15:X15)</f>
        <v>4700</v>
      </c>
      <c r="W15" s="120">
        <v>4100</v>
      </c>
      <c r="X15" s="120">
        <v>600</v>
      </c>
      <c r="Y15" s="114">
        <f>SUM(Z15:AA15)</f>
        <v>7100</v>
      </c>
      <c r="Z15" s="120">
        <v>6600</v>
      </c>
      <c r="AA15" s="120">
        <v>500</v>
      </c>
      <c r="AB15" s="114">
        <f>SUM(AC15:AD15)</f>
        <v>4500</v>
      </c>
      <c r="AC15" s="120">
        <v>4400</v>
      </c>
      <c r="AD15" s="120">
        <v>100</v>
      </c>
      <c r="AE15" s="114">
        <f>SUM(AF15:AG15)</f>
        <v>7000</v>
      </c>
      <c r="AF15" s="120">
        <v>6900</v>
      </c>
      <c r="AG15" s="120">
        <v>100</v>
      </c>
      <c r="AH15" s="114">
        <f>SUM(AI15:AJ15)</f>
        <v>200</v>
      </c>
      <c r="AI15" s="120">
        <v>200</v>
      </c>
      <c r="AJ15" s="163">
        <v>0</v>
      </c>
      <c r="AK15" s="114">
        <f>SUM(AL15:AM15)</f>
        <v>900</v>
      </c>
      <c r="AL15" s="120">
        <v>900</v>
      </c>
      <c r="AM15" s="163">
        <v>0</v>
      </c>
      <c r="AN15" s="114">
        <v>900</v>
      </c>
      <c r="AO15" s="120">
        <v>900</v>
      </c>
      <c r="AP15" s="160">
        <v>0</v>
      </c>
      <c r="AQ15" s="120">
        <f t="shared" si="0"/>
        <v>136200</v>
      </c>
      <c r="AR15" s="121">
        <f>E15+H15+AO15</f>
        <v>116300</v>
      </c>
      <c r="AS15" s="122">
        <f>F15+I15+AP15</f>
        <v>19900</v>
      </c>
      <c r="AT15" s="123"/>
      <c r="AU15" s="54"/>
      <c r="AV15" s="54"/>
    </row>
    <row r="16" spans="2:48" ht="13.5" customHeight="1" x14ac:dyDescent="0.15">
      <c r="B16" s="199"/>
      <c r="C16" s="72" t="s">
        <v>45</v>
      </c>
      <c r="D16" s="124">
        <f>D15/AQ15</f>
        <v>0.33259911894273125</v>
      </c>
      <c r="E16" s="125">
        <f>E15/$AR$15</f>
        <v>0.28976784178847809</v>
      </c>
      <c r="F16" s="125">
        <f>F15/$AS$15</f>
        <v>0.58291457286432158</v>
      </c>
      <c r="G16" s="126">
        <f>G15/AQ15</f>
        <v>0.66079295154185025</v>
      </c>
      <c r="H16" s="125">
        <f>H15/$AR$15</f>
        <v>0.70249355116079104</v>
      </c>
      <c r="I16" s="125">
        <f>I15/$AS$15</f>
        <v>0.41708542713567837</v>
      </c>
      <c r="J16" s="126">
        <f>J15/AQ15</f>
        <v>0.22834067547723935</v>
      </c>
      <c r="K16" s="125">
        <f>K15/$AR$15</f>
        <v>0.23215821152192606</v>
      </c>
      <c r="L16" s="125">
        <f>L15/$AS$15</f>
        <v>0.20603015075376885</v>
      </c>
      <c r="M16" s="126">
        <f>M15/AQ15</f>
        <v>0.22834067547723935</v>
      </c>
      <c r="N16" s="125">
        <f>N15/$AR$15</f>
        <v>0.24333619948409285</v>
      </c>
      <c r="O16" s="125">
        <f>O15/$AS$15</f>
        <v>0.1407035175879397</v>
      </c>
      <c r="P16" s="115">
        <f>P15/AQ15</f>
        <v>2.4963289280469897E-2</v>
      </c>
      <c r="Q16" s="125">
        <f>Q15/$AR$15</f>
        <v>2.8374892519346516E-2</v>
      </c>
      <c r="R16" s="125">
        <f>R15/$AS$15</f>
        <v>5.0251256281407036E-3</v>
      </c>
      <c r="S16" s="115">
        <f>S15/AQ15</f>
        <v>0</v>
      </c>
      <c r="T16" s="125">
        <f>T15/$AR$15</f>
        <v>0</v>
      </c>
      <c r="U16" s="125">
        <f>U15/$AS$15</f>
        <v>0</v>
      </c>
      <c r="V16" s="115">
        <f>V15/AQ15</f>
        <v>3.450807635829662E-2</v>
      </c>
      <c r="W16" s="125">
        <f>W15/$AR$15</f>
        <v>3.5253654342218402E-2</v>
      </c>
      <c r="X16" s="125">
        <f>X15/$AS$15</f>
        <v>3.015075376884422E-2</v>
      </c>
      <c r="Y16" s="115">
        <f>Y15/AQ15</f>
        <v>5.2129221732745964E-2</v>
      </c>
      <c r="Z16" s="125">
        <f>Z15/$AR$15</f>
        <v>5.6749785038693032E-2</v>
      </c>
      <c r="AA16" s="125">
        <f>AA15/$AS$15</f>
        <v>2.5125628140703519E-2</v>
      </c>
      <c r="AB16" s="115">
        <f>AB15/AQ15</f>
        <v>3.3039647577092511E-2</v>
      </c>
      <c r="AC16" s="125">
        <f>AC15/$AR$15</f>
        <v>3.7833190025795355E-2</v>
      </c>
      <c r="AD16" s="125">
        <f>AD15/$AS$15</f>
        <v>5.0251256281407036E-3</v>
      </c>
      <c r="AE16" s="115">
        <f>AE15/AQ15</f>
        <v>5.1395007342143903E-2</v>
      </c>
      <c r="AF16" s="125">
        <f>AF15/$AR$15</f>
        <v>5.9329320722269992E-2</v>
      </c>
      <c r="AG16" s="125">
        <f>AG15/$AS$15</f>
        <v>5.0251256281407036E-3</v>
      </c>
      <c r="AH16" s="115">
        <f>AH15/AQ15</f>
        <v>1.4684287812041115E-3</v>
      </c>
      <c r="AI16" s="125">
        <f>AI15/$AR$15</f>
        <v>1.7196904557179708E-3</v>
      </c>
      <c r="AJ16" s="125">
        <f>AJ15/$AS$15</f>
        <v>0</v>
      </c>
      <c r="AK16" s="115">
        <f>AK15/AQ15</f>
        <v>6.6079295154185024E-3</v>
      </c>
      <c r="AL16" s="125">
        <f>AL15/$AR$15</f>
        <v>7.7386070507308681E-3</v>
      </c>
      <c r="AM16" s="125">
        <f>AM15/$AS$15</f>
        <v>0</v>
      </c>
      <c r="AN16" s="115">
        <f>AN15/AQ15</f>
        <v>6.6079295154185024E-3</v>
      </c>
      <c r="AO16" s="125">
        <f>AO15/$AR$15</f>
        <v>7.7386070507308681E-3</v>
      </c>
      <c r="AP16" s="125">
        <f>AP15/$AS$15</f>
        <v>0</v>
      </c>
      <c r="AQ16" s="115">
        <f t="shared" si="0"/>
        <v>1</v>
      </c>
      <c r="AR16" s="125">
        <f>AR15/$AR$15</f>
        <v>1</v>
      </c>
      <c r="AS16" s="127">
        <f>AS15/$AS$15</f>
        <v>1</v>
      </c>
      <c r="AT16" s="123"/>
      <c r="AU16" s="54"/>
      <c r="AV16" s="54"/>
    </row>
    <row r="17" spans="2:49" ht="13.5" x14ac:dyDescent="0.15">
      <c r="B17" s="40" t="s">
        <v>3</v>
      </c>
      <c r="C17" s="14"/>
      <c r="D17" s="128"/>
      <c r="E17" s="70"/>
      <c r="F17" s="70"/>
      <c r="G17" s="128"/>
      <c r="H17" s="70"/>
      <c r="I17" s="70"/>
      <c r="J17" s="128"/>
      <c r="K17" s="70"/>
      <c r="L17" s="70"/>
      <c r="M17" s="128"/>
      <c r="N17" s="70"/>
      <c r="O17" s="70"/>
      <c r="P17" s="123"/>
      <c r="Q17" s="70"/>
      <c r="R17" s="70"/>
      <c r="S17" s="123"/>
      <c r="T17" s="70"/>
      <c r="U17" s="70"/>
      <c r="V17" s="123"/>
      <c r="W17" s="70"/>
      <c r="X17" s="70"/>
      <c r="Y17" s="128"/>
      <c r="Z17" s="70"/>
      <c r="AA17" s="70"/>
      <c r="AB17" s="123"/>
      <c r="AC17" s="70"/>
      <c r="AD17" s="70"/>
      <c r="AE17" s="62"/>
      <c r="AF17" s="70"/>
      <c r="AG17" s="70"/>
      <c r="AH17" s="123"/>
      <c r="AI17" s="70"/>
      <c r="AJ17" s="70"/>
      <c r="AK17" s="123"/>
      <c r="AL17" s="70"/>
      <c r="AM17" s="70"/>
      <c r="AN17" s="123"/>
      <c r="AO17" s="70"/>
      <c r="AP17" s="70"/>
      <c r="AQ17" s="129"/>
      <c r="AR17" s="70"/>
      <c r="AS17" s="70"/>
      <c r="AT17" s="123"/>
    </row>
    <row r="18" spans="2:49" ht="13.5" x14ac:dyDescent="0.15">
      <c r="B18" s="13" t="s">
        <v>39</v>
      </c>
      <c r="C18" s="11"/>
      <c r="D18" s="130"/>
      <c r="E18" s="70"/>
      <c r="F18" s="70"/>
      <c r="G18" s="130"/>
      <c r="H18" s="70"/>
      <c r="I18" s="70"/>
      <c r="J18" s="130"/>
      <c r="K18" s="70"/>
      <c r="L18" s="70"/>
      <c r="M18" s="130"/>
      <c r="N18" s="70"/>
      <c r="O18" s="70"/>
      <c r="P18" s="123"/>
      <c r="Q18" s="70"/>
      <c r="R18" s="70"/>
      <c r="S18" s="123"/>
      <c r="T18" s="70"/>
      <c r="U18" s="70"/>
      <c r="V18" s="123"/>
      <c r="W18" s="70"/>
      <c r="X18" s="70"/>
      <c r="Y18" s="130"/>
      <c r="Z18" s="70"/>
      <c r="AA18" s="70"/>
      <c r="AB18" s="123"/>
      <c r="AC18" s="70"/>
      <c r="AD18" s="70"/>
      <c r="AE18" s="62"/>
      <c r="AF18" s="70"/>
      <c r="AG18" s="70"/>
      <c r="AH18" s="123"/>
      <c r="AI18" s="70"/>
      <c r="AJ18" s="70"/>
      <c r="AK18" s="123"/>
      <c r="AL18" s="70"/>
      <c r="AM18" s="70"/>
      <c r="AN18" s="123"/>
      <c r="AO18" s="70"/>
      <c r="AP18" s="70"/>
      <c r="AQ18" s="123"/>
      <c r="AR18" s="70"/>
      <c r="AS18" s="70"/>
      <c r="AT18" s="123"/>
    </row>
    <row r="19" spans="2:49" ht="13.5" x14ac:dyDescent="0.15">
      <c r="B19" s="102" t="s">
        <v>46</v>
      </c>
      <c r="C19" s="11"/>
      <c r="D19" s="123"/>
      <c r="E19" s="70"/>
      <c r="F19" s="70"/>
      <c r="G19" s="123"/>
      <c r="H19" s="70"/>
      <c r="I19" s="70"/>
      <c r="J19" s="130"/>
      <c r="K19" s="70"/>
      <c r="L19" s="70"/>
      <c r="M19" s="130"/>
      <c r="N19" s="70"/>
      <c r="O19" s="70"/>
      <c r="P19" s="123"/>
      <c r="Q19" s="70"/>
      <c r="R19" s="70"/>
      <c r="S19" s="123"/>
      <c r="T19" s="70"/>
      <c r="U19" s="70"/>
      <c r="V19" s="123"/>
      <c r="W19" s="70"/>
      <c r="X19" s="70"/>
      <c r="Y19" s="130"/>
      <c r="Z19" s="70"/>
      <c r="AA19" s="70"/>
      <c r="AB19" s="128"/>
      <c r="AC19" s="70"/>
      <c r="AD19" s="70"/>
      <c r="AE19" s="62"/>
      <c r="AF19" s="70"/>
      <c r="AG19" s="70"/>
      <c r="AH19" s="123"/>
      <c r="AI19" s="70"/>
      <c r="AJ19" s="70"/>
      <c r="AK19" s="123"/>
      <c r="AL19" s="70"/>
      <c r="AM19" s="70"/>
      <c r="AN19" s="123"/>
      <c r="AO19" s="70"/>
      <c r="AP19" s="70"/>
      <c r="AQ19" s="123"/>
      <c r="AR19" s="70"/>
      <c r="AS19" s="129" t="s">
        <v>57</v>
      </c>
      <c r="AT19" s="123"/>
    </row>
    <row r="20" spans="2:49" ht="13.5" x14ac:dyDescent="0.15">
      <c r="B20" s="102" t="s">
        <v>52</v>
      </c>
      <c r="C20" s="62"/>
      <c r="D20" s="62"/>
      <c r="E20" s="70"/>
      <c r="F20" s="70"/>
      <c r="G20" s="62"/>
      <c r="H20" s="70"/>
      <c r="I20" s="70"/>
      <c r="J20" s="62"/>
      <c r="K20" s="70"/>
      <c r="L20" s="70"/>
      <c r="M20" s="62"/>
      <c r="N20" s="70"/>
      <c r="O20" s="70"/>
      <c r="P20" s="62"/>
      <c r="Q20" s="70"/>
      <c r="R20" s="70"/>
      <c r="S20" s="62"/>
      <c r="T20" s="70"/>
      <c r="U20" s="70"/>
      <c r="V20" s="62"/>
      <c r="W20" s="70"/>
      <c r="X20" s="70"/>
      <c r="Y20" s="62"/>
      <c r="Z20" s="70"/>
      <c r="AA20" s="70"/>
      <c r="AB20" s="62"/>
      <c r="AC20" s="70"/>
      <c r="AD20" s="70"/>
      <c r="AE20" s="62"/>
      <c r="AF20" s="70"/>
      <c r="AG20" s="70"/>
      <c r="AH20" s="62"/>
      <c r="AI20" s="70"/>
      <c r="AJ20" s="70"/>
      <c r="AK20" s="62"/>
      <c r="AL20" s="70"/>
      <c r="AM20" s="70"/>
      <c r="AN20" s="62"/>
      <c r="AO20" s="70"/>
      <c r="AP20" s="70"/>
      <c r="AQ20" s="62"/>
      <c r="AR20" s="70"/>
      <c r="AS20" s="70"/>
      <c r="AT20" s="62"/>
      <c r="AU20" s="62"/>
      <c r="AV20" s="62"/>
      <c r="AW20" s="62"/>
    </row>
    <row r="21" spans="2:49" ht="13.5" x14ac:dyDescent="0.15">
      <c r="B21" s="67"/>
      <c r="C21" s="67"/>
      <c r="D21" s="67"/>
      <c r="E21" s="70"/>
      <c r="F21" s="70"/>
      <c r="G21" s="67"/>
      <c r="H21" s="70"/>
      <c r="I21" s="70"/>
      <c r="J21" s="67"/>
      <c r="K21" s="70"/>
      <c r="L21" s="70"/>
      <c r="M21" s="68"/>
      <c r="N21" s="70"/>
      <c r="O21" s="70"/>
      <c r="P21" s="67"/>
      <c r="Q21" s="70"/>
      <c r="R21" s="70"/>
      <c r="S21" s="67"/>
      <c r="T21" s="70"/>
      <c r="U21" s="70"/>
      <c r="V21" s="67"/>
      <c r="W21" s="70"/>
      <c r="X21" s="70"/>
      <c r="Y21" s="67"/>
      <c r="Z21" s="70"/>
      <c r="AA21" s="70"/>
      <c r="AB21" s="67"/>
      <c r="AC21" s="70"/>
      <c r="AD21" s="70"/>
      <c r="AE21" s="68"/>
      <c r="AF21" s="70"/>
      <c r="AG21" s="70"/>
      <c r="AH21" s="67"/>
      <c r="AI21" s="70"/>
      <c r="AJ21" s="70"/>
      <c r="AK21" s="67"/>
      <c r="AL21" s="70"/>
      <c r="AM21" s="70"/>
      <c r="AN21" s="67"/>
      <c r="AO21" s="70"/>
      <c r="AP21" s="70"/>
      <c r="AQ21" s="67"/>
      <c r="AR21" s="70"/>
      <c r="AS21" s="70"/>
      <c r="AT21" s="67"/>
      <c r="AU21" s="68"/>
      <c r="AV21" s="62"/>
      <c r="AW21" s="62"/>
    </row>
    <row r="22" spans="2:49" ht="13.5" x14ac:dyDescent="0.15">
      <c r="B22" s="67"/>
      <c r="C22" s="67"/>
      <c r="D22" s="67"/>
      <c r="E22" s="70"/>
      <c r="F22" s="70"/>
      <c r="G22" s="67"/>
      <c r="H22" s="70"/>
      <c r="I22" s="117"/>
      <c r="J22" s="67"/>
      <c r="K22" s="70"/>
      <c r="L22" s="70"/>
      <c r="M22" s="67"/>
      <c r="N22" s="70"/>
      <c r="O22" s="70"/>
      <c r="P22" s="67"/>
      <c r="Q22" s="70"/>
      <c r="R22" s="70"/>
      <c r="S22" s="67"/>
      <c r="T22" s="70"/>
      <c r="U22" s="70"/>
      <c r="V22" s="67"/>
      <c r="W22" s="70"/>
      <c r="X22" s="70"/>
      <c r="Y22" s="67"/>
      <c r="Z22" s="70"/>
      <c r="AA22" s="70"/>
      <c r="AB22" s="67"/>
      <c r="AC22" s="70"/>
      <c r="AD22" s="70"/>
      <c r="AE22" s="67"/>
      <c r="AF22" s="70"/>
      <c r="AG22" s="70"/>
      <c r="AH22" s="67"/>
      <c r="AI22" s="70"/>
      <c r="AJ22" s="70"/>
      <c r="AK22" s="67"/>
      <c r="AL22" s="70"/>
      <c r="AM22" s="70"/>
      <c r="AN22" s="67"/>
      <c r="AO22" s="70"/>
      <c r="AP22" s="70"/>
      <c r="AQ22" s="67"/>
      <c r="AR22" s="70"/>
      <c r="AS22" s="70"/>
      <c r="AT22" s="67"/>
      <c r="AU22" s="67"/>
      <c r="AV22" s="62"/>
      <c r="AW22" s="62"/>
    </row>
    <row r="23" spans="2:49" ht="13.5" x14ac:dyDescent="0.15">
      <c r="B23" s="67"/>
      <c r="C23" s="69"/>
      <c r="D23" s="69"/>
      <c r="E23" s="70"/>
      <c r="F23" s="70"/>
      <c r="G23" s="67"/>
      <c r="H23" s="70"/>
      <c r="I23" s="70"/>
      <c r="J23" s="69"/>
      <c r="K23" s="70"/>
      <c r="L23" s="70"/>
      <c r="M23" s="69"/>
      <c r="N23" s="70"/>
      <c r="O23" s="70"/>
      <c r="P23" s="67"/>
      <c r="Q23" s="70"/>
      <c r="R23" s="70"/>
      <c r="S23" s="69"/>
      <c r="T23" s="70"/>
      <c r="U23" s="70"/>
      <c r="V23" s="69"/>
      <c r="W23" s="70"/>
      <c r="X23" s="70"/>
      <c r="Y23" s="67"/>
      <c r="Z23" s="70"/>
      <c r="AA23" s="70"/>
      <c r="AB23" s="69"/>
      <c r="AC23" s="70"/>
      <c r="AD23" s="70"/>
      <c r="AE23" s="69"/>
      <c r="AF23" s="70"/>
      <c r="AG23" s="70"/>
      <c r="AH23" s="67"/>
      <c r="AI23" s="70"/>
      <c r="AJ23" s="70"/>
      <c r="AK23" s="69"/>
      <c r="AL23" s="70"/>
      <c r="AM23" s="70"/>
      <c r="AN23" s="69"/>
      <c r="AO23" s="70"/>
      <c r="AP23" s="70"/>
      <c r="AQ23" s="67"/>
      <c r="AR23" s="70"/>
      <c r="AS23" s="70"/>
      <c r="AT23" s="69"/>
      <c r="AU23" s="69"/>
      <c r="AV23" s="62"/>
      <c r="AW23" s="62"/>
    </row>
    <row r="24" spans="2:49" ht="13.5" x14ac:dyDescent="0.15">
      <c r="B24" s="70"/>
      <c r="C24" s="70"/>
      <c r="D24" s="70"/>
      <c r="E24" s="70"/>
      <c r="F24" s="70"/>
      <c r="G24" s="71"/>
      <c r="H24" s="70"/>
      <c r="I24" s="70"/>
      <c r="J24" s="71"/>
      <c r="K24" s="70"/>
      <c r="L24" s="70"/>
      <c r="M24" s="71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70"/>
      <c r="AA24" s="70"/>
      <c r="AB24" s="71"/>
      <c r="AC24" s="70"/>
      <c r="AD24" s="70"/>
      <c r="AE24" s="71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1"/>
      <c r="AR24" s="70"/>
      <c r="AS24" s="70"/>
      <c r="AT24" s="71"/>
      <c r="AU24" s="71"/>
      <c r="AV24" s="62"/>
      <c r="AW24" s="62"/>
    </row>
    <row r="25" spans="2:49" ht="13.5" x14ac:dyDescent="0.15">
      <c r="B25" s="70"/>
      <c r="C25" s="70"/>
      <c r="D25" s="70"/>
      <c r="E25" s="70"/>
      <c r="F25" s="70"/>
      <c r="G25" s="71"/>
      <c r="H25" s="70"/>
      <c r="I25" s="70"/>
      <c r="J25" s="71"/>
      <c r="K25" s="70"/>
      <c r="L25" s="70"/>
      <c r="M25" s="71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1"/>
      <c r="Z25" s="70"/>
      <c r="AA25" s="70"/>
      <c r="AB25" s="71"/>
      <c r="AC25" s="70"/>
      <c r="AD25" s="70"/>
      <c r="AE25" s="71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1"/>
      <c r="AR25" s="70"/>
      <c r="AS25" s="70"/>
      <c r="AT25" s="71"/>
      <c r="AU25" s="71"/>
      <c r="AV25" s="62"/>
      <c r="AW25" s="62"/>
    </row>
    <row r="26" spans="2:49" ht="13.5" x14ac:dyDescent="0.15">
      <c r="B26" s="70"/>
      <c r="C26" s="70"/>
      <c r="D26" s="70"/>
      <c r="E26" s="70"/>
      <c r="F26" s="70"/>
      <c r="G26" s="71"/>
      <c r="H26" s="70"/>
      <c r="I26" s="70"/>
      <c r="J26" s="71"/>
      <c r="K26" s="70"/>
      <c r="L26" s="70"/>
      <c r="M26" s="71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  <c r="Z26" s="70"/>
      <c r="AA26" s="70"/>
      <c r="AB26" s="71"/>
      <c r="AC26" s="70"/>
      <c r="AD26" s="70"/>
      <c r="AE26" s="71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1"/>
      <c r="AR26" s="70"/>
      <c r="AS26" s="70"/>
      <c r="AT26" s="71"/>
      <c r="AU26" s="71"/>
      <c r="AV26" s="62"/>
      <c r="AW26" s="62"/>
    </row>
    <row r="27" spans="2:49" ht="13.5" x14ac:dyDescent="0.15">
      <c r="B27" s="70"/>
      <c r="C27" s="70"/>
      <c r="D27" s="70"/>
      <c r="E27" s="70"/>
      <c r="F27" s="70"/>
      <c r="G27" s="71"/>
      <c r="H27" s="70"/>
      <c r="I27" s="70"/>
      <c r="J27" s="71"/>
      <c r="K27" s="70"/>
      <c r="L27" s="70"/>
      <c r="M27" s="71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  <c r="Z27" s="70"/>
      <c r="AA27" s="70"/>
      <c r="AB27" s="71"/>
      <c r="AC27" s="70"/>
      <c r="AD27" s="70"/>
      <c r="AE27" s="71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1"/>
      <c r="AR27" s="70"/>
      <c r="AS27" s="70"/>
      <c r="AT27" s="71"/>
      <c r="AU27" s="71"/>
      <c r="AV27" s="62"/>
      <c r="AW27" s="62"/>
    </row>
    <row r="28" spans="2:49" ht="13.5" x14ac:dyDescent="0.15">
      <c r="B28" s="70"/>
      <c r="C28" s="70"/>
      <c r="D28" s="70"/>
      <c r="E28" s="62"/>
      <c r="F28" s="62"/>
      <c r="G28" s="71"/>
      <c r="H28" s="62"/>
      <c r="I28" s="62"/>
      <c r="J28" s="71"/>
      <c r="K28" s="62"/>
      <c r="L28" s="62"/>
      <c r="M28" s="71"/>
      <c r="N28" s="62"/>
      <c r="O28" s="62"/>
      <c r="P28" s="70"/>
      <c r="Q28" s="62"/>
      <c r="R28" s="62"/>
      <c r="S28" s="70"/>
      <c r="T28" s="62"/>
      <c r="U28" s="62"/>
      <c r="V28" s="70"/>
      <c r="W28" s="62"/>
      <c r="X28" s="62"/>
      <c r="Y28" s="71"/>
      <c r="Z28" s="62"/>
      <c r="AA28" s="62"/>
      <c r="AB28" s="71"/>
      <c r="AC28" s="62"/>
      <c r="AD28" s="62"/>
      <c r="AE28" s="71"/>
      <c r="AF28" s="62"/>
      <c r="AG28" s="62"/>
      <c r="AH28" s="70"/>
      <c r="AI28" s="62"/>
      <c r="AJ28" s="62"/>
      <c r="AK28" s="70"/>
      <c r="AL28" s="62"/>
      <c r="AM28" s="62"/>
      <c r="AN28" s="70"/>
      <c r="AO28" s="62"/>
      <c r="AP28" s="62"/>
      <c r="AQ28" s="71"/>
      <c r="AR28" s="62"/>
      <c r="AS28" s="62"/>
      <c r="AT28" s="71"/>
      <c r="AU28" s="71"/>
      <c r="AV28" s="62"/>
      <c r="AW28" s="62"/>
    </row>
    <row r="29" spans="2:49" ht="13.5" x14ac:dyDescent="0.15">
      <c r="B29" s="70"/>
      <c r="C29" s="70"/>
      <c r="D29" s="70"/>
      <c r="E29" s="62"/>
      <c r="F29" s="62"/>
      <c r="G29" s="71"/>
      <c r="H29" s="62"/>
      <c r="I29" s="62"/>
      <c r="J29" s="71"/>
      <c r="K29" s="62"/>
      <c r="L29" s="62"/>
      <c r="M29" s="71"/>
      <c r="N29" s="62"/>
      <c r="O29" s="62"/>
      <c r="P29" s="70"/>
      <c r="Q29" s="62"/>
      <c r="R29" s="62"/>
      <c r="S29" s="70"/>
      <c r="T29" s="62"/>
      <c r="U29" s="62"/>
      <c r="V29" s="70"/>
      <c r="W29" s="62"/>
      <c r="X29" s="62"/>
      <c r="Y29" s="71"/>
      <c r="Z29" s="62"/>
      <c r="AA29" s="62"/>
      <c r="AB29" s="71"/>
      <c r="AC29" s="62"/>
      <c r="AD29" s="62"/>
      <c r="AE29" s="71"/>
      <c r="AF29" s="62"/>
      <c r="AG29" s="62"/>
      <c r="AH29" s="70"/>
      <c r="AI29" s="62"/>
      <c r="AJ29" s="62"/>
      <c r="AK29" s="70"/>
      <c r="AL29" s="62"/>
      <c r="AM29" s="62"/>
      <c r="AN29" s="70"/>
      <c r="AO29" s="62"/>
      <c r="AP29" s="62"/>
      <c r="AQ29" s="71"/>
      <c r="AR29" s="62"/>
      <c r="AS29" s="62"/>
      <c r="AT29" s="71"/>
      <c r="AU29" s="71"/>
      <c r="AV29" s="62"/>
      <c r="AW29" s="62"/>
    </row>
    <row r="30" spans="2:49" ht="13.5" x14ac:dyDescent="0.15">
      <c r="B30" s="70"/>
      <c r="C30" s="70"/>
      <c r="D30" s="70"/>
      <c r="E30" s="62"/>
      <c r="F30" s="62"/>
      <c r="G30" s="71"/>
      <c r="H30" s="62"/>
      <c r="I30" s="62"/>
      <c r="J30" s="71"/>
      <c r="K30" s="62"/>
      <c r="L30" s="62"/>
      <c r="M30" s="71"/>
      <c r="N30" s="62"/>
      <c r="O30" s="62"/>
      <c r="P30" s="70"/>
      <c r="Q30" s="62"/>
      <c r="R30" s="62"/>
      <c r="S30" s="70"/>
      <c r="T30" s="62"/>
      <c r="U30" s="62"/>
      <c r="V30" s="70"/>
      <c r="W30" s="62"/>
      <c r="X30" s="62"/>
      <c r="Y30" s="71"/>
      <c r="Z30" s="62"/>
      <c r="AA30" s="62"/>
      <c r="AB30" s="71"/>
      <c r="AC30" s="62"/>
      <c r="AD30" s="62"/>
      <c r="AE30" s="71"/>
      <c r="AF30" s="62"/>
      <c r="AG30" s="62"/>
      <c r="AH30" s="70"/>
      <c r="AI30" s="62"/>
      <c r="AJ30" s="62"/>
      <c r="AK30" s="70"/>
      <c r="AL30" s="62"/>
      <c r="AM30" s="62"/>
      <c r="AN30" s="70"/>
      <c r="AO30" s="62"/>
      <c r="AP30" s="62"/>
      <c r="AQ30" s="71"/>
      <c r="AR30" s="62"/>
      <c r="AS30" s="62"/>
      <c r="AT30" s="71"/>
      <c r="AU30" s="71"/>
      <c r="AV30" s="62"/>
      <c r="AW30" s="62"/>
    </row>
    <row r="31" spans="2:49" ht="13.5" x14ac:dyDescent="0.15">
      <c r="B31" s="70"/>
      <c r="C31" s="70"/>
      <c r="D31" s="70"/>
      <c r="E31" s="62"/>
      <c r="F31" s="62"/>
      <c r="G31" s="71"/>
      <c r="H31" s="62"/>
      <c r="I31" s="62"/>
      <c r="J31" s="71"/>
      <c r="K31" s="62"/>
      <c r="L31" s="62"/>
      <c r="M31" s="71"/>
      <c r="N31" s="62"/>
      <c r="O31" s="62"/>
      <c r="P31" s="70"/>
      <c r="Q31" s="62"/>
      <c r="R31" s="62"/>
      <c r="S31" s="70"/>
      <c r="T31" s="62"/>
      <c r="U31" s="62"/>
      <c r="V31" s="70"/>
      <c r="W31" s="62"/>
      <c r="X31" s="62"/>
      <c r="Y31" s="71"/>
      <c r="Z31" s="62"/>
      <c r="AA31" s="62"/>
      <c r="AB31" s="71"/>
      <c r="AC31" s="62"/>
      <c r="AD31" s="62"/>
      <c r="AE31" s="71"/>
      <c r="AF31" s="62"/>
      <c r="AG31" s="62"/>
      <c r="AH31" s="70"/>
      <c r="AI31" s="62"/>
      <c r="AJ31" s="62"/>
      <c r="AK31" s="70"/>
      <c r="AL31" s="62"/>
      <c r="AM31" s="62"/>
      <c r="AN31" s="70"/>
      <c r="AO31" s="62"/>
      <c r="AP31" s="62"/>
      <c r="AQ31" s="71"/>
      <c r="AR31" s="62"/>
      <c r="AS31" s="62"/>
      <c r="AT31" s="71"/>
      <c r="AU31" s="71"/>
      <c r="AV31" s="62"/>
      <c r="AW31" s="62"/>
    </row>
    <row r="32" spans="2:49" ht="13.5" x14ac:dyDescent="0.15">
      <c r="B32" s="70"/>
      <c r="C32" s="70"/>
      <c r="D32" s="70"/>
      <c r="G32" s="71"/>
      <c r="J32" s="71"/>
      <c r="M32" s="71"/>
      <c r="P32" s="70"/>
      <c r="S32" s="70"/>
      <c r="V32" s="70"/>
      <c r="Y32" s="71"/>
      <c r="AB32" s="71"/>
      <c r="AE32" s="71"/>
      <c r="AH32" s="70"/>
      <c r="AK32" s="70"/>
      <c r="AN32" s="70"/>
      <c r="AQ32" s="71"/>
      <c r="AT32" s="71"/>
      <c r="AU32" s="71"/>
      <c r="AV32" s="62"/>
      <c r="AW32" s="62"/>
    </row>
    <row r="33" spans="2:49" ht="13.5" x14ac:dyDescent="0.15">
      <c r="B33" s="70"/>
      <c r="C33" s="70"/>
      <c r="D33" s="70"/>
      <c r="G33" s="71"/>
      <c r="J33" s="71"/>
      <c r="M33" s="71"/>
      <c r="P33" s="70"/>
      <c r="S33" s="70"/>
      <c r="V33" s="70"/>
      <c r="Y33" s="71"/>
      <c r="AB33" s="71"/>
      <c r="AE33" s="71"/>
      <c r="AH33" s="70"/>
      <c r="AK33" s="70"/>
      <c r="AN33" s="70"/>
      <c r="AQ33" s="71"/>
      <c r="AT33" s="71"/>
      <c r="AU33" s="71"/>
      <c r="AV33" s="62"/>
      <c r="AW33" s="62"/>
    </row>
    <row r="34" spans="2:49" ht="13.5" x14ac:dyDescent="0.15">
      <c r="B34" s="70"/>
      <c r="C34" s="70"/>
      <c r="D34" s="70"/>
      <c r="G34" s="71"/>
      <c r="J34" s="71"/>
      <c r="M34" s="71"/>
      <c r="P34" s="70"/>
      <c r="S34" s="70"/>
      <c r="V34" s="70"/>
      <c r="Y34" s="71"/>
      <c r="AB34" s="71"/>
      <c r="AE34" s="71"/>
      <c r="AH34" s="70"/>
      <c r="AK34" s="70"/>
      <c r="AN34" s="70"/>
      <c r="AQ34" s="71"/>
      <c r="AT34" s="71"/>
      <c r="AU34" s="71"/>
      <c r="AV34" s="62"/>
      <c r="AW34" s="62"/>
    </row>
    <row r="35" spans="2:49" ht="13.5" x14ac:dyDescent="0.15">
      <c r="B35" s="70"/>
      <c r="C35" s="70"/>
      <c r="D35" s="70"/>
      <c r="G35" s="71"/>
      <c r="J35" s="71"/>
      <c r="M35" s="71"/>
      <c r="P35" s="70"/>
      <c r="S35" s="70"/>
      <c r="V35" s="70"/>
      <c r="Y35" s="71"/>
      <c r="AB35" s="71"/>
      <c r="AE35" s="71"/>
      <c r="AH35" s="70"/>
      <c r="AK35" s="70"/>
      <c r="AN35" s="70"/>
      <c r="AQ35" s="71"/>
      <c r="AT35" s="71"/>
      <c r="AU35" s="71"/>
      <c r="AV35" s="62"/>
      <c r="AW35" s="62"/>
    </row>
    <row r="36" spans="2:49" ht="13.5" x14ac:dyDescent="0.15">
      <c r="B36" s="70"/>
      <c r="C36" s="70"/>
      <c r="D36" s="70"/>
      <c r="G36" s="71"/>
      <c r="J36" s="71"/>
      <c r="M36" s="71"/>
      <c r="P36" s="70"/>
      <c r="S36" s="70"/>
      <c r="V36" s="70"/>
      <c r="Y36" s="71"/>
      <c r="AB36" s="71"/>
      <c r="AE36" s="71"/>
      <c r="AH36" s="70"/>
      <c r="AK36" s="70"/>
      <c r="AN36" s="70"/>
      <c r="AQ36" s="71"/>
      <c r="AT36" s="71"/>
      <c r="AU36" s="71"/>
      <c r="AV36" s="62"/>
      <c r="AW36" s="62"/>
    </row>
    <row r="37" spans="2:49" ht="13.5" x14ac:dyDescent="0.15">
      <c r="B37" s="70"/>
      <c r="C37" s="70"/>
      <c r="D37" s="70"/>
      <c r="G37" s="71"/>
      <c r="J37" s="71"/>
      <c r="M37" s="71"/>
      <c r="P37" s="70"/>
      <c r="S37" s="70"/>
      <c r="V37" s="70"/>
      <c r="Y37" s="71"/>
      <c r="AB37" s="71"/>
      <c r="AE37" s="71"/>
      <c r="AH37" s="70"/>
      <c r="AK37" s="70"/>
      <c r="AN37" s="70"/>
      <c r="AQ37" s="71"/>
      <c r="AT37" s="71"/>
      <c r="AU37" s="71"/>
      <c r="AV37" s="62"/>
      <c r="AW37" s="62"/>
    </row>
    <row r="38" spans="2:49" ht="13.5" x14ac:dyDescent="0.15">
      <c r="B38" s="70"/>
      <c r="C38" s="70"/>
      <c r="D38" s="70"/>
      <c r="G38" s="71"/>
      <c r="J38" s="71"/>
      <c r="M38" s="71"/>
      <c r="P38" s="70"/>
      <c r="S38" s="70"/>
      <c r="V38" s="70"/>
      <c r="Y38" s="71"/>
      <c r="AB38" s="71"/>
      <c r="AE38" s="71"/>
      <c r="AH38" s="70"/>
      <c r="AK38" s="70"/>
      <c r="AN38" s="70"/>
      <c r="AQ38" s="71"/>
      <c r="AT38" s="71"/>
      <c r="AU38" s="71"/>
      <c r="AV38" s="62"/>
      <c r="AW38" s="62"/>
    </row>
    <row r="39" spans="2:49" ht="13.5" x14ac:dyDescent="0.15">
      <c r="B39" s="70"/>
      <c r="C39" s="70"/>
      <c r="D39" s="70"/>
      <c r="G39" s="71"/>
      <c r="J39" s="71"/>
      <c r="M39" s="71"/>
      <c r="P39" s="70"/>
      <c r="S39" s="70"/>
      <c r="V39" s="70"/>
      <c r="Y39" s="71"/>
      <c r="AB39" s="71"/>
      <c r="AE39" s="71"/>
      <c r="AH39" s="70"/>
      <c r="AK39" s="70"/>
      <c r="AN39" s="70"/>
      <c r="AQ39" s="71"/>
      <c r="AT39" s="71"/>
      <c r="AU39" s="71"/>
      <c r="AV39" s="62"/>
      <c r="AW39" s="62"/>
    </row>
    <row r="40" spans="2:49" x14ac:dyDescent="0.15">
      <c r="B40" s="62"/>
      <c r="C40" s="62"/>
      <c r="D40" s="62"/>
      <c r="G40" s="62"/>
      <c r="J40" s="62"/>
      <c r="M40" s="62"/>
      <c r="P40" s="62"/>
      <c r="S40" s="62"/>
      <c r="V40" s="62"/>
      <c r="Y40" s="62"/>
      <c r="AB40" s="62"/>
      <c r="AE40" s="62"/>
      <c r="AH40" s="62"/>
      <c r="AK40" s="62"/>
      <c r="AN40" s="62"/>
      <c r="AQ40" s="62"/>
      <c r="AT40" s="62"/>
      <c r="AU40" s="62"/>
      <c r="AV40" s="62"/>
      <c r="AW40" s="62"/>
    </row>
    <row r="41" spans="2:49" x14ac:dyDescent="0.15">
      <c r="B41" s="62"/>
      <c r="C41" s="62"/>
      <c r="D41" s="62"/>
      <c r="G41" s="62"/>
      <c r="J41" s="62"/>
      <c r="M41" s="62"/>
      <c r="P41" s="62"/>
      <c r="S41" s="62"/>
      <c r="V41" s="62"/>
      <c r="Y41" s="62"/>
      <c r="AB41" s="62"/>
      <c r="AE41" s="62"/>
      <c r="AH41" s="62"/>
      <c r="AK41" s="62"/>
      <c r="AN41" s="62"/>
      <c r="AQ41" s="62"/>
      <c r="AT41" s="62"/>
      <c r="AU41" s="62"/>
      <c r="AV41" s="62"/>
      <c r="AW41" s="62"/>
    </row>
    <row r="42" spans="2:49" x14ac:dyDescent="0.15">
      <c r="B42" s="62"/>
      <c r="C42" s="62"/>
      <c r="D42" s="62"/>
      <c r="G42" s="62"/>
    </row>
    <row r="43" spans="2:49" x14ac:dyDescent="0.15">
      <c r="B43" s="62"/>
      <c r="C43" s="62"/>
      <c r="D43" s="62"/>
      <c r="G43" s="62"/>
    </row>
  </sheetData>
  <mergeCells count="43">
    <mergeCell ref="B15:B16"/>
    <mergeCell ref="AJ7:AJ8"/>
    <mergeCell ref="V7:V8"/>
    <mergeCell ref="Y7:Y8"/>
    <mergeCell ref="T7:T8"/>
    <mergeCell ref="U7:U8"/>
    <mergeCell ref="R7:R8"/>
    <mergeCell ref="M6:M8"/>
    <mergeCell ref="N7:N8"/>
    <mergeCell ref="O7:O8"/>
    <mergeCell ref="AB6:AB8"/>
    <mergeCell ref="B13:B14"/>
    <mergeCell ref="S6:S8"/>
    <mergeCell ref="L7:L8"/>
    <mergeCell ref="B5:C7"/>
    <mergeCell ref="J6:J8"/>
    <mergeCell ref="AL7:AL8"/>
    <mergeCell ref="P6:P8"/>
    <mergeCell ref="B9:B10"/>
    <mergeCell ref="B11:B12"/>
    <mergeCell ref="D5:D8"/>
    <mergeCell ref="E7:E8"/>
    <mergeCell ref="F7:F8"/>
    <mergeCell ref="H7:H8"/>
    <mergeCell ref="I7:I8"/>
    <mergeCell ref="K7:K8"/>
    <mergeCell ref="G5:G8"/>
    <mergeCell ref="AM7:AM8"/>
    <mergeCell ref="Q7:Q8"/>
    <mergeCell ref="AR7:AR8"/>
    <mergeCell ref="AS7:AS8"/>
    <mergeCell ref="AC7:AC8"/>
    <mergeCell ref="AD7:AD8"/>
    <mergeCell ref="AF7:AF8"/>
    <mergeCell ref="AG7:AG8"/>
    <mergeCell ref="AQ5:AQ8"/>
    <mergeCell ref="AH6:AH8"/>
    <mergeCell ref="AN6:AN8"/>
    <mergeCell ref="AE6:AE8"/>
    <mergeCell ref="AK6:AK8"/>
    <mergeCell ref="AI7:AI8"/>
    <mergeCell ref="AO7:AO8"/>
    <mergeCell ref="AP7:AP8"/>
  </mergeCells>
  <phoneticPr fontId="2"/>
  <pageMargins left="0" right="0" top="0.15748031496062992" bottom="0.15748031496062992" header="0.31496062992125984" footer="0.31496062992125984"/>
  <pageSetup paperSize="9" scale="80" orientation="landscape" horizontalDpi="4294967294" verticalDpi="1200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</vt:lpstr>
      <vt:lpstr>構成比</vt:lpstr>
      <vt:lpstr>構成比!Print_Area</vt:lpstr>
      <vt:lpstr>年度!Print_Area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日本乳業協会</dc:creator>
  <cp:lastModifiedBy>ito</cp:lastModifiedBy>
  <cp:lastPrinted>2017-04-05T06:18:04Z</cp:lastPrinted>
  <dcterms:created xsi:type="dcterms:W3CDTF">2002-01-28T00:48:44Z</dcterms:created>
  <dcterms:modified xsi:type="dcterms:W3CDTF">2017-04-05T07:48:24Z</dcterms:modified>
</cp:coreProperties>
</file>