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4.xml" ContentType="application/vnd.openxmlformats-officedocument.drawingml.chartshapes+xml"/>
  <Override PartName="/xl/charts/chart16.xml" ContentType="application/vnd.openxmlformats-officedocument.drawingml.chart+xml"/>
  <Override PartName="/xl/drawings/drawing5.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ml.chartshapes+xml"/>
  <Override PartName="/xl/charts/chart25.xml" ContentType="application/vnd.openxmlformats-officedocument.drawingml.chart+xml"/>
  <Override PartName="/xl/drawings/drawing8.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9.xml" ContentType="application/vnd.openxmlformats-officedocument.drawingml.chartshapes+xml"/>
  <Override PartName="/xl/charts/chart34.xml" ContentType="application/vnd.openxmlformats-officedocument.drawingml.chart+xml"/>
  <Override PartName="/xl/drawings/drawing10.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675" yWindow="1560" windowWidth="26715" windowHeight="10425" tabRatio="678" activeTab="1"/>
  </bookViews>
  <sheets>
    <sheet name="年度" sheetId="17" r:id="rId1"/>
    <sheet name="月次" sheetId="19" r:id="rId2"/>
  </sheets>
  <externalReferences>
    <externalReference r:id="rId3"/>
  </externalReferences>
  <definedNames>
    <definedName name="_xlnm.Print_Area" localSheetId="1">月次!$B$2:$AQ$333</definedName>
    <definedName name="_xlnm.Print_Area" localSheetId="0">年度!$B$2:$AS$49</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G333" i="19" l="1"/>
  <c r="AE333" i="19"/>
  <c r="AA333" i="19"/>
  <c r="W333" i="19"/>
  <c r="U333" i="19"/>
  <c r="P333" i="19"/>
  <c r="O333" i="19"/>
  <c r="M333" i="19"/>
  <c r="J333" i="19"/>
  <c r="I333" i="19"/>
  <c r="G333" i="19"/>
  <c r="E333" i="19"/>
  <c r="AG332" i="19"/>
  <c r="AE332" i="19"/>
  <c r="AA332" i="19"/>
  <c r="W332" i="19"/>
  <c r="U332" i="19"/>
  <c r="P332" i="19"/>
  <c r="O332" i="19"/>
  <c r="M332" i="19"/>
  <c r="J332" i="19"/>
  <c r="I332" i="19"/>
  <c r="G332" i="19"/>
  <c r="E332" i="19"/>
  <c r="AG331" i="19"/>
  <c r="AE331" i="19"/>
  <c r="AA331" i="19"/>
  <c r="W331" i="19"/>
  <c r="U331" i="19"/>
  <c r="P331" i="19"/>
  <c r="O331" i="19"/>
  <c r="M331" i="19"/>
  <c r="J331" i="19"/>
  <c r="I331" i="19"/>
  <c r="G331" i="19"/>
  <c r="E331" i="19"/>
  <c r="AG330" i="19"/>
  <c r="AE330" i="19"/>
  <c r="AA330" i="19"/>
  <c r="W330" i="19"/>
  <c r="U330" i="19"/>
  <c r="P330" i="19"/>
  <c r="Q330" i="19" s="1"/>
  <c r="O330" i="19"/>
  <c r="M330" i="19"/>
  <c r="J330" i="19"/>
  <c r="K330" i="19" s="1"/>
  <c r="I330" i="19"/>
  <c r="G330" i="19"/>
  <c r="E330" i="19"/>
  <c r="AG329" i="19"/>
  <c r="AE329" i="19"/>
  <c r="AA329" i="19"/>
  <c r="W329" i="19"/>
  <c r="U329" i="19"/>
  <c r="P329" i="19"/>
  <c r="Q329" i="19" s="1"/>
  <c r="O329" i="19"/>
  <c r="M329" i="19"/>
  <c r="J329" i="19"/>
  <c r="I329" i="19"/>
  <c r="G329" i="19"/>
  <c r="E329" i="19"/>
  <c r="AG328" i="19"/>
  <c r="AE328" i="19"/>
  <c r="AA328" i="19"/>
  <c r="W328" i="19"/>
  <c r="U328" i="19"/>
  <c r="P328" i="19"/>
  <c r="Q328" i="19" s="1"/>
  <c r="O328" i="19"/>
  <c r="M328" i="19"/>
  <c r="J328" i="19"/>
  <c r="K328" i="19" s="1"/>
  <c r="I328" i="19"/>
  <c r="G328" i="19"/>
  <c r="E328" i="19"/>
  <c r="AG327" i="19"/>
  <c r="AE327" i="19"/>
  <c r="AA327" i="19"/>
  <c r="W327" i="19"/>
  <c r="U327" i="19"/>
  <c r="P327" i="19"/>
  <c r="Q327" i="19" s="1"/>
  <c r="O327" i="19"/>
  <c r="M327" i="19"/>
  <c r="J327" i="19"/>
  <c r="I327" i="19"/>
  <c r="G327" i="19"/>
  <c r="E327" i="19"/>
  <c r="AG326" i="19"/>
  <c r="AE326" i="19"/>
  <c r="AA326" i="19"/>
  <c r="W326" i="19"/>
  <c r="U326" i="19"/>
  <c r="P326" i="19"/>
  <c r="Q326" i="19" s="1"/>
  <c r="O326" i="19"/>
  <c r="M326" i="19"/>
  <c r="J326" i="19"/>
  <c r="K326" i="19" s="1"/>
  <c r="I326" i="19"/>
  <c r="G326" i="19"/>
  <c r="E326" i="19"/>
  <c r="AG325" i="19"/>
  <c r="AE325" i="19"/>
  <c r="AA325" i="19"/>
  <c r="W325" i="19"/>
  <c r="U325" i="19"/>
  <c r="P325" i="19"/>
  <c r="Q325" i="19" s="1"/>
  <c r="O325" i="19"/>
  <c r="M325" i="19"/>
  <c r="J325" i="19"/>
  <c r="I325" i="19"/>
  <c r="G325" i="19"/>
  <c r="E325" i="19"/>
  <c r="AG324" i="19"/>
  <c r="AE324" i="19"/>
  <c r="AA324" i="19"/>
  <c r="W324" i="19"/>
  <c r="U324" i="19"/>
  <c r="P324" i="19"/>
  <c r="Q324" i="19" s="1"/>
  <c r="O324" i="19"/>
  <c r="M324" i="19"/>
  <c r="J324" i="19"/>
  <c r="K324" i="19" s="1"/>
  <c r="I324" i="19"/>
  <c r="G324" i="19"/>
  <c r="E324" i="19"/>
  <c r="AG323" i="19"/>
  <c r="AE323" i="19"/>
  <c r="AA323" i="19"/>
  <c r="W323" i="19"/>
  <c r="U323" i="19"/>
  <c r="P323" i="19"/>
  <c r="Q323" i="19" s="1"/>
  <c r="O323" i="19"/>
  <c r="M323" i="19"/>
  <c r="J323" i="19"/>
  <c r="I323" i="19"/>
  <c r="G323" i="19"/>
  <c r="E323" i="19"/>
  <c r="AG322" i="19"/>
  <c r="AE322" i="19"/>
  <c r="AA322" i="19"/>
  <c r="W322" i="19"/>
  <c r="U322" i="19"/>
  <c r="P322" i="19"/>
  <c r="Q322" i="19" s="1"/>
  <c r="O322" i="19"/>
  <c r="M322" i="19"/>
  <c r="J322" i="19"/>
  <c r="K322" i="19" s="1"/>
  <c r="I322" i="19"/>
  <c r="G322" i="19"/>
  <c r="E322" i="19"/>
  <c r="R323" i="19" l="1"/>
  <c r="S323" i="19" s="1"/>
  <c r="R325" i="19"/>
  <c r="X325" i="19" s="1"/>
  <c r="Y325" i="19" s="1"/>
  <c r="R327" i="19"/>
  <c r="X327" i="19" s="1"/>
  <c r="Y327" i="19" s="1"/>
  <c r="R329" i="19"/>
  <c r="X329" i="19" s="1"/>
  <c r="Y329" i="19" s="1"/>
  <c r="R331" i="19"/>
  <c r="X331" i="19" s="1"/>
  <c r="R333" i="19"/>
  <c r="X333" i="19" s="1"/>
  <c r="R322" i="19"/>
  <c r="R330" i="19"/>
  <c r="S330" i="19" s="1"/>
  <c r="R328" i="19"/>
  <c r="S328" i="19" s="1"/>
  <c r="R324" i="19"/>
  <c r="X324" i="19" s="1"/>
  <c r="Y324" i="19" s="1"/>
  <c r="R332" i="19"/>
  <c r="R326" i="19"/>
  <c r="X326" i="19" s="1"/>
  <c r="Y326" i="19" s="1"/>
  <c r="K323" i="19"/>
  <c r="K325" i="19"/>
  <c r="K327" i="19"/>
  <c r="K329" i="19"/>
  <c r="AF43" i="17"/>
  <c r="AD43" i="17"/>
  <c r="Z43" i="17"/>
  <c r="V43" i="17"/>
  <c r="T43" i="17"/>
  <c r="N43" i="17"/>
  <c r="L43" i="17"/>
  <c r="H43" i="17"/>
  <c r="F43" i="17"/>
  <c r="D43" i="17"/>
  <c r="P43" i="17" l="1"/>
  <c r="S327" i="19"/>
  <c r="X332" i="19"/>
  <c r="S329" i="19"/>
  <c r="S325" i="19"/>
  <c r="X323" i="19"/>
  <c r="Y323" i="19" s="1"/>
  <c r="S326" i="19"/>
  <c r="X330" i="19"/>
  <c r="Y330" i="19" s="1"/>
  <c r="X328" i="19"/>
  <c r="Y328" i="19" s="1"/>
  <c r="S324" i="19"/>
  <c r="S322" i="19"/>
  <c r="X322" i="19"/>
  <c r="Y322" i="19" s="1"/>
  <c r="U43" i="17"/>
  <c r="J43" i="17"/>
  <c r="AG321" i="19"/>
  <c r="AE321" i="19"/>
  <c r="AA321" i="19"/>
  <c r="J321" i="19"/>
  <c r="P321" i="19"/>
  <c r="Q333" i="19" s="1"/>
  <c r="W321" i="19"/>
  <c r="U321" i="19"/>
  <c r="O321" i="19"/>
  <c r="M321" i="19"/>
  <c r="I321" i="19"/>
  <c r="G321" i="19"/>
  <c r="E321" i="19"/>
  <c r="AG320" i="19"/>
  <c r="AE320" i="19"/>
  <c r="AA320" i="19"/>
  <c r="J320" i="19"/>
  <c r="K332" i="19" s="1"/>
  <c r="P320" i="19"/>
  <c r="Q332" i="19" s="1"/>
  <c r="W320" i="19"/>
  <c r="U320" i="19"/>
  <c r="O320" i="19"/>
  <c r="M320" i="19"/>
  <c r="I320" i="19"/>
  <c r="G320" i="19"/>
  <c r="E320" i="19"/>
  <c r="AG319" i="19"/>
  <c r="AE319" i="19"/>
  <c r="AA319" i="19"/>
  <c r="J319" i="19"/>
  <c r="K331" i="19" s="1"/>
  <c r="P319" i="19"/>
  <c r="Q331" i="19" s="1"/>
  <c r="W319" i="19"/>
  <c r="U319" i="19"/>
  <c r="O319" i="19"/>
  <c r="M319" i="19"/>
  <c r="I319" i="19"/>
  <c r="G319" i="19"/>
  <c r="E319" i="19"/>
  <c r="AG318" i="19"/>
  <c r="AE318" i="19"/>
  <c r="AA318" i="19"/>
  <c r="J318" i="19"/>
  <c r="P318" i="19"/>
  <c r="Q318" i="19" s="1"/>
  <c r="W318" i="19"/>
  <c r="U318" i="19"/>
  <c r="O318" i="19"/>
  <c r="M318" i="19"/>
  <c r="I318" i="19"/>
  <c r="G318" i="19"/>
  <c r="E318" i="19"/>
  <c r="AG317" i="19"/>
  <c r="AE317" i="19"/>
  <c r="AA317" i="19"/>
  <c r="J317" i="19"/>
  <c r="P317" i="19"/>
  <c r="W317" i="19"/>
  <c r="U317" i="19"/>
  <c r="O317" i="19"/>
  <c r="M317" i="19"/>
  <c r="I317" i="19"/>
  <c r="G317" i="19"/>
  <c r="E317" i="19"/>
  <c r="AG316" i="19"/>
  <c r="AE316" i="19"/>
  <c r="AA316" i="19"/>
  <c r="J316" i="19"/>
  <c r="P316" i="19"/>
  <c r="W316" i="19"/>
  <c r="U316" i="19"/>
  <c r="O316" i="19"/>
  <c r="M316" i="19"/>
  <c r="I316" i="19"/>
  <c r="G316" i="19"/>
  <c r="E316" i="19"/>
  <c r="AG315" i="19"/>
  <c r="AE315" i="19"/>
  <c r="AA315" i="19"/>
  <c r="J315" i="19"/>
  <c r="P315" i="19"/>
  <c r="W315" i="19"/>
  <c r="U315" i="19"/>
  <c r="O315" i="19"/>
  <c r="M315" i="19"/>
  <c r="I315" i="19"/>
  <c r="G315" i="19"/>
  <c r="E315" i="19"/>
  <c r="AG314" i="19"/>
  <c r="AE314" i="19"/>
  <c r="AA314" i="19"/>
  <c r="J314" i="19"/>
  <c r="P314" i="19"/>
  <c r="R314" i="19" s="1"/>
  <c r="X314" i="19" s="1"/>
  <c r="W314" i="19"/>
  <c r="U314" i="19"/>
  <c r="O314" i="19"/>
  <c r="M314" i="19"/>
  <c r="I314" i="19"/>
  <c r="G314" i="19"/>
  <c r="E314" i="19"/>
  <c r="AG313" i="19"/>
  <c r="AE313" i="19"/>
  <c r="AA313" i="19"/>
  <c r="J313" i="19"/>
  <c r="P313" i="19"/>
  <c r="W313" i="19"/>
  <c r="U313" i="19"/>
  <c r="O313" i="19"/>
  <c r="M313" i="19"/>
  <c r="I313" i="19"/>
  <c r="G313" i="19"/>
  <c r="E313" i="19"/>
  <c r="AG312" i="19"/>
  <c r="AE312" i="19"/>
  <c r="AA312" i="19"/>
  <c r="J312" i="19"/>
  <c r="P312" i="19"/>
  <c r="R312" i="19" s="1"/>
  <c r="X312" i="19" s="1"/>
  <c r="W312" i="19"/>
  <c r="U312" i="19"/>
  <c r="O312" i="19"/>
  <c r="M312" i="19"/>
  <c r="I312" i="19"/>
  <c r="G312" i="19"/>
  <c r="E312" i="19"/>
  <c r="AG311" i="19"/>
  <c r="AE311" i="19"/>
  <c r="AA311" i="19"/>
  <c r="J311" i="19"/>
  <c r="P311" i="19"/>
  <c r="W311" i="19"/>
  <c r="U311" i="19"/>
  <c r="O311" i="19"/>
  <c r="M311" i="19"/>
  <c r="I311" i="19"/>
  <c r="G311" i="19"/>
  <c r="E311" i="19"/>
  <c r="AG310" i="19"/>
  <c r="AE310" i="19"/>
  <c r="AA310" i="19"/>
  <c r="J310" i="19"/>
  <c r="R310" i="19" s="1"/>
  <c r="X310" i="19" s="1"/>
  <c r="P310" i="19"/>
  <c r="W310" i="19"/>
  <c r="U310" i="19"/>
  <c r="O310" i="19"/>
  <c r="M310" i="19"/>
  <c r="I310" i="19"/>
  <c r="G310" i="19"/>
  <c r="E310" i="19"/>
  <c r="AF42" i="17"/>
  <c r="AD42" i="17"/>
  <c r="Z42" i="17"/>
  <c r="V42" i="17"/>
  <c r="T42" i="17"/>
  <c r="N42" i="17"/>
  <c r="O43" i="17" s="1"/>
  <c r="L42" i="17"/>
  <c r="M43" i="17" s="1"/>
  <c r="H42" i="17"/>
  <c r="I42" i="17" s="1"/>
  <c r="F42" i="17"/>
  <c r="G43" i="17" s="1"/>
  <c r="D42" i="17"/>
  <c r="AF41" i="17"/>
  <c r="AD41" i="17"/>
  <c r="Z41" i="17"/>
  <c r="D41" i="17"/>
  <c r="F41" i="17"/>
  <c r="N41" i="17"/>
  <c r="P41" i="17" s="1"/>
  <c r="L41" i="17"/>
  <c r="T41" i="17"/>
  <c r="V41" i="17"/>
  <c r="O42" i="17"/>
  <c r="H41" i="17"/>
  <c r="R283" i="19"/>
  <c r="P283" i="19"/>
  <c r="AG309" i="19"/>
  <c r="AE309" i="19"/>
  <c r="AA309" i="19"/>
  <c r="W309" i="19"/>
  <c r="U309" i="19"/>
  <c r="P309" i="19"/>
  <c r="Q321" i="19" s="1"/>
  <c r="O309" i="19"/>
  <c r="M309" i="19"/>
  <c r="J309" i="19"/>
  <c r="I309" i="19"/>
  <c r="G309" i="19"/>
  <c r="E309" i="19"/>
  <c r="AG308" i="19"/>
  <c r="AE308" i="19"/>
  <c r="AA308" i="19"/>
  <c r="W308" i="19"/>
  <c r="U308" i="19"/>
  <c r="P308" i="19"/>
  <c r="O308" i="19"/>
  <c r="M308" i="19"/>
  <c r="J308" i="19"/>
  <c r="I308" i="19"/>
  <c r="G308" i="19"/>
  <c r="E308" i="19"/>
  <c r="AG307" i="19"/>
  <c r="AE307" i="19"/>
  <c r="AA307" i="19"/>
  <c r="W307" i="19"/>
  <c r="U307" i="19"/>
  <c r="P307" i="19"/>
  <c r="O307" i="19"/>
  <c r="M307" i="19"/>
  <c r="J307" i="19"/>
  <c r="I307" i="19"/>
  <c r="G307" i="19"/>
  <c r="E307" i="19"/>
  <c r="AG306" i="19"/>
  <c r="AE306" i="19"/>
  <c r="AA306" i="19"/>
  <c r="W306" i="19"/>
  <c r="U306" i="19"/>
  <c r="P306" i="19"/>
  <c r="O306" i="19"/>
  <c r="M306" i="19"/>
  <c r="J306" i="19"/>
  <c r="I306" i="19"/>
  <c r="G306" i="19"/>
  <c r="E306" i="19"/>
  <c r="AG305" i="19"/>
  <c r="AE305" i="19"/>
  <c r="AA305" i="19"/>
  <c r="W305" i="19"/>
  <c r="U305" i="19"/>
  <c r="P305" i="19"/>
  <c r="Q317" i="19" s="1"/>
  <c r="O305" i="19"/>
  <c r="M305" i="19"/>
  <c r="J305" i="19"/>
  <c r="K317" i="19" s="1"/>
  <c r="I305" i="19"/>
  <c r="G305" i="19"/>
  <c r="E305" i="19"/>
  <c r="AG304" i="19"/>
  <c r="AE304" i="19"/>
  <c r="AA304" i="19"/>
  <c r="W304" i="19"/>
  <c r="U304" i="19"/>
  <c r="P304" i="19"/>
  <c r="R304" i="19" s="1"/>
  <c r="O304" i="19"/>
  <c r="M304" i="19"/>
  <c r="J304" i="19"/>
  <c r="I304" i="19"/>
  <c r="G304" i="19"/>
  <c r="E304" i="19"/>
  <c r="AG303" i="19"/>
  <c r="AE303" i="19"/>
  <c r="AA303" i="19"/>
  <c r="W303" i="19"/>
  <c r="U303" i="19"/>
  <c r="P303" i="19"/>
  <c r="R303" i="19" s="1"/>
  <c r="O303" i="19"/>
  <c r="M303" i="19"/>
  <c r="J303" i="19"/>
  <c r="I303" i="19"/>
  <c r="G303" i="19"/>
  <c r="E303" i="19"/>
  <c r="AG302" i="19"/>
  <c r="AE302" i="19"/>
  <c r="AA302" i="19"/>
  <c r="W302" i="19"/>
  <c r="U302" i="19"/>
  <c r="P302" i="19"/>
  <c r="Q314" i="19" s="1"/>
  <c r="O302" i="19"/>
  <c r="M302" i="19"/>
  <c r="J302" i="19"/>
  <c r="K314" i="19" s="1"/>
  <c r="R302" i="19"/>
  <c r="I302" i="19"/>
  <c r="G302" i="19"/>
  <c r="E302" i="19"/>
  <c r="AG301" i="19"/>
  <c r="AE301" i="19"/>
  <c r="AA301" i="19"/>
  <c r="W301" i="19"/>
  <c r="U301" i="19"/>
  <c r="P301" i="19"/>
  <c r="Q313" i="19" s="1"/>
  <c r="O301" i="19"/>
  <c r="M301" i="19"/>
  <c r="J301" i="19"/>
  <c r="R301" i="19"/>
  <c r="X301" i="19" s="1"/>
  <c r="I301" i="19"/>
  <c r="G301" i="19"/>
  <c r="E301" i="19"/>
  <c r="AG300" i="19"/>
  <c r="AE300" i="19"/>
  <c r="AA300" i="19"/>
  <c r="W300" i="19"/>
  <c r="U300" i="19"/>
  <c r="P300" i="19"/>
  <c r="Q312" i="19" s="1"/>
  <c r="O300" i="19"/>
  <c r="M300" i="19"/>
  <c r="J300" i="19"/>
  <c r="K312" i="19" s="1"/>
  <c r="I300" i="19"/>
  <c r="G300" i="19"/>
  <c r="E300" i="19"/>
  <c r="AG299" i="19"/>
  <c r="AE299" i="19"/>
  <c r="AA299" i="19"/>
  <c r="W299" i="19"/>
  <c r="U299" i="19"/>
  <c r="P299" i="19"/>
  <c r="Q311" i="19" s="1"/>
  <c r="O299" i="19"/>
  <c r="M299" i="19"/>
  <c r="J299" i="19"/>
  <c r="K311" i="19" s="1"/>
  <c r="I299" i="19"/>
  <c r="G299" i="19"/>
  <c r="E299" i="19"/>
  <c r="AG298" i="19"/>
  <c r="AE298" i="19"/>
  <c r="AA298" i="19"/>
  <c r="W298" i="19"/>
  <c r="U298" i="19"/>
  <c r="P298" i="19"/>
  <c r="Q310" i="19" s="1"/>
  <c r="O298" i="19"/>
  <c r="M298" i="19"/>
  <c r="J298" i="19"/>
  <c r="K310" i="19" s="1"/>
  <c r="I298" i="19"/>
  <c r="G298" i="19"/>
  <c r="E298" i="19"/>
  <c r="R307" i="19"/>
  <c r="X307" i="19" s="1"/>
  <c r="R309" i="19"/>
  <c r="X309" i="19" s="1"/>
  <c r="R305" i="19"/>
  <c r="R298" i="19"/>
  <c r="R306" i="19"/>
  <c r="J294" i="19"/>
  <c r="P294" i="19"/>
  <c r="R294" i="19"/>
  <c r="X294" i="19"/>
  <c r="R299" i="19"/>
  <c r="O297" i="19"/>
  <c r="X299" i="19"/>
  <c r="X298" i="19"/>
  <c r="O296" i="19"/>
  <c r="O295" i="19"/>
  <c r="O293" i="19"/>
  <c r="O294" i="19"/>
  <c r="O292" i="19"/>
  <c r="O291" i="19"/>
  <c r="O290" i="19"/>
  <c r="O289" i="19"/>
  <c r="O288" i="19"/>
  <c r="O287" i="19"/>
  <c r="O286" i="19"/>
  <c r="AG297" i="19"/>
  <c r="AE297" i="19"/>
  <c r="AA297" i="19"/>
  <c r="W297" i="19"/>
  <c r="U297" i="19"/>
  <c r="P297" i="19"/>
  <c r="R297" i="19" s="1"/>
  <c r="M297" i="19"/>
  <c r="J297" i="19"/>
  <c r="K309" i="19"/>
  <c r="I297" i="19"/>
  <c r="G297" i="19"/>
  <c r="E297" i="19"/>
  <c r="AG296" i="19"/>
  <c r="AE296" i="19"/>
  <c r="AA296" i="19"/>
  <c r="W296" i="19"/>
  <c r="U296" i="19"/>
  <c r="P296" i="19"/>
  <c r="R296" i="19" s="1"/>
  <c r="X296" i="19" s="1"/>
  <c r="M296" i="19"/>
  <c r="J296" i="19"/>
  <c r="K308" i="19"/>
  <c r="I296" i="19"/>
  <c r="G296" i="19"/>
  <c r="E296" i="19"/>
  <c r="AG295" i="19"/>
  <c r="AE295" i="19"/>
  <c r="AA295" i="19"/>
  <c r="W295" i="19"/>
  <c r="U295" i="19"/>
  <c r="P295" i="19"/>
  <c r="Q307" i="19" s="1"/>
  <c r="M295" i="19"/>
  <c r="J295" i="19"/>
  <c r="K307" i="19"/>
  <c r="I295" i="19"/>
  <c r="G295" i="19"/>
  <c r="E295" i="19"/>
  <c r="AG294" i="19"/>
  <c r="AE294" i="19"/>
  <c r="AA294" i="19"/>
  <c r="W294" i="19"/>
  <c r="U294" i="19"/>
  <c r="Q306" i="19"/>
  <c r="M294" i="19"/>
  <c r="K306" i="19"/>
  <c r="I294" i="19"/>
  <c r="G294" i="19"/>
  <c r="E294" i="19"/>
  <c r="AG293" i="19"/>
  <c r="AE293" i="19"/>
  <c r="AA293" i="19"/>
  <c r="W293" i="19"/>
  <c r="U293" i="19"/>
  <c r="P293" i="19"/>
  <c r="Q305" i="19"/>
  <c r="M293" i="19"/>
  <c r="J293" i="19"/>
  <c r="K305" i="19"/>
  <c r="I293" i="19"/>
  <c r="G293" i="19"/>
  <c r="E293" i="19"/>
  <c r="AG292" i="19"/>
  <c r="AE292" i="19"/>
  <c r="AA292" i="19"/>
  <c r="W292" i="19"/>
  <c r="U292" i="19"/>
  <c r="P292" i="19"/>
  <c r="Q304" i="19"/>
  <c r="M292" i="19"/>
  <c r="J292" i="19"/>
  <c r="K304" i="19"/>
  <c r="I292" i="19"/>
  <c r="G292" i="19"/>
  <c r="E292" i="19"/>
  <c r="AG291" i="19"/>
  <c r="AE291" i="19"/>
  <c r="AA291" i="19"/>
  <c r="W291" i="19"/>
  <c r="U291" i="19"/>
  <c r="P291" i="19"/>
  <c r="Q303" i="19"/>
  <c r="M291" i="19"/>
  <c r="J291" i="19"/>
  <c r="K303" i="19"/>
  <c r="I291" i="19"/>
  <c r="G291" i="19"/>
  <c r="E291" i="19"/>
  <c r="AG290" i="19"/>
  <c r="AE290" i="19"/>
  <c r="AA290" i="19"/>
  <c r="W290" i="19"/>
  <c r="U290" i="19"/>
  <c r="P290" i="19"/>
  <c r="Q302" i="19"/>
  <c r="M290" i="19"/>
  <c r="J290" i="19"/>
  <c r="K302" i="19"/>
  <c r="I290" i="19"/>
  <c r="G290" i="19"/>
  <c r="E290" i="19"/>
  <c r="AG289" i="19"/>
  <c r="AE289" i="19"/>
  <c r="AA289" i="19"/>
  <c r="W289" i="19"/>
  <c r="U289" i="19"/>
  <c r="P289" i="19"/>
  <c r="Q301" i="19"/>
  <c r="M289" i="19"/>
  <c r="J289" i="19"/>
  <c r="K301" i="19"/>
  <c r="I289" i="19"/>
  <c r="G289" i="19"/>
  <c r="E289" i="19"/>
  <c r="AG288" i="19"/>
  <c r="AE288" i="19"/>
  <c r="AA288" i="19"/>
  <c r="W288" i="19"/>
  <c r="U288" i="19"/>
  <c r="P288" i="19"/>
  <c r="Q300" i="19"/>
  <c r="M288" i="19"/>
  <c r="J288" i="19"/>
  <c r="K300" i="19"/>
  <c r="I288" i="19"/>
  <c r="G288" i="19"/>
  <c r="E288" i="19"/>
  <c r="AG287" i="19"/>
  <c r="AE287" i="19"/>
  <c r="AA287" i="19"/>
  <c r="W287" i="19"/>
  <c r="U287" i="19"/>
  <c r="P287" i="19"/>
  <c r="Q299" i="19"/>
  <c r="M287" i="19"/>
  <c r="J287" i="19"/>
  <c r="K299" i="19"/>
  <c r="I287" i="19"/>
  <c r="G287" i="19"/>
  <c r="E287" i="19"/>
  <c r="AG286" i="19"/>
  <c r="AE286" i="19"/>
  <c r="AA286" i="19"/>
  <c r="W286" i="19"/>
  <c r="U286" i="19"/>
  <c r="P286" i="19"/>
  <c r="Q298" i="19"/>
  <c r="M286" i="19"/>
  <c r="J286" i="19"/>
  <c r="K298" i="19"/>
  <c r="I286" i="19"/>
  <c r="G286" i="19"/>
  <c r="E286" i="19"/>
  <c r="R293" i="19"/>
  <c r="R292" i="19"/>
  <c r="R291" i="19"/>
  <c r="R289" i="19"/>
  <c r="S301" i="19"/>
  <c r="R288" i="19"/>
  <c r="R287" i="19"/>
  <c r="X289" i="19"/>
  <c r="X293" i="19"/>
  <c r="R286" i="19"/>
  <c r="S298" i="19"/>
  <c r="R290" i="19"/>
  <c r="AF40" i="17"/>
  <c r="AG41" i="17" s="1"/>
  <c r="AD40" i="17"/>
  <c r="AE40" i="17" s="1"/>
  <c r="Z40" i="17"/>
  <c r="AA41" i="17" s="1"/>
  <c r="V40" i="17"/>
  <c r="W41" i="17" s="1"/>
  <c r="T40" i="17"/>
  <c r="N40" i="17"/>
  <c r="O41" i="17" s="1"/>
  <c r="L40" i="17"/>
  <c r="H40" i="17"/>
  <c r="I41" i="17" s="1"/>
  <c r="F40" i="17"/>
  <c r="G41" i="17" s="1"/>
  <c r="D40" i="17"/>
  <c r="J40" i="17" s="1"/>
  <c r="X291" i="19"/>
  <c r="X287" i="19"/>
  <c r="S299" i="19"/>
  <c r="X292" i="19"/>
  <c r="X288" i="19"/>
  <c r="X286" i="19"/>
  <c r="Y298" i="19"/>
  <c r="X290" i="19"/>
  <c r="AF39" i="17"/>
  <c r="AG40" i="17" s="1"/>
  <c r="AD39" i="17"/>
  <c r="Z39" i="17"/>
  <c r="AA40" i="17" s="1"/>
  <c r="V39" i="17"/>
  <c r="W40" i="17" s="1"/>
  <c r="T39" i="17"/>
  <c r="U40" i="17" s="1"/>
  <c r="N39" i="17"/>
  <c r="L39" i="17"/>
  <c r="M40" i="17" s="1"/>
  <c r="H39" i="17"/>
  <c r="I40" i="17" s="1"/>
  <c r="F39" i="17"/>
  <c r="G40" i="17" s="1"/>
  <c r="D39" i="17"/>
  <c r="AG285" i="19"/>
  <c r="AE285" i="19"/>
  <c r="AA285" i="19"/>
  <c r="W285" i="19"/>
  <c r="U285" i="19"/>
  <c r="P285" i="19"/>
  <c r="O285" i="19"/>
  <c r="M285" i="19"/>
  <c r="J285" i="19"/>
  <c r="K297" i="19"/>
  <c r="I285" i="19"/>
  <c r="G285" i="19"/>
  <c r="E285" i="19"/>
  <c r="AG284" i="19"/>
  <c r="AE284" i="19"/>
  <c r="AA284" i="19"/>
  <c r="W284" i="19"/>
  <c r="U284" i="19"/>
  <c r="P284" i="19"/>
  <c r="O284" i="19"/>
  <c r="M284" i="19"/>
  <c r="J284" i="19"/>
  <c r="K296" i="19"/>
  <c r="I284" i="19"/>
  <c r="G284" i="19"/>
  <c r="E284" i="19"/>
  <c r="AG283" i="19"/>
  <c r="AE283" i="19"/>
  <c r="AA283" i="19"/>
  <c r="W283" i="19"/>
  <c r="U283" i="19"/>
  <c r="O283" i="19"/>
  <c r="M283" i="19"/>
  <c r="J283" i="19"/>
  <c r="K295" i="19"/>
  <c r="I283" i="19"/>
  <c r="G283" i="19"/>
  <c r="E283" i="19"/>
  <c r="AG282" i="19"/>
  <c r="AE282" i="19"/>
  <c r="AA282" i="19"/>
  <c r="W282" i="19"/>
  <c r="U282" i="19"/>
  <c r="P282" i="19"/>
  <c r="Q294" i="19"/>
  <c r="O282" i="19"/>
  <c r="M282" i="19"/>
  <c r="J282" i="19"/>
  <c r="K294" i="19"/>
  <c r="I282" i="19"/>
  <c r="G282" i="19"/>
  <c r="E282" i="19"/>
  <c r="AG281" i="19"/>
  <c r="AE281" i="19"/>
  <c r="AA281" i="19"/>
  <c r="W281" i="19"/>
  <c r="U281" i="19"/>
  <c r="P281" i="19"/>
  <c r="Q293" i="19"/>
  <c r="O281" i="19"/>
  <c r="M281" i="19"/>
  <c r="J281" i="19"/>
  <c r="K293" i="19"/>
  <c r="I281" i="19"/>
  <c r="G281" i="19"/>
  <c r="E281" i="19"/>
  <c r="AG280" i="19"/>
  <c r="AE280" i="19"/>
  <c r="AA280" i="19"/>
  <c r="W280" i="19"/>
  <c r="U280" i="19"/>
  <c r="P280" i="19"/>
  <c r="Q292" i="19"/>
  <c r="O280" i="19"/>
  <c r="M280" i="19"/>
  <c r="J280" i="19"/>
  <c r="K292" i="19"/>
  <c r="I280" i="19"/>
  <c r="G280" i="19"/>
  <c r="E280" i="19"/>
  <c r="AG279" i="19"/>
  <c r="AE279" i="19"/>
  <c r="AA279" i="19"/>
  <c r="W279" i="19"/>
  <c r="U279" i="19"/>
  <c r="P279" i="19"/>
  <c r="Q291" i="19"/>
  <c r="O279" i="19"/>
  <c r="M279" i="19"/>
  <c r="J279" i="19"/>
  <c r="K291" i="19"/>
  <c r="I279" i="19"/>
  <c r="G279" i="19"/>
  <c r="E279" i="19"/>
  <c r="AG278" i="19"/>
  <c r="AE278" i="19"/>
  <c r="AA278" i="19"/>
  <c r="W278" i="19"/>
  <c r="U278" i="19"/>
  <c r="P278" i="19"/>
  <c r="Q290" i="19"/>
  <c r="O278" i="19"/>
  <c r="M278" i="19"/>
  <c r="J278" i="19"/>
  <c r="K290" i="19"/>
  <c r="I278" i="19"/>
  <c r="G278" i="19"/>
  <c r="E278" i="19"/>
  <c r="AG277" i="19"/>
  <c r="AE277" i="19"/>
  <c r="AA277" i="19"/>
  <c r="W277" i="19"/>
  <c r="U277" i="19"/>
  <c r="P277" i="19"/>
  <c r="Q289" i="19"/>
  <c r="O277" i="19"/>
  <c r="M277" i="19"/>
  <c r="J277" i="19"/>
  <c r="K289" i="19"/>
  <c r="I277" i="19"/>
  <c r="G277" i="19"/>
  <c r="E277" i="19"/>
  <c r="AG276" i="19"/>
  <c r="AE276" i="19"/>
  <c r="AA276" i="19"/>
  <c r="W276" i="19"/>
  <c r="U276" i="19"/>
  <c r="P276" i="19"/>
  <c r="Q288" i="19"/>
  <c r="O276" i="19"/>
  <c r="M276" i="19"/>
  <c r="J276" i="19"/>
  <c r="K288" i="19"/>
  <c r="I276" i="19"/>
  <c r="G276" i="19"/>
  <c r="E276" i="19"/>
  <c r="AG275" i="19"/>
  <c r="AE275" i="19"/>
  <c r="AA275" i="19"/>
  <c r="W275" i="19"/>
  <c r="U275" i="19"/>
  <c r="P275" i="19"/>
  <c r="Q287" i="19"/>
  <c r="O275" i="19"/>
  <c r="M275" i="19"/>
  <c r="J275" i="19"/>
  <c r="K287" i="19"/>
  <c r="I275" i="19"/>
  <c r="G275" i="19"/>
  <c r="E275" i="19"/>
  <c r="AG274" i="19"/>
  <c r="AE274" i="19"/>
  <c r="AA274" i="19"/>
  <c r="W274" i="19"/>
  <c r="U274" i="19"/>
  <c r="P274" i="19"/>
  <c r="Q286" i="19"/>
  <c r="O274" i="19"/>
  <c r="M274" i="19"/>
  <c r="J274" i="19"/>
  <c r="K286" i="19"/>
  <c r="I274" i="19"/>
  <c r="G274" i="19"/>
  <c r="E274" i="19"/>
  <c r="J39" i="17"/>
  <c r="R285" i="19"/>
  <c r="R279" i="19"/>
  <c r="S291" i="19"/>
  <c r="P39" i="17"/>
  <c r="R280" i="19"/>
  <c r="S292" i="19"/>
  <c r="R284" i="19"/>
  <c r="R276" i="19"/>
  <c r="S288" i="19"/>
  <c r="R278" i="19"/>
  <c r="S290" i="19"/>
  <c r="R281" i="19"/>
  <c r="S293" i="19"/>
  <c r="R282" i="19"/>
  <c r="S294" i="19"/>
  <c r="R274" i="19"/>
  <c r="S286" i="19"/>
  <c r="R277" i="19"/>
  <c r="R275" i="19"/>
  <c r="S287" i="19"/>
  <c r="AG273" i="19"/>
  <c r="AE273" i="19"/>
  <c r="AA273" i="19"/>
  <c r="W273" i="19"/>
  <c r="U273" i="19"/>
  <c r="P273" i="19"/>
  <c r="Q285" i="19"/>
  <c r="O273" i="19"/>
  <c r="M273" i="19"/>
  <c r="J273" i="19"/>
  <c r="K285" i="19"/>
  <c r="I273" i="19"/>
  <c r="G273" i="19"/>
  <c r="E273" i="19"/>
  <c r="AG272" i="19"/>
  <c r="AE272" i="19"/>
  <c r="AA272" i="19"/>
  <c r="W272" i="19"/>
  <c r="U272" i="19"/>
  <c r="P272" i="19"/>
  <c r="Q284" i="19"/>
  <c r="O272" i="19"/>
  <c r="M272" i="19"/>
  <c r="J272" i="19"/>
  <c r="K284" i="19"/>
  <c r="I272" i="19"/>
  <c r="G272" i="19"/>
  <c r="E272" i="19"/>
  <c r="AG271" i="19"/>
  <c r="AE271" i="19"/>
  <c r="AA271" i="19"/>
  <c r="W271" i="19"/>
  <c r="U271" i="19"/>
  <c r="P271" i="19"/>
  <c r="Q283" i="19"/>
  <c r="O271" i="19"/>
  <c r="M271" i="19"/>
  <c r="J271" i="19"/>
  <c r="K283" i="19"/>
  <c r="I271" i="19"/>
  <c r="G271" i="19"/>
  <c r="E271" i="19"/>
  <c r="AG270" i="19"/>
  <c r="AE270" i="19"/>
  <c r="AA270" i="19"/>
  <c r="W270" i="19"/>
  <c r="U270" i="19"/>
  <c r="P270" i="19"/>
  <c r="Q282" i="19"/>
  <c r="O270" i="19"/>
  <c r="M270" i="19"/>
  <c r="J270" i="19"/>
  <c r="K282" i="19"/>
  <c r="I270" i="19"/>
  <c r="G270" i="19"/>
  <c r="E270" i="19"/>
  <c r="AG269" i="19"/>
  <c r="AE269" i="19"/>
  <c r="AA269" i="19"/>
  <c r="W269" i="19"/>
  <c r="U269" i="19"/>
  <c r="P269" i="19"/>
  <c r="Q281" i="19"/>
  <c r="O269" i="19"/>
  <c r="M269" i="19"/>
  <c r="J269" i="19"/>
  <c r="K281" i="19"/>
  <c r="I269" i="19"/>
  <c r="G269" i="19"/>
  <c r="E269" i="19"/>
  <c r="AG268" i="19"/>
  <c r="AE268" i="19"/>
  <c r="AA268" i="19"/>
  <c r="W268" i="19"/>
  <c r="U268" i="19"/>
  <c r="P268" i="19"/>
  <c r="Q280" i="19"/>
  <c r="O268" i="19"/>
  <c r="M268" i="19"/>
  <c r="J268" i="19"/>
  <c r="K280" i="19"/>
  <c r="I268" i="19"/>
  <c r="G268" i="19"/>
  <c r="E268" i="19"/>
  <c r="AG267" i="19"/>
  <c r="AE267" i="19"/>
  <c r="AA267" i="19"/>
  <c r="W267" i="19"/>
  <c r="U267" i="19"/>
  <c r="P267" i="19"/>
  <c r="Q279" i="19"/>
  <c r="O267" i="19"/>
  <c r="M267" i="19"/>
  <c r="J267" i="19"/>
  <c r="K279" i="19"/>
  <c r="I267" i="19"/>
  <c r="G267" i="19"/>
  <c r="E267" i="19"/>
  <c r="AG266" i="19"/>
  <c r="AE266" i="19"/>
  <c r="AA266" i="19"/>
  <c r="W266" i="19"/>
  <c r="U266" i="19"/>
  <c r="P266" i="19"/>
  <c r="Q278" i="19"/>
  <c r="O266" i="19"/>
  <c r="M266" i="19"/>
  <c r="J266" i="19"/>
  <c r="K278" i="19"/>
  <c r="I266" i="19"/>
  <c r="G266" i="19"/>
  <c r="E266" i="19"/>
  <c r="AG265" i="19"/>
  <c r="AE265" i="19"/>
  <c r="AA265" i="19"/>
  <c r="W265" i="19"/>
  <c r="U265" i="19"/>
  <c r="P265" i="19"/>
  <c r="Q277" i="19"/>
  <c r="O265" i="19"/>
  <c r="M265" i="19"/>
  <c r="J265" i="19"/>
  <c r="K277" i="19"/>
  <c r="I265" i="19"/>
  <c r="G265" i="19"/>
  <c r="E265" i="19"/>
  <c r="AG264" i="19"/>
  <c r="AE264" i="19"/>
  <c r="AA264" i="19"/>
  <c r="W264" i="19"/>
  <c r="U264" i="19"/>
  <c r="P264" i="19"/>
  <c r="Q276" i="19"/>
  <c r="O264" i="19"/>
  <c r="M264" i="19"/>
  <c r="J264" i="19"/>
  <c r="K276" i="19"/>
  <c r="I264" i="19"/>
  <c r="G264" i="19"/>
  <c r="E264" i="19"/>
  <c r="AG263" i="19"/>
  <c r="AE263" i="19"/>
  <c r="AA263" i="19"/>
  <c r="W263" i="19"/>
  <c r="U263" i="19"/>
  <c r="P263" i="19"/>
  <c r="Q275" i="19"/>
  <c r="O263" i="19"/>
  <c r="M263" i="19"/>
  <c r="J263" i="19"/>
  <c r="K275" i="19"/>
  <c r="I263" i="19"/>
  <c r="G263" i="19"/>
  <c r="E263" i="19"/>
  <c r="AG262" i="19"/>
  <c r="AE262" i="19"/>
  <c r="AA262" i="19"/>
  <c r="W262" i="19"/>
  <c r="U262" i="19"/>
  <c r="P262" i="19"/>
  <c r="Q274" i="19"/>
  <c r="O262" i="19"/>
  <c r="M262" i="19"/>
  <c r="J262" i="19"/>
  <c r="K274" i="19"/>
  <c r="I262" i="19"/>
  <c r="G262" i="19"/>
  <c r="E262" i="19"/>
  <c r="X278" i="19"/>
  <c r="Y290" i="19"/>
  <c r="X277" i="19"/>
  <c r="Y289" i="19"/>
  <c r="S289" i="19"/>
  <c r="X285" i="19"/>
  <c r="X284" i="19"/>
  <c r="X279" i="19"/>
  <c r="Y291" i="19"/>
  <c r="R39" i="17"/>
  <c r="AR39" i="17" s="1"/>
  <c r="X280" i="19"/>
  <c r="Y292" i="19"/>
  <c r="X281" i="19"/>
  <c r="Y293" i="19"/>
  <c r="X276" i="19"/>
  <c r="Y288" i="19"/>
  <c r="X274" i="19"/>
  <c r="Y286" i="19"/>
  <c r="X282" i="19"/>
  <c r="Y294" i="19"/>
  <c r="X275" i="19"/>
  <c r="Y287" i="19"/>
  <c r="X283" i="19"/>
  <c r="R268" i="19"/>
  <c r="X268" i="19"/>
  <c r="R269" i="19"/>
  <c r="X269" i="19"/>
  <c r="R270" i="19"/>
  <c r="X270" i="19"/>
  <c r="R271" i="19"/>
  <c r="X271" i="19"/>
  <c r="R272" i="19"/>
  <c r="S284" i="19"/>
  <c r="R273" i="19"/>
  <c r="X273" i="19"/>
  <c r="R267" i="19"/>
  <c r="X267" i="19"/>
  <c r="R266" i="19"/>
  <c r="X266" i="19"/>
  <c r="R265" i="19"/>
  <c r="S277" i="19"/>
  <c r="R264" i="19"/>
  <c r="X264" i="19"/>
  <c r="R263" i="19"/>
  <c r="X263" i="19"/>
  <c r="R262" i="19"/>
  <c r="X262" i="19"/>
  <c r="X272" i="19"/>
  <c r="S283" i="19"/>
  <c r="Y278" i="19"/>
  <c r="Y284" i="19"/>
  <c r="Y285" i="19"/>
  <c r="S285" i="19"/>
  <c r="Y283" i="19"/>
  <c r="S278" i="19"/>
  <c r="X265" i="19"/>
  <c r="Y277" i="19"/>
  <c r="S275" i="19"/>
  <c r="Y274" i="19"/>
  <c r="S282" i="19"/>
  <c r="Y275" i="19"/>
  <c r="Y279" i="19"/>
  <c r="S279" i="19"/>
  <c r="Y276" i="19"/>
  <c r="Y281" i="19"/>
  <c r="S276" i="19"/>
  <c r="S280" i="19"/>
  <c r="Y282" i="19"/>
  <c r="Y280" i="19"/>
  <c r="S274" i="19"/>
  <c r="S281" i="19"/>
  <c r="AF38" i="17"/>
  <c r="AG39" i="17"/>
  <c r="AD38" i="17"/>
  <c r="AE39" i="17" s="1"/>
  <c r="Z38" i="17"/>
  <c r="AA39" i="17"/>
  <c r="V38" i="17"/>
  <c r="W39" i="17" s="1"/>
  <c r="T38" i="17"/>
  <c r="U39" i="17"/>
  <c r="N38" i="17"/>
  <c r="O39" i="17" s="1"/>
  <c r="L38" i="17"/>
  <c r="M39" i="17"/>
  <c r="H38" i="17"/>
  <c r="I39" i="17" s="1"/>
  <c r="F38" i="17"/>
  <c r="G39" i="17"/>
  <c r="D38" i="17"/>
  <c r="E39" i="17" s="1"/>
  <c r="D342" i="19"/>
  <c r="AH342" i="19"/>
  <c r="AF342" i="19"/>
  <c r="AD342" i="19"/>
  <c r="Z342" i="19"/>
  <c r="V342" i="19"/>
  <c r="T342" i="19"/>
  <c r="L342" i="19"/>
  <c r="H342" i="19"/>
  <c r="F342" i="19"/>
  <c r="J38" i="17"/>
  <c r="R38" i="17" s="1"/>
  <c r="P38" i="17"/>
  <c r="U258" i="19"/>
  <c r="J235" i="19"/>
  <c r="P235" i="19"/>
  <c r="U235" i="19"/>
  <c r="W235" i="19"/>
  <c r="R235" i="19"/>
  <c r="X235" i="19"/>
  <c r="E235" i="19"/>
  <c r="G235" i="19"/>
  <c r="I235" i="19"/>
  <c r="L36" i="17"/>
  <c r="L37" i="17"/>
  <c r="M38" i="17" s="1"/>
  <c r="D37" i="17"/>
  <c r="E38" i="17"/>
  <c r="AA250" i="19"/>
  <c r="AE250" i="19"/>
  <c r="AG250" i="19"/>
  <c r="AA251" i="19"/>
  <c r="AE251" i="19"/>
  <c r="AG251" i="19"/>
  <c r="AA252" i="19"/>
  <c r="AE252" i="19"/>
  <c r="AG252" i="19"/>
  <c r="AA253" i="19"/>
  <c r="AE253" i="19"/>
  <c r="AG253" i="19"/>
  <c r="AA254" i="19"/>
  <c r="AE254" i="19"/>
  <c r="AG254" i="19"/>
  <c r="AA255" i="19"/>
  <c r="AE255" i="19"/>
  <c r="AG255" i="19"/>
  <c r="AA256" i="19"/>
  <c r="AE256" i="19"/>
  <c r="AG256" i="19"/>
  <c r="AA257" i="19"/>
  <c r="AE257" i="19"/>
  <c r="AG257" i="19"/>
  <c r="AA258" i="19"/>
  <c r="AE258" i="19"/>
  <c r="AG258" i="19"/>
  <c r="AG261" i="19"/>
  <c r="AE261" i="19"/>
  <c r="AA261" i="19"/>
  <c r="W261" i="19"/>
  <c r="U261" i="19"/>
  <c r="P261" i="19"/>
  <c r="Q273" i="19"/>
  <c r="O261" i="19"/>
  <c r="M261" i="19"/>
  <c r="J261" i="19"/>
  <c r="K273" i="19"/>
  <c r="I261" i="19"/>
  <c r="G261" i="19"/>
  <c r="E261" i="19"/>
  <c r="AG260" i="19"/>
  <c r="AE260" i="19"/>
  <c r="AA260" i="19"/>
  <c r="W260" i="19"/>
  <c r="U260" i="19"/>
  <c r="P260" i="19"/>
  <c r="Q272" i="19"/>
  <c r="O260" i="19"/>
  <c r="M260" i="19"/>
  <c r="J260" i="19"/>
  <c r="K272" i="19"/>
  <c r="I260" i="19"/>
  <c r="G260" i="19"/>
  <c r="E260" i="19"/>
  <c r="AG259" i="19"/>
  <c r="AE259" i="19"/>
  <c r="AA259" i="19"/>
  <c r="W259" i="19"/>
  <c r="U259" i="19"/>
  <c r="P259" i="19"/>
  <c r="Q271" i="19"/>
  <c r="O259" i="19"/>
  <c r="M259" i="19"/>
  <c r="J259" i="19"/>
  <c r="K271" i="19"/>
  <c r="I259" i="19"/>
  <c r="G259" i="19"/>
  <c r="E259" i="19"/>
  <c r="W258" i="19"/>
  <c r="P258" i="19"/>
  <c r="Q270" i="19"/>
  <c r="O258" i="19"/>
  <c r="M258" i="19"/>
  <c r="J258" i="19"/>
  <c r="K270" i="19"/>
  <c r="I258" i="19"/>
  <c r="G258" i="19"/>
  <c r="E258" i="19"/>
  <c r="W257" i="19"/>
  <c r="U257" i="19"/>
  <c r="P257" i="19"/>
  <c r="Q269" i="19"/>
  <c r="O257" i="19"/>
  <c r="M257" i="19"/>
  <c r="J257" i="19"/>
  <c r="K269" i="19"/>
  <c r="I257" i="19"/>
  <c r="G257" i="19"/>
  <c r="E257" i="19"/>
  <c r="W256" i="19"/>
  <c r="U256" i="19"/>
  <c r="P256" i="19"/>
  <c r="Q268" i="19"/>
  <c r="O256" i="19"/>
  <c r="M256" i="19"/>
  <c r="J256" i="19"/>
  <c r="K268" i="19"/>
  <c r="I256" i="19"/>
  <c r="G256" i="19"/>
  <c r="E256" i="19"/>
  <c r="W255" i="19"/>
  <c r="U255" i="19"/>
  <c r="P255" i="19"/>
  <c r="Q267" i="19"/>
  <c r="O255" i="19"/>
  <c r="M255" i="19"/>
  <c r="J255" i="19"/>
  <c r="K267" i="19"/>
  <c r="I255" i="19"/>
  <c r="G255" i="19"/>
  <c r="E255" i="19"/>
  <c r="W254" i="19"/>
  <c r="U254" i="19"/>
  <c r="P254" i="19"/>
  <c r="Q266" i="19"/>
  <c r="O254" i="19"/>
  <c r="M254" i="19"/>
  <c r="J254" i="19"/>
  <c r="K266" i="19"/>
  <c r="I254" i="19"/>
  <c r="G254" i="19"/>
  <c r="E254" i="19"/>
  <c r="W253" i="19"/>
  <c r="U253" i="19"/>
  <c r="P253" i="19"/>
  <c r="Q265" i="19"/>
  <c r="O253" i="19"/>
  <c r="M253" i="19"/>
  <c r="J253" i="19"/>
  <c r="K265" i="19"/>
  <c r="I253" i="19"/>
  <c r="G253" i="19"/>
  <c r="E253" i="19"/>
  <c r="W252" i="19"/>
  <c r="U252" i="19"/>
  <c r="P252" i="19"/>
  <c r="Q264" i="19"/>
  <c r="O252" i="19"/>
  <c r="M252" i="19"/>
  <c r="J252" i="19"/>
  <c r="K264" i="19"/>
  <c r="I252" i="19"/>
  <c r="G252" i="19"/>
  <c r="E252" i="19"/>
  <c r="W251" i="19"/>
  <c r="U251" i="19"/>
  <c r="P251" i="19"/>
  <c r="Q263" i="19"/>
  <c r="O251" i="19"/>
  <c r="M251" i="19"/>
  <c r="J251" i="19"/>
  <c r="K263" i="19"/>
  <c r="I251" i="19"/>
  <c r="G251" i="19"/>
  <c r="E251" i="19"/>
  <c r="W250" i="19"/>
  <c r="U250" i="19"/>
  <c r="P250" i="19"/>
  <c r="O250" i="19"/>
  <c r="M250" i="19"/>
  <c r="J250" i="19"/>
  <c r="I250" i="19"/>
  <c r="G250" i="19"/>
  <c r="E250" i="19"/>
  <c r="Q262" i="19"/>
  <c r="P342" i="19"/>
  <c r="K262" i="19"/>
  <c r="J342" i="19"/>
  <c r="R258" i="19"/>
  <c r="R257" i="19"/>
  <c r="S269" i="19"/>
  <c r="R256" i="19"/>
  <c r="S268" i="19"/>
  <c r="R254" i="19"/>
  <c r="R259" i="19"/>
  <c r="R260" i="19"/>
  <c r="R261" i="19"/>
  <c r="S273" i="19"/>
  <c r="R251" i="19"/>
  <c r="R253" i="19"/>
  <c r="R255" i="19"/>
  <c r="R250" i="19"/>
  <c r="R252" i="19"/>
  <c r="AF344" i="19"/>
  <c r="AD344" i="19"/>
  <c r="F343" i="19"/>
  <c r="D343" i="19"/>
  <c r="D344" i="19"/>
  <c r="AH344" i="19"/>
  <c r="AB344" i="19"/>
  <c r="Z344" i="19"/>
  <c r="V344" i="19"/>
  <c r="T344" i="19"/>
  <c r="N344" i="19"/>
  <c r="L344" i="19"/>
  <c r="H344" i="19"/>
  <c r="F344" i="19"/>
  <c r="Z343" i="19"/>
  <c r="V343" i="19"/>
  <c r="T343" i="19"/>
  <c r="N343" i="19"/>
  <c r="L343" i="19"/>
  <c r="H343" i="19"/>
  <c r="X261" i="19"/>
  <c r="Y273" i="19"/>
  <c r="X257" i="19"/>
  <c r="Y269" i="19"/>
  <c r="X256" i="19"/>
  <c r="Y268" i="19"/>
  <c r="X260" i="19"/>
  <c r="Y272" i="19"/>
  <c r="S272" i="19"/>
  <c r="X259" i="19"/>
  <c r="Y271" i="19"/>
  <c r="S271" i="19"/>
  <c r="X252" i="19"/>
  <c r="Y264" i="19"/>
  <c r="S264" i="19"/>
  <c r="X255" i="19"/>
  <c r="Y267" i="19"/>
  <c r="S267" i="19"/>
  <c r="X251" i="19"/>
  <c r="Y263" i="19"/>
  <c r="S263" i="19"/>
  <c r="X254" i="19"/>
  <c r="Y266" i="19"/>
  <c r="S266" i="19"/>
  <c r="X250" i="19"/>
  <c r="S262" i="19"/>
  <c r="R342" i="19"/>
  <c r="X253" i="19"/>
  <c r="Y265" i="19"/>
  <c r="S265" i="19"/>
  <c r="X258" i="19"/>
  <c r="Y270" i="19"/>
  <c r="S270" i="19"/>
  <c r="AF37" i="17"/>
  <c r="AG38" i="17" s="1"/>
  <c r="AD37" i="17"/>
  <c r="Y262" i="19"/>
  <c r="X342" i="19"/>
  <c r="AE38" i="17"/>
  <c r="Z37" i="17"/>
  <c r="Z36" i="17"/>
  <c r="Z52" i="17" s="1"/>
  <c r="V37" i="17"/>
  <c r="T37" i="17"/>
  <c r="N37" i="17"/>
  <c r="O38" i="17" s="1"/>
  <c r="L53" i="17"/>
  <c r="H37" i="17"/>
  <c r="F37" i="17"/>
  <c r="D53" i="17"/>
  <c r="AM37" i="17"/>
  <c r="AK37" i="17"/>
  <c r="F53" i="17"/>
  <c r="G38" i="17"/>
  <c r="T53" i="17"/>
  <c r="U38" i="17"/>
  <c r="H53" i="17"/>
  <c r="I38" i="17"/>
  <c r="V53" i="17"/>
  <c r="W38" i="17"/>
  <c r="Z53" i="17"/>
  <c r="AA38" i="17"/>
  <c r="J37" i="17"/>
  <c r="I249" i="19"/>
  <c r="I248" i="19"/>
  <c r="G249" i="19"/>
  <c r="G248" i="19"/>
  <c r="E248" i="19"/>
  <c r="E247" i="19"/>
  <c r="E249" i="19"/>
  <c r="J53" i="17"/>
  <c r="AG249" i="19"/>
  <c r="AG248" i="19"/>
  <c r="AG247" i="19"/>
  <c r="AE249" i="19"/>
  <c r="AE248" i="19"/>
  <c r="AE247" i="19"/>
  <c r="AA249" i="19"/>
  <c r="AA248" i="19"/>
  <c r="AA247" i="19"/>
  <c r="AM36" i="17"/>
  <c r="AM35" i="17"/>
  <c r="P240" i="19"/>
  <c r="Q252" i="19"/>
  <c r="AM229" i="19"/>
  <c r="AM215" i="19"/>
  <c r="AK216" i="19"/>
  <c r="AP240" i="19"/>
  <c r="AP239" i="19"/>
  <c r="AP238" i="19"/>
  <c r="AM237" i="19"/>
  <c r="AK237" i="19"/>
  <c r="AM236" i="19"/>
  <c r="AK236" i="19"/>
  <c r="AM235" i="19"/>
  <c r="AK235" i="19"/>
  <c r="AM234" i="19"/>
  <c r="AK234" i="19"/>
  <c r="AM233" i="19"/>
  <c r="AK233" i="19"/>
  <c r="AM232" i="19"/>
  <c r="AK232" i="19"/>
  <c r="AM231" i="19"/>
  <c r="AK231" i="19"/>
  <c r="AM230" i="19"/>
  <c r="AK230" i="19"/>
  <c r="AK229" i="19"/>
  <c r="AM228" i="19"/>
  <c r="AK228" i="19"/>
  <c r="AM227" i="19"/>
  <c r="AK227" i="19"/>
  <c r="AM226" i="19"/>
  <c r="AK226" i="19"/>
  <c r="AM225" i="19"/>
  <c r="AK225" i="19"/>
  <c r="AM224" i="19"/>
  <c r="AK224" i="19"/>
  <c r="AM223" i="19"/>
  <c r="AK223" i="19"/>
  <c r="AM222" i="19"/>
  <c r="AK222" i="19"/>
  <c r="AM221" i="19"/>
  <c r="AK221" i="19"/>
  <c r="AM220" i="19"/>
  <c r="AK220" i="19"/>
  <c r="AM219" i="19"/>
  <c r="AK219" i="19"/>
  <c r="AM218" i="19"/>
  <c r="AK218" i="19"/>
  <c r="AM217" i="19"/>
  <c r="AK217" i="19"/>
  <c r="AM216" i="19"/>
  <c r="AK215" i="19"/>
  <c r="AM214" i="19"/>
  <c r="AK214" i="19"/>
  <c r="AK213" i="19"/>
  <c r="AK212" i="19"/>
  <c r="AK211" i="19"/>
  <c r="AK210" i="19"/>
  <c r="AK209" i="19"/>
  <c r="AK208" i="19"/>
  <c r="AK207" i="19"/>
  <c r="AK206" i="19"/>
  <c r="AK205" i="19"/>
  <c r="AK204" i="19"/>
  <c r="AK203" i="19"/>
  <c r="AK202" i="19"/>
  <c r="AK201" i="19"/>
  <c r="AK200" i="19"/>
  <c r="AK199" i="19"/>
  <c r="AK198" i="19"/>
  <c r="AK197" i="19"/>
  <c r="AK196" i="19"/>
  <c r="AK195" i="19"/>
  <c r="AK194" i="19"/>
  <c r="AK193" i="19"/>
  <c r="AK192" i="19"/>
  <c r="AK191" i="19"/>
  <c r="AK190" i="19"/>
  <c r="AK189" i="19"/>
  <c r="AK188" i="19"/>
  <c r="AK187" i="19"/>
  <c r="AK186" i="19"/>
  <c r="AK185" i="19"/>
  <c r="AK184" i="19"/>
  <c r="AK183" i="19"/>
  <c r="AK182" i="19"/>
  <c r="AK181" i="19"/>
  <c r="AK180" i="19"/>
  <c r="AK179" i="19"/>
  <c r="AK178" i="19"/>
  <c r="AK177" i="19"/>
  <c r="AK176" i="19"/>
  <c r="AK175" i="19"/>
  <c r="AK174" i="19"/>
  <c r="AK173" i="19"/>
  <c r="AK172" i="19"/>
  <c r="AK171" i="19"/>
  <c r="AK170" i="19"/>
  <c r="AK169" i="19"/>
  <c r="AK168" i="19"/>
  <c r="AK167" i="19"/>
  <c r="AK166" i="19"/>
  <c r="AK165" i="19"/>
  <c r="AK164" i="19"/>
  <c r="AK163" i="19"/>
  <c r="AK162" i="19"/>
  <c r="AK161" i="19"/>
  <c r="AK160" i="19"/>
  <c r="AK159" i="19"/>
  <c r="AK158" i="19"/>
  <c r="AK157" i="19"/>
  <c r="AK156" i="19"/>
  <c r="AK155" i="19"/>
  <c r="AK154" i="19"/>
  <c r="AK153" i="19"/>
  <c r="AK152" i="19"/>
  <c r="AK151" i="19"/>
  <c r="AK150" i="19"/>
  <c r="AK149" i="19"/>
  <c r="AK148" i="19"/>
  <c r="AK147" i="19"/>
  <c r="AK146" i="19"/>
  <c r="AK145" i="19"/>
  <c r="AK144" i="19"/>
  <c r="AK143" i="19"/>
  <c r="AK142" i="19"/>
  <c r="AK141" i="19"/>
  <c r="AK140" i="19"/>
  <c r="AK139" i="19"/>
  <c r="AK138" i="19"/>
  <c r="AK137" i="19"/>
  <c r="AK136" i="19"/>
  <c r="AK135" i="19"/>
  <c r="AK134" i="19"/>
  <c r="AK133" i="19"/>
  <c r="AK132" i="19"/>
  <c r="AK131" i="19"/>
  <c r="AK130" i="19"/>
  <c r="AK129" i="19"/>
  <c r="AK128" i="19"/>
  <c r="AK127" i="19"/>
  <c r="AK126" i="19"/>
  <c r="AK125" i="19"/>
  <c r="AK124" i="19"/>
  <c r="AK123" i="19"/>
  <c r="AK122" i="19"/>
  <c r="AK121" i="19"/>
  <c r="AK120" i="19"/>
  <c r="AK119" i="19"/>
  <c r="AK118" i="19"/>
  <c r="AK117" i="19"/>
  <c r="AK116" i="19"/>
  <c r="AK115" i="19"/>
  <c r="AK114" i="19"/>
  <c r="AK113" i="19"/>
  <c r="AK112" i="19"/>
  <c r="AK111" i="19"/>
  <c r="AK110" i="19"/>
  <c r="AK109" i="19"/>
  <c r="AK108" i="19"/>
  <c r="AK107" i="19"/>
  <c r="AK106" i="19"/>
  <c r="AK105" i="19"/>
  <c r="AK104" i="19"/>
  <c r="AK103" i="19"/>
  <c r="AK102" i="19"/>
  <c r="AK101" i="19"/>
  <c r="AK100" i="19"/>
  <c r="AK99" i="19"/>
  <c r="AK98" i="19"/>
  <c r="AK97" i="19"/>
  <c r="AK96" i="19"/>
  <c r="AK95" i="19"/>
  <c r="AK94" i="19"/>
  <c r="AK93" i="19"/>
  <c r="AK92" i="19"/>
  <c r="AK91" i="19"/>
  <c r="AK90" i="19"/>
  <c r="AK89" i="19"/>
  <c r="AK88" i="19"/>
  <c r="AK87" i="19"/>
  <c r="AK86" i="19"/>
  <c r="AK85" i="19"/>
  <c r="AK84" i="19"/>
  <c r="AK83" i="19"/>
  <c r="AK82" i="19"/>
  <c r="AK81" i="19"/>
  <c r="AK80" i="19"/>
  <c r="AK79" i="19"/>
  <c r="AK78" i="19"/>
  <c r="AK77" i="19"/>
  <c r="AK76" i="19"/>
  <c r="AK75" i="19"/>
  <c r="AK74" i="19"/>
  <c r="AK73" i="19"/>
  <c r="AK72" i="19"/>
  <c r="AK71" i="19"/>
  <c r="AK70" i="19"/>
  <c r="AK69" i="19"/>
  <c r="AK68" i="19"/>
  <c r="AK67" i="19"/>
  <c r="AK66" i="19"/>
  <c r="AK65" i="19"/>
  <c r="AK64" i="19"/>
  <c r="AK63" i="19"/>
  <c r="AK62" i="19"/>
  <c r="AK61" i="19"/>
  <c r="AK60" i="19"/>
  <c r="AK59" i="19"/>
  <c r="AK58" i="19"/>
  <c r="AK57" i="19"/>
  <c r="AK56" i="19"/>
  <c r="AK55" i="19"/>
  <c r="AK54" i="19"/>
  <c r="AK53" i="19"/>
  <c r="AK52" i="19"/>
  <c r="AK51" i="19"/>
  <c r="AK50" i="19"/>
  <c r="AK49" i="19"/>
  <c r="AK48" i="19"/>
  <c r="AK47" i="19"/>
  <c r="AK46" i="19"/>
  <c r="AK45" i="19"/>
  <c r="AK44" i="19"/>
  <c r="AK43" i="19"/>
  <c r="AK42" i="19"/>
  <c r="AK41" i="19"/>
  <c r="AK40" i="19"/>
  <c r="AK39" i="19"/>
  <c r="AK38" i="19"/>
  <c r="AK37" i="19"/>
  <c r="AK36" i="19"/>
  <c r="AK35" i="19"/>
  <c r="AK34" i="19"/>
  <c r="AK33" i="19"/>
  <c r="AK32" i="19"/>
  <c r="AK31" i="19"/>
  <c r="AK30" i="19"/>
  <c r="AK29" i="19"/>
  <c r="AK28" i="19"/>
  <c r="AK27" i="19"/>
  <c r="AK26" i="19"/>
  <c r="AK25" i="19"/>
  <c r="AK24" i="19"/>
  <c r="AK23" i="19"/>
  <c r="AK22" i="19"/>
  <c r="W249" i="19"/>
  <c r="U249" i="19"/>
  <c r="P249" i="19"/>
  <c r="Q261" i="19"/>
  <c r="O249" i="19"/>
  <c r="M249" i="19"/>
  <c r="J249" i="19"/>
  <c r="K261" i="19"/>
  <c r="W248" i="19"/>
  <c r="U248" i="19"/>
  <c r="P248" i="19"/>
  <c r="Q260" i="19"/>
  <c r="O248" i="19"/>
  <c r="M248" i="19"/>
  <c r="J248" i="19"/>
  <c r="W247" i="19"/>
  <c r="U247" i="19"/>
  <c r="P247" i="19"/>
  <c r="Q259" i="19"/>
  <c r="O247" i="19"/>
  <c r="M247" i="19"/>
  <c r="J247" i="19"/>
  <c r="K259" i="19"/>
  <c r="I247" i="19"/>
  <c r="G247" i="19"/>
  <c r="W246" i="19"/>
  <c r="U246" i="19"/>
  <c r="P246" i="19"/>
  <c r="Q258" i="19"/>
  <c r="O246" i="19"/>
  <c r="M246" i="19"/>
  <c r="J246" i="19"/>
  <c r="K258" i="19"/>
  <c r="I246" i="19"/>
  <c r="G246" i="19"/>
  <c r="E246" i="19"/>
  <c r="W245" i="19"/>
  <c r="U245" i="19"/>
  <c r="P245" i="19"/>
  <c r="Q257" i="19"/>
  <c r="O245" i="19"/>
  <c r="M245" i="19"/>
  <c r="J245" i="19"/>
  <c r="K257" i="19"/>
  <c r="I245" i="19"/>
  <c r="G245" i="19"/>
  <c r="E245" i="19"/>
  <c r="W244" i="19"/>
  <c r="U244" i="19"/>
  <c r="P244" i="19"/>
  <c r="Q256" i="19"/>
  <c r="O244" i="19"/>
  <c r="M244" i="19"/>
  <c r="J244" i="19"/>
  <c r="K256" i="19"/>
  <c r="I244" i="19"/>
  <c r="G244" i="19"/>
  <c r="E244" i="19"/>
  <c r="W243" i="19"/>
  <c r="U243" i="19"/>
  <c r="P243" i="19"/>
  <c r="Q255" i="19"/>
  <c r="O243" i="19"/>
  <c r="M243" i="19"/>
  <c r="J243" i="19"/>
  <c r="K255" i="19"/>
  <c r="I243" i="19"/>
  <c r="G243" i="19"/>
  <c r="E243" i="19"/>
  <c r="W242" i="19"/>
  <c r="U242" i="19"/>
  <c r="P242" i="19"/>
  <c r="Q254" i="19"/>
  <c r="O242" i="19"/>
  <c r="M242" i="19"/>
  <c r="J242" i="19"/>
  <c r="K254" i="19"/>
  <c r="I242" i="19"/>
  <c r="G242" i="19"/>
  <c r="E242" i="19"/>
  <c r="W241" i="19"/>
  <c r="U241" i="19"/>
  <c r="P241" i="19"/>
  <c r="Q253" i="19"/>
  <c r="O241" i="19"/>
  <c r="M241" i="19"/>
  <c r="J241" i="19"/>
  <c r="K253" i="19"/>
  <c r="I241" i="19"/>
  <c r="G241" i="19"/>
  <c r="E241" i="19"/>
  <c r="W240" i="19"/>
  <c r="U240" i="19"/>
  <c r="O240" i="19"/>
  <c r="M240" i="19"/>
  <c r="J240" i="19"/>
  <c r="K252" i="19"/>
  <c r="I240" i="19"/>
  <c r="G240" i="19"/>
  <c r="E240" i="19"/>
  <c r="W239" i="19"/>
  <c r="U239" i="19"/>
  <c r="P239" i="19"/>
  <c r="Q251" i="19"/>
  <c r="O239" i="19"/>
  <c r="M239" i="19"/>
  <c r="J239" i="19"/>
  <c r="K251" i="19"/>
  <c r="I239" i="19"/>
  <c r="G239" i="19"/>
  <c r="E239" i="19"/>
  <c r="W238" i="19"/>
  <c r="U238" i="19"/>
  <c r="P238" i="19"/>
  <c r="O238" i="19"/>
  <c r="M238" i="19"/>
  <c r="J238" i="19"/>
  <c r="I238" i="19"/>
  <c r="G238" i="19"/>
  <c r="E238" i="19"/>
  <c r="Q250" i="19"/>
  <c r="P344" i="19"/>
  <c r="K260" i="19"/>
  <c r="J344" i="19"/>
  <c r="K250" i="19"/>
  <c r="R249" i="19"/>
  <c r="S261" i="19"/>
  <c r="R244" i="19"/>
  <c r="R242" i="19"/>
  <c r="R246" i="19"/>
  <c r="R240" i="19"/>
  <c r="R248" i="19"/>
  <c r="R238" i="19"/>
  <c r="R247" i="19"/>
  <c r="R239" i="19"/>
  <c r="R241" i="19"/>
  <c r="R243" i="19"/>
  <c r="S255" i="19"/>
  <c r="R245" i="19"/>
  <c r="X249" i="19"/>
  <c r="Y261" i="19"/>
  <c r="V36" i="17"/>
  <c r="V52" i="17" s="1"/>
  <c r="T36" i="17"/>
  <c r="U37" i="17" s="1"/>
  <c r="N36" i="17"/>
  <c r="H36" i="17"/>
  <c r="I37" i="17" s="1"/>
  <c r="F36" i="17"/>
  <c r="G37" i="17" s="1"/>
  <c r="D36" i="17"/>
  <c r="E37" i="17" s="1"/>
  <c r="X243" i="19"/>
  <c r="Y255" i="19"/>
  <c r="X239" i="19"/>
  <c r="Y251" i="19"/>
  <c r="S251" i="19"/>
  <c r="X240" i="19"/>
  <c r="Y252" i="19"/>
  <c r="S252" i="19"/>
  <c r="X245" i="19"/>
  <c r="Y257" i="19"/>
  <c r="S257" i="19"/>
  <c r="X247" i="19"/>
  <c r="Y259" i="19"/>
  <c r="S259" i="19"/>
  <c r="X246" i="19"/>
  <c r="Y258" i="19"/>
  <c r="S258" i="19"/>
  <c r="X238" i="19"/>
  <c r="R344" i="19"/>
  <c r="S250" i="19"/>
  <c r="X242" i="19"/>
  <c r="Y254" i="19"/>
  <c r="S254" i="19"/>
  <c r="X241" i="19"/>
  <c r="Y253" i="19"/>
  <c r="S253" i="19"/>
  <c r="X248" i="19"/>
  <c r="Y260" i="19"/>
  <c r="S260" i="19"/>
  <c r="X244" i="19"/>
  <c r="Y256" i="19"/>
  <c r="S256" i="19"/>
  <c r="H52" i="17"/>
  <c r="O37" i="17"/>
  <c r="N52" i="17"/>
  <c r="W37" i="17"/>
  <c r="M37" i="17"/>
  <c r="L52" i="17"/>
  <c r="T52" i="17"/>
  <c r="J36" i="17"/>
  <c r="AA37" i="17"/>
  <c r="X344" i="19"/>
  <c r="Y250" i="19"/>
  <c r="K37" i="17"/>
  <c r="P36" i="17"/>
  <c r="P52" i="17" s="1"/>
  <c r="O211" i="19"/>
  <c r="P211" i="19"/>
  <c r="U211" i="19"/>
  <c r="W211" i="19"/>
  <c r="O212" i="19"/>
  <c r="P212" i="19"/>
  <c r="U212" i="19"/>
  <c r="W212" i="19"/>
  <c r="O213" i="19"/>
  <c r="P213" i="19"/>
  <c r="U213" i="19"/>
  <c r="W213" i="19"/>
  <c r="O214" i="19"/>
  <c r="P214" i="19"/>
  <c r="U214" i="19"/>
  <c r="W214" i="19"/>
  <c r="O215" i="19"/>
  <c r="P215" i="19"/>
  <c r="U215" i="19"/>
  <c r="W215" i="19"/>
  <c r="O216" i="19"/>
  <c r="P216" i="19"/>
  <c r="U216" i="19"/>
  <c r="W216" i="19"/>
  <c r="O217" i="19"/>
  <c r="P217" i="19"/>
  <c r="U217" i="19"/>
  <c r="W217" i="19"/>
  <c r="O218" i="19"/>
  <c r="P218" i="19"/>
  <c r="U218" i="19"/>
  <c r="W218" i="19"/>
  <c r="O219" i="19"/>
  <c r="P219" i="19"/>
  <c r="U219" i="19"/>
  <c r="W219" i="19"/>
  <c r="O220" i="19"/>
  <c r="P220" i="19"/>
  <c r="U220" i="19"/>
  <c r="W220" i="19"/>
  <c r="O221" i="19"/>
  <c r="P221" i="19"/>
  <c r="U221" i="19"/>
  <c r="W221" i="19"/>
  <c r="O222" i="19"/>
  <c r="P222" i="19"/>
  <c r="U222" i="19"/>
  <c r="W222" i="19"/>
  <c r="L34" i="17"/>
  <c r="D34" i="17"/>
  <c r="F34" i="17"/>
  <c r="H33" i="17"/>
  <c r="M211" i="19"/>
  <c r="J227" i="19"/>
  <c r="K239" i="19"/>
  <c r="W237" i="19"/>
  <c r="U237" i="19"/>
  <c r="P237" i="19"/>
  <c r="Q249" i="19"/>
  <c r="O237" i="19"/>
  <c r="M237" i="19"/>
  <c r="J237" i="19"/>
  <c r="K249" i="19"/>
  <c r="I237" i="19"/>
  <c r="G237" i="19"/>
  <c r="E237" i="19"/>
  <c r="W236" i="19"/>
  <c r="U236" i="19"/>
  <c r="P236" i="19"/>
  <c r="Q248" i="19"/>
  <c r="O236" i="19"/>
  <c r="M236" i="19"/>
  <c r="J236" i="19"/>
  <c r="K248" i="19"/>
  <c r="I236" i="19"/>
  <c r="G236" i="19"/>
  <c r="E236" i="19"/>
  <c r="Q247" i="19"/>
  <c r="O235" i="19"/>
  <c r="M235" i="19"/>
  <c r="K247" i="19"/>
  <c r="AC234" i="19"/>
  <c r="AA234" i="19"/>
  <c r="W234" i="19"/>
  <c r="U234" i="19"/>
  <c r="P234" i="19"/>
  <c r="Q246" i="19"/>
  <c r="O234" i="19"/>
  <c r="M234" i="19"/>
  <c r="J234" i="19"/>
  <c r="K246" i="19"/>
  <c r="I234" i="19"/>
  <c r="G234" i="19"/>
  <c r="E234" i="19"/>
  <c r="AC233" i="19"/>
  <c r="AA233" i="19"/>
  <c r="W233" i="19"/>
  <c r="U233" i="19"/>
  <c r="P233" i="19"/>
  <c r="Q245" i="19"/>
  <c r="O233" i="19"/>
  <c r="M233" i="19"/>
  <c r="J233" i="19"/>
  <c r="K245" i="19"/>
  <c r="I233" i="19"/>
  <c r="G233" i="19"/>
  <c r="E233" i="19"/>
  <c r="AC232" i="19"/>
  <c r="AA232" i="19"/>
  <c r="W232" i="19"/>
  <c r="U232" i="19"/>
  <c r="P232" i="19"/>
  <c r="Q244" i="19"/>
  <c r="O232" i="19"/>
  <c r="M232" i="19"/>
  <c r="J232" i="19"/>
  <c r="K244" i="19"/>
  <c r="I232" i="19"/>
  <c r="G232" i="19"/>
  <c r="E232" i="19"/>
  <c r="AC231" i="19"/>
  <c r="AA231" i="19"/>
  <c r="W231" i="19"/>
  <c r="U231" i="19"/>
  <c r="P231" i="19"/>
  <c r="Q243" i="19"/>
  <c r="O231" i="19"/>
  <c r="M231" i="19"/>
  <c r="J231" i="19"/>
  <c r="K243" i="19"/>
  <c r="I231" i="19"/>
  <c r="G231" i="19"/>
  <c r="E231" i="19"/>
  <c r="AC230" i="19"/>
  <c r="AA230" i="19"/>
  <c r="W230" i="19"/>
  <c r="U230" i="19"/>
  <c r="P230" i="19"/>
  <c r="Q242" i="19"/>
  <c r="O230" i="19"/>
  <c r="M230" i="19"/>
  <c r="J230" i="19"/>
  <c r="K242" i="19"/>
  <c r="I230" i="19"/>
  <c r="G230" i="19"/>
  <c r="E230" i="19"/>
  <c r="AC229" i="19"/>
  <c r="AA229" i="19"/>
  <c r="W229" i="19"/>
  <c r="U229" i="19"/>
  <c r="P229" i="19"/>
  <c r="Q241" i="19"/>
  <c r="O229" i="19"/>
  <c r="M229" i="19"/>
  <c r="J229" i="19"/>
  <c r="K241" i="19"/>
  <c r="I229" i="19"/>
  <c r="G229" i="19"/>
  <c r="E229" i="19"/>
  <c r="AC228" i="19"/>
  <c r="AA228" i="19"/>
  <c r="W228" i="19"/>
  <c r="U228" i="19"/>
  <c r="P228" i="19"/>
  <c r="Q240" i="19"/>
  <c r="O228" i="19"/>
  <c r="M228" i="19"/>
  <c r="J228" i="19"/>
  <c r="K240" i="19"/>
  <c r="I228" i="19"/>
  <c r="G228" i="19"/>
  <c r="E228" i="19"/>
  <c r="AC227" i="19"/>
  <c r="AA227" i="19"/>
  <c r="W227" i="19"/>
  <c r="U227" i="19"/>
  <c r="P227" i="19"/>
  <c r="Q239" i="19"/>
  <c r="O227" i="19"/>
  <c r="M227" i="19"/>
  <c r="I227" i="19"/>
  <c r="G227" i="19"/>
  <c r="E227" i="19"/>
  <c r="AC226" i="19"/>
  <c r="AA226" i="19"/>
  <c r="W226" i="19"/>
  <c r="U226" i="19"/>
  <c r="P226" i="19"/>
  <c r="O226" i="19"/>
  <c r="M226" i="19"/>
  <c r="J226" i="19"/>
  <c r="I226" i="19"/>
  <c r="G226" i="19"/>
  <c r="E226" i="19"/>
  <c r="K238" i="19"/>
  <c r="J343" i="19"/>
  <c r="Q238" i="19"/>
  <c r="P343" i="19"/>
  <c r="R227" i="19"/>
  <c r="R229" i="19"/>
  <c r="R231" i="19"/>
  <c r="R233" i="19"/>
  <c r="R237" i="19"/>
  <c r="R232" i="19"/>
  <c r="R226" i="19"/>
  <c r="R234" i="19"/>
  <c r="S246" i="19"/>
  <c r="R228" i="19"/>
  <c r="R236" i="19"/>
  <c r="R230" i="19"/>
  <c r="S242" i="19"/>
  <c r="AK36" i="17"/>
  <c r="AB35" i="17"/>
  <c r="Z35" i="17"/>
  <c r="AA36" i="17" s="1"/>
  <c r="V35" i="17"/>
  <c r="T35" i="17"/>
  <c r="U36" i="17" s="1"/>
  <c r="N35" i="17"/>
  <c r="L35" i="17"/>
  <c r="M36" i="17" s="1"/>
  <c r="H35" i="17"/>
  <c r="F35" i="17"/>
  <c r="D35" i="17"/>
  <c r="S238" i="19"/>
  <c r="R343" i="19"/>
  <c r="X237" i="19"/>
  <c r="Y249" i="19"/>
  <c r="S249" i="19"/>
  <c r="X233" i="19"/>
  <c r="Y245" i="19"/>
  <c r="S245" i="19"/>
  <c r="X236" i="19"/>
  <c r="Y248" i="19"/>
  <c r="S248" i="19"/>
  <c r="X232" i="19"/>
  <c r="Y244" i="19"/>
  <c r="S244" i="19"/>
  <c r="X231" i="19"/>
  <c r="Y243" i="19"/>
  <c r="S243" i="19"/>
  <c r="X228" i="19"/>
  <c r="Y240" i="19"/>
  <c r="S240" i="19"/>
  <c r="X229" i="19"/>
  <c r="Y241" i="19"/>
  <c r="S241" i="19"/>
  <c r="Y247" i="19"/>
  <c r="S247" i="19"/>
  <c r="X227" i="19"/>
  <c r="Y239" i="19"/>
  <c r="S239" i="19"/>
  <c r="X230" i="19"/>
  <c r="Y242" i="19"/>
  <c r="X226" i="19"/>
  <c r="X234" i="19"/>
  <c r="Y246" i="19"/>
  <c r="V23" i="17"/>
  <c r="W93" i="19"/>
  <c r="W92" i="19"/>
  <c r="W91" i="19"/>
  <c r="W90" i="19"/>
  <c r="W89" i="19"/>
  <c r="W88" i="19"/>
  <c r="W87" i="19"/>
  <c r="W86" i="19"/>
  <c r="W85" i="19"/>
  <c r="W84" i="19"/>
  <c r="W83" i="19"/>
  <c r="W82" i="19"/>
  <c r="Y238" i="19"/>
  <c r="X343" i="19"/>
  <c r="U70" i="19"/>
  <c r="T23" i="17"/>
  <c r="J11" i="17"/>
  <c r="P11" i="17"/>
  <c r="D27" i="17"/>
  <c r="AK35" i="17"/>
  <c r="AB34" i="17"/>
  <c r="AC35" i="17" s="1"/>
  <c r="AB33" i="17"/>
  <c r="AC34" i="17" s="1"/>
  <c r="AB32" i="17"/>
  <c r="AB31" i="17"/>
  <c r="AB30" i="17"/>
  <c r="AB29" i="17"/>
  <c r="AB28" i="17"/>
  <c r="AB27" i="17"/>
  <c r="Z34" i="17"/>
  <c r="AA35" i="17"/>
  <c r="Z33" i="17"/>
  <c r="Z32" i="17"/>
  <c r="Z31" i="17"/>
  <c r="Z30" i="17"/>
  <c r="AA31" i="17" s="1"/>
  <c r="Z29" i="17"/>
  <c r="Z28" i="17"/>
  <c r="Z27" i="17"/>
  <c r="V34" i="17"/>
  <c r="V33" i="17"/>
  <c r="V32" i="17"/>
  <c r="V31" i="17"/>
  <c r="W32" i="17" s="1"/>
  <c r="V30" i="17"/>
  <c r="V29" i="17"/>
  <c r="V28" i="17"/>
  <c r="V27" i="17"/>
  <c r="W28" i="17" s="1"/>
  <c r="V26" i="17"/>
  <c r="V25" i="17"/>
  <c r="V24" i="17"/>
  <c r="W24" i="17"/>
  <c r="T34" i="17"/>
  <c r="U35" i="17" s="1"/>
  <c r="T33" i="17"/>
  <c r="T32" i="17"/>
  <c r="T31" i="17"/>
  <c r="T30" i="17"/>
  <c r="T29" i="17"/>
  <c r="T28" i="17"/>
  <c r="T27" i="17"/>
  <c r="T26" i="17"/>
  <c r="T25" i="17"/>
  <c r="T24" i="17"/>
  <c r="U25" i="17" s="1"/>
  <c r="T22" i="17"/>
  <c r="T21" i="17"/>
  <c r="T20" i="17"/>
  <c r="T19" i="17"/>
  <c r="U19" i="17" s="1"/>
  <c r="T18" i="17"/>
  <c r="N34" i="17"/>
  <c r="N33" i="17"/>
  <c r="O34" i="17" s="1"/>
  <c r="N32" i="17"/>
  <c r="N31" i="17"/>
  <c r="N30" i="17"/>
  <c r="N29" i="17"/>
  <c r="O30" i="17" s="1"/>
  <c r="N28" i="17"/>
  <c r="N27" i="17"/>
  <c r="N26" i="17"/>
  <c r="N25" i="17"/>
  <c r="N24" i="17"/>
  <c r="N23" i="17"/>
  <c r="N22" i="17"/>
  <c r="N21" i="17"/>
  <c r="O22" i="17" s="1"/>
  <c r="N20" i="17"/>
  <c r="N19" i="17"/>
  <c r="N18" i="17"/>
  <c r="M35" i="17"/>
  <c r="L33" i="17"/>
  <c r="L32" i="17"/>
  <c r="L31" i="17"/>
  <c r="L30" i="17"/>
  <c r="M31" i="17" s="1"/>
  <c r="L29" i="17"/>
  <c r="L28" i="17"/>
  <c r="L27" i="17"/>
  <c r="L26" i="17"/>
  <c r="P26" i="17" s="1"/>
  <c r="L25" i="17"/>
  <c r="L24" i="17"/>
  <c r="L23" i="17"/>
  <c r="L22" i="17"/>
  <c r="M23" i="17" s="1"/>
  <c r="L21" i="17"/>
  <c r="L20" i="17"/>
  <c r="L19" i="17"/>
  <c r="L18" i="17"/>
  <c r="P18" i="17" s="1"/>
  <c r="H34" i="17"/>
  <c r="H32" i="17"/>
  <c r="H31" i="17"/>
  <c r="H30" i="17"/>
  <c r="H29" i="17"/>
  <c r="H28" i="17"/>
  <c r="H27" i="17"/>
  <c r="F18" i="17"/>
  <c r="F33" i="17"/>
  <c r="F32" i="17"/>
  <c r="F31" i="17"/>
  <c r="F30" i="17"/>
  <c r="F29" i="17"/>
  <c r="F28" i="17"/>
  <c r="F27" i="17"/>
  <c r="F26" i="17"/>
  <c r="F25" i="17"/>
  <c r="F24" i="17"/>
  <c r="F23" i="17"/>
  <c r="F22" i="17"/>
  <c r="F21" i="17"/>
  <c r="F20" i="17"/>
  <c r="F19" i="17"/>
  <c r="D28" i="17"/>
  <c r="D29" i="17"/>
  <c r="D30" i="17"/>
  <c r="E31" i="17" s="1"/>
  <c r="D31" i="17"/>
  <c r="D32" i="17"/>
  <c r="D33" i="17"/>
  <c r="D25" i="17"/>
  <c r="D26" i="17"/>
  <c r="D24" i="17"/>
  <c r="D23" i="17"/>
  <c r="J23" i="17" s="1"/>
  <c r="D22" i="17"/>
  <c r="D21" i="17"/>
  <c r="D20" i="17"/>
  <c r="D19" i="17"/>
  <c r="J19" i="17" s="1"/>
  <c r="P20" i="17"/>
  <c r="D18" i="17"/>
  <c r="E18" i="17"/>
  <c r="G18" i="17"/>
  <c r="O18" i="17"/>
  <c r="J18" i="17"/>
  <c r="K18" i="17" s="1"/>
  <c r="E63" i="19"/>
  <c r="G70" i="19"/>
  <c r="G71" i="19"/>
  <c r="G72" i="19"/>
  <c r="G73" i="19"/>
  <c r="G74" i="19"/>
  <c r="G75" i="19"/>
  <c r="G76" i="19"/>
  <c r="G77" i="19"/>
  <c r="G78" i="19"/>
  <c r="G79" i="19"/>
  <c r="G80" i="19"/>
  <c r="G81" i="19"/>
  <c r="G199" i="19"/>
  <c r="I199" i="19"/>
  <c r="J199" i="19"/>
  <c r="M199" i="19"/>
  <c r="O199" i="19"/>
  <c r="P199" i="19"/>
  <c r="Q211" i="19"/>
  <c r="AK34" i="17"/>
  <c r="AA34" i="17"/>
  <c r="U34" i="17"/>
  <c r="P34" i="17"/>
  <c r="M34" i="17"/>
  <c r="I34" i="17"/>
  <c r="AA214" i="19"/>
  <c r="AC225" i="19"/>
  <c r="AA225" i="19"/>
  <c r="W225" i="19"/>
  <c r="U225" i="19"/>
  <c r="P225" i="19"/>
  <c r="Q237" i="19"/>
  <c r="O225" i="19"/>
  <c r="M225" i="19"/>
  <c r="J225" i="19"/>
  <c r="K237" i="19"/>
  <c r="I225" i="19"/>
  <c r="G225" i="19"/>
  <c r="E225" i="19"/>
  <c r="AC224" i="19"/>
  <c r="AA224" i="19"/>
  <c r="W224" i="19"/>
  <c r="U224" i="19"/>
  <c r="P224" i="19"/>
  <c r="Q236" i="19"/>
  <c r="O224" i="19"/>
  <c r="M224" i="19"/>
  <c r="J224" i="19"/>
  <c r="K236" i="19"/>
  <c r="I224" i="19"/>
  <c r="G224" i="19"/>
  <c r="E224" i="19"/>
  <c r="AC223" i="19"/>
  <c r="AA223" i="19"/>
  <c r="W223" i="19"/>
  <c r="U223" i="19"/>
  <c r="P223" i="19"/>
  <c r="Q235" i="19"/>
  <c r="O223" i="19"/>
  <c r="M223" i="19"/>
  <c r="J223" i="19"/>
  <c r="K235" i="19"/>
  <c r="I223" i="19"/>
  <c r="G223" i="19"/>
  <c r="E223" i="19"/>
  <c r="AC222" i="19"/>
  <c r="AA222" i="19"/>
  <c r="Q234" i="19"/>
  <c r="M222" i="19"/>
  <c r="J222" i="19"/>
  <c r="I222" i="19"/>
  <c r="G222" i="19"/>
  <c r="E222" i="19"/>
  <c r="AC221" i="19"/>
  <c r="AA221" i="19"/>
  <c r="Q233" i="19"/>
  <c r="M221" i="19"/>
  <c r="J221" i="19"/>
  <c r="I221" i="19"/>
  <c r="G221" i="19"/>
  <c r="E221" i="19"/>
  <c r="AC220" i="19"/>
  <c r="AA220" i="19"/>
  <c r="Q232" i="19"/>
  <c r="M220" i="19"/>
  <c r="J220" i="19"/>
  <c r="I220" i="19"/>
  <c r="G220" i="19"/>
  <c r="E220" i="19"/>
  <c r="AC219" i="19"/>
  <c r="AA219" i="19"/>
  <c r="Q231" i="19"/>
  <c r="M219" i="19"/>
  <c r="J219" i="19"/>
  <c r="I219" i="19"/>
  <c r="G219" i="19"/>
  <c r="E219" i="19"/>
  <c r="AC218" i="19"/>
  <c r="AA218" i="19"/>
  <c r="Q230" i="19"/>
  <c r="M218" i="19"/>
  <c r="J218" i="19"/>
  <c r="I218" i="19"/>
  <c r="G218" i="19"/>
  <c r="E218" i="19"/>
  <c r="AC217" i="19"/>
  <c r="AA217" i="19"/>
  <c r="Q229" i="19"/>
  <c r="M217" i="19"/>
  <c r="J217" i="19"/>
  <c r="I217" i="19"/>
  <c r="G217" i="19"/>
  <c r="E217" i="19"/>
  <c r="AC216" i="19"/>
  <c r="AA216" i="19"/>
  <c r="Q228" i="19"/>
  <c r="M216" i="19"/>
  <c r="J216" i="19"/>
  <c r="I216" i="19"/>
  <c r="G216" i="19"/>
  <c r="E216" i="19"/>
  <c r="AC215" i="19"/>
  <c r="AA215" i="19"/>
  <c r="Q227" i="19"/>
  <c r="M215" i="19"/>
  <c r="J215" i="19"/>
  <c r="I215" i="19"/>
  <c r="G215" i="19"/>
  <c r="E215" i="19"/>
  <c r="AC214" i="19"/>
  <c r="Q226" i="19"/>
  <c r="M214" i="19"/>
  <c r="J214" i="19"/>
  <c r="I214" i="19"/>
  <c r="G214" i="19"/>
  <c r="E214" i="19"/>
  <c r="K230" i="19"/>
  <c r="R218" i="19"/>
  <c r="X218" i="19"/>
  <c r="K234" i="19"/>
  <c r="R222" i="19"/>
  <c r="X222" i="19"/>
  <c r="K227" i="19"/>
  <c r="R215" i="19"/>
  <c r="X215" i="19"/>
  <c r="K231" i="19"/>
  <c r="R219" i="19"/>
  <c r="X219" i="19"/>
  <c r="K228" i="19"/>
  <c r="R216" i="19"/>
  <c r="X216" i="19"/>
  <c r="K232" i="19"/>
  <c r="R220" i="19"/>
  <c r="X220" i="19"/>
  <c r="K229" i="19"/>
  <c r="R217" i="19"/>
  <c r="X217" i="19"/>
  <c r="K233" i="19"/>
  <c r="R221" i="19"/>
  <c r="X221" i="19"/>
  <c r="K226" i="19"/>
  <c r="R214" i="19"/>
  <c r="X214" i="19"/>
  <c r="Y226" i="19"/>
  <c r="R223" i="19"/>
  <c r="R224" i="19"/>
  <c r="R225" i="19"/>
  <c r="AK11" i="17"/>
  <c r="S226" i="19"/>
  <c r="S232" i="19"/>
  <c r="Y232" i="19"/>
  <c r="X225" i="19"/>
  <c r="Y237" i="19"/>
  <c r="S237" i="19"/>
  <c r="Y233" i="19"/>
  <c r="S233" i="19"/>
  <c r="Y229" i="19"/>
  <c r="S229" i="19"/>
  <c r="Y230" i="19"/>
  <c r="S230" i="19"/>
  <c r="X224" i="19"/>
  <c r="Y236" i="19"/>
  <c r="S236" i="19"/>
  <c r="Y228" i="19"/>
  <c r="S228" i="19"/>
  <c r="Y234" i="19"/>
  <c r="S234" i="19"/>
  <c r="X223" i="19"/>
  <c r="Y235" i="19"/>
  <c r="S235" i="19"/>
  <c r="Y231" i="19"/>
  <c r="S231" i="19"/>
  <c r="Y227" i="19"/>
  <c r="S227" i="19"/>
  <c r="AK33" i="17"/>
  <c r="AC33" i="17"/>
  <c r="AA33" i="17"/>
  <c r="W33" i="17"/>
  <c r="P33" i="17"/>
  <c r="M33" i="17"/>
  <c r="I33" i="17"/>
  <c r="AK32" i="17"/>
  <c r="AC32" i="17"/>
  <c r="AA32" i="17"/>
  <c r="P32" i="17"/>
  <c r="O32" i="17"/>
  <c r="M32" i="17"/>
  <c r="I32" i="17"/>
  <c r="E32" i="17"/>
  <c r="AK31" i="17"/>
  <c r="AC31" i="17"/>
  <c r="U31" i="17"/>
  <c r="P31" i="17"/>
  <c r="O31" i="17"/>
  <c r="J31" i="17"/>
  <c r="I31" i="17"/>
  <c r="G31" i="17"/>
  <c r="AK30" i="17"/>
  <c r="AC30" i="17"/>
  <c r="W30" i="17"/>
  <c r="U30" i="17"/>
  <c r="P30" i="17"/>
  <c r="I30" i="17"/>
  <c r="G30" i="17"/>
  <c r="AK29" i="17"/>
  <c r="AC29" i="17"/>
  <c r="AA29" i="17"/>
  <c r="W29" i="17"/>
  <c r="P29" i="17"/>
  <c r="M29" i="17"/>
  <c r="J29" i="17"/>
  <c r="I29" i="17"/>
  <c r="E29" i="17"/>
  <c r="AK28" i="17"/>
  <c r="AC28" i="17"/>
  <c r="AA28" i="17"/>
  <c r="P28" i="17"/>
  <c r="O28" i="17"/>
  <c r="M28" i="17"/>
  <c r="I28" i="17"/>
  <c r="E28" i="17"/>
  <c r="AK27" i="17"/>
  <c r="W27" i="17"/>
  <c r="U27" i="17"/>
  <c r="P27" i="17"/>
  <c r="O27" i="17"/>
  <c r="M27" i="17"/>
  <c r="J27" i="17"/>
  <c r="G27" i="17"/>
  <c r="E27" i="17"/>
  <c r="AK26" i="17"/>
  <c r="W26" i="17"/>
  <c r="U26" i="17"/>
  <c r="O26" i="17"/>
  <c r="J26" i="17"/>
  <c r="G26" i="17"/>
  <c r="E26" i="17"/>
  <c r="AK25" i="17"/>
  <c r="W25" i="17"/>
  <c r="P25" i="17"/>
  <c r="M25" i="17"/>
  <c r="J25" i="17"/>
  <c r="G25" i="17"/>
  <c r="E25" i="17"/>
  <c r="AK24" i="17"/>
  <c r="P24" i="17"/>
  <c r="O24" i="17"/>
  <c r="M24" i="17"/>
  <c r="G24" i="17"/>
  <c r="AK23" i="17"/>
  <c r="U23" i="17"/>
  <c r="P23" i="17"/>
  <c r="O23" i="17"/>
  <c r="G23" i="17"/>
  <c r="AK22" i="17"/>
  <c r="U22" i="17"/>
  <c r="P22" i="17"/>
  <c r="J22" i="17"/>
  <c r="G22" i="17"/>
  <c r="E22" i="17"/>
  <c r="AK21" i="17"/>
  <c r="U21" i="17"/>
  <c r="P21" i="17"/>
  <c r="M21" i="17"/>
  <c r="J21" i="17"/>
  <c r="G21" i="17"/>
  <c r="E21" i="17"/>
  <c r="AK20" i="17"/>
  <c r="O20" i="17"/>
  <c r="M20" i="17"/>
  <c r="E20" i="17"/>
  <c r="AK19" i="17"/>
  <c r="P19" i="17"/>
  <c r="O19" i="17"/>
  <c r="G19" i="17"/>
  <c r="E19" i="17"/>
  <c r="AK18" i="17"/>
  <c r="U18" i="17"/>
  <c r="AK17" i="17"/>
  <c r="U17" i="17"/>
  <c r="P17" i="17"/>
  <c r="O17" i="17"/>
  <c r="M17" i="17"/>
  <c r="J17" i="17"/>
  <c r="G17" i="17"/>
  <c r="E17" i="17"/>
  <c r="AK16" i="17"/>
  <c r="U16" i="17"/>
  <c r="P16" i="17"/>
  <c r="O16" i="17"/>
  <c r="M16" i="17"/>
  <c r="J16" i="17"/>
  <c r="G16" i="17"/>
  <c r="E16" i="17"/>
  <c r="AK15" i="17"/>
  <c r="U15" i="17"/>
  <c r="P15" i="17"/>
  <c r="Q16" i="17"/>
  <c r="O15" i="17"/>
  <c r="M15" i="17"/>
  <c r="J15" i="17"/>
  <c r="G15" i="17"/>
  <c r="E15" i="17"/>
  <c r="AK14" i="17"/>
  <c r="U14" i="17"/>
  <c r="P14" i="17"/>
  <c r="Q15" i="17" s="1"/>
  <c r="O14" i="17"/>
  <c r="M14" i="17"/>
  <c r="J14" i="17"/>
  <c r="G14" i="17"/>
  <c r="E14" i="17"/>
  <c r="AK13" i="17"/>
  <c r="U13" i="17"/>
  <c r="P13" i="17"/>
  <c r="O13" i="17"/>
  <c r="M13" i="17"/>
  <c r="J13" i="17"/>
  <c r="G13" i="17"/>
  <c r="E13" i="17"/>
  <c r="AK12" i="17"/>
  <c r="U12" i="17"/>
  <c r="P12" i="17"/>
  <c r="Q12" i="17" s="1"/>
  <c r="O12" i="17"/>
  <c r="M12" i="17"/>
  <c r="J12" i="17"/>
  <c r="G12" i="17"/>
  <c r="E12" i="17"/>
  <c r="U11" i="17"/>
  <c r="O11" i="17"/>
  <c r="M11" i="17"/>
  <c r="G11" i="17"/>
  <c r="E11" i="17"/>
  <c r="P10" i="17"/>
  <c r="J10" i="17"/>
  <c r="AC213" i="19"/>
  <c r="AA213" i="19"/>
  <c r="M213" i="19"/>
  <c r="J213" i="19"/>
  <c r="I213" i="19"/>
  <c r="G213" i="19"/>
  <c r="E213" i="19"/>
  <c r="AC212" i="19"/>
  <c r="AA212" i="19"/>
  <c r="M212" i="19"/>
  <c r="J212" i="19"/>
  <c r="I212" i="19"/>
  <c r="G212" i="19"/>
  <c r="E212" i="19"/>
  <c r="AC211" i="19"/>
  <c r="AA211" i="19"/>
  <c r="J211" i="19"/>
  <c r="R211" i="19"/>
  <c r="X211" i="19"/>
  <c r="I211" i="19"/>
  <c r="G211" i="19"/>
  <c r="E211" i="19"/>
  <c r="AC210" i="19"/>
  <c r="AA210" i="19"/>
  <c r="W210" i="19"/>
  <c r="U210" i="19"/>
  <c r="P210" i="19"/>
  <c r="Q222" i="19"/>
  <c r="O210" i="19"/>
  <c r="M210" i="19"/>
  <c r="J210" i="19"/>
  <c r="K222" i="19"/>
  <c r="I210" i="19"/>
  <c r="G210" i="19"/>
  <c r="E210" i="19"/>
  <c r="AC209" i="19"/>
  <c r="AA209" i="19"/>
  <c r="W209" i="19"/>
  <c r="U209" i="19"/>
  <c r="P209" i="19"/>
  <c r="Q221" i="19"/>
  <c r="O209" i="19"/>
  <c r="M209" i="19"/>
  <c r="J209" i="19"/>
  <c r="K221" i="19"/>
  <c r="I209" i="19"/>
  <c r="G209" i="19"/>
  <c r="E209" i="19"/>
  <c r="AC208" i="19"/>
  <c r="AA208" i="19"/>
  <c r="W208" i="19"/>
  <c r="U208" i="19"/>
  <c r="P208" i="19"/>
  <c r="Q220" i="19"/>
  <c r="O208" i="19"/>
  <c r="M208" i="19"/>
  <c r="J208" i="19"/>
  <c r="K220" i="19"/>
  <c r="I208" i="19"/>
  <c r="G208" i="19"/>
  <c r="E208" i="19"/>
  <c r="AC207" i="19"/>
  <c r="AA207" i="19"/>
  <c r="W207" i="19"/>
  <c r="U207" i="19"/>
  <c r="P207" i="19"/>
  <c r="Q219" i="19"/>
  <c r="O207" i="19"/>
  <c r="M207" i="19"/>
  <c r="J207" i="19"/>
  <c r="I207" i="19"/>
  <c r="G207" i="19"/>
  <c r="E207" i="19"/>
  <c r="AC206" i="19"/>
  <c r="AA206" i="19"/>
  <c r="W206" i="19"/>
  <c r="U206" i="19"/>
  <c r="P206" i="19"/>
  <c r="Q218" i="19"/>
  <c r="O206" i="19"/>
  <c r="M206" i="19"/>
  <c r="J206" i="19"/>
  <c r="K218" i="19"/>
  <c r="I206" i="19"/>
  <c r="G206" i="19"/>
  <c r="E206" i="19"/>
  <c r="AC205" i="19"/>
  <c r="AA205" i="19"/>
  <c r="W205" i="19"/>
  <c r="U205" i="19"/>
  <c r="P205" i="19"/>
  <c r="Q217" i="19"/>
  <c r="O205" i="19"/>
  <c r="M205" i="19"/>
  <c r="J205" i="19"/>
  <c r="I205" i="19"/>
  <c r="G205" i="19"/>
  <c r="E205" i="19"/>
  <c r="AC204" i="19"/>
  <c r="AA204" i="19"/>
  <c r="W204" i="19"/>
  <c r="U204" i="19"/>
  <c r="P204" i="19"/>
  <c r="Q216" i="19"/>
  <c r="O204" i="19"/>
  <c r="M204" i="19"/>
  <c r="J204" i="19"/>
  <c r="I204" i="19"/>
  <c r="G204" i="19"/>
  <c r="E204" i="19"/>
  <c r="AC203" i="19"/>
  <c r="AA203" i="19"/>
  <c r="W203" i="19"/>
  <c r="U203" i="19"/>
  <c r="P203" i="19"/>
  <c r="Q215" i="19"/>
  <c r="O203" i="19"/>
  <c r="M203" i="19"/>
  <c r="J203" i="19"/>
  <c r="I203" i="19"/>
  <c r="G203" i="19"/>
  <c r="E203" i="19"/>
  <c r="AC202" i="19"/>
  <c r="AA202" i="19"/>
  <c r="W202" i="19"/>
  <c r="U202" i="19"/>
  <c r="P202" i="19"/>
  <c r="Q214" i="19"/>
  <c r="O202" i="19"/>
  <c r="M202" i="19"/>
  <c r="J202" i="19"/>
  <c r="I202" i="19"/>
  <c r="G202" i="19"/>
  <c r="E202" i="19"/>
  <c r="AC201" i="19"/>
  <c r="AA201" i="19"/>
  <c r="W201" i="19"/>
  <c r="U201" i="19"/>
  <c r="P201" i="19"/>
  <c r="Q213" i="19"/>
  <c r="O201" i="19"/>
  <c r="M201" i="19"/>
  <c r="J201" i="19"/>
  <c r="I201" i="19"/>
  <c r="G201" i="19"/>
  <c r="E201" i="19"/>
  <c r="AC200" i="19"/>
  <c r="AA200" i="19"/>
  <c r="W200" i="19"/>
  <c r="U200" i="19"/>
  <c r="P200" i="19"/>
  <c r="Q212" i="19"/>
  <c r="O200" i="19"/>
  <c r="M200" i="19"/>
  <c r="J200" i="19"/>
  <c r="I200" i="19"/>
  <c r="G200" i="19"/>
  <c r="E200" i="19"/>
  <c r="AC199" i="19"/>
  <c r="AA199" i="19"/>
  <c r="W199" i="19"/>
  <c r="U199" i="19"/>
  <c r="E199" i="19"/>
  <c r="AC198" i="19"/>
  <c r="AA198" i="19"/>
  <c r="W198" i="19"/>
  <c r="U198" i="19"/>
  <c r="P198" i="19"/>
  <c r="O198" i="19"/>
  <c r="M198" i="19"/>
  <c r="J198" i="19"/>
  <c r="I198" i="19"/>
  <c r="G198" i="19"/>
  <c r="E198" i="19"/>
  <c r="AC197" i="19"/>
  <c r="AA197" i="19"/>
  <c r="W197" i="19"/>
  <c r="U197" i="19"/>
  <c r="P197" i="19"/>
  <c r="O197" i="19"/>
  <c r="M197" i="19"/>
  <c r="J197" i="19"/>
  <c r="I197" i="19"/>
  <c r="G197" i="19"/>
  <c r="E197" i="19"/>
  <c r="AC196" i="19"/>
  <c r="AA196" i="19"/>
  <c r="W196" i="19"/>
  <c r="U196" i="19"/>
  <c r="P196" i="19"/>
  <c r="O196" i="19"/>
  <c r="M196" i="19"/>
  <c r="J196" i="19"/>
  <c r="I196" i="19"/>
  <c r="G196" i="19"/>
  <c r="E196" i="19"/>
  <c r="AC195" i="19"/>
  <c r="AA195" i="19"/>
  <c r="W195" i="19"/>
  <c r="U195" i="19"/>
  <c r="P195" i="19"/>
  <c r="O195" i="19"/>
  <c r="M195" i="19"/>
  <c r="J195" i="19"/>
  <c r="I195" i="19"/>
  <c r="G195" i="19"/>
  <c r="E195" i="19"/>
  <c r="AC194" i="19"/>
  <c r="AA194" i="19"/>
  <c r="W194" i="19"/>
  <c r="U194" i="19"/>
  <c r="P194" i="19"/>
  <c r="O194" i="19"/>
  <c r="M194" i="19"/>
  <c r="J194" i="19"/>
  <c r="I194" i="19"/>
  <c r="G194" i="19"/>
  <c r="E194" i="19"/>
  <c r="AC193" i="19"/>
  <c r="AA193" i="19"/>
  <c r="W193" i="19"/>
  <c r="U193" i="19"/>
  <c r="P193" i="19"/>
  <c r="O193" i="19"/>
  <c r="M193" i="19"/>
  <c r="J193" i="19"/>
  <c r="I193" i="19"/>
  <c r="G193" i="19"/>
  <c r="E193" i="19"/>
  <c r="AC192" i="19"/>
  <c r="AA192" i="19"/>
  <c r="W192" i="19"/>
  <c r="U192" i="19"/>
  <c r="P192" i="19"/>
  <c r="O192" i="19"/>
  <c r="M192" i="19"/>
  <c r="J192" i="19"/>
  <c r="I192" i="19"/>
  <c r="G192" i="19"/>
  <c r="E192" i="19"/>
  <c r="AC191" i="19"/>
  <c r="AA191" i="19"/>
  <c r="W191" i="19"/>
  <c r="U191" i="19"/>
  <c r="P191" i="19"/>
  <c r="O191" i="19"/>
  <c r="M191" i="19"/>
  <c r="J191" i="19"/>
  <c r="I191" i="19"/>
  <c r="G191" i="19"/>
  <c r="E191" i="19"/>
  <c r="AC190" i="19"/>
  <c r="AA190" i="19"/>
  <c r="W190" i="19"/>
  <c r="U190" i="19"/>
  <c r="P190" i="19"/>
  <c r="O190" i="19"/>
  <c r="M190" i="19"/>
  <c r="J190" i="19"/>
  <c r="I190" i="19"/>
  <c r="G190" i="19"/>
  <c r="E190" i="19"/>
  <c r="AC189" i="19"/>
  <c r="AA189" i="19"/>
  <c r="W189" i="19"/>
  <c r="U189" i="19"/>
  <c r="P189" i="19"/>
  <c r="O189" i="19"/>
  <c r="M189" i="19"/>
  <c r="J189" i="19"/>
  <c r="I189" i="19"/>
  <c r="G189" i="19"/>
  <c r="E189" i="19"/>
  <c r="AC188" i="19"/>
  <c r="AA188" i="19"/>
  <c r="W188" i="19"/>
  <c r="U188" i="19"/>
  <c r="P188" i="19"/>
  <c r="O188" i="19"/>
  <c r="M188" i="19"/>
  <c r="J188" i="19"/>
  <c r="I188" i="19"/>
  <c r="G188" i="19"/>
  <c r="E188" i="19"/>
  <c r="AC187" i="19"/>
  <c r="AA187" i="19"/>
  <c r="W187" i="19"/>
  <c r="U187" i="19"/>
  <c r="P187" i="19"/>
  <c r="Q199" i="19"/>
  <c r="O187" i="19"/>
  <c r="M187" i="19"/>
  <c r="J187" i="19"/>
  <c r="K199" i="19"/>
  <c r="I187" i="19"/>
  <c r="G187" i="19"/>
  <c r="E187" i="19"/>
  <c r="AC186" i="19"/>
  <c r="AA186" i="19"/>
  <c r="W186" i="19"/>
  <c r="U186" i="19"/>
  <c r="P186" i="19"/>
  <c r="O186" i="19"/>
  <c r="M186" i="19"/>
  <c r="J186" i="19"/>
  <c r="I186" i="19"/>
  <c r="G186" i="19"/>
  <c r="E186" i="19"/>
  <c r="AC185" i="19"/>
  <c r="AA185" i="19"/>
  <c r="W185" i="19"/>
  <c r="U185" i="19"/>
  <c r="P185" i="19"/>
  <c r="O185" i="19"/>
  <c r="M185" i="19"/>
  <c r="J185" i="19"/>
  <c r="I185" i="19"/>
  <c r="G185" i="19"/>
  <c r="E185" i="19"/>
  <c r="AC184" i="19"/>
  <c r="AA184" i="19"/>
  <c r="W184" i="19"/>
  <c r="U184" i="19"/>
  <c r="P184" i="19"/>
  <c r="O184" i="19"/>
  <c r="M184" i="19"/>
  <c r="J184" i="19"/>
  <c r="I184" i="19"/>
  <c r="G184" i="19"/>
  <c r="E184" i="19"/>
  <c r="AC183" i="19"/>
  <c r="AA183" i="19"/>
  <c r="W183" i="19"/>
  <c r="U183" i="19"/>
  <c r="P183" i="19"/>
  <c r="O183" i="19"/>
  <c r="M183" i="19"/>
  <c r="J183" i="19"/>
  <c r="I183" i="19"/>
  <c r="G183" i="19"/>
  <c r="E183" i="19"/>
  <c r="AC182" i="19"/>
  <c r="AA182" i="19"/>
  <c r="W182" i="19"/>
  <c r="U182" i="19"/>
  <c r="P182" i="19"/>
  <c r="O182" i="19"/>
  <c r="M182" i="19"/>
  <c r="J182" i="19"/>
  <c r="I182" i="19"/>
  <c r="G182" i="19"/>
  <c r="E182" i="19"/>
  <c r="AC181" i="19"/>
  <c r="AA181" i="19"/>
  <c r="W181" i="19"/>
  <c r="U181" i="19"/>
  <c r="P181" i="19"/>
  <c r="O181" i="19"/>
  <c r="M181" i="19"/>
  <c r="J181" i="19"/>
  <c r="I181" i="19"/>
  <c r="G181" i="19"/>
  <c r="E181" i="19"/>
  <c r="AC180" i="19"/>
  <c r="AA180" i="19"/>
  <c r="W180" i="19"/>
  <c r="U180" i="19"/>
  <c r="P180" i="19"/>
  <c r="Q192" i="19"/>
  <c r="O180" i="19"/>
  <c r="M180" i="19"/>
  <c r="J180" i="19"/>
  <c r="K192" i="19"/>
  <c r="I180" i="19"/>
  <c r="G180" i="19"/>
  <c r="E180" i="19"/>
  <c r="AC179" i="19"/>
  <c r="AA179" i="19"/>
  <c r="W179" i="19"/>
  <c r="U179" i="19"/>
  <c r="P179" i="19"/>
  <c r="Q191" i="19"/>
  <c r="O179" i="19"/>
  <c r="M179" i="19"/>
  <c r="J179" i="19"/>
  <c r="K191" i="19"/>
  <c r="I179" i="19"/>
  <c r="G179" i="19"/>
  <c r="E179" i="19"/>
  <c r="AC178" i="19"/>
  <c r="AA178" i="19"/>
  <c r="W178" i="19"/>
  <c r="U178" i="19"/>
  <c r="P178" i="19"/>
  <c r="O178" i="19"/>
  <c r="M178" i="19"/>
  <c r="J178" i="19"/>
  <c r="K190" i="19"/>
  <c r="I178" i="19"/>
  <c r="G178" i="19"/>
  <c r="E178" i="19"/>
  <c r="AC177" i="19"/>
  <c r="AA177" i="19"/>
  <c r="W177" i="19"/>
  <c r="U177" i="19"/>
  <c r="P177" i="19"/>
  <c r="O177" i="19"/>
  <c r="M177" i="19"/>
  <c r="J177" i="19"/>
  <c r="I177" i="19"/>
  <c r="G177" i="19"/>
  <c r="E177" i="19"/>
  <c r="AC176" i="19"/>
  <c r="AA176" i="19"/>
  <c r="W176" i="19"/>
  <c r="U176" i="19"/>
  <c r="P176" i="19"/>
  <c r="O176" i="19"/>
  <c r="M176" i="19"/>
  <c r="J176" i="19"/>
  <c r="I176" i="19"/>
  <c r="G176" i="19"/>
  <c r="E176" i="19"/>
  <c r="AC175" i="19"/>
  <c r="AA175" i="19"/>
  <c r="W175" i="19"/>
  <c r="U175" i="19"/>
  <c r="P175" i="19"/>
  <c r="O175" i="19"/>
  <c r="M175" i="19"/>
  <c r="J175" i="19"/>
  <c r="I175" i="19"/>
  <c r="G175" i="19"/>
  <c r="E175" i="19"/>
  <c r="AC174" i="19"/>
  <c r="AA174" i="19"/>
  <c r="W174" i="19"/>
  <c r="U174" i="19"/>
  <c r="P174" i="19"/>
  <c r="O174" i="19"/>
  <c r="M174" i="19"/>
  <c r="J174" i="19"/>
  <c r="I174" i="19"/>
  <c r="G174" i="19"/>
  <c r="E174" i="19"/>
  <c r="AC173" i="19"/>
  <c r="AA173" i="19"/>
  <c r="W173" i="19"/>
  <c r="U173" i="19"/>
  <c r="P173" i="19"/>
  <c r="O173" i="19"/>
  <c r="M173" i="19"/>
  <c r="J173" i="19"/>
  <c r="I173" i="19"/>
  <c r="G173" i="19"/>
  <c r="E173" i="19"/>
  <c r="AC172" i="19"/>
  <c r="AA172" i="19"/>
  <c r="W172" i="19"/>
  <c r="U172" i="19"/>
  <c r="P172" i="19"/>
  <c r="O172" i="19"/>
  <c r="M172" i="19"/>
  <c r="J172" i="19"/>
  <c r="I172" i="19"/>
  <c r="G172" i="19"/>
  <c r="E172" i="19"/>
  <c r="AC171" i="19"/>
  <c r="AA171" i="19"/>
  <c r="W171" i="19"/>
  <c r="U171" i="19"/>
  <c r="P171" i="19"/>
  <c r="O171" i="19"/>
  <c r="M171" i="19"/>
  <c r="J171" i="19"/>
  <c r="I171" i="19"/>
  <c r="G171" i="19"/>
  <c r="E171" i="19"/>
  <c r="AC170" i="19"/>
  <c r="AA170" i="19"/>
  <c r="W170" i="19"/>
  <c r="U170" i="19"/>
  <c r="P170" i="19"/>
  <c r="O170" i="19"/>
  <c r="M170" i="19"/>
  <c r="J170" i="19"/>
  <c r="I170" i="19"/>
  <c r="G170" i="19"/>
  <c r="E170" i="19"/>
  <c r="AC169" i="19"/>
  <c r="AA169" i="19"/>
  <c r="W169" i="19"/>
  <c r="U169" i="19"/>
  <c r="P169" i="19"/>
  <c r="O169" i="19"/>
  <c r="M169" i="19"/>
  <c r="J169" i="19"/>
  <c r="I169" i="19"/>
  <c r="G169" i="19"/>
  <c r="E169" i="19"/>
  <c r="AC168" i="19"/>
  <c r="AA168" i="19"/>
  <c r="W168" i="19"/>
  <c r="U168" i="19"/>
  <c r="P168" i="19"/>
  <c r="O168" i="19"/>
  <c r="M168" i="19"/>
  <c r="J168" i="19"/>
  <c r="I168" i="19"/>
  <c r="G168" i="19"/>
  <c r="E168" i="19"/>
  <c r="AC167" i="19"/>
  <c r="AA167" i="19"/>
  <c r="W167" i="19"/>
  <c r="U167" i="19"/>
  <c r="P167" i="19"/>
  <c r="O167" i="19"/>
  <c r="M167" i="19"/>
  <c r="J167" i="19"/>
  <c r="I167" i="19"/>
  <c r="G167" i="19"/>
  <c r="E167" i="19"/>
  <c r="AC166" i="19"/>
  <c r="AA166" i="19"/>
  <c r="W166" i="19"/>
  <c r="U166" i="19"/>
  <c r="P166" i="19"/>
  <c r="O166" i="19"/>
  <c r="M166" i="19"/>
  <c r="J166" i="19"/>
  <c r="I166" i="19"/>
  <c r="G166" i="19"/>
  <c r="E166" i="19"/>
  <c r="AC165" i="19"/>
  <c r="AA165" i="19"/>
  <c r="W165" i="19"/>
  <c r="U165" i="19"/>
  <c r="P165" i="19"/>
  <c r="O165" i="19"/>
  <c r="M165" i="19"/>
  <c r="J165" i="19"/>
  <c r="I165" i="19"/>
  <c r="G165" i="19"/>
  <c r="E165" i="19"/>
  <c r="AC164" i="19"/>
  <c r="AA164" i="19"/>
  <c r="W164" i="19"/>
  <c r="U164" i="19"/>
  <c r="P164" i="19"/>
  <c r="O164" i="19"/>
  <c r="M164" i="19"/>
  <c r="J164" i="19"/>
  <c r="I164" i="19"/>
  <c r="G164" i="19"/>
  <c r="E164" i="19"/>
  <c r="AC163" i="19"/>
  <c r="AA163" i="19"/>
  <c r="W163" i="19"/>
  <c r="U163" i="19"/>
  <c r="P163" i="19"/>
  <c r="O163" i="19"/>
  <c r="M163" i="19"/>
  <c r="J163" i="19"/>
  <c r="I163" i="19"/>
  <c r="G163" i="19"/>
  <c r="E163" i="19"/>
  <c r="AC162" i="19"/>
  <c r="AA162" i="19"/>
  <c r="W162" i="19"/>
  <c r="U162" i="19"/>
  <c r="P162" i="19"/>
  <c r="O162" i="19"/>
  <c r="M162" i="19"/>
  <c r="J162" i="19"/>
  <c r="I162" i="19"/>
  <c r="G162" i="19"/>
  <c r="E162" i="19"/>
  <c r="AC161" i="19"/>
  <c r="AA161" i="19"/>
  <c r="W161" i="19"/>
  <c r="U161" i="19"/>
  <c r="P161" i="19"/>
  <c r="O161" i="19"/>
  <c r="M161" i="19"/>
  <c r="J161" i="19"/>
  <c r="K173" i="19"/>
  <c r="I161" i="19"/>
  <c r="G161" i="19"/>
  <c r="E161" i="19"/>
  <c r="AC160" i="19"/>
  <c r="AA160" i="19"/>
  <c r="W160" i="19"/>
  <c r="U160" i="19"/>
  <c r="P160" i="19"/>
  <c r="Q172" i="19"/>
  <c r="O160" i="19"/>
  <c r="M160" i="19"/>
  <c r="J160" i="19"/>
  <c r="K172" i="19"/>
  <c r="I160" i="19"/>
  <c r="G160" i="19"/>
  <c r="E160" i="19"/>
  <c r="AC159" i="19"/>
  <c r="AA159" i="19"/>
  <c r="W159" i="19"/>
  <c r="U159" i="19"/>
  <c r="P159" i="19"/>
  <c r="Q171" i="19"/>
  <c r="O159" i="19"/>
  <c r="M159" i="19"/>
  <c r="J159" i="19"/>
  <c r="K171" i="19"/>
  <c r="I159" i="19"/>
  <c r="G159" i="19"/>
  <c r="E159" i="19"/>
  <c r="AC158" i="19"/>
  <c r="AA158" i="19"/>
  <c r="W158" i="19"/>
  <c r="U158" i="19"/>
  <c r="P158" i="19"/>
  <c r="Q170" i="19"/>
  <c r="O158" i="19"/>
  <c r="M158" i="19"/>
  <c r="J158" i="19"/>
  <c r="K170" i="19"/>
  <c r="I158" i="19"/>
  <c r="G158" i="19"/>
  <c r="E158" i="19"/>
  <c r="AC157" i="19"/>
  <c r="AA157" i="19"/>
  <c r="W157" i="19"/>
  <c r="U157" i="19"/>
  <c r="P157" i="19"/>
  <c r="Q169" i="19"/>
  <c r="O157" i="19"/>
  <c r="M157" i="19"/>
  <c r="J157" i="19"/>
  <c r="K169" i="19"/>
  <c r="I157" i="19"/>
  <c r="G157" i="19"/>
  <c r="E157" i="19"/>
  <c r="AC156" i="19"/>
  <c r="AA156" i="19"/>
  <c r="W156" i="19"/>
  <c r="U156" i="19"/>
  <c r="P156" i="19"/>
  <c r="Q168" i="19"/>
  <c r="O156" i="19"/>
  <c r="M156" i="19"/>
  <c r="J156" i="19"/>
  <c r="K168" i="19"/>
  <c r="I156" i="19"/>
  <c r="G156" i="19"/>
  <c r="E156" i="19"/>
  <c r="AC155" i="19"/>
  <c r="AA155" i="19"/>
  <c r="W155" i="19"/>
  <c r="U155" i="19"/>
  <c r="P155" i="19"/>
  <c r="O155" i="19"/>
  <c r="M155" i="19"/>
  <c r="J155" i="19"/>
  <c r="I155" i="19"/>
  <c r="G155" i="19"/>
  <c r="E155" i="19"/>
  <c r="AC154" i="19"/>
  <c r="AA154" i="19"/>
  <c r="W154" i="19"/>
  <c r="U154" i="19"/>
  <c r="P154" i="19"/>
  <c r="O154" i="19"/>
  <c r="M154" i="19"/>
  <c r="J154" i="19"/>
  <c r="I154" i="19"/>
  <c r="G154" i="19"/>
  <c r="E154" i="19"/>
  <c r="AC153" i="19"/>
  <c r="AA153" i="19"/>
  <c r="W153" i="19"/>
  <c r="U153" i="19"/>
  <c r="P153" i="19"/>
  <c r="O153" i="19"/>
  <c r="M153" i="19"/>
  <c r="J153" i="19"/>
  <c r="I153" i="19"/>
  <c r="G153" i="19"/>
  <c r="E153" i="19"/>
  <c r="AC152" i="19"/>
  <c r="AA152" i="19"/>
  <c r="W152" i="19"/>
  <c r="U152" i="19"/>
  <c r="P152" i="19"/>
  <c r="O152" i="19"/>
  <c r="M152" i="19"/>
  <c r="J152" i="19"/>
  <c r="I152" i="19"/>
  <c r="G152" i="19"/>
  <c r="E152" i="19"/>
  <c r="AC151" i="19"/>
  <c r="AA151" i="19"/>
  <c r="W151" i="19"/>
  <c r="U151" i="19"/>
  <c r="P151" i="19"/>
  <c r="O151" i="19"/>
  <c r="M151" i="19"/>
  <c r="J151" i="19"/>
  <c r="I151" i="19"/>
  <c r="G151" i="19"/>
  <c r="E151" i="19"/>
  <c r="AC150" i="19"/>
  <c r="AA150" i="19"/>
  <c r="W150" i="19"/>
  <c r="U150" i="19"/>
  <c r="P150" i="19"/>
  <c r="O150" i="19"/>
  <c r="M150" i="19"/>
  <c r="J150" i="19"/>
  <c r="I150" i="19"/>
  <c r="G150" i="19"/>
  <c r="E150" i="19"/>
  <c r="AC149" i="19"/>
  <c r="AA149" i="19"/>
  <c r="W149" i="19"/>
  <c r="U149" i="19"/>
  <c r="P149" i="19"/>
  <c r="O149" i="19"/>
  <c r="M149" i="19"/>
  <c r="J149" i="19"/>
  <c r="I149" i="19"/>
  <c r="G149" i="19"/>
  <c r="E149" i="19"/>
  <c r="AC148" i="19"/>
  <c r="AA148" i="19"/>
  <c r="W148" i="19"/>
  <c r="U148" i="19"/>
  <c r="P148" i="19"/>
  <c r="O148" i="19"/>
  <c r="M148" i="19"/>
  <c r="J148" i="19"/>
  <c r="I148" i="19"/>
  <c r="G148" i="19"/>
  <c r="E148" i="19"/>
  <c r="AC147" i="19"/>
  <c r="AA147" i="19"/>
  <c r="W147" i="19"/>
  <c r="U147" i="19"/>
  <c r="P147" i="19"/>
  <c r="O147" i="19"/>
  <c r="M147" i="19"/>
  <c r="J147" i="19"/>
  <c r="I147" i="19"/>
  <c r="G147" i="19"/>
  <c r="E147" i="19"/>
  <c r="AC146" i="19"/>
  <c r="AA146" i="19"/>
  <c r="W146" i="19"/>
  <c r="U146" i="19"/>
  <c r="P146" i="19"/>
  <c r="O146" i="19"/>
  <c r="M146" i="19"/>
  <c r="J146" i="19"/>
  <c r="I146" i="19"/>
  <c r="G146" i="19"/>
  <c r="E146" i="19"/>
  <c r="AC145" i="19"/>
  <c r="AA145" i="19"/>
  <c r="W145" i="19"/>
  <c r="U145" i="19"/>
  <c r="P145" i="19"/>
  <c r="O145" i="19"/>
  <c r="M145" i="19"/>
  <c r="J145" i="19"/>
  <c r="I145" i="19"/>
  <c r="G145" i="19"/>
  <c r="E145" i="19"/>
  <c r="AC144" i="19"/>
  <c r="AA144" i="19"/>
  <c r="W144" i="19"/>
  <c r="U144" i="19"/>
  <c r="P144" i="19"/>
  <c r="O144" i="19"/>
  <c r="M144" i="19"/>
  <c r="J144" i="19"/>
  <c r="I144" i="19"/>
  <c r="G144" i="19"/>
  <c r="E144" i="19"/>
  <c r="AC143" i="19"/>
  <c r="AA143" i="19"/>
  <c r="W143" i="19"/>
  <c r="U143" i="19"/>
  <c r="P143" i="19"/>
  <c r="O143" i="19"/>
  <c r="M143" i="19"/>
  <c r="J143" i="19"/>
  <c r="I143" i="19"/>
  <c r="G143" i="19"/>
  <c r="E143" i="19"/>
  <c r="AC142" i="19"/>
  <c r="AA142" i="19"/>
  <c r="W142" i="19"/>
  <c r="U142" i="19"/>
  <c r="P142" i="19"/>
  <c r="O142" i="19"/>
  <c r="M142" i="19"/>
  <c r="J142" i="19"/>
  <c r="I142" i="19"/>
  <c r="G142" i="19"/>
  <c r="E142" i="19"/>
  <c r="AC141" i="19"/>
  <c r="AA141" i="19"/>
  <c r="W141" i="19"/>
  <c r="U141" i="19"/>
  <c r="P141" i="19"/>
  <c r="O141" i="19"/>
  <c r="M141" i="19"/>
  <c r="J141" i="19"/>
  <c r="I141" i="19"/>
  <c r="G141" i="19"/>
  <c r="E141" i="19"/>
  <c r="AC140" i="19"/>
  <c r="AA140" i="19"/>
  <c r="W140" i="19"/>
  <c r="U140" i="19"/>
  <c r="P140" i="19"/>
  <c r="O140" i="19"/>
  <c r="M140" i="19"/>
  <c r="J140" i="19"/>
  <c r="I140" i="19"/>
  <c r="G140" i="19"/>
  <c r="E140" i="19"/>
  <c r="AC139" i="19"/>
  <c r="AA139" i="19"/>
  <c r="W139" i="19"/>
  <c r="U139" i="19"/>
  <c r="P139" i="19"/>
  <c r="O139" i="19"/>
  <c r="M139" i="19"/>
  <c r="J139" i="19"/>
  <c r="I139" i="19"/>
  <c r="G139" i="19"/>
  <c r="E139" i="19"/>
  <c r="AC138" i="19"/>
  <c r="AA138" i="19"/>
  <c r="W138" i="19"/>
  <c r="U138" i="19"/>
  <c r="P138" i="19"/>
  <c r="O138" i="19"/>
  <c r="M138" i="19"/>
  <c r="J138" i="19"/>
  <c r="I138" i="19"/>
  <c r="G138" i="19"/>
  <c r="E138" i="19"/>
  <c r="AC137" i="19"/>
  <c r="AA137" i="19"/>
  <c r="W137" i="19"/>
  <c r="U137" i="19"/>
  <c r="P137" i="19"/>
  <c r="O137" i="19"/>
  <c r="M137" i="19"/>
  <c r="J137" i="19"/>
  <c r="I137" i="19"/>
  <c r="G137" i="19"/>
  <c r="E137" i="19"/>
  <c r="AC136" i="19"/>
  <c r="AA136" i="19"/>
  <c r="W136" i="19"/>
  <c r="U136" i="19"/>
  <c r="P136" i="19"/>
  <c r="O136" i="19"/>
  <c r="M136" i="19"/>
  <c r="J136" i="19"/>
  <c r="I136" i="19"/>
  <c r="G136" i="19"/>
  <c r="E136" i="19"/>
  <c r="AC135" i="19"/>
  <c r="AA135" i="19"/>
  <c r="W135" i="19"/>
  <c r="U135" i="19"/>
  <c r="P135" i="19"/>
  <c r="O135" i="19"/>
  <c r="M135" i="19"/>
  <c r="J135" i="19"/>
  <c r="I135" i="19"/>
  <c r="G135" i="19"/>
  <c r="E135" i="19"/>
  <c r="AC134" i="19"/>
  <c r="AA134" i="19"/>
  <c r="W134" i="19"/>
  <c r="U134" i="19"/>
  <c r="P134" i="19"/>
  <c r="O134" i="19"/>
  <c r="M134" i="19"/>
  <c r="J134" i="19"/>
  <c r="I134" i="19"/>
  <c r="G134" i="19"/>
  <c r="E134" i="19"/>
  <c r="AC133" i="19"/>
  <c r="AA133" i="19"/>
  <c r="W133" i="19"/>
  <c r="U133" i="19"/>
  <c r="P133" i="19"/>
  <c r="O133" i="19"/>
  <c r="M133" i="19"/>
  <c r="J133" i="19"/>
  <c r="I133" i="19"/>
  <c r="G133" i="19"/>
  <c r="E133" i="19"/>
  <c r="AC132" i="19"/>
  <c r="AA132" i="19"/>
  <c r="W132" i="19"/>
  <c r="U132" i="19"/>
  <c r="P132" i="19"/>
  <c r="O132" i="19"/>
  <c r="M132" i="19"/>
  <c r="J132" i="19"/>
  <c r="I132" i="19"/>
  <c r="G132" i="19"/>
  <c r="E132" i="19"/>
  <c r="AC131" i="19"/>
  <c r="AA131" i="19"/>
  <c r="W131" i="19"/>
  <c r="U131" i="19"/>
  <c r="P131" i="19"/>
  <c r="O131" i="19"/>
  <c r="M131" i="19"/>
  <c r="J131" i="19"/>
  <c r="I131" i="19"/>
  <c r="G131" i="19"/>
  <c r="E131" i="19"/>
  <c r="AC130" i="19"/>
  <c r="AA130" i="19"/>
  <c r="W130" i="19"/>
  <c r="U130" i="19"/>
  <c r="P130" i="19"/>
  <c r="O130" i="19"/>
  <c r="M130" i="19"/>
  <c r="J130" i="19"/>
  <c r="I130" i="19"/>
  <c r="G130" i="19"/>
  <c r="E130" i="19"/>
  <c r="AC129" i="19"/>
  <c r="AA129" i="19"/>
  <c r="W129" i="19"/>
  <c r="U129" i="19"/>
  <c r="P129" i="19"/>
  <c r="O129" i="19"/>
  <c r="M129" i="19"/>
  <c r="J129" i="19"/>
  <c r="I129" i="19"/>
  <c r="G129" i="19"/>
  <c r="E129" i="19"/>
  <c r="AC128" i="19"/>
  <c r="AA128" i="19"/>
  <c r="W128" i="19"/>
  <c r="U128" i="19"/>
  <c r="P128" i="19"/>
  <c r="O128" i="19"/>
  <c r="M128" i="19"/>
  <c r="J128" i="19"/>
  <c r="I128" i="19"/>
  <c r="G128" i="19"/>
  <c r="E128" i="19"/>
  <c r="AC127" i="19"/>
  <c r="AA127" i="19"/>
  <c r="W127" i="19"/>
  <c r="U127" i="19"/>
  <c r="P127" i="19"/>
  <c r="O127" i="19"/>
  <c r="M127" i="19"/>
  <c r="J127" i="19"/>
  <c r="I127" i="19"/>
  <c r="G127" i="19"/>
  <c r="E127" i="19"/>
  <c r="W126" i="19"/>
  <c r="U126" i="19"/>
  <c r="P126" i="19"/>
  <c r="O126" i="19"/>
  <c r="M126" i="19"/>
  <c r="J126" i="19"/>
  <c r="G126" i="19"/>
  <c r="E126" i="19"/>
  <c r="W125" i="19"/>
  <c r="U125" i="19"/>
  <c r="P125" i="19"/>
  <c r="O125" i="19"/>
  <c r="M125" i="19"/>
  <c r="J125" i="19"/>
  <c r="G125" i="19"/>
  <c r="E125" i="19"/>
  <c r="W124" i="19"/>
  <c r="U124" i="19"/>
  <c r="P124" i="19"/>
  <c r="O124" i="19"/>
  <c r="M124" i="19"/>
  <c r="J124" i="19"/>
  <c r="G124" i="19"/>
  <c r="E124" i="19"/>
  <c r="W123" i="19"/>
  <c r="U123" i="19"/>
  <c r="P123" i="19"/>
  <c r="O123" i="19"/>
  <c r="M123" i="19"/>
  <c r="J123" i="19"/>
  <c r="G123" i="19"/>
  <c r="E123" i="19"/>
  <c r="W122" i="19"/>
  <c r="U122" i="19"/>
  <c r="P122" i="19"/>
  <c r="O122" i="19"/>
  <c r="M122" i="19"/>
  <c r="J122" i="19"/>
  <c r="G122" i="19"/>
  <c r="E122" i="19"/>
  <c r="W121" i="19"/>
  <c r="U121" i="19"/>
  <c r="P121" i="19"/>
  <c r="O121" i="19"/>
  <c r="M121" i="19"/>
  <c r="J121" i="19"/>
  <c r="G121" i="19"/>
  <c r="E121" i="19"/>
  <c r="W120" i="19"/>
  <c r="U120" i="19"/>
  <c r="P120" i="19"/>
  <c r="O120" i="19"/>
  <c r="M120" i="19"/>
  <c r="J120" i="19"/>
  <c r="G120" i="19"/>
  <c r="E120" i="19"/>
  <c r="W119" i="19"/>
  <c r="U119" i="19"/>
  <c r="P119" i="19"/>
  <c r="O119" i="19"/>
  <c r="M119" i="19"/>
  <c r="J119" i="19"/>
  <c r="G119" i="19"/>
  <c r="E119" i="19"/>
  <c r="W118" i="19"/>
  <c r="U118" i="19"/>
  <c r="P118" i="19"/>
  <c r="O118" i="19"/>
  <c r="M118" i="19"/>
  <c r="J118" i="19"/>
  <c r="G118" i="19"/>
  <c r="E118" i="19"/>
  <c r="W117" i="19"/>
  <c r="U117" i="19"/>
  <c r="P117" i="19"/>
  <c r="O117" i="19"/>
  <c r="M117" i="19"/>
  <c r="J117" i="19"/>
  <c r="G117" i="19"/>
  <c r="E117" i="19"/>
  <c r="W116" i="19"/>
  <c r="U116" i="19"/>
  <c r="P116" i="19"/>
  <c r="O116" i="19"/>
  <c r="M116" i="19"/>
  <c r="J116" i="19"/>
  <c r="G116" i="19"/>
  <c r="E116" i="19"/>
  <c r="W115" i="19"/>
  <c r="U115" i="19"/>
  <c r="P115" i="19"/>
  <c r="O115" i="19"/>
  <c r="M115" i="19"/>
  <c r="J115" i="19"/>
  <c r="G115" i="19"/>
  <c r="E115" i="19"/>
  <c r="W114" i="19"/>
  <c r="U114" i="19"/>
  <c r="P114" i="19"/>
  <c r="O114" i="19"/>
  <c r="M114" i="19"/>
  <c r="J114" i="19"/>
  <c r="G114" i="19"/>
  <c r="E114" i="19"/>
  <c r="W113" i="19"/>
  <c r="U113" i="19"/>
  <c r="P113" i="19"/>
  <c r="Q125" i="19"/>
  <c r="O113" i="19"/>
  <c r="M113" i="19"/>
  <c r="J113" i="19"/>
  <c r="G113" i="19"/>
  <c r="E113" i="19"/>
  <c r="W112" i="19"/>
  <c r="U112" i="19"/>
  <c r="P112" i="19"/>
  <c r="O112" i="19"/>
  <c r="M112" i="19"/>
  <c r="J112" i="19"/>
  <c r="G112" i="19"/>
  <c r="E112" i="19"/>
  <c r="W111" i="19"/>
  <c r="U111" i="19"/>
  <c r="P111" i="19"/>
  <c r="Q123" i="19"/>
  <c r="O111" i="19"/>
  <c r="M111" i="19"/>
  <c r="J111" i="19"/>
  <c r="G111" i="19"/>
  <c r="E111" i="19"/>
  <c r="W110" i="19"/>
  <c r="U110" i="19"/>
  <c r="P110" i="19"/>
  <c r="O110" i="19"/>
  <c r="M110" i="19"/>
  <c r="J110" i="19"/>
  <c r="G110" i="19"/>
  <c r="E110" i="19"/>
  <c r="W109" i="19"/>
  <c r="U109" i="19"/>
  <c r="P109" i="19"/>
  <c r="Q121" i="19"/>
  <c r="O109" i="19"/>
  <c r="M109" i="19"/>
  <c r="J109" i="19"/>
  <c r="G109" i="19"/>
  <c r="E109" i="19"/>
  <c r="W108" i="19"/>
  <c r="U108" i="19"/>
  <c r="P108" i="19"/>
  <c r="O108" i="19"/>
  <c r="M108" i="19"/>
  <c r="J108" i="19"/>
  <c r="G108" i="19"/>
  <c r="E108" i="19"/>
  <c r="W107" i="19"/>
  <c r="U107" i="19"/>
  <c r="P107" i="19"/>
  <c r="Q119" i="19"/>
  <c r="O107" i="19"/>
  <c r="M107" i="19"/>
  <c r="J107" i="19"/>
  <c r="G107" i="19"/>
  <c r="E107" i="19"/>
  <c r="W106" i="19"/>
  <c r="U106" i="19"/>
  <c r="P106" i="19"/>
  <c r="O106" i="19"/>
  <c r="M106" i="19"/>
  <c r="J106" i="19"/>
  <c r="G106" i="19"/>
  <c r="E106" i="19"/>
  <c r="W105" i="19"/>
  <c r="U105" i="19"/>
  <c r="P105" i="19"/>
  <c r="Q117" i="19"/>
  <c r="O105" i="19"/>
  <c r="M105" i="19"/>
  <c r="J105" i="19"/>
  <c r="G105" i="19"/>
  <c r="E105" i="19"/>
  <c r="W104" i="19"/>
  <c r="U104" i="19"/>
  <c r="P104" i="19"/>
  <c r="O104" i="19"/>
  <c r="M104" i="19"/>
  <c r="J104" i="19"/>
  <c r="G104" i="19"/>
  <c r="E104" i="19"/>
  <c r="W103" i="19"/>
  <c r="U103" i="19"/>
  <c r="P103" i="19"/>
  <c r="Q115" i="19"/>
  <c r="O103" i="19"/>
  <c r="M103" i="19"/>
  <c r="J103" i="19"/>
  <c r="G103" i="19"/>
  <c r="E103" i="19"/>
  <c r="W102" i="19"/>
  <c r="U102" i="19"/>
  <c r="P102" i="19"/>
  <c r="O102" i="19"/>
  <c r="M102" i="19"/>
  <c r="J102" i="19"/>
  <c r="G102" i="19"/>
  <c r="E102" i="19"/>
  <c r="W101" i="19"/>
  <c r="U101" i="19"/>
  <c r="P101" i="19"/>
  <c r="Q113" i="19"/>
  <c r="O101" i="19"/>
  <c r="M101" i="19"/>
  <c r="J101" i="19"/>
  <c r="G101" i="19"/>
  <c r="E101" i="19"/>
  <c r="W100" i="19"/>
  <c r="U100" i="19"/>
  <c r="P100" i="19"/>
  <c r="O100" i="19"/>
  <c r="M100" i="19"/>
  <c r="J100" i="19"/>
  <c r="G100" i="19"/>
  <c r="E100" i="19"/>
  <c r="W99" i="19"/>
  <c r="U99" i="19"/>
  <c r="P99" i="19"/>
  <c r="Q111" i="19"/>
  <c r="O99" i="19"/>
  <c r="M99" i="19"/>
  <c r="J99" i="19"/>
  <c r="G99" i="19"/>
  <c r="E99" i="19"/>
  <c r="W98" i="19"/>
  <c r="U98" i="19"/>
  <c r="P98" i="19"/>
  <c r="O98" i="19"/>
  <c r="M98" i="19"/>
  <c r="J98" i="19"/>
  <c r="G98" i="19"/>
  <c r="E98" i="19"/>
  <c r="W97" i="19"/>
  <c r="U97" i="19"/>
  <c r="P97" i="19"/>
  <c r="Q109" i="19"/>
  <c r="O97" i="19"/>
  <c r="M97" i="19"/>
  <c r="J97" i="19"/>
  <c r="G97" i="19"/>
  <c r="E97" i="19"/>
  <c r="W96" i="19"/>
  <c r="U96" i="19"/>
  <c r="P96" i="19"/>
  <c r="O96" i="19"/>
  <c r="M96" i="19"/>
  <c r="J96" i="19"/>
  <c r="G96" i="19"/>
  <c r="E96" i="19"/>
  <c r="W95" i="19"/>
  <c r="U95" i="19"/>
  <c r="P95" i="19"/>
  <c r="Q107" i="19"/>
  <c r="O95" i="19"/>
  <c r="M95" i="19"/>
  <c r="J95" i="19"/>
  <c r="G95" i="19"/>
  <c r="E95" i="19"/>
  <c r="W94" i="19"/>
  <c r="U94" i="19"/>
  <c r="P94" i="19"/>
  <c r="O94" i="19"/>
  <c r="M94" i="19"/>
  <c r="J94" i="19"/>
  <c r="G94" i="19"/>
  <c r="E94" i="19"/>
  <c r="U93" i="19"/>
  <c r="P93" i="19"/>
  <c r="O93" i="19"/>
  <c r="M93" i="19"/>
  <c r="J93" i="19"/>
  <c r="G93" i="19"/>
  <c r="E93" i="19"/>
  <c r="U92" i="19"/>
  <c r="P92" i="19"/>
  <c r="O92" i="19"/>
  <c r="M92" i="19"/>
  <c r="J92" i="19"/>
  <c r="G92" i="19"/>
  <c r="E92" i="19"/>
  <c r="U91" i="19"/>
  <c r="P91" i="19"/>
  <c r="O91" i="19"/>
  <c r="M91" i="19"/>
  <c r="J91" i="19"/>
  <c r="G91" i="19"/>
  <c r="E91" i="19"/>
  <c r="U90" i="19"/>
  <c r="P90" i="19"/>
  <c r="O90" i="19"/>
  <c r="M90" i="19"/>
  <c r="J90" i="19"/>
  <c r="G90" i="19"/>
  <c r="E90" i="19"/>
  <c r="U89" i="19"/>
  <c r="P89" i="19"/>
  <c r="O89" i="19"/>
  <c r="M89" i="19"/>
  <c r="J89" i="19"/>
  <c r="G89" i="19"/>
  <c r="E89" i="19"/>
  <c r="U88" i="19"/>
  <c r="P88" i="19"/>
  <c r="O88" i="19"/>
  <c r="M88" i="19"/>
  <c r="J88" i="19"/>
  <c r="G88" i="19"/>
  <c r="E88" i="19"/>
  <c r="U87" i="19"/>
  <c r="P87" i="19"/>
  <c r="O87" i="19"/>
  <c r="M87" i="19"/>
  <c r="J87" i="19"/>
  <c r="G87" i="19"/>
  <c r="E87" i="19"/>
  <c r="U86" i="19"/>
  <c r="P86" i="19"/>
  <c r="O86" i="19"/>
  <c r="M86" i="19"/>
  <c r="J86" i="19"/>
  <c r="G86" i="19"/>
  <c r="E86" i="19"/>
  <c r="U85" i="19"/>
  <c r="P85" i="19"/>
  <c r="O85" i="19"/>
  <c r="M85" i="19"/>
  <c r="J85" i="19"/>
  <c r="G85" i="19"/>
  <c r="E85" i="19"/>
  <c r="U84" i="19"/>
  <c r="P84" i="19"/>
  <c r="O84" i="19"/>
  <c r="M84" i="19"/>
  <c r="J84" i="19"/>
  <c r="G84" i="19"/>
  <c r="E84" i="19"/>
  <c r="U83" i="19"/>
  <c r="P83" i="19"/>
  <c r="O83" i="19"/>
  <c r="M83" i="19"/>
  <c r="J83" i="19"/>
  <c r="G83" i="19"/>
  <c r="E83" i="19"/>
  <c r="U82" i="19"/>
  <c r="P82" i="19"/>
  <c r="O82" i="19"/>
  <c r="M82" i="19"/>
  <c r="J82" i="19"/>
  <c r="G82" i="19"/>
  <c r="E82" i="19"/>
  <c r="U81" i="19"/>
  <c r="P81" i="19"/>
  <c r="O81" i="19"/>
  <c r="M81" i="19"/>
  <c r="J81" i="19"/>
  <c r="E81" i="19"/>
  <c r="U80" i="19"/>
  <c r="P80" i="19"/>
  <c r="O80" i="19"/>
  <c r="M80" i="19"/>
  <c r="J80" i="19"/>
  <c r="E80" i="19"/>
  <c r="U79" i="19"/>
  <c r="P79" i="19"/>
  <c r="O79" i="19"/>
  <c r="M79" i="19"/>
  <c r="J79" i="19"/>
  <c r="E79" i="19"/>
  <c r="U78" i="19"/>
  <c r="P78" i="19"/>
  <c r="O78" i="19"/>
  <c r="M78" i="19"/>
  <c r="J78" i="19"/>
  <c r="E78" i="19"/>
  <c r="U77" i="19"/>
  <c r="P77" i="19"/>
  <c r="O77" i="19"/>
  <c r="M77" i="19"/>
  <c r="J77" i="19"/>
  <c r="E77" i="19"/>
  <c r="U76" i="19"/>
  <c r="P76" i="19"/>
  <c r="O76" i="19"/>
  <c r="M76" i="19"/>
  <c r="J76" i="19"/>
  <c r="E76" i="19"/>
  <c r="U75" i="19"/>
  <c r="P75" i="19"/>
  <c r="O75" i="19"/>
  <c r="M75" i="19"/>
  <c r="J75" i="19"/>
  <c r="E75" i="19"/>
  <c r="U74" i="19"/>
  <c r="P74" i="19"/>
  <c r="O74" i="19"/>
  <c r="M74" i="19"/>
  <c r="J74" i="19"/>
  <c r="E74" i="19"/>
  <c r="U73" i="19"/>
  <c r="P73" i="19"/>
  <c r="O73" i="19"/>
  <c r="M73" i="19"/>
  <c r="J73" i="19"/>
  <c r="E73" i="19"/>
  <c r="U72" i="19"/>
  <c r="P72" i="19"/>
  <c r="O72" i="19"/>
  <c r="M72" i="19"/>
  <c r="J72" i="19"/>
  <c r="E72" i="19"/>
  <c r="U71" i="19"/>
  <c r="P71" i="19"/>
  <c r="O71" i="19"/>
  <c r="M71" i="19"/>
  <c r="J71" i="19"/>
  <c r="E71" i="19"/>
  <c r="P70" i="19"/>
  <c r="O70" i="19"/>
  <c r="M70" i="19"/>
  <c r="J70" i="19"/>
  <c r="E70" i="19"/>
  <c r="U69" i="19"/>
  <c r="P69" i="19"/>
  <c r="O69" i="19"/>
  <c r="M69" i="19"/>
  <c r="J69" i="19"/>
  <c r="G69" i="19"/>
  <c r="E69" i="19"/>
  <c r="U68" i="19"/>
  <c r="P68" i="19"/>
  <c r="O68" i="19"/>
  <c r="M68" i="19"/>
  <c r="J68" i="19"/>
  <c r="G68" i="19"/>
  <c r="E68" i="19"/>
  <c r="U67" i="19"/>
  <c r="P67" i="19"/>
  <c r="O67" i="19"/>
  <c r="M67" i="19"/>
  <c r="J67" i="19"/>
  <c r="G67" i="19"/>
  <c r="E67" i="19"/>
  <c r="U66" i="19"/>
  <c r="P66" i="19"/>
  <c r="O66" i="19"/>
  <c r="M66" i="19"/>
  <c r="J66" i="19"/>
  <c r="G66" i="19"/>
  <c r="E66" i="19"/>
  <c r="U65" i="19"/>
  <c r="P65" i="19"/>
  <c r="O65" i="19"/>
  <c r="M65" i="19"/>
  <c r="J65" i="19"/>
  <c r="G65" i="19"/>
  <c r="E65" i="19"/>
  <c r="U64" i="19"/>
  <c r="P64" i="19"/>
  <c r="O64" i="19"/>
  <c r="M64" i="19"/>
  <c r="J64" i="19"/>
  <c r="G64" i="19"/>
  <c r="E64" i="19"/>
  <c r="U63" i="19"/>
  <c r="P63" i="19"/>
  <c r="O63" i="19"/>
  <c r="M63" i="19"/>
  <c r="J63" i="19"/>
  <c r="G63" i="19"/>
  <c r="U62" i="19"/>
  <c r="P62" i="19"/>
  <c r="O62" i="19"/>
  <c r="M62" i="19"/>
  <c r="J62" i="19"/>
  <c r="G62" i="19"/>
  <c r="E62" i="19"/>
  <c r="U61" i="19"/>
  <c r="P61" i="19"/>
  <c r="O61" i="19"/>
  <c r="M61" i="19"/>
  <c r="J61" i="19"/>
  <c r="G61" i="19"/>
  <c r="E61" i="19"/>
  <c r="U60" i="19"/>
  <c r="P60" i="19"/>
  <c r="O60" i="19"/>
  <c r="M60" i="19"/>
  <c r="J60" i="19"/>
  <c r="G60" i="19"/>
  <c r="E60" i="19"/>
  <c r="U59" i="19"/>
  <c r="P59" i="19"/>
  <c r="O59" i="19"/>
  <c r="M59" i="19"/>
  <c r="J59" i="19"/>
  <c r="G59" i="19"/>
  <c r="E59" i="19"/>
  <c r="U58" i="19"/>
  <c r="P58" i="19"/>
  <c r="O58" i="19"/>
  <c r="M58" i="19"/>
  <c r="J58" i="19"/>
  <c r="G58" i="19"/>
  <c r="E58" i="19"/>
  <c r="U57" i="19"/>
  <c r="P57" i="19"/>
  <c r="O57" i="19"/>
  <c r="M57" i="19"/>
  <c r="J57" i="19"/>
  <c r="G57" i="19"/>
  <c r="E57" i="19"/>
  <c r="U56" i="19"/>
  <c r="P56" i="19"/>
  <c r="O56" i="19"/>
  <c r="M56" i="19"/>
  <c r="J56" i="19"/>
  <c r="G56" i="19"/>
  <c r="E56" i="19"/>
  <c r="U55" i="19"/>
  <c r="P55" i="19"/>
  <c r="O55" i="19"/>
  <c r="M55" i="19"/>
  <c r="J55" i="19"/>
  <c r="G55" i="19"/>
  <c r="E55" i="19"/>
  <c r="U54" i="19"/>
  <c r="P54" i="19"/>
  <c r="O54" i="19"/>
  <c r="M54" i="19"/>
  <c r="J54" i="19"/>
  <c r="G54" i="19"/>
  <c r="E54" i="19"/>
  <c r="U53" i="19"/>
  <c r="P53" i="19"/>
  <c r="O53" i="19"/>
  <c r="M53" i="19"/>
  <c r="J53" i="19"/>
  <c r="G53" i="19"/>
  <c r="E53" i="19"/>
  <c r="U52" i="19"/>
  <c r="P52" i="19"/>
  <c r="O52" i="19"/>
  <c r="M52" i="19"/>
  <c r="J52" i="19"/>
  <c r="G52" i="19"/>
  <c r="E52" i="19"/>
  <c r="U51" i="19"/>
  <c r="P51" i="19"/>
  <c r="O51" i="19"/>
  <c r="M51" i="19"/>
  <c r="J51" i="19"/>
  <c r="G51" i="19"/>
  <c r="E51" i="19"/>
  <c r="U50" i="19"/>
  <c r="P50" i="19"/>
  <c r="O50" i="19"/>
  <c r="M50" i="19"/>
  <c r="J50" i="19"/>
  <c r="G50" i="19"/>
  <c r="E50" i="19"/>
  <c r="U49" i="19"/>
  <c r="P49" i="19"/>
  <c r="O49" i="19"/>
  <c r="M49" i="19"/>
  <c r="J49" i="19"/>
  <c r="G49" i="19"/>
  <c r="E49" i="19"/>
  <c r="U48" i="19"/>
  <c r="P48" i="19"/>
  <c r="O48" i="19"/>
  <c r="M48" i="19"/>
  <c r="J48" i="19"/>
  <c r="G48" i="19"/>
  <c r="E48" i="19"/>
  <c r="U47" i="19"/>
  <c r="P47" i="19"/>
  <c r="O47" i="19"/>
  <c r="M47" i="19"/>
  <c r="J47" i="19"/>
  <c r="G47" i="19"/>
  <c r="E47" i="19"/>
  <c r="U46" i="19"/>
  <c r="P46" i="19"/>
  <c r="O46" i="19"/>
  <c r="M46" i="19"/>
  <c r="J46" i="19"/>
  <c r="G46" i="19"/>
  <c r="E46" i="19"/>
  <c r="U45" i="19"/>
  <c r="P45" i="19"/>
  <c r="O45" i="19"/>
  <c r="M45" i="19"/>
  <c r="J45" i="19"/>
  <c r="G45" i="19"/>
  <c r="E45" i="19"/>
  <c r="U44" i="19"/>
  <c r="P44" i="19"/>
  <c r="O44" i="19"/>
  <c r="M44" i="19"/>
  <c r="J44" i="19"/>
  <c r="G44" i="19"/>
  <c r="E44" i="19"/>
  <c r="U43" i="19"/>
  <c r="P43" i="19"/>
  <c r="O43" i="19"/>
  <c r="M43" i="19"/>
  <c r="J43" i="19"/>
  <c r="G43" i="19"/>
  <c r="E43" i="19"/>
  <c r="U42" i="19"/>
  <c r="P42" i="19"/>
  <c r="O42" i="19"/>
  <c r="M42" i="19"/>
  <c r="J42" i="19"/>
  <c r="G42" i="19"/>
  <c r="E42" i="19"/>
  <c r="U41" i="19"/>
  <c r="P41" i="19"/>
  <c r="O41" i="19"/>
  <c r="M41" i="19"/>
  <c r="J41" i="19"/>
  <c r="G41" i="19"/>
  <c r="E41" i="19"/>
  <c r="U40" i="19"/>
  <c r="P40" i="19"/>
  <c r="O40" i="19"/>
  <c r="M40" i="19"/>
  <c r="J40" i="19"/>
  <c r="G40" i="19"/>
  <c r="E40" i="19"/>
  <c r="U39" i="19"/>
  <c r="P39" i="19"/>
  <c r="O39" i="19"/>
  <c r="M39" i="19"/>
  <c r="J39" i="19"/>
  <c r="G39" i="19"/>
  <c r="E39" i="19"/>
  <c r="U38" i="19"/>
  <c r="P38" i="19"/>
  <c r="O38" i="19"/>
  <c r="M38" i="19"/>
  <c r="J38" i="19"/>
  <c r="G38" i="19"/>
  <c r="E38" i="19"/>
  <c r="U37" i="19"/>
  <c r="P37" i="19"/>
  <c r="O37" i="19"/>
  <c r="M37" i="19"/>
  <c r="J37" i="19"/>
  <c r="G37" i="19"/>
  <c r="E37" i="19"/>
  <c r="U36" i="19"/>
  <c r="P36" i="19"/>
  <c r="O36" i="19"/>
  <c r="M36" i="19"/>
  <c r="J36" i="19"/>
  <c r="G36" i="19"/>
  <c r="E36" i="19"/>
  <c r="U35" i="19"/>
  <c r="P35" i="19"/>
  <c r="O35" i="19"/>
  <c r="M35" i="19"/>
  <c r="J35" i="19"/>
  <c r="G35" i="19"/>
  <c r="E35" i="19"/>
  <c r="U34" i="19"/>
  <c r="P34" i="19"/>
  <c r="O34" i="19"/>
  <c r="M34" i="19"/>
  <c r="J34" i="19"/>
  <c r="G34" i="19"/>
  <c r="E34" i="19"/>
  <c r="U33" i="19"/>
  <c r="P33" i="19"/>
  <c r="O33" i="19"/>
  <c r="M33" i="19"/>
  <c r="J33" i="19"/>
  <c r="G33" i="19"/>
  <c r="E33" i="19"/>
  <c r="U32" i="19"/>
  <c r="P32" i="19"/>
  <c r="O32" i="19"/>
  <c r="M32" i="19"/>
  <c r="J32" i="19"/>
  <c r="G32" i="19"/>
  <c r="E32" i="19"/>
  <c r="U31" i="19"/>
  <c r="P31" i="19"/>
  <c r="O31" i="19"/>
  <c r="M31" i="19"/>
  <c r="J31" i="19"/>
  <c r="G31" i="19"/>
  <c r="E31" i="19"/>
  <c r="U30" i="19"/>
  <c r="P30" i="19"/>
  <c r="O30" i="19"/>
  <c r="M30" i="19"/>
  <c r="J30" i="19"/>
  <c r="G30" i="19"/>
  <c r="E30" i="19"/>
  <c r="U29" i="19"/>
  <c r="P29" i="19"/>
  <c r="O29" i="19"/>
  <c r="M29" i="19"/>
  <c r="J29" i="19"/>
  <c r="G29" i="19"/>
  <c r="E29" i="19"/>
  <c r="U28" i="19"/>
  <c r="P28" i="19"/>
  <c r="O28" i="19"/>
  <c r="M28" i="19"/>
  <c r="J28" i="19"/>
  <c r="G28" i="19"/>
  <c r="E28" i="19"/>
  <c r="U27" i="19"/>
  <c r="P27" i="19"/>
  <c r="O27" i="19"/>
  <c r="M27" i="19"/>
  <c r="J27" i="19"/>
  <c r="G27" i="19"/>
  <c r="E27" i="19"/>
  <c r="U26" i="19"/>
  <c r="P26" i="19"/>
  <c r="O26" i="19"/>
  <c r="M26" i="19"/>
  <c r="J26" i="19"/>
  <c r="G26" i="19"/>
  <c r="E26" i="19"/>
  <c r="U25" i="19"/>
  <c r="P25" i="19"/>
  <c r="O25" i="19"/>
  <c r="M25" i="19"/>
  <c r="J25" i="19"/>
  <c r="G25" i="19"/>
  <c r="E25" i="19"/>
  <c r="U24" i="19"/>
  <c r="P24" i="19"/>
  <c r="O24" i="19"/>
  <c r="M24" i="19"/>
  <c r="J24" i="19"/>
  <c r="G24" i="19"/>
  <c r="E24" i="19"/>
  <c r="U23" i="19"/>
  <c r="P23" i="19"/>
  <c r="O23" i="19"/>
  <c r="M23" i="19"/>
  <c r="J23" i="19"/>
  <c r="G23" i="19"/>
  <c r="E23" i="19"/>
  <c r="U22" i="19"/>
  <c r="P22" i="19"/>
  <c r="O22" i="19"/>
  <c r="M22" i="19"/>
  <c r="J22" i="19"/>
  <c r="G22" i="19"/>
  <c r="E22" i="19"/>
  <c r="P21" i="19"/>
  <c r="J21" i="19"/>
  <c r="P20" i="19"/>
  <c r="J20" i="19"/>
  <c r="P19" i="19"/>
  <c r="J19" i="19"/>
  <c r="P18" i="19"/>
  <c r="J18" i="19"/>
  <c r="P17" i="19"/>
  <c r="J17" i="19"/>
  <c r="P16" i="19"/>
  <c r="J16" i="19"/>
  <c r="P15" i="19"/>
  <c r="J15" i="19"/>
  <c r="P14" i="19"/>
  <c r="J14" i="19"/>
  <c r="P13" i="19"/>
  <c r="J13" i="19"/>
  <c r="P12" i="19"/>
  <c r="J12" i="19"/>
  <c r="P11" i="19"/>
  <c r="J11" i="19"/>
  <c r="P10" i="19"/>
  <c r="J10" i="19"/>
  <c r="R10" i="17"/>
  <c r="X10" i="17"/>
  <c r="AS10" i="17"/>
  <c r="K224" i="19"/>
  <c r="R212" i="19"/>
  <c r="X212" i="19"/>
  <c r="K225" i="19"/>
  <c r="R213" i="19"/>
  <c r="X213" i="19"/>
  <c r="Q190" i="19"/>
  <c r="K223" i="19"/>
  <c r="S223" i="19"/>
  <c r="R10" i="19"/>
  <c r="X10" i="19"/>
  <c r="R12" i="19"/>
  <c r="X12" i="19"/>
  <c r="R14" i="19"/>
  <c r="X14" i="19"/>
  <c r="R16" i="19"/>
  <c r="X16" i="19"/>
  <c r="R20" i="19"/>
  <c r="X20" i="19"/>
  <c r="R18" i="19"/>
  <c r="X18" i="19"/>
  <c r="Q28" i="17"/>
  <c r="R11" i="19"/>
  <c r="X11" i="19"/>
  <c r="R13" i="19"/>
  <c r="X13" i="19"/>
  <c r="R15" i="19"/>
  <c r="X15" i="19"/>
  <c r="R17" i="19"/>
  <c r="X17" i="19"/>
  <c r="R19" i="19"/>
  <c r="X19" i="19"/>
  <c r="R21" i="19"/>
  <c r="X21" i="19"/>
  <c r="R23" i="19"/>
  <c r="X23" i="19"/>
  <c r="R24" i="19"/>
  <c r="X24" i="19"/>
  <c r="R25" i="19"/>
  <c r="X25" i="19"/>
  <c r="R26" i="19"/>
  <c r="X26" i="19"/>
  <c r="R27" i="19"/>
  <c r="S27" i="19"/>
  <c r="R28" i="19"/>
  <c r="X28" i="19"/>
  <c r="R29" i="19"/>
  <c r="X29" i="19"/>
  <c r="R30" i="19"/>
  <c r="X30" i="19"/>
  <c r="R31" i="19"/>
  <c r="R32" i="19"/>
  <c r="X32" i="19"/>
  <c r="R33" i="19"/>
  <c r="X33" i="19"/>
  <c r="R34" i="19"/>
  <c r="X34" i="19"/>
  <c r="R35" i="19"/>
  <c r="X35" i="19"/>
  <c r="R36" i="19"/>
  <c r="X36" i="19"/>
  <c r="R37" i="19"/>
  <c r="R38" i="19"/>
  <c r="X38" i="19"/>
  <c r="Y38" i="19"/>
  <c r="R39" i="19"/>
  <c r="X39" i="19"/>
  <c r="R40" i="19"/>
  <c r="X40" i="19"/>
  <c r="R41" i="19"/>
  <c r="S41" i="19"/>
  <c r="R42" i="19"/>
  <c r="X42" i="19"/>
  <c r="Y42" i="19"/>
  <c r="R43" i="19"/>
  <c r="X43" i="19"/>
  <c r="R44" i="19"/>
  <c r="X44" i="19"/>
  <c r="R45" i="19"/>
  <c r="R46" i="19"/>
  <c r="X46" i="19"/>
  <c r="Y46" i="19"/>
  <c r="R47" i="19"/>
  <c r="X47" i="19"/>
  <c r="Y47" i="19"/>
  <c r="R48" i="19"/>
  <c r="X48" i="19"/>
  <c r="R49" i="19"/>
  <c r="S49" i="19"/>
  <c r="R50" i="19"/>
  <c r="X50" i="19"/>
  <c r="R51" i="19"/>
  <c r="X51" i="19"/>
  <c r="Y51" i="19"/>
  <c r="R52" i="19"/>
  <c r="S52" i="19"/>
  <c r="Q11" i="17"/>
  <c r="R168" i="19"/>
  <c r="X168" i="19"/>
  <c r="R169" i="19"/>
  <c r="X169" i="19"/>
  <c r="R170" i="19"/>
  <c r="X170" i="19"/>
  <c r="R171" i="19"/>
  <c r="X171" i="19"/>
  <c r="R172" i="19"/>
  <c r="X172" i="19"/>
  <c r="R173" i="19"/>
  <c r="X173" i="19"/>
  <c r="Q23" i="19"/>
  <c r="Q25" i="19"/>
  <c r="Q27" i="19"/>
  <c r="Q29" i="19"/>
  <c r="Q31" i="19"/>
  <c r="Q33" i="19"/>
  <c r="K96" i="19"/>
  <c r="K100" i="19"/>
  <c r="K104" i="19"/>
  <c r="K127" i="19"/>
  <c r="K129" i="19"/>
  <c r="K130" i="19"/>
  <c r="K131" i="19"/>
  <c r="K133" i="19"/>
  <c r="K108" i="19"/>
  <c r="K112" i="19"/>
  <c r="K116" i="19"/>
  <c r="K120" i="19"/>
  <c r="K124" i="19"/>
  <c r="K128" i="19"/>
  <c r="K132" i="19"/>
  <c r="K146" i="19"/>
  <c r="K147" i="19"/>
  <c r="K148" i="19"/>
  <c r="K149" i="19"/>
  <c r="K150" i="19"/>
  <c r="K151" i="19"/>
  <c r="K152" i="19"/>
  <c r="K154" i="19"/>
  <c r="K155" i="19"/>
  <c r="K162" i="19"/>
  <c r="K163" i="19"/>
  <c r="K164" i="19"/>
  <c r="K165" i="19"/>
  <c r="K166" i="19"/>
  <c r="K167" i="19"/>
  <c r="Q186" i="19"/>
  <c r="Q223" i="19"/>
  <c r="Q224" i="19"/>
  <c r="Q225" i="19"/>
  <c r="Q13" i="17"/>
  <c r="Q20" i="17"/>
  <c r="Q21" i="17"/>
  <c r="Q22" i="17"/>
  <c r="Q23" i="17"/>
  <c r="Q24" i="17"/>
  <c r="Q25" i="17"/>
  <c r="Q29" i="17"/>
  <c r="Q30" i="17"/>
  <c r="Q31" i="17"/>
  <c r="Q32" i="17"/>
  <c r="Q33" i="17"/>
  <c r="Q34" i="17"/>
  <c r="K153" i="19"/>
  <c r="Q22" i="19"/>
  <c r="Q24" i="19"/>
  <c r="Q26" i="19"/>
  <c r="Q28" i="19"/>
  <c r="Q30" i="19"/>
  <c r="Q32" i="19"/>
  <c r="Q34" i="19"/>
  <c r="Q35" i="19"/>
  <c r="Q36" i="19"/>
  <c r="Q37" i="19"/>
  <c r="Q38" i="19"/>
  <c r="Q39" i="19"/>
  <c r="Q40" i="19"/>
  <c r="Q41" i="19"/>
  <c r="Q42" i="19"/>
  <c r="Q43" i="19"/>
  <c r="Q44" i="19"/>
  <c r="Q45" i="19"/>
  <c r="Q46" i="19"/>
  <c r="Q47" i="19"/>
  <c r="Q48" i="19"/>
  <c r="Q49" i="19"/>
  <c r="Q50" i="19"/>
  <c r="Q51" i="19"/>
  <c r="Q52" i="19"/>
  <c r="Q53" i="19"/>
  <c r="Q54" i="19"/>
  <c r="Q55" i="19"/>
  <c r="Q56" i="19"/>
  <c r="Q57" i="19"/>
  <c r="Q58" i="19"/>
  <c r="Q59" i="19"/>
  <c r="Q60" i="19"/>
  <c r="Q61" i="19"/>
  <c r="Q62" i="19"/>
  <c r="Q63" i="19"/>
  <c r="Q64" i="19"/>
  <c r="Q65" i="19"/>
  <c r="Q66" i="19"/>
  <c r="Q84" i="19"/>
  <c r="Q85" i="19"/>
  <c r="Q86" i="19"/>
  <c r="Q87" i="19"/>
  <c r="Q88" i="19"/>
  <c r="Q89" i="19"/>
  <c r="Q90" i="19"/>
  <c r="Q91" i="19"/>
  <c r="Q92" i="19"/>
  <c r="Q93" i="19"/>
  <c r="Q94" i="19"/>
  <c r="R97" i="19"/>
  <c r="X97" i="19"/>
  <c r="Q98" i="19"/>
  <c r="R101" i="19"/>
  <c r="X101" i="19"/>
  <c r="Q102" i="19"/>
  <c r="R105" i="19"/>
  <c r="X105" i="19"/>
  <c r="Q106" i="19"/>
  <c r="R109" i="19"/>
  <c r="Q110" i="19"/>
  <c r="R113" i="19"/>
  <c r="X113" i="19"/>
  <c r="Q114" i="19"/>
  <c r="R117" i="19"/>
  <c r="Q118" i="19"/>
  <c r="R121" i="19"/>
  <c r="Q122" i="19"/>
  <c r="R125" i="19"/>
  <c r="Q126" i="19"/>
  <c r="K186" i="19"/>
  <c r="R199" i="19"/>
  <c r="S211" i="19"/>
  <c r="R200" i="19"/>
  <c r="R201" i="19"/>
  <c r="R202" i="19"/>
  <c r="K214" i="19"/>
  <c r="R203" i="19"/>
  <c r="S215" i="19"/>
  <c r="K215" i="19"/>
  <c r="R204" i="19"/>
  <c r="S216" i="19"/>
  <c r="K216" i="19"/>
  <c r="R205" i="19"/>
  <c r="S217" i="19"/>
  <c r="K217" i="19"/>
  <c r="R207" i="19"/>
  <c r="S219" i="19"/>
  <c r="K219" i="19"/>
  <c r="R12" i="17"/>
  <c r="AR12" i="17" s="1"/>
  <c r="R13" i="17"/>
  <c r="AR13" i="17" s="1"/>
  <c r="R14" i="17"/>
  <c r="X14" i="17" s="1"/>
  <c r="R15" i="17"/>
  <c r="AR15" i="17"/>
  <c r="R16" i="17"/>
  <c r="X16" i="17" s="1"/>
  <c r="R21" i="17"/>
  <c r="R22" i="17"/>
  <c r="AR22" i="17" s="1"/>
  <c r="R25" i="17"/>
  <c r="R29" i="17"/>
  <c r="X29" i="17" s="1"/>
  <c r="R31" i="17"/>
  <c r="AR31" i="17" s="1"/>
  <c r="K22" i="19"/>
  <c r="R53" i="19"/>
  <c r="R54" i="19"/>
  <c r="X54" i="19"/>
  <c r="R55" i="19"/>
  <c r="R56" i="19"/>
  <c r="X56" i="19"/>
  <c r="R57" i="19"/>
  <c r="R58" i="19"/>
  <c r="X58" i="19"/>
  <c r="R59" i="19"/>
  <c r="R60" i="19"/>
  <c r="X60" i="19"/>
  <c r="R61" i="19"/>
  <c r="R62" i="19"/>
  <c r="X62" i="19"/>
  <c r="R63" i="19"/>
  <c r="X63" i="19"/>
  <c r="R64" i="19"/>
  <c r="R65" i="19"/>
  <c r="S65" i="19"/>
  <c r="R66" i="19"/>
  <c r="X66" i="19"/>
  <c r="K84" i="19"/>
  <c r="K85" i="19"/>
  <c r="K86" i="19"/>
  <c r="K87" i="19"/>
  <c r="K88" i="19"/>
  <c r="K89" i="19"/>
  <c r="K90" i="19"/>
  <c r="K91" i="19"/>
  <c r="K92" i="19"/>
  <c r="K93" i="19"/>
  <c r="K94" i="19"/>
  <c r="K98" i="19"/>
  <c r="K102" i="19"/>
  <c r="K106" i="19"/>
  <c r="K110" i="19"/>
  <c r="K114" i="19"/>
  <c r="K118" i="19"/>
  <c r="K122" i="19"/>
  <c r="K126" i="19"/>
  <c r="R11" i="17"/>
  <c r="K26" i="17"/>
  <c r="R95" i="19"/>
  <c r="X95" i="19"/>
  <c r="Q96" i="19"/>
  <c r="R99" i="19"/>
  <c r="X99" i="19"/>
  <c r="Q100" i="19"/>
  <c r="R103" i="19"/>
  <c r="X103" i="19"/>
  <c r="Q104" i="19"/>
  <c r="R107" i="19"/>
  <c r="Q108" i="19"/>
  <c r="R111" i="19"/>
  <c r="X111" i="19"/>
  <c r="Q112" i="19"/>
  <c r="R115" i="19"/>
  <c r="X115" i="19"/>
  <c r="Q116" i="19"/>
  <c r="R119" i="19"/>
  <c r="X119" i="19"/>
  <c r="Q120" i="19"/>
  <c r="R123" i="19"/>
  <c r="X123" i="19"/>
  <c r="Q124" i="19"/>
  <c r="Q127" i="19"/>
  <c r="Q128" i="19"/>
  <c r="Q129" i="19"/>
  <c r="Q130" i="19"/>
  <c r="Q131" i="19"/>
  <c r="Q132" i="19"/>
  <c r="Q133" i="19"/>
  <c r="Q146" i="19"/>
  <c r="Q147" i="19"/>
  <c r="Q148" i="19"/>
  <c r="Q149" i="19"/>
  <c r="Q150" i="19"/>
  <c r="Q151" i="19"/>
  <c r="Q152" i="19"/>
  <c r="Q153" i="19"/>
  <c r="Q154" i="19"/>
  <c r="Q155" i="19"/>
  <c r="Q161" i="19"/>
  <c r="Q162" i="19"/>
  <c r="Q163" i="19"/>
  <c r="Q164" i="19"/>
  <c r="Q165" i="19"/>
  <c r="Q166" i="19"/>
  <c r="Q167" i="19"/>
  <c r="R27" i="17"/>
  <c r="AR27" i="17" s="1"/>
  <c r="R210" i="19"/>
  <c r="S222" i="19"/>
  <c r="R209" i="19"/>
  <c r="S221" i="19"/>
  <c r="R208" i="19"/>
  <c r="S220" i="19"/>
  <c r="Q187" i="19"/>
  <c r="Q188" i="19"/>
  <c r="Q189" i="19"/>
  <c r="Q205" i="19"/>
  <c r="Q206" i="19"/>
  <c r="Q207" i="19"/>
  <c r="Q208" i="19"/>
  <c r="Q209" i="19"/>
  <c r="Q210" i="19"/>
  <c r="R190" i="19"/>
  <c r="X190" i="19"/>
  <c r="R191" i="19"/>
  <c r="X191" i="19"/>
  <c r="R192" i="19"/>
  <c r="X192" i="19"/>
  <c r="R194" i="19"/>
  <c r="X194" i="19"/>
  <c r="R195" i="19"/>
  <c r="X195" i="19"/>
  <c r="R196" i="19"/>
  <c r="R197" i="19"/>
  <c r="X197" i="19"/>
  <c r="R198" i="19"/>
  <c r="X198" i="19"/>
  <c r="K187" i="19"/>
  <c r="K188" i="19"/>
  <c r="K189" i="19"/>
  <c r="R206" i="19"/>
  <c r="S218" i="19"/>
  <c r="AR10" i="17"/>
  <c r="K11" i="17"/>
  <c r="K12" i="17"/>
  <c r="K13" i="17"/>
  <c r="K14" i="17"/>
  <c r="Q14" i="17"/>
  <c r="K15" i="17"/>
  <c r="K16" i="17"/>
  <c r="Q17" i="17"/>
  <c r="R17" i="17"/>
  <c r="K17" i="17"/>
  <c r="K22" i="17"/>
  <c r="K27" i="17"/>
  <c r="R22" i="19"/>
  <c r="K23"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57" i="19"/>
  <c r="K58" i="19"/>
  <c r="K59" i="19"/>
  <c r="K60" i="19"/>
  <c r="K61" i="19"/>
  <c r="K62" i="19"/>
  <c r="K63" i="19"/>
  <c r="K64" i="19"/>
  <c r="K65" i="19"/>
  <c r="K66" i="19"/>
  <c r="Q67" i="19"/>
  <c r="Q68" i="19"/>
  <c r="Q69" i="19"/>
  <c r="Q70" i="19"/>
  <c r="Q71" i="19"/>
  <c r="K72" i="19"/>
  <c r="K73" i="19"/>
  <c r="K74" i="19"/>
  <c r="K75" i="19"/>
  <c r="K76" i="19"/>
  <c r="K77" i="19"/>
  <c r="K78" i="19"/>
  <c r="K79" i="19"/>
  <c r="K80" i="19"/>
  <c r="K81" i="19"/>
  <c r="K82" i="19"/>
  <c r="K83" i="19"/>
  <c r="K67" i="19"/>
  <c r="R67" i="19"/>
  <c r="K68" i="19"/>
  <c r="R68" i="19"/>
  <c r="K69" i="19"/>
  <c r="R69" i="19"/>
  <c r="K70" i="19"/>
  <c r="R70" i="19"/>
  <c r="X70" i="19"/>
  <c r="K71" i="19"/>
  <c r="R71" i="19"/>
  <c r="Q72" i="19"/>
  <c r="Q73" i="19"/>
  <c r="Q74" i="19"/>
  <c r="Q75" i="19"/>
  <c r="Q76" i="19"/>
  <c r="Q77" i="19"/>
  <c r="Q78" i="19"/>
  <c r="Q79" i="19"/>
  <c r="Q80" i="19"/>
  <c r="Q81" i="19"/>
  <c r="Q82" i="19"/>
  <c r="Q83" i="19"/>
  <c r="R72" i="19"/>
  <c r="R73" i="19"/>
  <c r="R74" i="19"/>
  <c r="R75" i="19"/>
  <c r="R76" i="19"/>
  <c r="R77" i="19"/>
  <c r="R78" i="19"/>
  <c r="R79" i="19"/>
  <c r="R80" i="19"/>
  <c r="R81" i="19"/>
  <c r="R82" i="19"/>
  <c r="R83" i="19"/>
  <c r="R84" i="19"/>
  <c r="R85" i="19"/>
  <c r="R86" i="19"/>
  <c r="R87" i="19"/>
  <c r="R88" i="19"/>
  <c r="R89" i="19"/>
  <c r="R90" i="19"/>
  <c r="R91" i="19"/>
  <c r="R92" i="19"/>
  <c r="R93" i="19"/>
  <c r="R94" i="19"/>
  <c r="K95" i="19"/>
  <c r="Q95" i="19"/>
  <c r="R96" i="19"/>
  <c r="K97" i="19"/>
  <c r="Q97" i="19"/>
  <c r="R98" i="19"/>
  <c r="K99" i="19"/>
  <c r="Q99" i="19"/>
  <c r="R100" i="19"/>
  <c r="K101" i="19"/>
  <c r="Q101" i="19"/>
  <c r="R102" i="19"/>
  <c r="K103" i="19"/>
  <c r="Q103" i="19"/>
  <c r="R104" i="19"/>
  <c r="K105" i="19"/>
  <c r="Q105" i="19"/>
  <c r="R106" i="19"/>
  <c r="K107" i="19"/>
  <c r="R108" i="19"/>
  <c r="K109" i="19"/>
  <c r="R110" i="19"/>
  <c r="K111" i="19"/>
  <c r="R112" i="19"/>
  <c r="K113" i="19"/>
  <c r="R114" i="19"/>
  <c r="K115" i="19"/>
  <c r="R116" i="19"/>
  <c r="K117" i="19"/>
  <c r="R118" i="19"/>
  <c r="K119" i="19"/>
  <c r="R120" i="19"/>
  <c r="K121" i="19"/>
  <c r="R122" i="19"/>
  <c r="K123" i="19"/>
  <c r="R124" i="19"/>
  <c r="K125" i="19"/>
  <c r="R126" i="19"/>
  <c r="R127" i="19"/>
  <c r="R128" i="19"/>
  <c r="R129" i="19"/>
  <c r="R130" i="19"/>
  <c r="R131" i="19"/>
  <c r="R132" i="19"/>
  <c r="R133" i="19"/>
  <c r="K134" i="19"/>
  <c r="K135" i="19"/>
  <c r="K136" i="19"/>
  <c r="K137" i="19"/>
  <c r="K138" i="19"/>
  <c r="K139" i="19"/>
  <c r="K140" i="19"/>
  <c r="K141" i="19"/>
  <c r="K142" i="19"/>
  <c r="K143" i="19"/>
  <c r="K144" i="19"/>
  <c r="K145" i="19"/>
  <c r="Q134" i="19"/>
  <c r="Q135" i="19"/>
  <c r="Q136" i="19"/>
  <c r="Q137" i="19"/>
  <c r="Q138" i="19"/>
  <c r="Q139" i="19"/>
  <c r="Q140" i="19"/>
  <c r="Q141" i="19"/>
  <c r="Q142" i="19"/>
  <c r="Q143" i="19"/>
  <c r="Q144" i="19"/>
  <c r="Q145" i="19"/>
  <c r="R134" i="19"/>
  <c r="R135" i="19"/>
  <c r="R136" i="19"/>
  <c r="R137" i="19"/>
  <c r="R138" i="19"/>
  <c r="R139" i="19"/>
  <c r="R140" i="19"/>
  <c r="R141" i="19"/>
  <c r="R142" i="19"/>
  <c r="R143" i="19"/>
  <c r="R144" i="19"/>
  <c r="R145" i="19"/>
  <c r="R146" i="19"/>
  <c r="R147" i="19"/>
  <c r="R148" i="19"/>
  <c r="R149" i="19"/>
  <c r="R150" i="19"/>
  <c r="R151" i="19"/>
  <c r="R152" i="19"/>
  <c r="R153" i="19"/>
  <c r="R154" i="19"/>
  <c r="R155" i="19"/>
  <c r="R156" i="19"/>
  <c r="R157" i="19"/>
  <c r="R158" i="19"/>
  <c r="R159" i="19"/>
  <c r="R160" i="19"/>
  <c r="R161" i="19"/>
  <c r="R162" i="19"/>
  <c r="R163" i="19"/>
  <c r="R164" i="19"/>
  <c r="R165" i="19"/>
  <c r="R166" i="19"/>
  <c r="R167" i="19"/>
  <c r="Q173" i="19"/>
  <c r="Q174" i="19"/>
  <c r="Q175" i="19"/>
  <c r="Q176" i="19"/>
  <c r="Q177" i="19"/>
  <c r="Q181" i="19"/>
  <c r="Q182" i="19"/>
  <c r="Q183" i="19"/>
  <c r="Q184" i="19"/>
  <c r="Q185" i="19"/>
  <c r="K156" i="19"/>
  <c r="Q156" i="19"/>
  <c r="K157" i="19"/>
  <c r="Q157" i="19"/>
  <c r="K158" i="19"/>
  <c r="Q158" i="19"/>
  <c r="K159" i="19"/>
  <c r="Q159" i="19"/>
  <c r="K160" i="19"/>
  <c r="Q160" i="19"/>
  <c r="K161" i="19"/>
  <c r="K174" i="19"/>
  <c r="K175" i="19"/>
  <c r="K176" i="19"/>
  <c r="K177" i="19"/>
  <c r="K181" i="19"/>
  <c r="K182" i="19"/>
  <c r="K183" i="19"/>
  <c r="K184" i="19"/>
  <c r="K185" i="19"/>
  <c r="R174" i="19"/>
  <c r="R175" i="19"/>
  <c r="R176" i="19"/>
  <c r="R177" i="19"/>
  <c r="R178" i="19"/>
  <c r="R179" i="19"/>
  <c r="R180" i="19"/>
  <c r="R181" i="19"/>
  <c r="R182" i="19"/>
  <c r="R183" i="19"/>
  <c r="R184" i="19"/>
  <c r="R185" i="19"/>
  <c r="R186" i="19"/>
  <c r="R187" i="19"/>
  <c r="R188" i="19"/>
  <c r="R189" i="19"/>
  <c r="Q193" i="19"/>
  <c r="Q194" i="19"/>
  <c r="Q195" i="19"/>
  <c r="Q196" i="19"/>
  <c r="Q197" i="19"/>
  <c r="Q198" i="19"/>
  <c r="Q200" i="19"/>
  <c r="Q201" i="19"/>
  <c r="Q202" i="19"/>
  <c r="Q203" i="19"/>
  <c r="Q204" i="19"/>
  <c r="K178" i="19"/>
  <c r="Q178" i="19"/>
  <c r="K179" i="19"/>
  <c r="Q179" i="19"/>
  <c r="K180" i="19"/>
  <c r="Q180" i="19"/>
  <c r="R193" i="19"/>
  <c r="K193" i="19"/>
  <c r="K194" i="19"/>
  <c r="K195" i="19"/>
  <c r="K196" i="19"/>
  <c r="K197" i="19"/>
  <c r="K198" i="19"/>
  <c r="K200" i="19"/>
  <c r="K201" i="19"/>
  <c r="K202" i="19"/>
  <c r="K203" i="19"/>
  <c r="K204" i="19"/>
  <c r="K205" i="19"/>
  <c r="K206" i="19"/>
  <c r="K207" i="19"/>
  <c r="K208" i="19"/>
  <c r="K209" i="19"/>
  <c r="K210" i="19"/>
  <c r="K211" i="19"/>
  <c r="K212" i="19"/>
  <c r="K213" i="19"/>
  <c r="S37" i="19"/>
  <c r="S11" i="17"/>
  <c r="X206" i="19"/>
  <c r="Y218" i="19"/>
  <c r="S45" i="19"/>
  <c r="X200" i="19"/>
  <c r="Y212" i="19"/>
  <c r="S212" i="19"/>
  <c r="X202" i="19"/>
  <c r="Y214" i="19"/>
  <c r="S214" i="19"/>
  <c r="X201" i="19"/>
  <c r="Y213" i="19"/>
  <c r="S213" i="19"/>
  <c r="X199" i="19"/>
  <c r="Y211" i="19"/>
  <c r="X52" i="19"/>
  <c r="Y52" i="19"/>
  <c r="S201" i="19"/>
  <c r="S44" i="19"/>
  <c r="S36" i="19"/>
  <c r="X205" i="19"/>
  <c r="Y217" i="19"/>
  <c r="S206" i="19"/>
  <c r="Y24" i="19"/>
  <c r="Y28" i="19"/>
  <c r="X45" i="19"/>
  <c r="Y45" i="19"/>
  <c r="S28" i="19"/>
  <c r="S48" i="19"/>
  <c r="S66" i="19"/>
  <c r="S40" i="19"/>
  <c r="S64" i="19"/>
  <c r="Y26" i="19"/>
  <c r="S198" i="19"/>
  <c r="S194" i="19"/>
  <c r="S170" i="19"/>
  <c r="Y29" i="19"/>
  <c r="S29" i="19"/>
  <c r="Y70" i="19"/>
  <c r="Y36" i="19"/>
  <c r="S39" i="19"/>
  <c r="S32" i="19"/>
  <c r="Y25" i="19"/>
  <c r="S195" i="19"/>
  <c r="S34" i="19"/>
  <c r="X37" i="19"/>
  <c r="Y37" i="19"/>
  <c r="Y32" i="19"/>
  <c r="S24" i="19"/>
  <c r="S207" i="19"/>
  <c r="X204" i="19"/>
  <c r="Y216" i="19"/>
  <c r="X49" i="19"/>
  <c r="Y40" i="19"/>
  <c r="Y30" i="19"/>
  <c r="X41" i="19"/>
  <c r="Y41" i="19"/>
  <c r="Y50" i="19"/>
  <c r="X64" i="19"/>
  <c r="S54" i="19"/>
  <c r="S26" i="19"/>
  <c r="Y23" i="19"/>
  <c r="S61" i="19"/>
  <c r="S57" i="19"/>
  <c r="S53" i="19"/>
  <c r="S31" i="19"/>
  <c r="S23" i="19"/>
  <c r="S200" i="19"/>
  <c r="S173" i="19"/>
  <c r="Y123" i="19"/>
  <c r="S191" i="19"/>
  <c r="S172" i="19"/>
  <c r="S168" i="19"/>
  <c r="S51" i="19"/>
  <c r="X31" i="19"/>
  <c r="Y31" i="19"/>
  <c r="X203" i="19"/>
  <c r="S47" i="19"/>
  <c r="Y44" i="19"/>
  <c r="Y33" i="19"/>
  <c r="S30" i="19"/>
  <c r="S123" i="19"/>
  <c r="S115" i="19"/>
  <c r="S107" i="19"/>
  <c r="S121" i="19"/>
  <c r="S113" i="19"/>
  <c r="Y35" i="19"/>
  <c r="Y48" i="19"/>
  <c r="S35" i="19"/>
  <c r="S208" i="19"/>
  <c r="Y60" i="19"/>
  <c r="S60" i="19"/>
  <c r="S43" i="19"/>
  <c r="X27" i="19"/>
  <c r="Y27" i="19"/>
  <c r="AR11" i="17"/>
  <c r="X11" i="17"/>
  <c r="X22" i="17"/>
  <c r="AS22" i="17"/>
  <c r="S13" i="17"/>
  <c r="X31" i="17"/>
  <c r="AS31" i="17" s="1"/>
  <c r="X13" i="17"/>
  <c r="S14" i="17"/>
  <c r="AR16" i="17"/>
  <c r="X12" i="17"/>
  <c r="AS12" i="17"/>
  <c r="X27" i="17"/>
  <c r="AS27" i="17"/>
  <c r="AR29" i="17"/>
  <c r="S199" i="19"/>
  <c r="Y63" i="19"/>
  <c r="S56" i="19"/>
  <c r="S15" i="17"/>
  <c r="S63" i="19"/>
  <c r="S59" i="19"/>
  <c r="S55" i="19"/>
  <c r="X209" i="19"/>
  <c r="X121" i="19"/>
  <c r="Y111" i="19"/>
  <c r="S62" i="19"/>
  <c r="X59" i="19"/>
  <c r="Y59" i="19"/>
  <c r="S50" i="19"/>
  <c r="S46" i="19"/>
  <c r="S42" i="19"/>
  <c r="S38" i="19"/>
  <c r="X15" i="17"/>
  <c r="X196" i="19"/>
  <c r="Y54" i="19"/>
  <c r="S196" i="19"/>
  <c r="X107" i="19"/>
  <c r="Y119" i="19"/>
  <c r="Y62" i="19"/>
  <c r="S58" i="19"/>
  <c r="X55" i="19"/>
  <c r="Y55" i="19"/>
  <c r="S33" i="19"/>
  <c r="S25" i="19"/>
  <c r="S119" i="19"/>
  <c r="S111" i="19"/>
  <c r="S125" i="19"/>
  <c r="S117" i="19"/>
  <c r="S109" i="19"/>
  <c r="Y66" i="19"/>
  <c r="Y58" i="19"/>
  <c r="Y56" i="19"/>
  <c r="S197" i="19"/>
  <c r="Y115" i="19"/>
  <c r="S209" i="19"/>
  <c r="X125" i="19"/>
  <c r="Y125" i="19"/>
  <c r="X117" i="19"/>
  <c r="Y117" i="19"/>
  <c r="Y113" i="19"/>
  <c r="X109" i="19"/>
  <c r="Y109" i="19"/>
  <c r="X65" i="19"/>
  <c r="X61" i="19"/>
  <c r="X57" i="19"/>
  <c r="X53" i="19"/>
  <c r="AR25" i="17"/>
  <c r="S22" i="17"/>
  <c r="X21" i="17"/>
  <c r="X210" i="19"/>
  <c r="Y222" i="19"/>
  <c r="X207" i="19"/>
  <c r="Y219" i="19"/>
  <c r="S204" i="19"/>
  <c r="S202" i="19"/>
  <c r="X25" i="17"/>
  <c r="AS25" i="17"/>
  <c r="AR21" i="17"/>
  <c r="S16" i="17"/>
  <c r="AR14" i="17"/>
  <c r="S12" i="17"/>
  <c r="S224" i="19"/>
  <c r="X208" i="19"/>
  <c r="Y220" i="19"/>
  <c r="S203" i="19"/>
  <c r="S225" i="19"/>
  <c r="S210" i="19"/>
  <c r="AR17" i="17"/>
  <c r="X17" i="17"/>
  <c r="S17" i="17"/>
  <c r="X193" i="19"/>
  <c r="S193" i="19"/>
  <c r="S205" i="19"/>
  <c r="S189" i="19"/>
  <c r="X189" i="19"/>
  <c r="S187" i="19"/>
  <c r="X187" i="19"/>
  <c r="S185" i="19"/>
  <c r="X185" i="19"/>
  <c r="Y185" i="19"/>
  <c r="S183" i="19"/>
  <c r="X183" i="19"/>
  <c r="Y183" i="19"/>
  <c r="S181" i="19"/>
  <c r="X181" i="19"/>
  <c r="Y181" i="19"/>
  <c r="S179" i="19"/>
  <c r="X179" i="19"/>
  <c r="Y191" i="19"/>
  <c r="S177" i="19"/>
  <c r="X177" i="19"/>
  <c r="S175" i="19"/>
  <c r="X175" i="19"/>
  <c r="S166" i="19"/>
  <c r="X166" i="19"/>
  <c r="S164" i="19"/>
  <c r="X164" i="19"/>
  <c r="S162" i="19"/>
  <c r="X162" i="19"/>
  <c r="S160" i="19"/>
  <c r="X160" i="19"/>
  <c r="Y172" i="19"/>
  <c r="S158" i="19"/>
  <c r="X158" i="19"/>
  <c r="Y170" i="19"/>
  <c r="S156" i="19"/>
  <c r="X156" i="19"/>
  <c r="Y168" i="19"/>
  <c r="S154" i="19"/>
  <c r="X154" i="19"/>
  <c r="S152" i="19"/>
  <c r="X152" i="19"/>
  <c r="S150" i="19"/>
  <c r="X150" i="19"/>
  <c r="S148" i="19"/>
  <c r="X148" i="19"/>
  <c r="S146" i="19"/>
  <c r="X146" i="19"/>
  <c r="S144" i="19"/>
  <c r="X144" i="19"/>
  <c r="S142" i="19"/>
  <c r="X142" i="19"/>
  <c r="S140" i="19"/>
  <c r="X140" i="19"/>
  <c r="S138" i="19"/>
  <c r="X138" i="19"/>
  <c r="S136" i="19"/>
  <c r="X136" i="19"/>
  <c r="S134" i="19"/>
  <c r="X134" i="19"/>
  <c r="S133" i="19"/>
  <c r="X133" i="19"/>
  <c r="S131" i="19"/>
  <c r="X131" i="19"/>
  <c r="Y131" i="19"/>
  <c r="S129" i="19"/>
  <c r="X129" i="19"/>
  <c r="S127" i="19"/>
  <c r="X127" i="19"/>
  <c r="Y127" i="19"/>
  <c r="S104" i="19"/>
  <c r="X104" i="19"/>
  <c r="S100" i="19"/>
  <c r="X100" i="19"/>
  <c r="S96" i="19"/>
  <c r="X96" i="19"/>
  <c r="X93" i="19"/>
  <c r="Y105" i="19"/>
  <c r="S93" i="19"/>
  <c r="X91" i="19"/>
  <c r="Y103" i="19"/>
  <c r="S91" i="19"/>
  <c r="X89" i="19"/>
  <c r="Y101" i="19"/>
  <c r="S89" i="19"/>
  <c r="X87" i="19"/>
  <c r="Y99" i="19"/>
  <c r="S87" i="19"/>
  <c r="X85" i="19"/>
  <c r="Y97" i="19"/>
  <c r="S85" i="19"/>
  <c r="X83" i="19"/>
  <c r="Y95" i="19"/>
  <c r="S83" i="19"/>
  <c r="X81" i="19"/>
  <c r="S81" i="19"/>
  <c r="X79" i="19"/>
  <c r="S79" i="19"/>
  <c r="X77" i="19"/>
  <c r="S77" i="19"/>
  <c r="X75" i="19"/>
  <c r="Y75" i="19"/>
  <c r="S75" i="19"/>
  <c r="X73" i="19"/>
  <c r="S73" i="19"/>
  <c r="S105" i="19"/>
  <c r="S103" i="19"/>
  <c r="S101" i="19"/>
  <c r="S99" i="19"/>
  <c r="S97" i="19"/>
  <c r="S95" i="19"/>
  <c r="X71" i="19"/>
  <c r="S71" i="19"/>
  <c r="S70" i="19"/>
  <c r="X69" i="19"/>
  <c r="S69" i="19"/>
  <c r="X68" i="19"/>
  <c r="Y68" i="19"/>
  <c r="S68" i="19"/>
  <c r="X67" i="19"/>
  <c r="S67" i="19"/>
  <c r="S188" i="19"/>
  <c r="X188" i="19"/>
  <c r="S186" i="19"/>
  <c r="X186" i="19"/>
  <c r="S184" i="19"/>
  <c r="X184" i="19"/>
  <c r="Y184" i="19"/>
  <c r="S182" i="19"/>
  <c r="X182" i="19"/>
  <c r="Y182" i="19"/>
  <c r="S180" i="19"/>
  <c r="X180" i="19"/>
  <c r="Y180" i="19"/>
  <c r="S178" i="19"/>
  <c r="X178" i="19"/>
  <c r="S176" i="19"/>
  <c r="X176" i="19"/>
  <c r="S174" i="19"/>
  <c r="X174" i="19"/>
  <c r="S192" i="19"/>
  <c r="S190" i="19"/>
  <c r="S167" i="19"/>
  <c r="X167" i="19"/>
  <c r="S165" i="19"/>
  <c r="X165" i="19"/>
  <c r="S163" i="19"/>
  <c r="X163" i="19"/>
  <c r="S161" i="19"/>
  <c r="X161" i="19"/>
  <c r="S159" i="19"/>
  <c r="X159" i="19"/>
  <c r="S157" i="19"/>
  <c r="X157" i="19"/>
  <c r="S155" i="19"/>
  <c r="X155" i="19"/>
  <c r="S153" i="19"/>
  <c r="X153" i="19"/>
  <c r="S151" i="19"/>
  <c r="X151" i="19"/>
  <c r="S149" i="19"/>
  <c r="X149" i="19"/>
  <c r="S147" i="19"/>
  <c r="X147" i="19"/>
  <c r="S145" i="19"/>
  <c r="X145" i="19"/>
  <c r="S143" i="19"/>
  <c r="X143" i="19"/>
  <c r="S141" i="19"/>
  <c r="X141" i="19"/>
  <c r="S139" i="19"/>
  <c r="X139" i="19"/>
  <c r="S137" i="19"/>
  <c r="X137" i="19"/>
  <c r="S135" i="19"/>
  <c r="X135" i="19"/>
  <c r="Y135" i="19"/>
  <c r="S171" i="19"/>
  <c r="S169" i="19"/>
  <c r="S132" i="19"/>
  <c r="X132" i="19"/>
  <c r="S130" i="19"/>
  <c r="X130" i="19"/>
  <c r="S128" i="19"/>
  <c r="X128" i="19"/>
  <c r="S126" i="19"/>
  <c r="X126" i="19"/>
  <c r="S124" i="19"/>
  <c r="X124" i="19"/>
  <c r="S122" i="19"/>
  <c r="X122" i="19"/>
  <c r="S120" i="19"/>
  <c r="X120" i="19"/>
  <c r="S118" i="19"/>
  <c r="X118" i="19"/>
  <c r="S116" i="19"/>
  <c r="X116" i="19"/>
  <c r="S114" i="19"/>
  <c r="X114" i="19"/>
  <c r="S112" i="19"/>
  <c r="X112" i="19"/>
  <c r="S110" i="19"/>
  <c r="X110" i="19"/>
  <c r="S108" i="19"/>
  <c r="X108" i="19"/>
  <c r="S106" i="19"/>
  <c r="X106" i="19"/>
  <c r="S102" i="19"/>
  <c r="X102" i="19"/>
  <c r="S98" i="19"/>
  <c r="X98" i="19"/>
  <c r="S94" i="19"/>
  <c r="X94" i="19"/>
  <c r="X92" i="19"/>
  <c r="S92" i="19"/>
  <c r="X90" i="19"/>
  <c r="S90" i="19"/>
  <c r="X88" i="19"/>
  <c r="S88" i="19"/>
  <c r="X86" i="19"/>
  <c r="S86" i="19"/>
  <c r="X84" i="19"/>
  <c r="S84" i="19"/>
  <c r="X82" i="19"/>
  <c r="S82" i="19"/>
  <c r="X80" i="19"/>
  <c r="Y80" i="19"/>
  <c r="S80" i="19"/>
  <c r="X78" i="19"/>
  <c r="Y78" i="19"/>
  <c r="S78" i="19"/>
  <c r="X76" i="19"/>
  <c r="S76" i="19"/>
  <c r="X74" i="19"/>
  <c r="Y74" i="19"/>
  <c r="S74" i="19"/>
  <c r="X72" i="19"/>
  <c r="Y72" i="19"/>
  <c r="S72" i="19"/>
  <c r="X22" i="19"/>
  <c r="Y22" i="19"/>
  <c r="S22" i="19"/>
  <c r="Y206" i="19"/>
  <c r="Y203" i="19"/>
  <c r="Y215" i="19"/>
  <c r="Y209" i="19"/>
  <c r="Y221" i="19"/>
  <c r="Y200" i="19"/>
  <c r="Y202" i="19"/>
  <c r="Y64" i="19"/>
  <c r="Y223" i="19"/>
  <c r="Y204" i="19"/>
  <c r="Y57" i="19"/>
  <c r="Y76" i="19"/>
  <c r="Y67" i="19"/>
  <c r="Y69" i="19"/>
  <c r="Y49" i="19"/>
  <c r="Y61" i="19"/>
  <c r="Y53" i="19"/>
  <c r="Y12" i="17"/>
  <c r="Y112" i="19"/>
  <c r="Y139" i="19"/>
  <c r="Y143" i="19"/>
  <c r="Y174" i="19"/>
  <c r="Y178" i="19"/>
  <c r="Y133" i="19"/>
  <c r="Y71" i="19"/>
  <c r="Y141" i="19"/>
  <c r="Y39" i="19"/>
  <c r="Y137" i="19"/>
  <c r="Y145" i="19"/>
  <c r="Y77" i="19"/>
  <c r="Y43" i="19"/>
  <c r="AS11" i="17"/>
  <c r="Y13" i="17"/>
  <c r="AS13" i="17"/>
  <c r="Y11" i="17"/>
  <c r="Y22" i="17"/>
  <c r="AS15" i="17"/>
  <c r="Y98" i="19"/>
  <c r="Y94" i="19"/>
  <c r="Y102" i="19"/>
  <c r="Y107" i="19"/>
  <c r="Y176" i="19"/>
  <c r="Y129" i="19"/>
  <c r="Y108" i="19"/>
  <c r="Y116" i="19"/>
  <c r="Y34" i="19"/>
  <c r="Y82" i="19"/>
  <c r="Y73" i="19"/>
  <c r="Y224" i="19"/>
  <c r="Y225" i="19"/>
  <c r="Y208" i="19"/>
  <c r="Y207" i="19"/>
  <c r="Y210" i="19"/>
  <c r="Y65" i="19"/>
  <c r="Y121" i="19"/>
  <c r="Y196" i="19"/>
  <c r="Y17" i="17"/>
  <c r="AS17" i="17"/>
  <c r="Y106" i="19"/>
  <c r="Y110" i="19"/>
  <c r="Y114" i="19"/>
  <c r="Y118" i="19"/>
  <c r="Y120" i="19"/>
  <c r="Y122" i="19"/>
  <c r="Y124" i="19"/>
  <c r="Y126" i="19"/>
  <c r="Y128" i="19"/>
  <c r="Y130" i="19"/>
  <c r="Y132" i="19"/>
  <c r="Y147" i="19"/>
  <c r="Y149" i="19"/>
  <c r="Y151" i="19"/>
  <c r="Y153" i="19"/>
  <c r="Y155" i="19"/>
  <c r="Y157" i="19"/>
  <c r="Y159" i="19"/>
  <c r="Y161" i="19"/>
  <c r="Y173" i="19"/>
  <c r="Y163" i="19"/>
  <c r="Y165" i="19"/>
  <c r="Y167" i="19"/>
  <c r="Y186" i="19"/>
  <c r="Y188" i="19"/>
  <c r="Y194" i="19"/>
  <c r="Y198" i="19"/>
  <c r="Y96" i="19"/>
  <c r="Y100" i="19"/>
  <c r="Y104" i="19"/>
  <c r="Y175" i="19"/>
  <c r="Y177" i="19"/>
  <c r="Y179" i="19"/>
  <c r="Y187" i="19"/>
  <c r="Y189" i="19"/>
  <c r="Y193" i="19"/>
  <c r="Y197" i="19"/>
  <c r="Y201" i="19"/>
  <c r="Y84" i="19"/>
  <c r="Y86" i="19"/>
  <c r="Y88" i="19"/>
  <c r="Y90" i="19"/>
  <c r="Y92" i="19"/>
  <c r="Y79" i="19"/>
  <c r="Y81" i="19"/>
  <c r="Y83" i="19"/>
  <c r="Y85" i="19"/>
  <c r="Y87" i="19"/>
  <c r="Y89" i="19"/>
  <c r="Y91" i="19"/>
  <c r="Y93" i="19"/>
  <c r="Y169" i="19"/>
  <c r="Y171" i="19"/>
  <c r="Y134" i="19"/>
  <c r="Y136" i="19"/>
  <c r="Y138" i="19"/>
  <c r="Y140" i="19"/>
  <c r="Y142" i="19"/>
  <c r="Y144" i="19"/>
  <c r="Y146" i="19"/>
  <c r="Y148" i="19"/>
  <c r="Y150" i="19"/>
  <c r="Y152" i="19"/>
  <c r="Y154" i="19"/>
  <c r="Y156" i="19"/>
  <c r="Y158" i="19"/>
  <c r="Y160" i="19"/>
  <c r="Y162" i="19"/>
  <c r="Y164" i="19"/>
  <c r="Y166" i="19"/>
  <c r="Y190" i="19"/>
  <c r="Y192" i="19"/>
  <c r="Y195" i="19"/>
  <c r="Y199" i="19"/>
  <c r="Y205" i="19"/>
  <c r="X302" i="19"/>
  <c r="S302" i="19"/>
  <c r="R320" i="19" l="1"/>
  <c r="R321" i="19"/>
  <c r="S333" i="19" s="1"/>
  <c r="K333" i="19"/>
  <c r="R37" i="17"/>
  <c r="O25" i="17"/>
  <c r="K38" i="17"/>
  <c r="N53" i="17"/>
  <c r="Q38" i="17"/>
  <c r="X39" i="17"/>
  <c r="AS39" i="17" s="1"/>
  <c r="M41" i="17"/>
  <c r="W34" i="17"/>
  <c r="E35" i="17"/>
  <c r="P35" i="17"/>
  <c r="Q36" i="17" s="1"/>
  <c r="K39" i="17"/>
  <c r="AE41" i="17"/>
  <c r="W42" i="17"/>
  <c r="J20" i="17"/>
  <c r="J24" i="17"/>
  <c r="J28" i="17"/>
  <c r="R28" i="17" s="1"/>
  <c r="J32" i="17"/>
  <c r="R32" i="17" s="1"/>
  <c r="P37" i="17"/>
  <c r="E40" i="17"/>
  <c r="O40" i="17"/>
  <c r="P40" i="17"/>
  <c r="Q40" i="17" s="1"/>
  <c r="E33" i="17"/>
  <c r="U29" i="17"/>
  <c r="U33" i="17"/>
  <c r="I35" i="17"/>
  <c r="W35" i="17"/>
  <c r="G35" i="17"/>
  <c r="U41" i="17"/>
  <c r="J41" i="17"/>
  <c r="R41" i="17" s="1"/>
  <c r="E42" i="17"/>
  <c r="AE42" i="17"/>
  <c r="Q35" i="17"/>
  <c r="AS29" i="17"/>
  <c r="Y16" i="17"/>
  <c r="AS16" i="17"/>
  <c r="Q18" i="17"/>
  <c r="Q19" i="17"/>
  <c r="Q27" i="17"/>
  <c r="R26" i="17"/>
  <c r="Q26" i="17"/>
  <c r="S38" i="17"/>
  <c r="X38" i="17"/>
  <c r="AR38" i="17"/>
  <c r="K20" i="17"/>
  <c r="K21" i="17"/>
  <c r="R20" i="17"/>
  <c r="K24" i="17"/>
  <c r="R24" i="17"/>
  <c r="K25" i="17"/>
  <c r="K28" i="17"/>
  <c r="K29" i="17"/>
  <c r="AS14" i="17"/>
  <c r="Y14" i="17"/>
  <c r="Y15" i="17"/>
  <c r="R19" i="17"/>
  <c r="K19" i="17"/>
  <c r="R23" i="17"/>
  <c r="K23" i="17"/>
  <c r="K40" i="17"/>
  <c r="R40" i="17"/>
  <c r="K41" i="17"/>
  <c r="AS21" i="17"/>
  <c r="M19" i="17"/>
  <c r="O21" i="17"/>
  <c r="E23" i="17"/>
  <c r="E24" i="17"/>
  <c r="M26" i="17"/>
  <c r="G28" i="17"/>
  <c r="G29" i="17"/>
  <c r="O29" i="17"/>
  <c r="AA30" i="17"/>
  <c r="G32" i="17"/>
  <c r="G33" i="17"/>
  <c r="O33" i="17"/>
  <c r="R18" i="17"/>
  <c r="M18" i="17"/>
  <c r="J35" i="17"/>
  <c r="E36" i="17"/>
  <c r="I36" i="17"/>
  <c r="O36" i="17"/>
  <c r="W36" i="17"/>
  <c r="R36" i="17"/>
  <c r="J52" i="17"/>
  <c r="Y39" i="17"/>
  <c r="Q39" i="17"/>
  <c r="E41" i="17"/>
  <c r="M42" i="17"/>
  <c r="AA42" i="17"/>
  <c r="AA43" i="17"/>
  <c r="R43" i="17"/>
  <c r="E43" i="17"/>
  <c r="G20" i="17"/>
  <c r="U20" i="17"/>
  <c r="U24" i="17"/>
  <c r="U28" i="17"/>
  <c r="J30" i="17"/>
  <c r="U32" i="17"/>
  <c r="J33" i="17"/>
  <c r="E34" i="17"/>
  <c r="J34" i="17"/>
  <c r="O35" i="17"/>
  <c r="G36" i="17"/>
  <c r="F52" i="17"/>
  <c r="D52" i="17"/>
  <c r="U42" i="17"/>
  <c r="AG42" i="17"/>
  <c r="AG43" i="17"/>
  <c r="AE43" i="17"/>
  <c r="I43" i="17"/>
  <c r="M22" i="17"/>
  <c r="E30" i="17"/>
  <c r="M30" i="17"/>
  <c r="W31" i="17"/>
  <c r="G34" i="17"/>
  <c r="S39" i="17"/>
  <c r="W43" i="17"/>
  <c r="R311" i="19"/>
  <c r="X311" i="19" s="1"/>
  <c r="R313" i="19"/>
  <c r="X313" i="19" s="1"/>
  <c r="Y313" i="19" s="1"/>
  <c r="P42" i="17"/>
  <c r="Q319" i="19"/>
  <c r="R308" i="19"/>
  <c r="X308" i="19" s="1"/>
  <c r="Y311" i="19"/>
  <c r="S311" i="19"/>
  <c r="K313" i="19"/>
  <c r="S314" i="19"/>
  <c r="Y310" i="19"/>
  <c r="Y314" i="19"/>
  <c r="S310" i="19"/>
  <c r="J42" i="17"/>
  <c r="K42" i="17" s="1"/>
  <c r="K320" i="19"/>
  <c r="K321" i="19"/>
  <c r="Q320" i="19"/>
  <c r="R319" i="19"/>
  <c r="K319" i="19"/>
  <c r="R318" i="19"/>
  <c r="X318" i="19" s="1"/>
  <c r="K318" i="19"/>
  <c r="R317" i="19"/>
  <c r="X317" i="19" s="1"/>
  <c r="S317" i="19"/>
  <c r="S306" i="19"/>
  <c r="Q295" i="19"/>
  <c r="R295" i="19"/>
  <c r="Q308" i="19"/>
  <c r="S309" i="19"/>
  <c r="X297" i="19"/>
  <c r="S297" i="19"/>
  <c r="S303" i="19"/>
  <c r="X303" i="19"/>
  <c r="Y303" i="19" s="1"/>
  <c r="X304" i="19"/>
  <c r="Y304" i="19" s="1"/>
  <c r="S304" i="19"/>
  <c r="Q296" i="19"/>
  <c r="Q41" i="17"/>
  <c r="Y299" i="19"/>
  <c r="S305" i="19"/>
  <c r="Q309" i="19"/>
  <c r="X305" i="19"/>
  <c r="Q297" i="19"/>
  <c r="Q315" i="19"/>
  <c r="Q316" i="19"/>
  <c r="Y308" i="19"/>
  <c r="Y296" i="19"/>
  <c r="Y301" i="19"/>
  <c r="Y302" i="19"/>
  <c r="S296" i="19"/>
  <c r="R300" i="19"/>
  <c r="G42" i="17"/>
  <c r="S313" i="19"/>
  <c r="K316" i="19"/>
  <c r="X306" i="19"/>
  <c r="R316" i="19"/>
  <c r="R315" i="19"/>
  <c r="S315" i="19" s="1"/>
  <c r="K315" i="19"/>
  <c r="X320" i="19" l="1"/>
  <c r="Y332" i="19" s="1"/>
  <c r="S332" i="19"/>
  <c r="S321" i="19"/>
  <c r="X319" i="19"/>
  <c r="S331" i="19"/>
  <c r="X321" i="19"/>
  <c r="X41" i="17"/>
  <c r="AS41" i="17" s="1"/>
  <c r="S41" i="17"/>
  <c r="AR41" i="17"/>
  <c r="K32" i="17"/>
  <c r="P53" i="17"/>
  <c r="Q37" i="17"/>
  <c r="X37" i="17"/>
  <c r="R53" i="17"/>
  <c r="AR37" i="17"/>
  <c r="Q42" i="17"/>
  <c r="Q43" i="17"/>
  <c r="AR40" i="17"/>
  <c r="X40" i="17"/>
  <c r="S40" i="17"/>
  <c r="R33" i="17"/>
  <c r="K33" i="17"/>
  <c r="X43" i="17"/>
  <c r="S43" i="17"/>
  <c r="AR43" i="17"/>
  <c r="X18" i="17"/>
  <c r="S18" i="17"/>
  <c r="AR18" i="17"/>
  <c r="X19" i="17"/>
  <c r="AR19" i="17"/>
  <c r="S19" i="17"/>
  <c r="S28" i="17"/>
  <c r="AR28" i="17"/>
  <c r="X28" i="17"/>
  <c r="S29" i="17"/>
  <c r="X20" i="17"/>
  <c r="AR20" i="17"/>
  <c r="S20" i="17"/>
  <c r="S21" i="17"/>
  <c r="Y38" i="17"/>
  <c r="AS38" i="17"/>
  <c r="S26" i="17"/>
  <c r="X26" i="17"/>
  <c r="S27" i="17"/>
  <c r="AR26" i="17"/>
  <c r="K43" i="17"/>
  <c r="X36" i="17"/>
  <c r="S37" i="17"/>
  <c r="R52" i="17"/>
  <c r="AR36" i="17"/>
  <c r="S32" i="17"/>
  <c r="AR32" i="17"/>
  <c r="X32" i="17"/>
  <c r="R34" i="17"/>
  <c r="K34" i="17"/>
  <c r="R30" i="17"/>
  <c r="K30" i="17"/>
  <c r="K31" i="17"/>
  <c r="R35" i="17"/>
  <c r="S36" i="17" s="1"/>
  <c r="K35" i="17"/>
  <c r="S23" i="17"/>
  <c r="AR23" i="17"/>
  <c r="X23" i="17"/>
  <c r="AR24" i="17"/>
  <c r="S24" i="17"/>
  <c r="X24" i="17"/>
  <c r="S25" i="17"/>
  <c r="K36" i="17"/>
  <c r="X315" i="19"/>
  <c r="S318" i="19"/>
  <c r="S320" i="19"/>
  <c r="S308" i="19"/>
  <c r="R42" i="17"/>
  <c r="X42" i="17" s="1"/>
  <c r="S319" i="19"/>
  <c r="S307" i="19"/>
  <c r="X295" i="19"/>
  <c r="S295" i="19"/>
  <c r="Y41" i="17"/>
  <c r="Y317" i="19"/>
  <c r="Y305" i="19"/>
  <c r="Y315" i="19"/>
  <c r="Y309" i="19"/>
  <c r="Y297" i="19"/>
  <c r="S312" i="19"/>
  <c r="S300" i="19"/>
  <c r="X300" i="19"/>
  <c r="Y318" i="19"/>
  <c r="Y306" i="19"/>
  <c r="X316" i="19"/>
  <c r="Y316" i="19" s="1"/>
  <c r="S316" i="19"/>
  <c r="Y321" i="19" l="1"/>
  <c r="Y333" i="19"/>
  <c r="Y319" i="19"/>
  <c r="Y331" i="19"/>
  <c r="Y320" i="19"/>
  <c r="X53" i="17"/>
  <c r="AS37" i="17"/>
  <c r="Y19" i="17"/>
  <c r="AS19" i="17"/>
  <c r="AR33" i="17"/>
  <c r="X33" i="17"/>
  <c r="S33" i="17"/>
  <c r="S35" i="17"/>
  <c r="AR35" i="17"/>
  <c r="X35" i="17"/>
  <c r="AS20" i="17"/>
  <c r="Y20" i="17"/>
  <c r="Y21" i="17"/>
  <c r="Y25" i="17"/>
  <c r="Y24" i="17"/>
  <c r="AS24" i="17"/>
  <c r="AR34" i="17"/>
  <c r="S34" i="17"/>
  <c r="X34" i="17"/>
  <c r="X52" i="17"/>
  <c r="Y36" i="17"/>
  <c r="AS36" i="17"/>
  <c r="Y37" i="17"/>
  <c r="Y27" i="17"/>
  <c r="AS26" i="17"/>
  <c r="Y26" i="17"/>
  <c r="AS43" i="17"/>
  <c r="Y43" i="17"/>
  <c r="AS40" i="17"/>
  <c r="Y40" i="17"/>
  <c r="AR30" i="17"/>
  <c r="X30" i="17"/>
  <c r="S30" i="17"/>
  <c r="S31" i="17"/>
  <c r="AS23" i="17"/>
  <c r="Y23" i="17"/>
  <c r="Y32" i="17"/>
  <c r="AS32" i="17"/>
  <c r="Y28" i="17"/>
  <c r="AS28" i="17"/>
  <c r="Y29" i="17"/>
  <c r="Y18" i="17"/>
  <c r="AS18" i="17"/>
  <c r="S42" i="17"/>
  <c r="AR42" i="17"/>
  <c r="Y295" i="19"/>
  <c r="Y307" i="19"/>
  <c r="AS42" i="17"/>
  <c r="Y42" i="17"/>
  <c r="Y312" i="19"/>
  <c r="Y300" i="19"/>
  <c r="Y31" i="17" l="1"/>
  <c r="AS30" i="17"/>
  <c r="Y30" i="17"/>
  <c r="AS34" i="17"/>
  <c r="Y34" i="17"/>
  <c r="AS35" i="17"/>
  <c r="Y35" i="17"/>
  <c r="AS33" i="17"/>
  <c r="Y33" i="17"/>
</calcChain>
</file>

<file path=xl/sharedStrings.xml><?xml version="1.0" encoding="utf-8"?>
<sst xmlns="http://schemas.openxmlformats.org/spreadsheetml/2006/main" count="3069" uniqueCount="360">
  <si>
    <t>うちチーズ向け</t>
    <rPh sb="5" eb="6">
      <t>ム</t>
    </rPh>
    <phoneticPr fontId="2"/>
  </si>
  <si>
    <t>2008</t>
  </si>
  <si>
    <t>前年比</t>
    <rPh sb="0" eb="3">
      <t>ゼンネンヒ</t>
    </rPh>
    <phoneticPr fontId="2"/>
  </si>
  <si>
    <t>18</t>
  </si>
  <si>
    <t>19</t>
  </si>
  <si>
    <t>20</t>
  </si>
  <si>
    <t>21</t>
  </si>
  <si>
    <t>22</t>
  </si>
  <si>
    <t>23</t>
  </si>
  <si>
    <t>24</t>
  </si>
  <si>
    <t>6</t>
  </si>
  <si>
    <t>7</t>
  </si>
  <si>
    <t>8</t>
  </si>
  <si>
    <t>9</t>
  </si>
  <si>
    <t>10</t>
  </si>
  <si>
    <t>11</t>
  </si>
  <si>
    <t>12</t>
  </si>
  <si>
    <t>4</t>
  </si>
  <si>
    <t>5</t>
  </si>
  <si>
    <t>2</t>
  </si>
  <si>
    <t>3</t>
  </si>
  <si>
    <t>年度</t>
    <rPh sb="0" eb="1">
      <t>ネン</t>
    </rPh>
    <rPh sb="1" eb="2">
      <t>ド</t>
    </rPh>
    <phoneticPr fontId="2"/>
  </si>
  <si>
    <t>うち欠減</t>
    <rPh sb="2" eb="3">
      <t>ケツ</t>
    </rPh>
    <rPh sb="3" eb="4">
      <t>ゲン</t>
    </rPh>
    <phoneticPr fontId="2"/>
  </si>
  <si>
    <t>うち業務用</t>
    <rPh sb="2" eb="4">
      <t>ギョウム</t>
    </rPh>
    <rPh sb="4" eb="5">
      <t>ヨウ</t>
    </rPh>
    <phoneticPr fontId="2"/>
  </si>
  <si>
    <t>うちクリーム等向け</t>
    <rPh sb="6" eb="7">
      <t>トウ</t>
    </rPh>
    <rPh sb="7" eb="8">
      <t>ム</t>
    </rPh>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</si>
  <si>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</si>
  <si>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</si>
  <si>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</si>
  <si>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</si>
  <si>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t>
    <phoneticPr fontId="2"/>
  </si>
  <si>
    <t>3</t>
    <phoneticPr fontId="1"/>
  </si>
  <si>
    <t>1998</t>
    <phoneticPr fontId="2"/>
  </si>
  <si>
    <t>13</t>
  </si>
  <si>
    <t>14</t>
  </si>
  <si>
    <t>15</t>
  </si>
  <si>
    <t>16</t>
  </si>
  <si>
    <t>17</t>
  </si>
  <si>
    <t>2007</t>
    <phoneticPr fontId="19"/>
  </si>
  <si>
    <t>10</t>
    <phoneticPr fontId="21"/>
  </si>
  <si>
    <t>2013/1</t>
    <phoneticPr fontId="21"/>
  </si>
  <si>
    <t>2014/1</t>
    <phoneticPr fontId="21"/>
  </si>
  <si>
    <t>平成10/4</t>
    <rPh sb="0" eb="2">
      <t>ヘイセイ</t>
    </rPh>
    <phoneticPr fontId="22"/>
  </si>
  <si>
    <t>7</t>
    <phoneticPr fontId="22"/>
  </si>
  <si>
    <t>生乳生産量
①</t>
    <phoneticPr fontId="2"/>
  </si>
  <si>
    <t>その他
②</t>
    <rPh sb="2" eb="3">
      <t>タ</t>
    </rPh>
    <phoneticPr fontId="2"/>
  </si>
  <si>
    <t>生乳移入量
⑤</t>
    <phoneticPr fontId="2"/>
  </si>
  <si>
    <t>域内産生乳販売量
③＝①－②</t>
    <phoneticPr fontId="2"/>
  </si>
  <si>
    <t>飲用
比率
⑧/⑦×100</t>
    <rPh sb="0" eb="2">
      <t>インヨウ</t>
    </rPh>
    <rPh sb="3" eb="5">
      <t>ヒリツ</t>
    </rPh>
    <phoneticPr fontId="2"/>
  </si>
  <si>
    <t>平成 2</t>
    <rPh sb="0" eb="2">
      <t>ヘイセイ</t>
    </rPh>
    <phoneticPr fontId="1"/>
  </si>
  <si>
    <t>2013</t>
    <phoneticPr fontId="19"/>
  </si>
  <si>
    <t>生乳生産量及び用途別処理量(東北)</t>
    <rPh sb="14" eb="16">
      <t>トウホク</t>
    </rPh>
    <phoneticPr fontId="2"/>
  </si>
  <si>
    <t>（単位：トン、％）</t>
    <phoneticPr fontId="2"/>
  </si>
  <si>
    <t>生乳移出量
④</t>
    <phoneticPr fontId="2"/>
  </si>
  <si>
    <t>純移出入量
⑥＝⑤－④</t>
    <phoneticPr fontId="2"/>
  </si>
  <si>
    <t>生乳域内処理量
⑦＝③＋⑥</t>
    <phoneticPr fontId="2"/>
  </si>
  <si>
    <t>牛乳等向け
処理量⑧</t>
    <phoneticPr fontId="2"/>
  </si>
  <si>
    <t>乳製品向け処理量
⑨＝⑦－⑧</t>
    <phoneticPr fontId="2"/>
  </si>
  <si>
    <t>前年同月比</t>
    <phoneticPr fontId="2"/>
  </si>
  <si>
    <t>1998/4</t>
    <phoneticPr fontId="21"/>
  </si>
  <si>
    <t>－</t>
    <phoneticPr fontId="2"/>
  </si>
  <si>
    <t>5</t>
    <phoneticPr fontId="21"/>
  </si>
  <si>
    <t>5</t>
    <phoneticPr fontId="22"/>
  </si>
  <si>
    <t>6</t>
    <phoneticPr fontId="21"/>
  </si>
  <si>
    <t>6</t>
    <phoneticPr fontId="22"/>
  </si>
  <si>
    <t>7</t>
    <phoneticPr fontId="21"/>
  </si>
  <si>
    <t>8</t>
    <phoneticPr fontId="21"/>
  </si>
  <si>
    <t>8</t>
    <phoneticPr fontId="22"/>
  </si>
  <si>
    <t>9</t>
    <phoneticPr fontId="21"/>
  </si>
  <si>
    <t>9</t>
    <phoneticPr fontId="22"/>
  </si>
  <si>
    <t>10</t>
    <phoneticPr fontId="22"/>
  </si>
  <si>
    <t>11</t>
    <phoneticPr fontId="21"/>
  </si>
  <si>
    <t>11</t>
    <phoneticPr fontId="22"/>
  </si>
  <si>
    <t>12</t>
    <phoneticPr fontId="22"/>
  </si>
  <si>
    <t>12</t>
    <phoneticPr fontId="21"/>
  </si>
  <si>
    <t>1999/1</t>
    <phoneticPr fontId="21"/>
  </si>
  <si>
    <t>11/1</t>
    <phoneticPr fontId="22"/>
  </si>
  <si>
    <t>2</t>
    <phoneticPr fontId="21"/>
  </si>
  <si>
    <t>2</t>
    <phoneticPr fontId="22"/>
  </si>
  <si>
    <t>3</t>
    <phoneticPr fontId="21"/>
  </si>
  <si>
    <t>3</t>
    <phoneticPr fontId="22"/>
  </si>
  <si>
    <t>1999/4</t>
    <phoneticPr fontId="21"/>
  </si>
  <si>
    <t>11/4</t>
    <phoneticPr fontId="22"/>
  </si>
  <si>
    <t>2000/1</t>
    <phoneticPr fontId="21"/>
  </si>
  <si>
    <t>12/1</t>
    <phoneticPr fontId="22"/>
  </si>
  <si>
    <t>2000/4</t>
    <phoneticPr fontId="21"/>
  </si>
  <si>
    <t>12/4</t>
    <phoneticPr fontId="22"/>
  </si>
  <si>
    <t>2001/1</t>
    <phoneticPr fontId="21"/>
  </si>
  <si>
    <t>13/1</t>
    <phoneticPr fontId="22"/>
  </si>
  <si>
    <t>2001/4</t>
    <phoneticPr fontId="21"/>
  </si>
  <si>
    <t>13/4</t>
    <phoneticPr fontId="22"/>
  </si>
  <si>
    <t>2002/1</t>
    <phoneticPr fontId="21"/>
  </si>
  <si>
    <t>14/1</t>
    <phoneticPr fontId="22"/>
  </si>
  <si>
    <t>2002/4</t>
    <phoneticPr fontId="21"/>
  </si>
  <si>
    <t>14/4</t>
    <phoneticPr fontId="22"/>
  </si>
  <si>
    <t>2003/1</t>
    <phoneticPr fontId="21"/>
  </si>
  <si>
    <t>15/1</t>
    <phoneticPr fontId="22"/>
  </si>
  <si>
    <t>2003/4</t>
    <phoneticPr fontId="21"/>
  </si>
  <si>
    <t>15/4</t>
    <phoneticPr fontId="22"/>
  </si>
  <si>
    <t>2004/1</t>
    <phoneticPr fontId="21"/>
  </si>
  <si>
    <t>16/1</t>
    <phoneticPr fontId="22"/>
  </si>
  <si>
    <t>2004/4</t>
    <phoneticPr fontId="21"/>
  </si>
  <si>
    <t>16/4</t>
    <phoneticPr fontId="22"/>
  </si>
  <si>
    <t>2005/1</t>
    <phoneticPr fontId="21"/>
  </si>
  <si>
    <t>17/1</t>
    <phoneticPr fontId="22"/>
  </si>
  <si>
    <t>2005/4</t>
    <phoneticPr fontId="21"/>
  </si>
  <si>
    <t>17/4</t>
    <phoneticPr fontId="22"/>
  </si>
  <si>
    <t>2006/1</t>
    <phoneticPr fontId="21"/>
  </si>
  <si>
    <t>18/1</t>
    <phoneticPr fontId="22"/>
  </si>
  <si>
    <t>2006/4</t>
    <phoneticPr fontId="21"/>
  </si>
  <si>
    <t>18/4</t>
    <phoneticPr fontId="22"/>
  </si>
  <si>
    <t>2007/1</t>
    <phoneticPr fontId="21"/>
  </si>
  <si>
    <t>19/1</t>
    <phoneticPr fontId="22"/>
  </si>
  <si>
    <t>2007/4</t>
    <phoneticPr fontId="21"/>
  </si>
  <si>
    <t>19/4</t>
    <phoneticPr fontId="22"/>
  </si>
  <si>
    <t>2008/1</t>
    <phoneticPr fontId="21"/>
  </si>
  <si>
    <t>20/1</t>
    <phoneticPr fontId="22"/>
  </si>
  <si>
    <t>2008/4</t>
    <phoneticPr fontId="21"/>
  </si>
  <si>
    <t>20/4</t>
    <phoneticPr fontId="22"/>
  </si>
  <si>
    <t>2009/1</t>
    <phoneticPr fontId="21"/>
  </si>
  <si>
    <t>21/1</t>
    <phoneticPr fontId="22"/>
  </si>
  <si>
    <t>2009/4</t>
    <phoneticPr fontId="21"/>
  </si>
  <si>
    <t>21/4</t>
    <phoneticPr fontId="22"/>
  </si>
  <si>
    <t>2010/1</t>
    <phoneticPr fontId="21"/>
  </si>
  <si>
    <t>22/1</t>
    <phoneticPr fontId="22"/>
  </si>
  <si>
    <t>2010/4</t>
    <phoneticPr fontId="21"/>
  </si>
  <si>
    <t>22/4</t>
    <phoneticPr fontId="22"/>
  </si>
  <si>
    <t>2011/1</t>
    <phoneticPr fontId="21"/>
  </si>
  <si>
    <t>23/1</t>
    <phoneticPr fontId="22"/>
  </si>
  <si>
    <t>2011/4</t>
    <phoneticPr fontId="21"/>
  </si>
  <si>
    <t>23/4</t>
    <phoneticPr fontId="22"/>
  </si>
  <si>
    <t>2012/1</t>
    <phoneticPr fontId="21"/>
  </si>
  <si>
    <t>24/1</t>
    <phoneticPr fontId="22"/>
  </si>
  <si>
    <t>2012/4</t>
    <phoneticPr fontId="21"/>
  </si>
  <si>
    <t>24/4</t>
    <phoneticPr fontId="22"/>
  </si>
  <si>
    <t>25/1</t>
    <phoneticPr fontId="22"/>
  </si>
  <si>
    <t>2013/4</t>
    <phoneticPr fontId="21"/>
  </si>
  <si>
    <t>25/4</t>
    <phoneticPr fontId="22"/>
  </si>
  <si>
    <t>26/1</t>
    <phoneticPr fontId="22"/>
  </si>
  <si>
    <t>2014/4</t>
    <phoneticPr fontId="21"/>
  </si>
  <si>
    <t>26/4</t>
    <phoneticPr fontId="22"/>
  </si>
  <si>
    <t>2015/1</t>
    <phoneticPr fontId="21"/>
  </si>
  <si>
    <t>27/1</t>
    <phoneticPr fontId="22"/>
  </si>
  <si>
    <t>（単位：トン、％）</t>
    <phoneticPr fontId="2"/>
  </si>
  <si>
    <t>生乳生産量
①</t>
    <phoneticPr fontId="2"/>
  </si>
  <si>
    <t>乳製品
比率
⑨/⑦×100</t>
    <rPh sb="0" eb="3">
      <t>ニュウセイヒン</t>
    </rPh>
    <rPh sb="4" eb="6">
      <t>ヒリツ</t>
    </rPh>
    <phoneticPr fontId="2"/>
  </si>
  <si>
    <t>域内産生乳販売量
③＝①－②</t>
    <phoneticPr fontId="2"/>
  </si>
  <si>
    <t>生乳移入量
⑤</t>
    <phoneticPr fontId="2"/>
  </si>
  <si>
    <t>1990</t>
    <phoneticPr fontId="2"/>
  </si>
  <si>
    <t>－</t>
    <phoneticPr fontId="2"/>
  </si>
  <si>
    <t>1991</t>
    <phoneticPr fontId="2"/>
  </si>
  <si>
    <t>1992</t>
    <phoneticPr fontId="2"/>
  </si>
  <si>
    <t>1993</t>
    <phoneticPr fontId="2"/>
  </si>
  <si>
    <t>1994</t>
    <phoneticPr fontId="2"/>
  </si>
  <si>
    <t>1995</t>
    <phoneticPr fontId="2"/>
  </si>
  <si>
    <t>1996</t>
    <phoneticPr fontId="2"/>
  </si>
  <si>
    <t>1997</t>
    <phoneticPr fontId="2"/>
  </si>
  <si>
    <t>1999</t>
    <phoneticPr fontId="2"/>
  </si>
  <si>
    <t>2001</t>
    <phoneticPr fontId="19"/>
  </si>
  <si>
    <t>2002</t>
    <phoneticPr fontId="19"/>
  </si>
  <si>
    <t>2003</t>
    <phoneticPr fontId="19"/>
  </si>
  <si>
    <t>2004</t>
    <phoneticPr fontId="19"/>
  </si>
  <si>
    <t>2005</t>
    <phoneticPr fontId="19"/>
  </si>
  <si>
    <t>2006</t>
    <phoneticPr fontId="19"/>
  </si>
  <si>
    <t>－</t>
    <phoneticPr fontId="2"/>
  </si>
  <si>
    <t>2010</t>
    <phoneticPr fontId="19"/>
  </si>
  <si>
    <t>2012</t>
    <phoneticPr fontId="19"/>
  </si>
  <si>
    <t>25</t>
    <phoneticPr fontId="2"/>
  </si>
  <si>
    <t>－</t>
  </si>
  <si>
    <t>2015/4</t>
  </si>
  <si>
    <t>27/4</t>
  </si>
  <si>
    <t>2016/1</t>
  </si>
  <si>
    <t>28/1</t>
  </si>
  <si>
    <t>2014</t>
    <phoneticPr fontId="19"/>
  </si>
  <si>
    <t>26</t>
    <phoneticPr fontId="2"/>
  </si>
  <si>
    <t>2015</t>
    <phoneticPr fontId="19"/>
  </si>
  <si>
    <t>27</t>
    <phoneticPr fontId="2"/>
  </si>
  <si>
    <t>2016/4</t>
    <phoneticPr fontId="2"/>
  </si>
  <si>
    <t>28/4</t>
    <phoneticPr fontId="2"/>
  </si>
  <si>
    <t>2017/1</t>
    <phoneticPr fontId="2"/>
  </si>
  <si>
    <t>29/1</t>
    <phoneticPr fontId="2"/>
  </si>
  <si>
    <t>クリーム向け</t>
    <phoneticPr fontId="2"/>
  </si>
  <si>
    <t>脱脂濃縮乳向け</t>
    <phoneticPr fontId="2"/>
  </si>
  <si>
    <t>濃縮乳向け</t>
    <phoneticPr fontId="2"/>
  </si>
  <si>
    <t>前年同月比</t>
    <phoneticPr fontId="2"/>
  </si>
  <si>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2"/>
  </si>
  <si>
    <t>2016</t>
    <phoneticPr fontId="19"/>
  </si>
  <si>
    <t>28</t>
    <phoneticPr fontId="2"/>
  </si>
  <si>
    <t>2017/4</t>
    <phoneticPr fontId="21"/>
  </si>
  <si>
    <t>29/4</t>
    <phoneticPr fontId="22"/>
  </si>
  <si>
    <t>5</t>
    <phoneticPr fontId="21"/>
  </si>
  <si>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</si>
  <si>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</si>
  <si>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</si>
  <si>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</si>
  <si>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</si>
  <si>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</si>
  <si>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</si>
  <si>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</si>
  <si>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</si>
  <si>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2018/1</t>
    <phoneticPr fontId="21"/>
  </si>
  <si>
    <t>30/1</t>
    <phoneticPr fontId="22"/>
  </si>
  <si>
    <t>－</t>
    <phoneticPr fontId="2"/>
  </si>
  <si>
    <t>－</t>
    <phoneticPr fontId="2"/>
  </si>
  <si>
    <t>－</t>
    <phoneticPr fontId="2"/>
  </si>
  <si>
    <t>チーズ向け</t>
    <rPh sb="3" eb="4">
      <t>ム</t>
    </rPh>
    <phoneticPr fontId="2"/>
  </si>
  <si>
    <t>液状乳製品向け</t>
    <rPh sb="0" eb="2">
      <t>エキジョウ</t>
    </rPh>
    <rPh sb="2" eb="5">
      <t>ニュウセイヒン</t>
    </rPh>
    <rPh sb="5" eb="6">
      <t>ム</t>
    </rPh>
    <phoneticPr fontId="2"/>
  </si>
  <si>
    <t>前年同月比</t>
    <phoneticPr fontId="2"/>
  </si>
  <si>
    <t>－</t>
    <phoneticPr fontId="2"/>
  </si>
  <si>
    <t>－</t>
    <phoneticPr fontId="2"/>
  </si>
  <si>
    <t>－</t>
    <phoneticPr fontId="2"/>
  </si>
  <si>
    <t>加工原料乳合計</t>
    <rPh sb="0" eb="2">
      <t>カコウ</t>
    </rPh>
    <rPh sb="2" eb="4">
      <t>ゲンリョウ</t>
    </rPh>
    <rPh sb="4" eb="5">
      <t>ニュウ</t>
    </rPh>
    <rPh sb="5" eb="7">
      <t>ゴウケイ</t>
    </rPh>
    <phoneticPr fontId="2"/>
  </si>
  <si>
    <t>脱脂粉乳・
バター等向け</t>
    <rPh sb="0" eb="2">
      <t>ダッシ</t>
    </rPh>
    <rPh sb="2" eb="4">
      <t>フンニュウ</t>
    </rPh>
    <rPh sb="9" eb="10">
      <t>トウ</t>
    </rPh>
    <rPh sb="10" eb="11">
      <t>ム</t>
    </rPh>
    <phoneticPr fontId="2"/>
  </si>
  <si>
    <t xml:space="preserve">      2  2004年4月の牛乳乳製品統計調査規則の改正に伴う用語の定義の変更及び調査項目の追加によりそれ以前の数値と連続性なし。</t>
    <phoneticPr fontId="2"/>
  </si>
  <si>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</si>
  <si>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21"/>
  </si>
  <si>
    <t>注： 1  「前年同月比」「域内産生乳販売量」「純移出入量」「生乳域内処理量」「乳製品向け処理量」はJミルクによる算出。</t>
    <rPh sb="0" eb="1">
      <t>チュウ</t>
    </rPh>
    <rPh sb="14" eb="16">
      <t>イキナイ</t>
    </rPh>
    <rPh sb="16" eb="17">
      <t>サン</t>
    </rPh>
    <rPh sb="17" eb="19">
      <t>セイニュウ</t>
    </rPh>
    <rPh sb="19" eb="21">
      <t>ハンバイ</t>
    </rPh>
    <rPh sb="21" eb="22">
      <t>リョウ</t>
    </rPh>
    <rPh sb="31" eb="33">
      <t>セイニュウ</t>
    </rPh>
    <rPh sb="33" eb="35">
      <t>イキナイ</t>
    </rPh>
    <rPh sb="35" eb="37">
      <t>ショリ</t>
    </rPh>
    <rPh sb="37" eb="38">
      <t>リョウ</t>
    </rPh>
    <rPh sb="40" eb="43">
      <t>ニュウセイヒン</t>
    </rPh>
    <rPh sb="43" eb="44">
      <t>ム</t>
    </rPh>
    <rPh sb="45" eb="47">
      <t>ショリ</t>
    </rPh>
    <rPh sb="47" eb="48">
      <t>リョウ</t>
    </rPh>
    <rPh sb="57" eb="59">
      <t>サンシュツ</t>
    </rPh>
    <phoneticPr fontId="2"/>
  </si>
  <si>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2"/>
  </si>
  <si>
    <t xml:space="preserve">      2  2004年4月の牛乳乳製品統計調査規則の改正に伴う用語の定義の変更及び調査項目の追加によりそれ以前の数値と連続性なし。</t>
    <phoneticPr fontId="2"/>
  </si>
  <si>
    <t xml:space="preserve">      4  色付セルについては確定値。</t>
    <rPh sb="9" eb="10">
      <t>イロ</t>
    </rPh>
    <rPh sb="10" eb="11">
      <t>ツキ</t>
    </rPh>
    <rPh sb="18" eb="20">
      <t>カクテイ</t>
    </rPh>
    <rPh sb="20" eb="21">
      <t>アタイ</t>
    </rPh>
    <phoneticPr fontId="2"/>
  </si>
  <si>
    <t xml:space="preserve">      6  色付セルについては確定値。</t>
    <rPh sb="9" eb="10">
      <t>イロ</t>
    </rPh>
    <rPh sb="10" eb="11">
      <t>ツキ</t>
    </rPh>
    <rPh sb="18" eb="20">
      <t>カクテイ</t>
    </rPh>
    <rPh sb="20" eb="21">
      <t>アタイ</t>
    </rPh>
    <phoneticPr fontId="2"/>
  </si>
  <si>
    <t xml:space="preserve">      5  2017年4月以降の加工原料乳認定乳量の前年同月比は農畜産業振興機構が公表した数値。</t>
    <rPh sb="13" eb="14">
      <t>ネン</t>
    </rPh>
    <rPh sb="15" eb="16">
      <t>ガツ</t>
    </rPh>
    <rPh sb="16" eb="18">
      <t>イコウ</t>
    </rPh>
    <rPh sb="19" eb="21">
      <t>カコウ</t>
    </rPh>
    <rPh sb="21" eb="23">
      <t>ゲンリョウ</t>
    </rPh>
    <rPh sb="23" eb="24">
      <t>ニュウ</t>
    </rPh>
    <rPh sb="24" eb="26">
      <t>ニンテイ</t>
    </rPh>
    <rPh sb="26" eb="28">
      <t>ニュウリョウ</t>
    </rPh>
    <rPh sb="29" eb="31">
      <t>ゼンネン</t>
    </rPh>
    <rPh sb="31" eb="34">
      <t>ドウゲツヒ</t>
    </rPh>
    <rPh sb="35" eb="37">
      <t>ノウチク</t>
    </rPh>
    <rPh sb="37" eb="39">
      <t>サンギョウ</t>
    </rPh>
    <rPh sb="39" eb="41">
      <t>シンコウ</t>
    </rPh>
    <rPh sb="41" eb="43">
      <t>キコウ</t>
    </rPh>
    <rPh sb="44" eb="46">
      <t>コウヒョウ</t>
    </rPh>
    <rPh sb="48" eb="50">
      <t>スウチ</t>
    </rPh>
    <phoneticPr fontId="2"/>
  </si>
  <si>
    <t>2017</t>
    <phoneticPr fontId="19"/>
  </si>
  <si>
    <t>29</t>
    <phoneticPr fontId="2"/>
  </si>
  <si>
    <t>28年度</t>
  </si>
  <si>
    <t>29年度</t>
  </si>
  <si>
    <t>加工原料乳生乳数量</t>
    <phoneticPr fontId="2"/>
  </si>
  <si>
    <t>加工原料乳生乳数量</t>
    <phoneticPr fontId="2"/>
  </si>
  <si>
    <t>2018/4</t>
    <phoneticPr fontId="21"/>
  </si>
  <si>
    <t>30/4</t>
    <phoneticPr fontId="22"/>
  </si>
  <si>
    <t>31/1</t>
    <phoneticPr fontId="22"/>
  </si>
  <si>
    <t>2019/1</t>
    <phoneticPr fontId="21"/>
  </si>
  <si>
    <t xml:space="preserve">      3  2017年の数値は、月次データの合計値。</t>
    <rPh sb="19" eb="21">
      <t>ゲツジ</t>
    </rPh>
    <rPh sb="25" eb="28">
      <t>ゴウケイチ</t>
    </rPh>
    <phoneticPr fontId="2"/>
  </si>
  <si>
    <t>2018</t>
    <phoneticPr fontId="19"/>
  </si>
  <si>
    <t>30</t>
    <phoneticPr fontId="2"/>
  </si>
  <si>
    <t>2019/4</t>
    <phoneticPr fontId="21"/>
  </si>
  <si>
    <t>31/4</t>
    <phoneticPr fontId="22"/>
  </si>
  <si>
    <t>5</t>
    <phoneticPr fontId="21"/>
  </si>
  <si>
    <t>令和元年/5</t>
    <rPh sb="0" eb="2">
      <t>レイワ</t>
    </rPh>
    <rPh sb="2" eb="4">
      <t>ガンネン</t>
    </rPh>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</si>
  <si>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</si>
  <si>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</si>
  <si>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</si>
  <si>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</si>
  <si>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</si>
  <si>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</si>
  <si>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</si>
  <si>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</si>
  <si>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</si>
  <si>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2020/1</t>
    <phoneticPr fontId="21"/>
  </si>
  <si>
    <t>2/1</t>
    <phoneticPr fontId="22"/>
  </si>
  <si>
    <t>2</t>
    <phoneticPr fontId="21"/>
  </si>
  <si>
    <t>2</t>
    <phoneticPr fontId="22"/>
  </si>
  <si>
    <t>3</t>
    <phoneticPr fontId="21"/>
  </si>
  <si>
    <t>3</t>
    <phoneticPr fontId="22"/>
  </si>
  <si>
    <t>2020/4</t>
    <phoneticPr fontId="21"/>
  </si>
  <si>
    <t>2/4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</si>
  <si>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</si>
  <si>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</si>
  <si>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</si>
  <si>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</si>
  <si>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</si>
  <si>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</si>
  <si>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</si>
  <si>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</si>
  <si>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</si>
  <si>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</si>
  <si>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</si>
  <si>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2021/1</t>
    <phoneticPr fontId="21"/>
  </si>
  <si>
    <t>3/1</t>
    <phoneticPr fontId="22"/>
  </si>
  <si>
    <t>2</t>
    <phoneticPr fontId="21"/>
  </si>
  <si>
    <t>2</t>
    <phoneticPr fontId="22"/>
  </si>
  <si>
    <t>3</t>
    <phoneticPr fontId="21"/>
  </si>
  <si>
    <t>3</t>
    <phoneticPr fontId="22"/>
  </si>
  <si>
    <t>2019</t>
    <phoneticPr fontId="19"/>
  </si>
  <si>
    <t>31/令和元</t>
    <rPh sb="3" eb="5">
      <t>レイワ</t>
    </rPh>
    <rPh sb="5" eb="6">
      <t>ガン</t>
    </rPh>
    <phoneticPr fontId="2"/>
  </si>
  <si>
    <t>2020</t>
    <phoneticPr fontId="19"/>
  </si>
  <si>
    <t>2</t>
    <phoneticPr fontId="2"/>
  </si>
  <si>
    <t>2021/4</t>
    <phoneticPr fontId="21"/>
  </si>
  <si>
    <t>3/4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</si>
  <si>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</si>
  <si>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</si>
  <si>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</si>
  <si>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</si>
  <si>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</si>
  <si>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</si>
  <si>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</si>
  <si>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</si>
  <si>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</si>
  <si>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</si>
  <si>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</si>
  <si>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2022/1</t>
    <phoneticPr fontId="21"/>
  </si>
  <si>
    <t>4/1</t>
    <phoneticPr fontId="22"/>
  </si>
  <si>
    <t>2</t>
    <phoneticPr fontId="21"/>
  </si>
  <si>
    <t>2</t>
    <phoneticPr fontId="22"/>
  </si>
  <si>
    <t>3</t>
    <phoneticPr fontId="21"/>
  </si>
  <si>
    <t>3</t>
    <phoneticPr fontId="22"/>
  </si>
  <si>
    <t>2022/4</t>
    <phoneticPr fontId="21"/>
  </si>
  <si>
    <t>4/4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</si>
  <si>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</si>
  <si>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</si>
  <si>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</si>
  <si>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</si>
  <si>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</si>
  <si>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</si>
  <si>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</si>
  <si>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</si>
  <si>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</si>
  <si>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</si>
  <si>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</si>
  <si>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2023/1</t>
    <phoneticPr fontId="21"/>
  </si>
  <si>
    <t>5/1</t>
    <phoneticPr fontId="22"/>
  </si>
  <si>
    <t>2</t>
    <phoneticPr fontId="21"/>
  </si>
  <si>
    <t>2</t>
    <phoneticPr fontId="22"/>
  </si>
  <si>
    <t>3</t>
    <phoneticPr fontId="21"/>
  </si>
  <si>
    <t>3</t>
    <phoneticPr fontId="22"/>
  </si>
  <si>
    <t>2021</t>
    <phoneticPr fontId="19"/>
  </si>
  <si>
    <t>3</t>
    <phoneticPr fontId="2"/>
  </si>
  <si>
    <t>2022</t>
    <phoneticPr fontId="19"/>
  </si>
  <si>
    <t>4</t>
    <phoneticPr fontId="2"/>
  </si>
  <si>
    <t>2023/4</t>
    <phoneticPr fontId="21"/>
  </si>
  <si>
    <t>5/4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</si>
  <si>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</si>
  <si>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</si>
  <si>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</si>
  <si>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</si>
  <si>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</si>
  <si>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</si>
  <si>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</si>
  <si>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</si>
  <si>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</si>
  <si>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</si>
  <si>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</si>
  <si>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2024/1</t>
    <phoneticPr fontId="21"/>
  </si>
  <si>
    <t>6/1</t>
    <phoneticPr fontId="22"/>
  </si>
  <si>
    <t>2</t>
    <phoneticPr fontId="21"/>
  </si>
  <si>
    <t>2</t>
    <phoneticPr fontId="22"/>
  </si>
  <si>
    <t>3</t>
    <phoneticPr fontId="21"/>
  </si>
  <si>
    <t>3</t>
    <phoneticPr fontId="22"/>
  </si>
  <si>
    <t>毎年1回更新、最終更新日2024/5/27</t>
    <phoneticPr fontId="2"/>
  </si>
  <si>
    <t>2023</t>
    <phoneticPr fontId="19"/>
  </si>
  <si>
    <t>5</t>
    <phoneticPr fontId="2"/>
  </si>
  <si>
    <t>2024/4</t>
    <phoneticPr fontId="21"/>
  </si>
  <si>
    <t>6/4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</si>
  <si>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</si>
  <si>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</si>
  <si>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</si>
  <si>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</si>
  <si>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</si>
  <si>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</si>
  <si>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</si>
  <si>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</si>
  <si>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</si>
  <si>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</si>
  <si>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</si>
  <si>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2025/1</t>
    <phoneticPr fontId="21"/>
  </si>
  <si>
    <t>7/1</t>
    <phoneticPr fontId="22"/>
  </si>
  <si>
    <t>2</t>
    <phoneticPr fontId="21"/>
  </si>
  <si>
    <t>2</t>
    <phoneticPr fontId="22"/>
  </si>
  <si>
    <t>3</t>
    <phoneticPr fontId="21"/>
  </si>
  <si>
    <t>3</t>
    <phoneticPr fontId="22"/>
  </si>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</sst>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0_ ;[Red]\-#,##0\ "/>
    <numFmt numFmtId="177" formatCode="#,##0_ "/>
    <numFmt numFmtId="178" formatCode="#,##0;\-#,##0;&quot;-&quot;"/>
    <numFmt numFmtId="179" formatCode="yyyy/m"/>
    <numFmt numFmtId="180" formatCode="#,##0.0_ "/>
    <numFmt numFmtId="181" formatCode="0.0_ "/>
    <numFmt numFmtId="182" formatCode="#,##0.000_ "/>
    <numFmt numFmtId="183" formatCode="#,##0.0_);[Red]\(#,##0.0\)"/>
    <numFmt numFmtId="184" formatCode="#,##0_);\(#,##0\)"/>
    <numFmt numFmtId="185" formatCode="#,##0_);[Red]\(#,##0\)"/>
    <numFmt numFmtId="186" formatCode="0.0;&quot;▲ &quot;0.0"/>
  </numFmts>
  <fonts count="4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8"/>
      <color indexed="9"/>
      <name val="ＭＳ 明朝"/>
      <family val="1"/>
      <charset val="128"/>
    </font>
    <font>
      <b/>
      <sz val="9"/>
      <color theme="0"/>
      <name val="ＭＳ Ｐゴシック"/>
      <family val="3"/>
      <charset val="128"/>
    </font>
    <font>
      <sz val="10"/>
      <color indexed="8"/>
      <name val="Arial"/>
      <family val="2"/>
    </font>
    <font>
      <b/>
      <sz val="12"/>
      <name val="Arial"/>
      <family val="2"/>
    </font>
    <font>
      <sz val="10"/>
      <name val="Arial"/>
      <family val="2"/>
    </font>
    <font>
      <b/>
      <sz val="12"/>
      <color indexed="8"/>
      <name val="ＭＳ Ｐゴシック"/>
      <family val="3"/>
      <charset val="128"/>
    </font>
    <font>
      <b/>
      <sz val="6"/>
      <color indexed="8"/>
      <name val="ＭＳ Ｐゴシック"/>
      <family val="3"/>
      <charset val="128"/>
    </font>
    <font>
      <sz val="8"/>
      <color indexed="8"/>
      <name val="ＭＳ Ｐゴシック"/>
      <family val="3"/>
      <charset val="128"/>
    </font>
    <font>
      <b/>
      <sz val="10"/>
      <color indexed="8"/>
      <name val="ＭＳ Ｐゴシック"/>
      <family val="3"/>
      <charset val="128"/>
    </font>
    <font>
      <sz val="8"/>
      <color theme="0"/>
      <name val="ＭＳ 明朝"/>
      <family val="1"/>
      <charset val="128"/>
    </font>
    <font>
      <sz val="10"/>
      <color indexed="8"/>
      <name val="ＭＳ Ｐ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color indexed="8"/>
      <name val="ＭＳ 明朝"/>
      <family val="1"/>
      <charset val="128"/>
    </font>
    <font>
      <sz val="10"/>
      <color indexed="9"/>
      <name val="ＭＳ 明朝"/>
      <family val="1"/>
      <charset val="128"/>
    </font>
    <font>
      <sz val="8"/>
      <color rgb="FFFF0000"/>
      <name val="ＭＳ 明朝"/>
      <family val="1"/>
      <charset val="128"/>
    </font>
    <font>
      <sz val="10"/>
      <name val="ＭＳ Ｐ明朝"/>
      <family val="1"/>
      <charset val="128"/>
    </font>
    <font>
      <sz val="8"/>
      <name val="ＭＳ 明朝"/>
      <family val="1"/>
      <charset val="128"/>
    </font>
    <font>
      <sz val="9"/>
      <color indexed="8"/>
      <name val="ＭＳ 明朝"/>
      <family val="1"/>
      <charset val="128"/>
    </font>
    <font>
      <sz val="8"/>
      <color theme="3" tint="0.39997558519241921"/>
      <name val="ＭＳ 明朝"/>
      <family val="1"/>
      <charset val="128"/>
    </font>
    <font>
      <b/>
      <sz val="12"/>
      <color theme="0"/>
      <name val="ＭＳ 明朝"/>
      <family val="1"/>
      <charset val="128"/>
    </font>
    <font>
      <b/>
      <sz val="10"/>
      <color theme="0"/>
      <name val="ＭＳ Ｐゴシック"/>
      <family val="3"/>
      <charset val="128"/>
      <scheme val="major"/>
    </font>
    <font>
      <sz val="10"/>
      <color theme="0"/>
      <name val="ＭＳ 明朝"/>
      <family val="1"/>
      <charset val="128"/>
    </font>
    <font>
      <sz val="9"/>
      <color theme="0"/>
      <name val="ＭＳ 明朝"/>
      <family val="1"/>
      <charset val="128"/>
    </font>
    <font>
      <b/>
      <sz val="12"/>
      <name val="ＭＳ Ｐゴシック"/>
      <family val="3"/>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10"/>
      <color theme="1"/>
      <name val="ＭＳ Ｐ明朝"/>
      <family val="1"/>
      <charset val="128"/>
    </font>
    <font>
      <sz val="8"/>
      <color theme="0"/>
      <name val="ＭＳ Ｐゴシック"/>
      <family val="3"/>
      <charset val="128"/>
    </font>
    <font>
      <sz val="6"/>
      <color theme="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84">
    <border>
      <left/>
      <right/>
      <top/>
      <bottom/>
      <diagonal/>
    </border>
    <border>
      <left/>
      <right/>
      <top style="thin">
        <color indexed="64"/>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medium">
        <color indexed="64"/>
      </top>
      <bottom style="medium">
        <color indexed="64"/>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theme="0" tint="-0.499984740745262"/>
      </left>
      <right/>
      <top style="thin">
        <color theme="0" tint="-0.499984740745262"/>
      </top>
      <bottom/>
      <diagonal/>
    </border>
    <border>
      <left/>
      <right style="thin">
        <color indexed="64"/>
      </right>
      <top/>
      <bottom style="thin">
        <color indexed="64"/>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top/>
      <bottom/>
      <diagonal/>
    </border>
    <border>
      <left style="thin">
        <color theme="0" tint="-0.499984740745262"/>
      </left>
      <right/>
      <top style="thin">
        <color auto="1"/>
      </top>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theme="0"/>
      </top>
      <bottom style="thin">
        <color indexed="64"/>
      </bottom>
      <diagonal/>
    </border>
    <border>
      <left style="thin">
        <color auto="1"/>
      </left>
      <right style="thin">
        <color theme="0"/>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right/>
      <top style="thin">
        <color auto="1"/>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top/>
      <bottom style="thin">
        <color theme="0"/>
      </bottom>
      <diagonal/>
    </border>
    <border>
      <left/>
      <right/>
      <top style="thin">
        <color auto="1"/>
      </top>
      <bottom style="thin">
        <color theme="0"/>
      </bottom>
      <diagonal/>
    </border>
    <border>
      <left/>
      <right style="thin">
        <color theme="0"/>
      </right>
      <top/>
      <bottom style="thin">
        <color theme="0"/>
      </bottom>
      <diagonal/>
    </border>
    <border>
      <left/>
      <right style="thin">
        <color theme="0"/>
      </right>
      <top/>
      <bottom/>
      <diagonal/>
    </border>
    <border>
      <left/>
      <right/>
      <top style="thin">
        <color theme="0"/>
      </top>
      <bottom/>
      <diagonal/>
    </border>
    <border>
      <left/>
      <right style="thin">
        <color theme="0"/>
      </right>
      <top style="thin">
        <color theme="0"/>
      </top>
      <bottom style="thin">
        <color indexed="64"/>
      </bottom>
      <diagonal/>
    </border>
    <border>
      <left style="thin">
        <color theme="1" tint="0.499984740745262"/>
      </left>
      <right style="thin">
        <color theme="0" tint="-0.499984740745262"/>
      </right>
      <top style="thin">
        <color indexed="64"/>
      </top>
      <bottom/>
      <diagonal/>
    </border>
    <border>
      <left style="thin">
        <color theme="1" tint="0.499984740745262"/>
      </left>
      <right style="thin">
        <color theme="0" tint="-0.499984740745262"/>
      </right>
      <top/>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0" tint="-0.499984740745262"/>
      </left>
      <right/>
      <top/>
      <bottom style="thin">
        <color theme="1" tint="0.499984740745262"/>
      </bottom>
      <diagonal/>
    </border>
    <border>
      <left style="thin">
        <color theme="0" tint="-0.499984740745262"/>
      </left>
      <right/>
      <top/>
      <bottom style="thin">
        <color indexed="64"/>
      </bottom>
      <diagonal/>
    </border>
    <border>
      <left style="thin">
        <color theme="0"/>
      </left>
      <right/>
      <top style="thin">
        <color auto="1"/>
      </top>
      <bottom/>
      <diagonal/>
    </border>
    <border>
      <left style="thin">
        <color theme="0"/>
      </left>
      <right/>
      <top/>
      <bottom style="thin">
        <color theme="0"/>
      </bottom>
      <diagonal/>
    </border>
    <border>
      <left/>
      <right style="thin">
        <color indexed="64"/>
      </right>
      <top style="thin">
        <color theme="0"/>
      </top>
      <bottom/>
      <diagonal/>
    </border>
    <border>
      <left/>
      <right style="thin">
        <color indexed="64"/>
      </right>
      <top/>
      <bottom style="thin">
        <color theme="0"/>
      </bottom>
      <diagonal/>
    </border>
    <border>
      <left style="thin">
        <color theme="1" tint="0.499984740745262"/>
      </left>
      <right style="thin">
        <color theme="0" tint="-0.499984740745262"/>
      </right>
      <top/>
      <bottom style="thin">
        <color theme="1" tint="0.499984740745262"/>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top style="thin">
        <color theme="1" tint="0.499984740745262"/>
      </top>
      <bottom/>
      <diagonal/>
    </border>
    <border>
      <left style="thin">
        <color theme="1" tint="0.499984740745262"/>
      </left>
      <right style="thin">
        <color theme="0" tint="-0.499984740745262"/>
      </right>
      <top style="thin">
        <color theme="1" tint="0.499984740745262"/>
      </top>
      <bottom/>
      <diagonal/>
    </border>
    <border>
      <left style="thin">
        <color theme="0" tint="-0.499984740745262"/>
      </left>
      <right style="thin">
        <color theme="0" tint="-0.499984740745262"/>
      </right>
      <top/>
      <bottom style="thin">
        <color theme="1" tint="4.9989318521683403E-2"/>
      </bottom>
      <diagonal/>
    </border>
    <border>
      <left style="thin">
        <color theme="0" tint="-0.499984740745262"/>
      </left>
      <right style="thin">
        <color indexed="64"/>
      </right>
      <top/>
      <bottom style="thin">
        <color theme="1" tint="4.9989318521683403E-2"/>
      </bottom>
      <diagonal/>
    </border>
  </borders>
  <cellStyleXfs count="8">
    <xf numFmtId="0" fontId="0" fillId="0" borderId="0"/>
    <xf numFmtId="38" fontId="1" fillId="0" borderId="0" applyFont="0" applyFill="0" applyBorder="0" applyAlignment="0" applyProtection="0"/>
    <xf numFmtId="178" fontId="10" fillId="0" borderId="0" applyFill="0" applyBorder="0" applyAlignment="0"/>
    <xf numFmtId="0" fontId="11" fillId="0" borderId="7" applyNumberFormat="0" applyAlignment="0" applyProtection="0">
      <alignment horizontal="left" vertical="center"/>
    </xf>
    <xf numFmtId="0" fontId="11" fillId="0" borderId="1">
      <alignment horizontal="left" vertical="center"/>
    </xf>
    <xf numFmtId="0" fontId="12" fillId="0" borderId="0"/>
    <xf numFmtId="38" fontId="1" fillId="0" borderId="0" applyFill="0" applyBorder="0" applyAlignment="0" applyProtection="0"/>
    <xf numFmtId="38" fontId="1" fillId="0" borderId="0" applyFont="0" applyFill="0" applyBorder="0" applyAlignment="0" applyProtection="0">
      <alignment vertical="center"/>
    </xf>
  </cellStyleXfs>
  <cellXfs count="388">
    <xf numFmtId="0" fontId="0" fillId="0" borderId="0" xfId="0"/>
    <xf numFmtId="0" fontId="6" fillId="2" borderId="0" xfId="0" applyFont="1" applyFill="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vertical="center"/>
    </xf>
    <xf numFmtId="0" fontId="13" fillId="0" borderId="0" xfId="0" applyFont="1" applyFill="1" applyAlignment="1"/>
    <xf numFmtId="0" fontId="13" fillId="0" borderId="0" xfId="0" applyFont="1" applyFill="1" applyBorder="1" applyAlignment="1">
      <alignment horizontal="left"/>
    </xf>
    <xf numFmtId="0" fontId="14" fillId="0" borderId="0" xfId="0" applyFont="1" applyFill="1" applyAlignment="1"/>
    <xf numFmtId="0" fontId="14" fillId="0" borderId="0" xfId="0" applyFont="1" applyFill="1"/>
    <xf numFmtId="0" fontId="14"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xf numFmtId="0" fontId="7" fillId="0" borderId="0" xfId="0" applyFont="1" applyFill="1" applyBorder="1" applyAlignment="1"/>
    <xf numFmtId="0" fontId="7" fillId="0" borderId="0" xfId="0" applyFont="1" applyFill="1" applyBorder="1" applyAlignment="1">
      <alignment horizontal="left"/>
    </xf>
    <xf numFmtId="0" fontId="7" fillId="0" borderId="0" xfId="0" applyFont="1" applyFill="1" applyAlignment="1"/>
    <xf numFmtId="0" fontId="7" fillId="0" borderId="0" xfId="0" applyFont="1" applyFill="1"/>
    <xf numFmtId="0" fontId="7" fillId="0" borderId="0" xfId="0" applyFont="1" applyFill="1" applyAlignment="1">
      <alignment horizontal="center" vertical="center"/>
    </xf>
    <xf numFmtId="0" fontId="8" fillId="0" borderId="0" xfId="0" applyFont="1" applyFill="1"/>
    <xf numFmtId="0" fontId="7" fillId="0" borderId="0" xfId="0" applyNumberFormat="1" applyFont="1" applyFill="1" applyBorder="1" applyAlignment="1">
      <alignment horizontal="center" vertical="center" wrapText="1"/>
    </xf>
    <xf numFmtId="0" fontId="15" fillId="0" borderId="0" xfId="0" applyFont="1" applyFill="1" applyAlignment="1">
      <alignment horizontal="right"/>
    </xf>
    <xf numFmtId="0" fontId="17" fillId="4" borderId="20" xfId="0" applyFont="1" applyFill="1" applyBorder="1" applyAlignment="1">
      <alignment horizontal="center" vertical="center"/>
    </xf>
    <xf numFmtId="0" fontId="9" fillId="5" borderId="21" xfId="0" applyFont="1" applyFill="1" applyBorder="1" applyAlignment="1">
      <alignment horizontal="center" vertical="center"/>
    </xf>
    <xf numFmtId="0" fontId="17" fillId="4" borderId="22" xfId="0" applyFont="1" applyFill="1" applyBorder="1" applyAlignment="1">
      <alignment horizontal="center" vertical="center"/>
    </xf>
    <xf numFmtId="0" fontId="17" fillId="5" borderId="22" xfId="0" applyFont="1" applyFill="1" applyBorder="1" applyAlignment="1">
      <alignment horizontal="center" vertical="center"/>
    </xf>
    <xf numFmtId="0" fontId="5" fillId="5" borderId="22" xfId="0" applyFont="1" applyFill="1" applyBorder="1" applyAlignment="1">
      <alignment vertical="center"/>
    </xf>
    <xf numFmtId="0" fontId="5" fillId="4" borderId="22" xfId="0" applyFont="1" applyFill="1" applyBorder="1" applyAlignment="1">
      <alignment vertical="center"/>
    </xf>
    <xf numFmtId="0" fontId="5" fillId="4" borderId="22" xfId="0" applyFont="1" applyFill="1" applyBorder="1" applyAlignment="1">
      <alignment vertical="center" wrapText="1"/>
    </xf>
    <xf numFmtId="0" fontId="9" fillId="5" borderId="23" xfId="0" applyFont="1" applyFill="1" applyBorder="1" applyAlignment="1">
      <alignment horizontal="center" vertical="center"/>
    </xf>
    <xf numFmtId="179" fontId="4" fillId="3" borderId="4" xfId="0" applyNumberFormat="1" applyFont="1" applyFill="1" applyBorder="1" applyAlignment="1">
      <alignment horizontal="center" vertical="center"/>
    </xf>
    <xf numFmtId="177" fontId="18" fillId="0" borderId="25" xfId="0" applyNumberFormat="1" applyFont="1" applyFill="1" applyBorder="1" applyAlignment="1">
      <alignment horizontal="right" vertical="center"/>
    </xf>
    <xf numFmtId="49" fontId="4" fillId="3" borderId="12" xfId="0" applyNumberFormat="1" applyFont="1" applyFill="1" applyBorder="1" applyAlignment="1">
      <alignment horizontal="center" vertical="center"/>
    </xf>
    <xf numFmtId="177" fontId="18" fillId="0" borderId="13" xfId="0" applyNumberFormat="1" applyFont="1" applyFill="1" applyBorder="1" applyAlignment="1">
      <alignment horizontal="right" vertical="center"/>
    </xf>
    <xf numFmtId="180" fontId="18" fillId="0" borderId="14" xfId="0" applyNumberFormat="1" applyFont="1" applyFill="1" applyBorder="1" applyAlignment="1">
      <alignment horizontal="right" vertical="center"/>
    </xf>
    <xf numFmtId="49" fontId="4" fillId="3" borderId="4" xfId="0" applyNumberFormat="1" applyFont="1" applyFill="1" applyBorder="1" applyAlignment="1">
      <alignment horizontal="center" vertical="center"/>
    </xf>
    <xf numFmtId="180" fontId="18" fillId="0" borderId="2" xfId="0" applyNumberFormat="1" applyFont="1" applyFill="1" applyBorder="1" applyAlignment="1">
      <alignment horizontal="right" vertical="center"/>
    </xf>
    <xf numFmtId="177" fontId="18" fillId="0" borderId="2" xfId="0" applyNumberFormat="1" applyFont="1" applyFill="1" applyBorder="1" applyAlignment="1">
      <alignment horizontal="right" vertical="center"/>
    </xf>
    <xf numFmtId="180" fontId="18" fillId="0" borderId="3" xfId="0" applyNumberFormat="1" applyFont="1" applyFill="1" applyBorder="1" applyAlignment="1">
      <alignment horizontal="right" vertical="center"/>
    </xf>
    <xf numFmtId="177" fontId="18" fillId="0" borderId="6" xfId="0" applyNumberFormat="1" applyFont="1" applyFill="1" applyBorder="1" applyAlignment="1">
      <alignment horizontal="right" vertical="center"/>
    </xf>
    <xf numFmtId="180" fontId="18" fillId="0" borderId="10" xfId="0" applyNumberFormat="1" applyFont="1" applyFill="1" applyBorder="1" applyAlignment="1">
      <alignment horizontal="right" vertical="center"/>
    </xf>
    <xf numFmtId="49" fontId="4" fillId="3" borderId="5" xfId="0" applyNumberFormat="1" applyFont="1" applyFill="1" applyBorder="1" applyAlignment="1">
      <alignment horizontal="center" vertical="center"/>
    </xf>
    <xf numFmtId="0" fontId="8" fillId="0" borderId="0" xfId="0" applyFont="1" applyFill="1" applyAlignment="1"/>
    <xf numFmtId="177" fontId="18" fillId="0" borderId="26" xfId="0" applyNumberFormat="1" applyFont="1" applyFill="1" applyBorder="1" applyAlignment="1">
      <alignment horizontal="right" vertical="center"/>
    </xf>
    <xf numFmtId="49" fontId="20" fillId="3" borderId="12" xfId="0" applyNumberFormat="1" applyFont="1" applyFill="1" applyBorder="1" applyAlignment="1">
      <alignment horizontal="right" vertical="center"/>
    </xf>
    <xf numFmtId="49" fontId="20" fillId="3" borderId="4" xfId="0" applyNumberFormat="1" applyFont="1" applyFill="1" applyBorder="1" applyAlignment="1">
      <alignment horizontal="right" vertical="center"/>
    </xf>
    <xf numFmtId="49" fontId="20" fillId="3" borderId="5" xfId="0" applyNumberFormat="1" applyFont="1" applyFill="1" applyBorder="1" applyAlignment="1">
      <alignment horizontal="right" vertical="center"/>
    </xf>
    <xf numFmtId="49" fontId="20" fillId="3" borderId="27" xfId="0" applyNumberFormat="1" applyFont="1" applyFill="1" applyBorder="1" applyAlignment="1">
      <alignment horizontal="right" vertical="center"/>
    </xf>
    <xf numFmtId="177" fontId="18" fillId="0" borderId="3" xfId="0" applyNumberFormat="1" applyFont="1" applyFill="1" applyBorder="1" applyAlignment="1">
      <alignment horizontal="right" vertical="center"/>
    </xf>
    <xf numFmtId="177" fontId="18" fillId="0" borderId="38" xfId="0" applyNumberFormat="1" applyFont="1" applyFill="1" applyBorder="1" applyAlignment="1">
      <alignment horizontal="right" vertical="center"/>
    </xf>
    <xf numFmtId="180" fontId="18" fillId="0" borderId="32" xfId="0" applyNumberFormat="1" applyFont="1" applyFill="1" applyBorder="1" applyAlignment="1">
      <alignment horizontal="right" vertical="center"/>
    </xf>
    <xf numFmtId="0" fontId="9" fillId="5" borderId="45" xfId="0" applyFont="1" applyFill="1" applyBorder="1" applyAlignment="1">
      <alignment horizontal="center" vertical="center"/>
    </xf>
    <xf numFmtId="0" fontId="16" fillId="0" borderId="0" xfId="0" applyFont="1" applyFill="1" applyAlignment="1"/>
    <xf numFmtId="0" fontId="23" fillId="0" borderId="0" xfId="0" applyFont="1" applyFill="1" applyBorder="1" applyAlignment="1"/>
    <xf numFmtId="0" fontId="24" fillId="0" borderId="0" xfId="0" applyFont="1" applyFill="1"/>
    <xf numFmtId="0" fontId="23" fillId="0" borderId="0" xfId="0" applyFont="1" applyFill="1" applyAlignment="1"/>
    <xf numFmtId="0" fontId="24" fillId="0" borderId="0" xfId="0" applyFont="1" applyFill="1" applyAlignment="1"/>
    <xf numFmtId="0" fontId="7" fillId="0" borderId="0" xfId="0" applyFont="1" applyFill="1" applyBorder="1"/>
    <xf numFmtId="0" fontId="7" fillId="0" borderId="0" xfId="0" applyFont="1" applyFill="1" applyBorder="1" applyAlignment="1">
      <alignment horizontal="center" vertical="center"/>
    </xf>
    <xf numFmtId="49" fontId="20" fillId="3" borderId="24" xfId="0" applyNumberFormat="1" applyFont="1" applyFill="1" applyBorder="1" applyAlignment="1">
      <alignment horizontal="right" vertical="center"/>
    </xf>
    <xf numFmtId="49" fontId="4" fillId="3" borderId="26" xfId="0" applyNumberFormat="1" applyFont="1" applyFill="1" applyBorder="1" applyAlignment="1">
      <alignment horizontal="right" vertical="center"/>
    </xf>
    <xf numFmtId="49" fontId="4" fillId="3" borderId="3" xfId="0" applyNumberFormat="1" applyFont="1" applyFill="1" applyBorder="1" applyAlignment="1">
      <alignment horizontal="right" vertical="center"/>
    </xf>
    <xf numFmtId="49" fontId="4" fillId="3" borderId="14" xfId="0" applyNumberFormat="1" applyFont="1" applyFill="1" applyBorder="1" applyAlignment="1">
      <alignment horizontal="right" vertical="center"/>
    </xf>
    <xf numFmtId="49" fontId="4" fillId="3" borderId="10" xfId="0" applyNumberFormat="1" applyFont="1" applyFill="1" applyBorder="1" applyAlignment="1">
      <alignment horizontal="right" vertical="center"/>
    </xf>
    <xf numFmtId="49" fontId="4" fillId="3" borderId="29" xfId="0" applyNumberFormat="1" applyFont="1" applyFill="1" applyBorder="1" applyAlignment="1">
      <alignment horizontal="right" vertical="center"/>
    </xf>
    <xf numFmtId="49" fontId="4" fillId="3" borderId="9" xfId="0" applyNumberFormat="1" applyFont="1" applyFill="1" applyBorder="1" applyAlignment="1">
      <alignment horizontal="right" vertical="center"/>
    </xf>
    <xf numFmtId="49" fontId="4" fillId="3" borderId="8" xfId="0" applyNumberFormat="1" applyFont="1" applyFill="1" applyBorder="1" applyAlignment="1">
      <alignment horizontal="right" vertical="center"/>
    </xf>
    <xf numFmtId="49" fontId="4" fillId="3" borderId="32" xfId="0" applyNumberFormat="1" applyFont="1" applyFill="1" applyBorder="1" applyAlignment="1">
      <alignment horizontal="right" vertical="center"/>
    </xf>
    <xf numFmtId="176" fontId="3" fillId="0" borderId="0" xfId="1" applyNumberFormat="1" applyFont="1" applyFill="1" applyBorder="1" applyAlignment="1">
      <alignment horizontal="left" vertical="center"/>
    </xf>
    <xf numFmtId="0" fontId="3" fillId="2" borderId="0" xfId="0" applyFont="1" applyFill="1" applyAlignment="1">
      <alignment vertical="center"/>
    </xf>
    <xf numFmtId="0" fontId="3" fillId="2" borderId="0" xfId="0" applyFont="1" applyFill="1" applyAlignment="1">
      <alignment horizontal="left" vertical="center"/>
    </xf>
    <xf numFmtId="49" fontId="20" fillId="3" borderId="49" xfId="0" applyNumberFormat="1" applyFont="1" applyFill="1" applyBorder="1" applyAlignment="1">
      <alignment horizontal="right" vertical="center"/>
    </xf>
    <xf numFmtId="49" fontId="4" fillId="3" borderId="50" xfId="0" applyNumberFormat="1" applyFont="1" applyFill="1" applyBorder="1" applyAlignment="1">
      <alignment horizontal="right" vertical="center"/>
    </xf>
    <xf numFmtId="177" fontId="25" fillId="0" borderId="0" xfId="0" applyNumberFormat="1" applyFont="1" applyFill="1"/>
    <xf numFmtId="177" fontId="26" fillId="0" borderId="2" xfId="0" applyNumberFormat="1" applyFont="1" applyFill="1" applyBorder="1" applyAlignment="1">
      <alignment horizontal="right" vertical="center"/>
    </xf>
    <xf numFmtId="0" fontId="27" fillId="0" borderId="0" xfId="0" applyFont="1" applyFill="1" applyAlignment="1">
      <alignment horizontal="center" vertical="center"/>
    </xf>
    <xf numFmtId="0" fontId="7" fillId="2" borderId="0" xfId="0" applyFont="1" applyFill="1" applyAlignment="1"/>
    <xf numFmtId="0" fontId="7" fillId="2" borderId="0" xfId="0" applyFont="1" applyFill="1" applyAlignment="1">
      <alignment horizontal="center" vertical="center"/>
    </xf>
    <xf numFmtId="0" fontId="7" fillId="2" borderId="0" xfId="0" applyFont="1" applyFill="1"/>
    <xf numFmtId="177" fontId="7" fillId="0" borderId="0" xfId="0" applyNumberFormat="1" applyFont="1" applyFill="1" applyBorder="1" applyAlignment="1">
      <alignment horizontal="center" vertical="center"/>
    </xf>
    <xf numFmtId="177" fontId="7" fillId="0" borderId="0" xfId="0" applyNumberFormat="1" applyFont="1" applyFill="1" applyAlignment="1">
      <alignment horizontal="center" vertical="center"/>
    </xf>
    <xf numFmtId="177" fontId="7" fillId="0" borderId="0" xfId="0" applyNumberFormat="1" applyFont="1" applyFill="1" applyAlignment="1"/>
    <xf numFmtId="177" fontId="18" fillId="6" borderId="4" xfId="0" applyNumberFormat="1" applyFont="1" applyFill="1" applyBorder="1" applyAlignment="1">
      <alignment horizontal="right" vertical="center"/>
    </xf>
    <xf numFmtId="177" fontId="18" fillId="6" borderId="5" xfId="0" applyNumberFormat="1" applyFont="1" applyFill="1" applyBorder="1" applyAlignment="1">
      <alignment horizontal="right" vertical="center"/>
    </xf>
    <xf numFmtId="177" fontId="18" fillId="6" borderId="12" xfId="0" applyNumberFormat="1" applyFont="1" applyFill="1" applyBorder="1" applyAlignment="1">
      <alignment horizontal="right" vertical="center"/>
    </xf>
    <xf numFmtId="177" fontId="18" fillId="6" borderId="2" xfId="0" applyNumberFormat="1" applyFont="1" applyFill="1" applyBorder="1" applyAlignment="1">
      <alignment horizontal="right" vertical="center"/>
    </xf>
    <xf numFmtId="180" fontId="18" fillId="6" borderId="2" xfId="0" applyNumberFormat="1" applyFont="1" applyFill="1" applyBorder="1" applyAlignment="1">
      <alignment horizontal="right" vertical="center"/>
    </xf>
    <xf numFmtId="177" fontId="18" fillId="6" borderId="6" xfId="0" applyNumberFormat="1" applyFont="1" applyFill="1" applyBorder="1" applyAlignment="1">
      <alignment horizontal="right" vertical="center"/>
    </xf>
    <xf numFmtId="180" fontId="18" fillId="6" borderId="6" xfId="0" applyNumberFormat="1" applyFont="1" applyFill="1" applyBorder="1" applyAlignment="1">
      <alignment horizontal="right" vertical="center"/>
    </xf>
    <xf numFmtId="177" fontId="18" fillId="6" borderId="13" xfId="0" applyNumberFormat="1" applyFont="1" applyFill="1" applyBorder="1" applyAlignment="1">
      <alignment horizontal="right" vertical="center"/>
    </xf>
    <xf numFmtId="180" fontId="18" fillId="6" borderId="13" xfId="0" applyNumberFormat="1" applyFont="1" applyFill="1" applyBorder="1" applyAlignment="1">
      <alignment horizontal="right" vertical="center"/>
    </xf>
    <xf numFmtId="41" fontId="18" fillId="6" borderId="2" xfId="0" applyNumberFormat="1" applyFont="1" applyFill="1" applyBorder="1" applyAlignment="1">
      <alignment horizontal="right" vertical="center"/>
    </xf>
    <xf numFmtId="41" fontId="18" fillId="6" borderId="6" xfId="0" applyNumberFormat="1" applyFont="1" applyFill="1" applyBorder="1" applyAlignment="1">
      <alignment horizontal="right" vertical="center"/>
    </xf>
    <xf numFmtId="41" fontId="18" fillId="6" borderId="13" xfId="0" applyNumberFormat="1" applyFont="1" applyFill="1" applyBorder="1" applyAlignment="1">
      <alignment horizontal="right" vertical="center"/>
    </xf>
    <xf numFmtId="177" fontId="26" fillId="6" borderId="2" xfId="0" applyNumberFormat="1" applyFont="1" applyFill="1" applyBorder="1" applyAlignment="1">
      <alignment horizontal="right" vertical="center"/>
    </xf>
    <xf numFmtId="177" fontId="26" fillId="6" borderId="6" xfId="0" applyNumberFormat="1" applyFont="1" applyFill="1" applyBorder="1" applyAlignment="1">
      <alignment horizontal="right" vertical="center"/>
    </xf>
    <xf numFmtId="180" fontId="26" fillId="6" borderId="6" xfId="0" applyNumberFormat="1" applyFont="1" applyFill="1" applyBorder="1" applyAlignment="1">
      <alignment horizontal="right" vertical="center"/>
    </xf>
    <xf numFmtId="180" fontId="26" fillId="6" borderId="13" xfId="0" applyNumberFormat="1" applyFont="1" applyFill="1" applyBorder="1" applyAlignment="1">
      <alignment horizontal="right" vertical="center"/>
    </xf>
    <xf numFmtId="180" fontId="26" fillId="6" borderId="2" xfId="0" applyNumberFormat="1" applyFont="1" applyFill="1" applyBorder="1" applyAlignment="1">
      <alignment horizontal="right" vertical="center"/>
    </xf>
    <xf numFmtId="177" fontId="26" fillId="6" borderId="13" xfId="0" applyNumberFormat="1" applyFont="1" applyFill="1" applyBorder="1" applyAlignment="1">
      <alignment horizontal="right" vertical="center"/>
    </xf>
    <xf numFmtId="177" fontId="26" fillId="6" borderId="4" xfId="0" applyNumberFormat="1" applyFont="1" applyFill="1" applyBorder="1" applyAlignment="1">
      <alignment horizontal="right" vertical="center"/>
    </xf>
    <xf numFmtId="41" fontId="26" fillId="6" borderId="2" xfId="0" applyNumberFormat="1" applyFont="1" applyFill="1" applyBorder="1" applyAlignment="1">
      <alignment horizontal="right" vertical="center"/>
    </xf>
    <xf numFmtId="177" fontId="26" fillId="6" borderId="5" xfId="0" applyNumberFormat="1" applyFont="1" applyFill="1" applyBorder="1" applyAlignment="1">
      <alignment horizontal="right" vertical="center"/>
    </xf>
    <xf numFmtId="41" fontId="26" fillId="6" borderId="6" xfId="0" applyNumberFormat="1" applyFont="1" applyFill="1" applyBorder="1" applyAlignment="1">
      <alignment horizontal="right" vertical="center"/>
    </xf>
    <xf numFmtId="177" fontId="26" fillId="6" borderId="12" xfId="0" applyNumberFormat="1" applyFont="1" applyFill="1" applyBorder="1" applyAlignment="1">
      <alignment horizontal="right" vertical="center"/>
    </xf>
    <xf numFmtId="41" fontId="26" fillId="6" borderId="13" xfId="0" applyNumberFormat="1" applyFont="1" applyFill="1" applyBorder="1" applyAlignment="1">
      <alignment horizontal="right" vertical="center"/>
    </xf>
    <xf numFmtId="177" fontId="18" fillId="7" borderId="24" xfId="0" applyNumberFormat="1" applyFont="1" applyFill="1" applyBorder="1" applyAlignment="1">
      <alignment horizontal="right" vertical="center"/>
    </xf>
    <xf numFmtId="177" fontId="18" fillId="7" borderId="25" xfId="0" applyNumberFormat="1" applyFont="1" applyFill="1" applyBorder="1" applyAlignment="1">
      <alignment horizontal="right" vertical="center"/>
    </xf>
    <xf numFmtId="41" fontId="18" fillId="7" borderId="25" xfId="0" applyNumberFormat="1" applyFont="1" applyFill="1" applyBorder="1" applyAlignment="1">
      <alignment horizontal="right" vertical="center"/>
    </xf>
    <xf numFmtId="177" fontId="18" fillId="7" borderId="4" xfId="0" applyNumberFormat="1" applyFont="1" applyFill="1" applyBorder="1" applyAlignment="1">
      <alignment horizontal="right" vertical="center"/>
    </xf>
    <xf numFmtId="177" fontId="18" fillId="7" borderId="2" xfId="0" applyNumberFormat="1" applyFont="1" applyFill="1" applyBorder="1" applyAlignment="1">
      <alignment horizontal="right" vertical="center"/>
    </xf>
    <xf numFmtId="41" fontId="18" fillId="7" borderId="2" xfId="0" applyNumberFormat="1" applyFont="1" applyFill="1" applyBorder="1" applyAlignment="1">
      <alignment horizontal="right" vertical="center"/>
    </xf>
    <xf numFmtId="177" fontId="18" fillId="7" borderId="6" xfId="0" applyNumberFormat="1" applyFont="1" applyFill="1" applyBorder="1" applyAlignment="1">
      <alignment horizontal="right" vertical="center"/>
    </xf>
    <xf numFmtId="177" fontId="18" fillId="7" borderId="12" xfId="0" applyNumberFormat="1" applyFont="1" applyFill="1" applyBorder="1" applyAlignment="1">
      <alignment horizontal="right" vertical="center"/>
    </xf>
    <xf numFmtId="180" fontId="18" fillId="7" borderId="13" xfId="0" applyNumberFormat="1" applyFont="1" applyFill="1" applyBorder="1" applyAlignment="1">
      <alignment horizontal="right" vertical="center"/>
    </xf>
    <xf numFmtId="177" fontId="18" fillId="7" borderId="13" xfId="0" applyNumberFormat="1" applyFont="1" applyFill="1" applyBorder="1" applyAlignment="1">
      <alignment horizontal="right" vertical="center"/>
    </xf>
    <xf numFmtId="41" fontId="18" fillId="7" borderId="13" xfId="0" applyNumberFormat="1" applyFont="1" applyFill="1" applyBorder="1" applyAlignment="1">
      <alignment horizontal="right" vertical="center"/>
    </xf>
    <xf numFmtId="180" fontId="18" fillId="7" borderId="2" xfId="0" applyNumberFormat="1" applyFont="1" applyFill="1" applyBorder="1" applyAlignment="1">
      <alignment horizontal="right" vertical="center"/>
    </xf>
    <xf numFmtId="177" fontId="18" fillId="7" borderId="5" xfId="0" applyNumberFormat="1" applyFont="1" applyFill="1" applyBorder="1" applyAlignment="1">
      <alignment horizontal="right" vertical="center"/>
    </xf>
    <xf numFmtId="180" fontId="18" fillId="7" borderId="6" xfId="0" applyNumberFormat="1" applyFont="1" applyFill="1" applyBorder="1" applyAlignment="1">
      <alignment horizontal="right" vertical="center"/>
    </xf>
    <xf numFmtId="41" fontId="18" fillId="7" borderId="6" xfId="0" applyNumberFormat="1" applyFont="1" applyFill="1" applyBorder="1" applyAlignment="1">
      <alignment horizontal="right" vertical="center"/>
    </xf>
    <xf numFmtId="177" fontId="26" fillId="7" borderId="2" xfId="0" applyNumberFormat="1" applyFont="1" applyFill="1" applyBorder="1" applyAlignment="1">
      <alignment horizontal="right" vertical="center"/>
    </xf>
    <xf numFmtId="180" fontId="26" fillId="7" borderId="2" xfId="0" applyNumberFormat="1" applyFont="1" applyFill="1" applyBorder="1" applyAlignment="1">
      <alignment horizontal="right" vertical="center"/>
    </xf>
    <xf numFmtId="177" fontId="26" fillId="7" borderId="6" xfId="0" applyNumberFormat="1" applyFont="1" applyFill="1" applyBorder="1" applyAlignment="1">
      <alignment horizontal="right" vertical="center"/>
    </xf>
    <xf numFmtId="180" fontId="26" fillId="7" borderId="6" xfId="0" applyNumberFormat="1" applyFont="1" applyFill="1" applyBorder="1" applyAlignment="1">
      <alignment horizontal="right" vertical="center"/>
    </xf>
    <xf numFmtId="177" fontId="26" fillId="7" borderId="13" xfId="0" applyNumberFormat="1" applyFont="1" applyFill="1" applyBorder="1" applyAlignment="1">
      <alignment horizontal="right" vertical="center"/>
    </xf>
    <xf numFmtId="180" fontId="26" fillId="7" borderId="13" xfId="0" applyNumberFormat="1" applyFont="1" applyFill="1" applyBorder="1" applyAlignment="1">
      <alignment horizontal="right" vertical="center"/>
    </xf>
    <xf numFmtId="180" fontId="18" fillId="6" borderId="8" xfId="0" applyNumberFormat="1" applyFont="1" applyFill="1" applyBorder="1" applyAlignment="1">
      <alignment horizontal="right" vertical="center"/>
    </xf>
    <xf numFmtId="180" fontId="18" fillId="6" borderId="9" xfId="0" applyNumberFormat="1" applyFont="1" applyFill="1" applyBorder="1" applyAlignment="1">
      <alignment horizontal="right" vertical="center"/>
    </xf>
    <xf numFmtId="180" fontId="18" fillId="6" borderId="32" xfId="0" applyNumberFormat="1" applyFont="1" applyFill="1" applyBorder="1" applyAlignment="1">
      <alignment horizontal="right" vertical="center"/>
    </xf>
    <xf numFmtId="180" fontId="18" fillId="2" borderId="3" xfId="0" applyNumberFormat="1" applyFont="1" applyFill="1" applyBorder="1" applyAlignment="1">
      <alignment horizontal="right" vertical="center"/>
    </xf>
    <xf numFmtId="177" fontId="18" fillId="2" borderId="2" xfId="0" applyNumberFormat="1" applyFont="1" applyFill="1" applyBorder="1" applyAlignment="1">
      <alignment horizontal="right" vertical="center"/>
    </xf>
    <xf numFmtId="177" fontId="18" fillId="6" borderId="24" xfId="0" applyNumberFormat="1" applyFont="1" applyFill="1" applyBorder="1" applyAlignment="1">
      <alignment horizontal="right" vertical="center"/>
    </xf>
    <xf numFmtId="177" fontId="18" fillId="6" borderId="25" xfId="0" applyNumberFormat="1" applyFont="1" applyFill="1" applyBorder="1" applyAlignment="1">
      <alignment horizontal="right" vertical="center"/>
    </xf>
    <xf numFmtId="181" fontId="18" fillId="6" borderId="25" xfId="0" applyNumberFormat="1" applyFont="1" applyFill="1" applyBorder="1"/>
    <xf numFmtId="181" fontId="18" fillId="6" borderId="26" xfId="0" applyNumberFormat="1" applyFont="1" applyFill="1" applyBorder="1"/>
    <xf numFmtId="181" fontId="18" fillId="6" borderId="13" xfId="0" applyNumberFormat="1" applyFont="1" applyFill="1" applyBorder="1"/>
    <xf numFmtId="181" fontId="18" fillId="6" borderId="14" xfId="0" applyNumberFormat="1" applyFont="1" applyFill="1" applyBorder="1"/>
    <xf numFmtId="181" fontId="18" fillId="6" borderId="2" xfId="0" applyNumberFormat="1" applyFont="1" applyFill="1" applyBorder="1"/>
    <xf numFmtId="181" fontId="18" fillId="6" borderId="3" xfId="0" applyNumberFormat="1" applyFont="1" applyFill="1" applyBorder="1"/>
    <xf numFmtId="181" fontId="18" fillId="6" borderId="6" xfId="0" applyNumberFormat="1" applyFont="1" applyFill="1" applyBorder="1"/>
    <xf numFmtId="181" fontId="18" fillId="6" borderId="10" xfId="0" applyNumberFormat="1" applyFont="1" applyFill="1" applyBorder="1"/>
    <xf numFmtId="177" fontId="7" fillId="0" borderId="0" xfId="0" applyNumberFormat="1" applyFont="1" applyFill="1"/>
    <xf numFmtId="177" fontId="28" fillId="0" borderId="0" xfId="0" applyNumberFormat="1" applyFont="1" applyFill="1" applyAlignment="1">
      <alignment horizontal="center" vertical="center"/>
    </xf>
    <xf numFmtId="38" fontId="7" fillId="0" borderId="0" xfId="7" applyFont="1" applyFill="1" applyAlignment="1"/>
    <xf numFmtId="38" fontId="7" fillId="0" borderId="0" xfId="7" applyFont="1" applyFill="1" applyBorder="1" applyAlignment="1"/>
    <xf numFmtId="38" fontId="7" fillId="0" borderId="0" xfId="0" applyNumberFormat="1" applyFont="1" applyFill="1"/>
    <xf numFmtId="180" fontId="18" fillId="2" borderId="2" xfId="0" applyNumberFormat="1" applyFont="1" applyFill="1" applyBorder="1" applyAlignment="1">
      <alignment horizontal="right" vertical="center"/>
    </xf>
    <xf numFmtId="180" fontId="18" fillId="0" borderId="6" xfId="0" applyNumberFormat="1" applyFont="1" applyFill="1" applyBorder="1" applyAlignment="1">
      <alignment horizontal="right" vertical="center"/>
    </xf>
    <xf numFmtId="177" fontId="18" fillId="6" borderId="51" xfId="0" applyNumberFormat="1" applyFont="1" applyFill="1" applyBorder="1" applyAlignment="1">
      <alignment horizontal="right" vertical="center"/>
    </xf>
    <xf numFmtId="180" fontId="18" fillId="6" borderId="51" xfId="0" applyNumberFormat="1" applyFont="1" applyFill="1" applyBorder="1" applyAlignment="1">
      <alignment horizontal="right" vertical="center"/>
    </xf>
    <xf numFmtId="0" fontId="5" fillId="4" borderId="18" xfId="0" applyFont="1" applyFill="1" applyBorder="1" applyAlignment="1">
      <alignment horizontal="center" vertical="center" wrapText="1"/>
    </xf>
    <xf numFmtId="0" fontId="9" fillId="5" borderId="22" xfId="0" applyFont="1" applyFill="1" applyBorder="1" applyAlignment="1">
      <alignment horizontal="center" vertical="center"/>
    </xf>
    <xf numFmtId="177" fontId="29" fillId="0" borderId="0" xfId="0" applyNumberFormat="1" applyFont="1" applyFill="1"/>
    <xf numFmtId="0" fontId="17" fillId="4" borderId="55" xfId="0" applyFont="1" applyFill="1" applyBorder="1" applyAlignment="1">
      <alignment vertical="center"/>
    </xf>
    <xf numFmtId="0" fontId="5" fillId="5" borderId="56" xfId="0" applyFont="1" applyFill="1" applyBorder="1" applyAlignment="1">
      <alignment vertical="center" wrapText="1"/>
    </xf>
    <xf numFmtId="0" fontId="5" fillId="4" borderId="56" xfId="0" applyFont="1" applyFill="1" applyBorder="1" applyAlignment="1">
      <alignment horizontal="center" vertical="center" wrapText="1"/>
    </xf>
    <xf numFmtId="0" fontId="9" fillId="4" borderId="22" xfId="0" applyFont="1" applyFill="1" applyBorder="1" applyAlignment="1">
      <alignment horizontal="center" vertical="center"/>
    </xf>
    <xf numFmtId="0" fontId="5" fillId="4" borderId="59" xfId="0" applyFont="1" applyFill="1" applyBorder="1" applyAlignment="1">
      <alignment horizontal="center" vertical="center" wrapText="1"/>
    </xf>
    <xf numFmtId="0" fontId="5" fillId="5" borderId="60" xfId="0" applyFont="1" applyFill="1" applyBorder="1" applyAlignment="1">
      <alignment vertical="center" wrapText="1"/>
    </xf>
    <xf numFmtId="0" fontId="17" fillId="4" borderId="61" xfId="0" applyFont="1" applyFill="1" applyBorder="1" applyAlignment="1">
      <alignment vertical="center"/>
    </xf>
    <xf numFmtId="0" fontId="5" fillId="4" borderId="62" xfId="0" applyFont="1" applyFill="1" applyBorder="1" applyAlignment="1">
      <alignment horizontal="center" vertical="center" wrapText="1"/>
    </xf>
    <xf numFmtId="0" fontId="5" fillId="4" borderId="37" xfId="0" applyFont="1" applyFill="1" applyBorder="1" applyAlignment="1">
      <alignment horizontal="center" vertical="center"/>
    </xf>
    <xf numFmtId="0" fontId="5" fillId="4" borderId="59" xfId="0" applyFont="1" applyFill="1" applyBorder="1" applyAlignment="1">
      <alignment horizontal="center" vertical="center"/>
    </xf>
    <xf numFmtId="0" fontId="5" fillId="5" borderId="59" xfId="0" applyFont="1" applyFill="1" applyBorder="1" applyAlignment="1">
      <alignment horizontal="center" vertical="center" wrapText="1"/>
    </xf>
    <xf numFmtId="0" fontId="5" fillId="5" borderId="59" xfId="0" applyFont="1" applyFill="1" applyBorder="1" applyAlignment="1">
      <alignment horizontal="center" vertical="center"/>
    </xf>
    <xf numFmtId="0" fontId="5" fillId="4" borderId="62" xfId="0" applyFont="1" applyFill="1" applyBorder="1" applyAlignment="1">
      <alignment horizontal="center" vertical="center"/>
    </xf>
    <xf numFmtId="0" fontId="5" fillId="5" borderId="62" xfId="0" applyFont="1" applyFill="1" applyBorder="1" applyAlignment="1">
      <alignment horizontal="center" vertical="center" wrapText="1"/>
    </xf>
    <xf numFmtId="0" fontId="5" fillId="5" borderId="62" xfId="0" applyFont="1" applyFill="1" applyBorder="1" applyAlignment="1">
      <alignment horizontal="center" vertical="center"/>
    </xf>
    <xf numFmtId="0" fontId="3" fillId="0" borderId="0" xfId="0" applyFont="1" applyFill="1" applyAlignment="1"/>
    <xf numFmtId="38" fontId="15" fillId="0" borderId="0" xfId="7" applyFont="1" applyFill="1" applyBorder="1" applyAlignment="1">
      <alignment horizontal="left" vertical="center"/>
    </xf>
    <xf numFmtId="38" fontId="8" fillId="0" borderId="0" xfId="7" applyFont="1" applyFill="1" applyAlignment="1"/>
    <xf numFmtId="38" fontId="27" fillId="0" borderId="0" xfId="7" applyFont="1" applyFill="1" applyAlignment="1"/>
    <xf numFmtId="38" fontId="27" fillId="0" borderId="0" xfId="7" applyFont="1" applyFill="1" applyAlignment="1">
      <alignment horizontal="center" vertical="center"/>
    </xf>
    <xf numFmtId="38" fontId="7" fillId="0" borderId="0" xfId="7" applyFont="1" applyFill="1" applyAlignment="1">
      <alignment horizontal="center" vertical="center"/>
    </xf>
    <xf numFmtId="177" fontId="18" fillId="0" borderId="51" xfId="0" applyNumberFormat="1" applyFont="1" applyFill="1" applyBorder="1" applyAlignment="1">
      <alignment horizontal="right" vertical="center"/>
    </xf>
    <xf numFmtId="180" fontId="18" fillId="0" borderId="50" xfId="0" applyNumberFormat="1" applyFont="1" applyFill="1" applyBorder="1" applyAlignment="1">
      <alignment horizontal="right" vertical="center"/>
    </xf>
    <xf numFmtId="180" fontId="18" fillId="0" borderId="8" xfId="0" applyNumberFormat="1" applyFont="1" applyFill="1" applyBorder="1" applyAlignment="1">
      <alignment horizontal="right" vertical="center"/>
    </xf>
    <xf numFmtId="180" fontId="18" fillId="0" borderId="9" xfId="0" applyNumberFormat="1" applyFont="1" applyFill="1" applyBorder="1" applyAlignment="1">
      <alignment horizontal="right" vertical="center"/>
    </xf>
    <xf numFmtId="177" fontId="18" fillId="0" borderId="52" xfId="0" applyNumberFormat="1" applyFont="1" applyFill="1" applyBorder="1" applyAlignment="1">
      <alignment horizontal="right" vertical="center"/>
    </xf>
    <xf numFmtId="177" fontId="18" fillId="0" borderId="53" xfId="0" applyNumberFormat="1" applyFont="1" applyFill="1" applyBorder="1" applyAlignment="1">
      <alignment horizontal="right" vertical="center"/>
    </xf>
    <xf numFmtId="177" fontId="18" fillId="0" borderId="54" xfId="0" applyNumberFormat="1" applyFont="1" applyFill="1" applyBorder="1" applyAlignment="1">
      <alignment horizontal="right" vertical="center"/>
    </xf>
    <xf numFmtId="180" fontId="18" fillId="2" borderId="13" xfId="0" applyNumberFormat="1" applyFont="1" applyFill="1" applyBorder="1" applyAlignment="1">
      <alignment horizontal="right" vertical="center"/>
    </xf>
    <xf numFmtId="177" fontId="18" fillId="2" borderId="13" xfId="0" applyNumberFormat="1" applyFont="1" applyFill="1" applyBorder="1" applyAlignment="1">
      <alignment horizontal="right" vertical="center"/>
    </xf>
    <xf numFmtId="0" fontId="5" fillId="4" borderId="22" xfId="0" applyFont="1" applyFill="1" applyBorder="1" applyAlignment="1">
      <alignment horizontal="center" vertical="center"/>
    </xf>
    <xf numFmtId="0" fontId="9" fillId="5" borderId="65" xfId="0" applyFont="1" applyFill="1" applyBorder="1" applyAlignment="1">
      <alignment horizontal="center" vertical="center"/>
    </xf>
    <xf numFmtId="177" fontId="18" fillId="2" borderId="66" xfId="0" applyNumberFormat="1" applyFont="1" applyFill="1" applyBorder="1" applyAlignment="1">
      <alignment horizontal="right" vertical="center"/>
    </xf>
    <xf numFmtId="177" fontId="18" fillId="0" borderId="8" xfId="0" applyNumberFormat="1" applyFont="1" applyFill="1" applyBorder="1" applyAlignment="1">
      <alignment horizontal="right" vertical="center"/>
    </xf>
    <xf numFmtId="177" fontId="18" fillId="2" borderId="67" xfId="0" applyNumberFormat="1" applyFont="1" applyFill="1" applyBorder="1" applyAlignment="1">
      <alignment horizontal="right" vertical="center"/>
    </xf>
    <xf numFmtId="177" fontId="18" fillId="0" borderId="9" xfId="0" applyNumberFormat="1" applyFont="1" applyFill="1" applyBorder="1" applyAlignment="1">
      <alignment horizontal="right" vertical="center"/>
    </xf>
    <xf numFmtId="177" fontId="18" fillId="2" borderId="68" xfId="0" applyNumberFormat="1" applyFont="1" applyFill="1" applyBorder="1" applyAlignment="1">
      <alignment horizontal="right" vertical="center"/>
    </xf>
    <xf numFmtId="177" fontId="18" fillId="2" borderId="6" xfId="0" applyNumberFormat="1" applyFont="1" applyFill="1" applyBorder="1" applyAlignment="1">
      <alignment horizontal="right" vertical="center"/>
    </xf>
    <xf numFmtId="177" fontId="18" fillId="2" borderId="69" xfId="0" applyNumberFormat="1" applyFont="1" applyFill="1" applyBorder="1" applyAlignment="1">
      <alignment horizontal="right" vertical="center"/>
    </xf>
    <xf numFmtId="180" fontId="26" fillId="0" borderId="8" xfId="0" applyNumberFormat="1" applyFont="1" applyFill="1" applyBorder="1" applyAlignment="1">
      <alignment horizontal="right" vertical="center"/>
    </xf>
    <xf numFmtId="180" fontId="18" fillId="0" borderId="70" xfId="0" applyNumberFormat="1" applyFont="1" applyFill="1" applyBorder="1" applyAlignment="1">
      <alignment horizontal="right" vertical="center"/>
    </xf>
    <xf numFmtId="180" fontId="18" fillId="2" borderId="8" xfId="0" applyNumberFormat="1" applyFont="1" applyFill="1" applyBorder="1" applyAlignment="1">
      <alignment horizontal="right" vertical="center"/>
    </xf>
    <xf numFmtId="180" fontId="18" fillId="2" borderId="32" xfId="0" applyNumberFormat="1" applyFont="1" applyFill="1" applyBorder="1" applyAlignment="1">
      <alignment horizontal="right" vertical="center"/>
    </xf>
    <xf numFmtId="182" fontId="18" fillId="0" borderId="8" xfId="0" applyNumberFormat="1" applyFont="1" applyFill="1" applyBorder="1" applyAlignment="1">
      <alignment horizontal="right" vertical="center"/>
    </xf>
    <xf numFmtId="0" fontId="30" fillId="4" borderId="22" xfId="0" applyFont="1" applyFill="1" applyBorder="1" applyAlignment="1">
      <alignment horizontal="center" vertical="center"/>
    </xf>
    <xf numFmtId="180" fontId="18" fillId="0" borderId="13" xfId="0" applyNumberFormat="1" applyFont="1" applyFill="1" applyBorder="1" applyAlignment="1">
      <alignment horizontal="right" vertical="center"/>
    </xf>
    <xf numFmtId="180" fontId="18" fillId="2" borderId="6" xfId="0" applyNumberFormat="1" applyFont="1" applyFill="1" applyBorder="1" applyAlignment="1">
      <alignment horizontal="right" vertical="center"/>
    </xf>
    <xf numFmtId="0" fontId="25" fillId="0" borderId="0" xfId="0" applyFont="1" applyFill="1" applyAlignment="1">
      <alignment horizontal="center" vertical="center"/>
    </xf>
    <xf numFmtId="0" fontId="5" fillId="4" borderId="56" xfId="0" applyFont="1" applyFill="1" applyBorder="1" applyAlignment="1">
      <alignment vertical="center" wrapText="1"/>
    </xf>
    <xf numFmtId="0" fontId="5" fillId="4" borderId="18" xfId="0" applyFont="1" applyFill="1" applyBorder="1" applyAlignment="1">
      <alignment vertical="center" wrapText="1"/>
    </xf>
    <xf numFmtId="180" fontId="26" fillId="0" borderId="2" xfId="0" applyNumberFormat="1" applyFont="1" applyFill="1" applyBorder="1" applyAlignment="1">
      <alignment horizontal="right" vertical="center"/>
    </xf>
    <xf numFmtId="180" fontId="26" fillId="2" borderId="2" xfId="0" applyNumberFormat="1" applyFont="1" applyFill="1" applyBorder="1" applyAlignment="1">
      <alignment horizontal="right" vertical="center"/>
    </xf>
    <xf numFmtId="177" fontId="26" fillId="2" borderId="2" xfId="0" applyNumberFormat="1" applyFont="1" applyFill="1" applyBorder="1" applyAlignment="1">
      <alignment horizontal="right" vertical="center"/>
    </xf>
    <xf numFmtId="177" fontId="26" fillId="2" borderId="67" xfId="0" applyNumberFormat="1" applyFont="1" applyFill="1" applyBorder="1" applyAlignment="1">
      <alignment horizontal="right" vertical="center"/>
    </xf>
    <xf numFmtId="180" fontId="26" fillId="0" borderId="3" xfId="0" applyNumberFormat="1" applyFont="1" applyFill="1" applyBorder="1" applyAlignment="1">
      <alignment horizontal="right" vertical="center"/>
    </xf>
    <xf numFmtId="177" fontId="26" fillId="0" borderId="28" xfId="0" applyNumberFormat="1" applyFont="1" applyFill="1" applyBorder="1" applyAlignment="1">
      <alignment horizontal="right" vertical="center"/>
    </xf>
    <xf numFmtId="0" fontId="27" fillId="0" borderId="0" xfId="0" applyFont="1" applyFill="1" applyBorder="1" applyAlignment="1"/>
    <xf numFmtId="0" fontId="27" fillId="0" borderId="0" xfId="0" applyFont="1" applyFill="1" applyBorder="1" applyAlignment="1">
      <alignment horizontal="center" vertical="center"/>
    </xf>
    <xf numFmtId="0" fontId="27" fillId="0" borderId="0" xfId="0" applyFont="1" applyFill="1" applyBorder="1"/>
    <xf numFmtId="0" fontId="5" fillId="4" borderId="18" xfId="0" applyFont="1" applyFill="1" applyBorder="1" applyAlignment="1">
      <alignment horizontal="center" vertical="center" wrapText="1"/>
    </xf>
    <xf numFmtId="0" fontId="17" fillId="0" borderId="0" xfId="0" applyFont="1" applyFill="1"/>
    <xf numFmtId="0" fontId="17" fillId="0" borderId="0" xfId="0" applyFont="1" applyFill="1" applyAlignment="1"/>
    <xf numFmtId="0" fontId="32" fillId="0" borderId="0" xfId="0" applyFont="1" applyFill="1" applyAlignment="1"/>
    <xf numFmtId="177" fontId="33" fillId="0" borderId="0" xfId="0" applyNumberFormat="1" applyFont="1" applyFill="1" applyAlignment="1"/>
    <xf numFmtId="177" fontId="17" fillId="0" borderId="0" xfId="0" applyNumberFormat="1" applyFont="1" applyFill="1" applyAlignment="1">
      <alignment horizontal="center" vertical="center"/>
    </xf>
    <xf numFmtId="0" fontId="17" fillId="0" borderId="0" xfId="0" applyFont="1" applyFill="1" applyAlignment="1">
      <alignment horizontal="center" vertical="center"/>
    </xf>
    <xf numFmtId="177" fontId="32" fillId="0" borderId="0" xfId="0" applyNumberFormat="1" applyFont="1" applyFill="1" applyAlignment="1"/>
    <xf numFmtId="177" fontId="17" fillId="0" borderId="0" xfId="0" applyNumberFormat="1" applyFont="1" applyFill="1" applyAlignment="1"/>
    <xf numFmtId="0" fontId="17" fillId="2" borderId="0" xfId="0" applyFont="1" applyFill="1" applyAlignment="1"/>
    <xf numFmtId="0" fontId="17" fillId="2" borderId="0" xfId="0" applyFont="1" applyFill="1"/>
    <xf numFmtId="0" fontId="17" fillId="2" borderId="0" xfId="0" applyFont="1" applyFill="1" applyAlignment="1">
      <alignment horizontal="center" vertical="center"/>
    </xf>
    <xf numFmtId="177" fontId="17" fillId="2" borderId="0" xfId="0" applyNumberFormat="1" applyFont="1" applyFill="1" applyAlignment="1"/>
    <xf numFmtId="177" fontId="26" fillId="0" borderId="51" xfId="0" applyNumberFormat="1" applyFont="1" applyFill="1" applyBorder="1" applyAlignment="1">
      <alignment horizontal="right" vertical="center"/>
    </xf>
    <xf numFmtId="180" fontId="26" fillId="2" borderId="51" xfId="0" applyNumberFormat="1" applyFont="1" applyFill="1" applyBorder="1" applyAlignment="1">
      <alignment horizontal="right" vertical="center"/>
    </xf>
    <xf numFmtId="177" fontId="26" fillId="2" borderId="51" xfId="0" applyNumberFormat="1" applyFont="1" applyFill="1" applyBorder="1" applyAlignment="1">
      <alignment horizontal="right" vertical="center"/>
    </xf>
    <xf numFmtId="180" fontId="26" fillId="0" borderId="70" xfId="0" applyNumberFormat="1" applyFont="1" applyFill="1" applyBorder="1" applyAlignment="1">
      <alignment horizontal="right" vertical="center"/>
    </xf>
    <xf numFmtId="177" fontId="26" fillId="2" borderId="76" xfId="0" applyNumberFormat="1" applyFont="1" applyFill="1" applyBorder="1" applyAlignment="1">
      <alignment horizontal="right" vertical="center"/>
    </xf>
    <xf numFmtId="180" fontId="26" fillId="0" borderId="50" xfId="0" applyNumberFormat="1" applyFont="1" applyFill="1" applyBorder="1" applyAlignment="1">
      <alignment horizontal="right" vertical="center"/>
    </xf>
    <xf numFmtId="49" fontId="20" fillId="3" borderId="77" xfId="0" applyNumberFormat="1" applyFont="1" applyFill="1" applyBorder="1" applyAlignment="1">
      <alignment horizontal="right" vertical="center"/>
    </xf>
    <xf numFmtId="49" fontId="4" fillId="3" borderId="78" xfId="0" applyNumberFormat="1" applyFont="1" applyFill="1" applyBorder="1" applyAlignment="1">
      <alignment horizontal="right" vertical="center"/>
    </xf>
    <xf numFmtId="180" fontId="18" fillId="2" borderId="79" xfId="0" applyNumberFormat="1" applyFont="1" applyFill="1" applyBorder="1" applyAlignment="1">
      <alignment horizontal="right" vertical="center"/>
    </xf>
    <xf numFmtId="177" fontId="18" fillId="2" borderId="79" xfId="0" applyNumberFormat="1" applyFont="1" applyFill="1" applyBorder="1" applyAlignment="1">
      <alignment horizontal="right" vertical="center"/>
    </xf>
    <xf numFmtId="177" fontId="18" fillId="0" borderId="79" xfId="0" applyNumberFormat="1" applyFont="1" applyFill="1" applyBorder="1" applyAlignment="1">
      <alignment horizontal="right" vertical="center"/>
    </xf>
    <xf numFmtId="180" fontId="18" fillId="0" borderId="80" xfId="0" applyNumberFormat="1" applyFont="1" applyFill="1" applyBorder="1" applyAlignment="1">
      <alignment horizontal="right" vertical="center"/>
    </xf>
    <xf numFmtId="177" fontId="18" fillId="2" borderId="81" xfId="0" applyNumberFormat="1" applyFont="1" applyFill="1" applyBorder="1" applyAlignment="1">
      <alignment horizontal="right" vertical="center"/>
    </xf>
    <xf numFmtId="180" fontId="18" fillId="2" borderId="80" xfId="0" applyNumberFormat="1" applyFont="1" applyFill="1" applyBorder="1" applyAlignment="1">
      <alignment horizontal="right" vertical="center"/>
    </xf>
    <xf numFmtId="180" fontId="18" fillId="0" borderId="78" xfId="0" applyNumberFormat="1" applyFont="1" applyFill="1" applyBorder="1" applyAlignment="1">
      <alignment horizontal="right" vertical="center"/>
    </xf>
    <xf numFmtId="0" fontId="27" fillId="0" borderId="0" xfId="0" applyFont="1" applyFill="1" applyAlignment="1"/>
    <xf numFmtId="180" fontId="26" fillId="2" borderId="8" xfId="0" applyNumberFormat="1" applyFont="1" applyFill="1" applyBorder="1" applyAlignment="1">
      <alignment horizontal="right" vertical="center"/>
    </xf>
    <xf numFmtId="0" fontId="27" fillId="0" borderId="0" xfId="0" applyFont="1" applyFill="1"/>
    <xf numFmtId="177" fontId="26" fillId="0" borderId="4" xfId="0" applyNumberFormat="1" applyFont="1" applyFill="1" applyBorder="1" applyAlignment="1">
      <alignment horizontal="right" vertical="center"/>
    </xf>
    <xf numFmtId="0" fontId="34" fillId="0" borderId="0" xfId="0" applyFont="1" applyFill="1" applyAlignment="1"/>
    <xf numFmtId="176" fontId="18" fillId="6" borderId="13" xfId="7" applyNumberFormat="1" applyFont="1" applyFill="1" applyBorder="1" applyAlignment="1">
      <alignment horizontal="right" vertical="center"/>
    </xf>
    <xf numFmtId="177" fontId="18" fillId="6" borderId="49" xfId="0" applyNumberFormat="1" applyFont="1" applyFill="1" applyBorder="1" applyAlignment="1">
      <alignment horizontal="right" vertical="center"/>
    </xf>
    <xf numFmtId="0" fontId="35" fillId="0" borderId="0" xfId="0" applyFont="1" applyFill="1" applyAlignment="1"/>
    <xf numFmtId="49" fontId="36" fillId="3" borderId="4" xfId="0" applyNumberFormat="1" applyFont="1" applyFill="1" applyBorder="1" applyAlignment="1">
      <alignment horizontal="right" vertical="center"/>
    </xf>
    <xf numFmtId="49" fontId="37" fillId="3" borderId="3" xfId="0" applyNumberFormat="1" applyFont="1" applyFill="1" applyBorder="1" applyAlignment="1">
      <alignment horizontal="right" vertical="center"/>
    </xf>
    <xf numFmtId="177" fontId="38" fillId="0" borderId="2" xfId="0" applyNumberFormat="1" applyFont="1" applyFill="1" applyBorder="1" applyAlignment="1">
      <alignment horizontal="right" vertical="center"/>
    </xf>
    <xf numFmtId="180" fontId="38" fillId="0" borderId="8" xfId="0" applyNumberFormat="1" applyFont="1" applyFill="1" applyBorder="1" applyAlignment="1">
      <alignment horizontal="right" vertical="center"/>
    </xf>
    <xf numFmtId="177" fontId="38" fillId="2" borderId="67" xfId="0" applyNumberFormat="1" applyFont="1" applyFill="1" applyBorder="1" applyAlignment="1">
      <alignment horizontal="right" vertical="center"/>
    </xf>
    <xf numFmtId="180" fontId="38" fillId="2" borderId="8" xfId="0" applyNumberFormat="1" applyFont="1" applyFill="1" applyBorder="1" applyAlignment="1">
      <alignment horizontal="right" vertical="center"/>
    </xf>
    <xf numFmtId="177" fontId="38" fillId="2" borderId="2" xfId="0" applyNumberFormat="1" applyFont="1" applyFill="1" applyBorder="1" applyAlignment="1">
      <alignment horizontal="right" vertical="center"/>
    </xf>
    <xf numFmtId="180" fontId="38" fillId="0" borderId="3" xfId="0" applyNumberFormat="1" applyFont="1" applyFill="1" applyBorder="1" applyAlignment="1">
      <alignment horizontal="right" vertical="center"/>
    </xf>
    <xf numFmtId="0" fontId="35" fillId="0" borderId="0" xfId="0" applyFont="1" applyFill="1" applyAlignment="1">
      <alignment horizontal="center" vertical="center"/>
    </xf>
    <xf numFmtId="0" fontId="35" fillId="0" borderId="0" xfId="0" applyFont="1" applyFill="1"/>
    <xf numFmtId="177" fontId="18" fillId="2" borderId="25" xfId="0" applyNumberFormat="1" applyFont="1" applyFill="1" applyBorder="1" applyAlignment="1">
      <alignment horizontal="right" vertical="center"/>
    </xf>
    <xf numFmtId="180" fontId="18" fillId="2" borderId="52" xfId="0" applyNumberFormat="1" applyFont="1" applyFill="1" applyBorder="1" applyAlignment="1">
      <alignment horizontal="right" vertical="center"/>
    </xf>
    <xf numFmtId="180" fontId="18" fillId="2" borderId="53" xfId="0" applyNumberFormat="1" applyFont="1" applyFill="1" applyBorder="1" applyAlignment="1">
      <alignment horizontal="right" vertical="center"/>
    </xf>
    <xf numFmtId="180" fontId="18" fillId="2" borderId="54" xfId="0" applyNumberFormat="1" applyFont="1" applyFill="1" applyBorder="1" applyAlignment="1">
      <alignment horizontal="right" vertical="center"/>
    </xf>
    <xf numFmtId="177" fontId="18" fillId="2" borderId="52" xfId="0" applyNumberFormat="1" applyFont="1" applyFill="1" applyBorder="1" applyAlignment="1">
      <alignment horizontal="right" vertical="center"/>
    </xf>
    <xf numFmtId="0" fontId="39" fillId="2" borderId="0" xfId="0" applyFont="1" applyFill="1" applyAlignment="1">
      <alignment horizontal="left" vertical="center"/>
    </xf>
    <xf numFmtId="177" fontId="40" fillId="0" borderId="0" xfId="0" applyNumberFormat="1" applyFont="1" applyFill="1" applyAlignment="1"/>
    <xf numFmtId="177" fontId="26" fillId="0" borderId="6" xfId="0" applyNumberFormat="1" applyFont="1" applyFill="1" applyBorder="1" applyAlignment="1">
      <alignment horizontal="right" vertical="center"/>
    </xf>
    <xf numFmtId="180" fontId="26" fillId="2" borderId="6" xfId="0" applyNumberFormat="1" applyFont="1" applyFill="1" applyBorder="1" applyAlignment="1">
      <alignment horizontal="right" vertical="center"/>
    </xf>
    <xf numFmtId="177" fontId="26" fillId="2" borderId="6" xfId="0" applyNumberFormat="1" applyFont="1" applyFill="1" applyBorder="1" applyAlignment="1">
      <alignment horizontal="right" vertical="center"/>
    </xf>
    <xf numFmtId="180" fontId="26" fillId="0" borderId="9" xfId="0" applyNumberFormat="1" applyFont="1" applyFill="1" applyBorder="1" applyAlignment="1">
      <alignment horizontal="right" vertical="center"/>
    </xf>
    <xf numFmtId="177" fontId="26" fillId="2" borderId="68" xfId="0" applyNumberFormat="1" applyFont="1" applyFill="1" applyBorder="1" applyAlignment="1">
      <alignment horizontal="right" vertical="center"/>
    </xf>
    <xf numFmtId="180" fontId="26" fillId="0" borderId="10" xfId="0" applyNumberFormat="1" applyFont="1" applyFill="1" applyBorder="1" applyAlignment="1">
      <alignment horizontal="right" vertical="center"/>
    </xf>
    <xf numFmtId="177" fontId="26" fillId="6" borderId="49" xfId="0" applyNumberFormat="1" applyFont="1" applyFill="1" applyBorder="1" applyAlignment="1">
      <alignment horizontal="right" vertical="center"/>
    </xf>
    <xf numFmtId="180" fontId="26" fillId="6" borderId="51" xfId="0" applyNumberFormat="1" applyFont="1" applyFill="1" applyBorder="1" applyAlignment="1">
      <alignment horizontal="right" vertical="center"/>
    </xf>
    <xf numFmtId="177" fontId="26" fillId="6" borderId="51" xfId="0" applyNumberFormat="1" applyFont="1" applyFill="1" applyBorder="1" applyAlignment="1">
      <alignment horizontal="right" vertical="center"/>
    </xf>
    <xf numFmtId="177" fontId="18" fillId="6" borderId="77" xfId="0" applyNumberFormat="1" applyFont="1" applyFill="1" applyBorder="1" applyAlignment="1">
      <alignment horizontal="right" vertical="center"/>
    </xf>
    <xf numFmtId="180" fontId="18" fillId="6" borderId="79" xfId="0" applyNumberFormat="1" applyFont="1" applyFill="1" applyBorder="1" applyAlignment="1">
      <alignment horizontal="right" vertical="center"/>
    </xf>
    <xf numFmtId="177" fontId="18" fillId="6" borderId="79" xfId="0" applyNumberFormat="1" applyFont="1" applyFill="1" applyBorder="1" applyAlignment="1">
      <alignment horizontal="right" vertical="center"/>
    </xf>
    <xf numFmtId="177" fontId="38" fillId="6" borderId="4" xfId="0" applyNumberFormat="1" applyFont="1" applyFill="1" applyBorder="1" applyAlignment="1">
      <alignment horizontal="right" vertical="center"/>
    </xf>
    <xf numFmtId="180" fontId="38" fillId="6" borderId="2" xfId="0" applyNumberFormat="1" applyFont="1" applyFill="1" applyBorder="1" applyAlignment="1">
      <alignment horizontal="right" vertical="center"/>
    </xf>
    <xf numFmtId="177" fontId="38" fillId="6" borderId="2" xfId="0" applyNumberFormat="1" applyFont="1" applyFill="1" applyBorder="1" applyAlignment="1">
      <alignment horizontal="right" vertical="center"/>
    </xf>
    <xf numFmtId="177" fontId="18" fillId="0" borderId="4" xfId="0" applyNumberFormat="1" applyFont="1" applyFill="1" applyBorder="1" applyAlignment="1">
      <alignment horizontal="right" vertical="center"/>
    </xf>
    <xf numFmtId="3" fontId="7" fillId="0" borderId="0" xfId="0" applyNumberFormat="1" applyFont="1" applyFill="1"/>
    <xf numFmtId="183" fontId="26" fillId="0" borderId="2" xfId="0" applyNumberFormat="1" applyFont="1" applyFill="1" applyBorder="1" applyAlignment="1">
      <alignment horizontal="right" vertical="center"/>
    </xf>
    <xf numFmtId="3" fontId="27" fillId="0" borderId="0" xfId="0" applyNumberFormat="1" applyFont="1" applyFill="1"/>
    <xf numFmtId="177" fontId="27" fillId="0" borderId="0" xfId="0" applyNumberFormat="1" applyFont="1" applyFill="1" applyAlignment="1">
      <alignment horizontal="center" vertical="center"/>
    </xf>
    <xf numFmtId="3" fontId="27" fillId="0" borderId="0" xfId="0" applyNumberFormat="1" applyFont="1" applyFill="1" applyBorder="1"/>
    <xf numFmtId="177" fontId="26" fillId="2" borderId="3" xfId="0" applyNumberFormat="1" applyFont="1" applyFill="1" applyBorder="1" applyAlignment="1">
      <alignment horizontal="right" vertical="center"/>
    </xf>
    <xf numFmtId="177" fontId="26" fillId="2" borderId="52" xfId="0" applyNumberFormat="1" applyFont="1" applyFill="1" applyBorder="1" applyAlignment="1">
      <alignment horizontal="right" vertical="center"/>
    </xf>
    <xf numFmtId="177" fontId="26" fillId="0" borderId="52" xfId="0" applyNumberFormat="1" applyFont="1" applyFill="1" applyBorder="1" applyAlignment="1">
      <alignment horizontal="right" vertical="center"/>
    </xf>
    <xf numFmtId="185" fontId="26" fillId="2" borderId="67" xfId="0" applyNumberFormat="1" applyFont="1" applyFill="1" applyBorder="1" applyAlignment="1">
      <alignment horizontal="right" vertical="center"/>
    </xf>
    <xf numFmtId="185" fontId="26" fillId="2" borderId="2" xfId="0" applyNumberFormat="1" applyFont="1" applyFill="1" applyBorder="1" applyAlignment="1">
      <alignment horizontal="right" vertical="center"/>
    </xf>
    <xf numFmtId="177" fontId="18" fillId="6" borderId="67" xfId="0" applyNumberFormat="1" applyFont="1" applyFill="1" applyBorder="1" applyAlignment="1">
      <alignment horizontal="right" vertical="center"/>
    </xf>
    <xf numFmtId="177" fontId="26" fillId="0" borderId="27" xfId="0" applyNumberFormat="1" applyFont="1" applyFill="1" applyBorder="1" applyAlignment="1">
      <alignment horizontal="right" vertical="center"/>
    </xf>
    <xf numFmtId="180" fontId="26" fillId="0" borderId="71" xfId="0" applyNumberFormat="1" applyFont="1" applyFill="1" applyBorder="1" applyAlignment="1">
      <alignment horizontal="right" vertical="center"/>
    </xf>
    <xf numFmtId="177" fontId="26" fillId="2" borderId="82" xfId="0" applyNumberFormat="1" applyFont="1" applyFill="1" applyBorder="1" applyAlignment="1">
      <alignment horizontal="right" vertical="center"/>
    </xf>
    <xf numFmtId="177" fontId="26" fillId="2" borderId="83" xfId="0" applyNumberFormat="1" applyFont="1" applyFill="1" applyBorder="1" applyAlignment="1">
      <alignment horizontal="right" vertical="center"/>
    </xf>
    <xf numFmtId="177" fontId="26" fillId="0" borderId="13" xfId="0" applyNumberFormat="1" applyFont="1" applyFill="1" applyBorder="1" applyAlignment="1">
      <alignment horizontal="right" vertical="center"/>
    </xf>
    <xf numFmtId="177" fontId="26" fillId="2" borderId="13" xfId="0" applyNumberFormat="1" applyFont="1" applyFill="1" applyBorder="1" applyAlignment="1">
      <alignment horizontal="right" vertical="center"/>
    </xf>
    <xf numFmtId="180" fontId="18" fillId="2" borderId="14" xfId="0" applyNumberFormat="1" applyFont="1" applyFill="1" applyBorder="1" applyAlignment="1">
      <alignment horizontal="right" vertical="center"/>
    </xf>
    <xf numFmtId="181" fontId="18" fillId="0" borderId="2" xfId="0" applyNumberFormat="1" applyFont="1" applyFill="1" applyBorder="1"/>
    <xf numFmtId="181" fontId="18" fillId="0" borderId="3" xfId="0" applyNumberFormat="1" applyFont="1" applyFill="1" applyBorder="1"/>
    <xf numFmtId="177" fontId="26" fillId="0" borderId="53" xfId="0" applyNumberFormat="1" applyFont="1" applyFill="1" applyBorder="1" applyAlignment="1">
      <alignment horizontal="right" vertical="center"/>
    </xf>
    <xf numFmtId="185" fontId="26" fillId="0" borderId="52" xfId="0" applyNumberFormat="1" applyFont="1" applyFill="1" applyBorder="1" applyAlignment="1">
      <alignment horizontal="right" vertical="center"/>
    </xf>
    <xf numFmtId="177" fontId="26" fillId="2" borderId="54" xfId="0" applyNumberFormat="1" applyFont="1" applyFill="1" applyBorder="1" applyAlignment="1">
      <alignment horizontal="right" vertical="center"/>
    </xf>
    <xf numFmtId="186" fontId="6" fillId="0" borderId="0" xfId="0" applyNumberFormat="1" applyFont="1" applyFill="1" applyAlignment="1">
      <alignment horizontal="right" vertical="center"/>
    </xf>
    <xf numFmtId="180" fontId="26" fillId="0" borderId="28" xfId="0" applyNumberFormat="1" applyFont="1" applyFill="1" applyBorder="1" applyAlignment="1">
      <alignment horizontal="right" vertical="center"/>
    </xf>
    <xf numFmtId="183" fontId="26" fillId="0" borderId="28" xfId="0" applyNumberFormat="1" applyFont="1" applyFill="1" applyBorder="1" applyAlignment="1">
      <alignment horizontal="right" vertical="center"/>
    </xf>
    <xf numFmtId="176" fontId="18" fillId="6" borderId="2" xfId="7" applyNumberFormat="1" applyFont="1" applyFill="1" applyBorder="1" applyAlignment="1">
      <alignment horizontal="right" vertical="center"/>
    </xf>
    <xf numFmtId="183" fontId="26" fillId="6" borderId="2" xfId="0" applyNumberFormat="1" applyFont="1" applyFill="1" applyBorder="1" applyAlignment="1">
      <alignment horizontal="right" vertical="center"/>
    </xf>
    <xf numFmtId="184" fontId="26" fillId="6" borderId="2" xfId="0" applyNumberFormat="1" applyFont="1" applyFill="1" applyBorder="1" applyAlignment="1">
      <alignment horizontal="right" vertical="center"/>
    </xf>
    <xf numFmtId="181" fontId="18" fillId="0" borderId="13" xfId="0" applyNumberFormat="1" applyFont="1" applyFill="1" applyBorder="1"/>
    <xf numFmtId="181" fontId="18" fillId="0" borderId="14" xfId="0" applyNumberFormat="1" applyFont="1" applyFill="1" applyBorder="1"/>
    <xf numFmtId="49" fontId="4" fillId="3" borderId="27" xfId="0" applyNumberFormat="1" applyFont="1" applyFill="1" applyBorder="1" applyAlignment="1">
      <alignment horizontal="center" vertical="center"/>
    </xf>
    <xf numFmtId="177" fontId="18" fillId="0" borderId="27" xfId="0" applyNumberFormat="1" applyFont="1" applyFill="1" applyBorder="1" applyAlignment="1">
      <alignment horizontal="right" vertical="center"/>
    </xf>
    <xf numFmtId="180" fontId="18" fillId="0" borderId="28" xfId="0" applyNumberFormat="1" applyFont="1" applyFill="1" applyBorder="1" applyAlignment="1">
      <alignment horizontal="right" vertical="center"/>
    </xf>
    <xf numFmtId="177" fontId="18" fillId="0" borderId="28" xfId="0" applyNumberFormat="1" applyFont="1" applyFill="1" applyBorder="1" applyAlignment="1">
      <alignment horizontal="right" vertical="center"/>
    </xf>
    <xf numFmtId="181" fontId="18" fillId="0" borderId="28" xfId="0" applyNumberFormat="1" applyFont="1" applyFill="1" applyBorder="1"/>
    <xf numFmtId="181" fontId="18" fillId="0" borderId="29" xfId="0" applyNumberFormat="1" applyFont="1" applyFill="1" applyBorder="1"/>
    <xf numFmtId="183" fontId="26" fillId="6" borderId="13" xfId="0" applyNumberFormat="1" applyFont="1" applyFill="1" applyBorder="1" applyAlignment="1">
      <alignment horizontal="right" vertical="center"/>
    </xf>
    <xf numFmtId="41" fontId="26" fillId="0" borderId="2" xfId="0" applyNumberFormat="1" applyFont="1" applyFill="1" applyBorder="1" applyAlignment="1">
      <alignment horizontal="right" vertical="center"/>
    </xf>
    <xf numFmtId="177" fontId="26" fillId="0" borderId="67" xfId="0" applyNumberFormat="1" applyFont="1" applyFill="1" applyBorder="1" applyAlignment="1">
      <alignment horizontal="right" vertical="center"/>
    </xf>
    <xf numFmtId="185" fontId="26" fillId="0" borderId="67" xfId="0" applyNumberFormat="1" applyFont="1" applyFill="1" applyBorder="1" applyAlignment="1">
      <alignment horizontal="right" vertical="center"/>
    </xf>
    <xf numFmtId="41" fontId="26" fillId="0" borderId="82" xfId="0" applyNumberFormat="1" applyFont="1" applyFill="1" applyBorder="1" applyAlignment="1">
      <alignment horizontal="right" vertical="center"/>
    </xf>
    <xf numFmtId="177" fontId="26" fillId="0" borderId="82" xfId="0" applyNumberFormat="1" applyFont="1" applyFill="1" applyBorder="1" applyAlignment="1">
      <alignment horizontal="right" vertical="center"/>
    </xf>
    <xf numFmtId="177" fontId="18" fillId="0" borderId="67" xfId="0" applyNumberFormat="1" applyFont="1" applyFill="1" applyBorder="1" applyAlignment="1">
      <alignment horizontal="right" vertical="center"/>
    </xf>
    <xf numFmtId="177" fontId="26" fillId="2" borderId="10" xfId="0" applyNumberFormat="1" applyFont="1" applyFill="1" applyBorder="1" applyAlignment="1">
      <alignment horizontal="right" vertical="center"/>
    </xf>
    <xf numFmtId="183" fontId="26" fillId="6" borderId="6" xfId="0" applyNumberFormat="1" applyFont="1" applyFill="1" applyBorder="1" applyAlignment="1">
      <alignment horizontal="right" vertical="center"/>
    </xf>
    <xf numFmtId="0" fontId="5" fillId="4" borderId="15"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4"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5" fillId="4" borderId="63" xfId="0" applyFont="1" applyFill="1" applyBorder="1" applyAlignment="1">
      <alignment horizontal="center" vertical="center" wrapText="1"/>
    </xf>
    <xf numFmtId="0" fontId="5" fillId="5" borderId="57" xfId="0" applyFont="1" applyFill="1" applyBorder="1" applyAlignment="1">
      <alignment horizontal="center" vertical="center" wrapText="1"/>
    </xf>
    <xf numFmtId="0" fontId="5" fillId="5" borderId="58" xfId="0" applyFont="1" applyFill="1" applyBorder="1" applyAlignment="1">
      <alignment horizontal="center" vertical="center" wrapText="1"/>
    </xf>
    <xf numFmtId="0" fontId="5" fillId="5" borderId="59"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59"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5" fillId="5" borderId="41" xfId="0" applyFont="1" applyFill="1" applyBorder="1" applyAlignment="1">
      <alignment horizontal="center" vertical="center"/>
    </xf>
    <xf numFmtId="0" fontId="5" fillId="5" borderId="43" xfId="0" applyFont="1" applyFill="1" applyBorder="1" applyAlignment="1">
      <alignment horizontal="center" vertical="center"/>
    </xf>
    <xf numFmtId="0" fontId="5" fillId="5" borderId="40" xfId="0" applyFont="1" applyFill="1" applyBorder="1" applyAlignment="1">
      <alignment horizontal="center" vertical="center" wrapText="1"/>
    </xf>
    <xf numFmtId="0" fontId="5" fillId="5" borderId="42" xfId="0" applyFont="1" applyFill="1" applyBorder="1" applyAlignment="1">
      <alignment horizontal="center" vertical="center"/>
    </xf>
    <xf numFmtId="0" fontId="5" fillId="5" borderId="44"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33" xfId="0" applyFont="1" applyFill="1" applyBorder="1" applyAlignment="1">
      <alignment horizontal="center" vertical="center"/>
    </xf>
    <xf numFmtId="0" fontId="17" fillId="4" borderId="18" xfId="0" applyFont="1" applyFill="1" applyBorder="1" applyAlignment="1">
      <alignment horizontal="center"/>
    </xf>
    <xf numFmtId="0" fontId="17" fillId="4" borderId="16" xfId="0" applyFont="1" applyFill="1" applyBorder="1" applyAlignment="1">
      <alignment horizontal="center"/>
    </xf>
    <xf numFmtId="0" fontId="5" fillId="4" borderId="57" xfId="0" applyFont="1" applyFill="1" applyBorder="1" applyAlignment="1">
      <alignment horizontal="center" vertical="center"/>
    </xf>
    <xf numFmtId="0" fontId="5" fillId="4" borderId="58" xfId="0" applyFont="1" applyFill="1" applyBorder="1" applyAlignment="1">
      <alignment horizontal="center" vertical="center"/>
    </xf>
    <xf numFmtId="0" fontId="5" fillId="4" borderId="59" xfId="0" applyFont="1" applyFill="1" applyBorder="1" applyAlignment="1">
      <alignment horizontal="center" vertical="center"/>
    </xf>
    <xf numFmtId="0" fontId="5" fillId="4" borderId="63"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36" xfId="0" applyFont="1" applyFill="1" applyBorder="1" applyAlignment="1">
      <alignment horizontal="center" vertical="center"/>
    </xf>
    <xf numFmtId="0" fontId="17" fillId="4" borderId="34" xfId="0" applyFont="1" applyFill="1" applyBorder="1" applyAlignment="1">
      <alignment horizontal="center" vertical="center"/>
    </xf>
    <xf numFmtId="0" fontId="5" fillId="5" borderId="18"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64"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19" xfId="0" applyFont="1" applyFill="1" applyBorder="1" applyAlignment="1">
      <alignment horizontal="center" vertical="center"/>
    </xf>
    <xf numFmtId="0" fontId="5" fillId="5" borderId="19"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5" borderId="16" xfId="0" applyFont="1" applyFill="1" applyBorder="1" applyAlignment="1">
      <alignment horizontal="center" vertical="center"/>
    </xf>
    <xf numFmtId="0" fontId="5" fillId="5" borderId="19" xfId="0" applyFont="1" applyFill="1" applyBorder="1" applyAlignment="1">
      <alignment horizontal="center" vertical="center"/>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5" fillId="4" borderId="34" xfId="0" applyFont="1" applyFill="1" applyBorder="1" applyAlignment="1">
      <alignment horizontal="center" vertical="center"/>
    </xf>
    <xf numFmtId="0" fontId="5" fillId="4" borderId="47"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64" xfId="0" applyFont="1" applyFill="1" applyBorder="1" applyAlignment="1">
      <alignment horizontal="center" vertical="center"/>
    </xf>
    <xf numFmtId="0" fontId="5" fillId="4" borderId="74"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31" xfId="0" applyFont="1" applyFill="1" applyBorder="1" applyAlignment="1">
      <alignment horizontal="center" vertical="center"/>
    </xf>
    <xf numFmtId="0" fontId="31" fillId="4" borderId="72"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31" fillId="4" borderId="73" xfId="0" applyFont="1" applyFill="1" applyBorder="1" applyAlignment="1">
      <alignment horizontal="center" vertical="center" wrapText="1"/>
    </xf>
    <xf numFmtId="0" fontId="31" fillId="4" borderId="60" xfId="0" applyFont="1" applyFill="1" applyBorder="1" applyAlignment="1">
      <alignment horizontal="center" vertical="center" wrapText="1"/>
    </xf>
    <xf numFmtId="0" fontId="31" fillId="4" borderId="75" xfId="0" applyFont="1" applyFill="1" applyBorder="1" applyAlignment="1">
      <alignment horizontal="center" vertical="center" wrapText="1"/>
    </xf>
  </cellXfs>
  <cellStyles count="8">
    <cellStyle name="Calc Currency (0)" xfId="2"/>
    <cellStyle name="Header1" xfId="3"/>
    <cellStyle name="Header2" xfId="4"/>
    <cellStyle name="Normal_#18-Internet" xfId="5"/>
    <cellStyle name="桁区切り" xfId="7" builtinId="6"/>
    <cellStyle name="桁区切り 2" xfId="1"/>
    <cellStyle name="桁区切り 3" xf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8BF-46FC-BC5F-A93AE9B71CD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8BF-46FC-BC5F-A93AE9B71CD1}"/>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8BF-46FC-BC5F-A93AE9B71CD1}"/>
            </c:ext>
          </c:extLst>
        </c:ser>
        <c:dLbls>
          <c:showLegendKey val="0"/>
          <c:showVal val="0"/>
          <c:showCatName val="0"/>
          <c:showSerName val="0"/>
          <c:showPercent val="0"/>
          <c:showBubbleSize val="0"/>
        </c:dLbls>
        <c:gapWidth val="150"/>
        <c:overlap val="100"/>
        <c:axId val="183323648"/>
        <c:axId val="13863193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8BF-46FC-BC5F-A93AE9B71CD1}"/>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8BF-46FC-BC5F-A93AE9B71CD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8BF-46FC-BC5F-A93AE9B71CD1}"/>
            </c:ext>
          </c:extLst>
        </c:ser>
        <c:dLbls>
          <c:showLegendKey val="0"/>
          <c:showVal val="0"/>
          <c:showCatName val="0"/>
          <c:showSerName val="0"/>
          <c:showPercent val="0"/>
          <c:showBubbleSize val="0"/>
        </c:dLbls>
        <c:marker val="1"/>
        <c:smooth val="0"/>
        <c:axId val="183323648"/>
        <c:axId val="13863193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8BF-46FC-BC5F-A93AE9B71CD1}"/>
            </c:ext>
          </c:extLst>
        </c:ser>
        <c:dLbls>
          <c:showLegendKey val="0"/>
          <c:showVal val="0"/>
          <c:showCatName val="0"/>
          <c:showSerName val="0"/>
          <c:showPercent val="0"/>
          <c:showBubbleSize val="0"/>
        </c:dLbls>
        <c:marker val="1"/>
        <c:smooth val="0"/>
        <c:axId val="183324160"/>
        <c:axId val="138632512"/>
      </c:lineChart>
      <c:catAx>
        <c:axId val="18332364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3648"/>
        <c:crosses val="autoZero"/>
        <c:crossBetween val="between"/>
      </c:valAx>
      <c:catAx>
        <c:axId val="183324160"/>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4160"/>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7BA-4863-98E4-AC100E63AA8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7BA-4863-98E4-AC100E63AA81}"/>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7BA-4863-98E4-AC100E63AA81}"/>
            </c:ext>
          </c:extLst>
        </c:ser>
        <c:dLbls>
          <c:showLegendKey val="0"/>
          <c:showVal val="0"/>
          <c:showCatName val="0"/>
          <c:showSerName val="0"/>
          <c:showPercent val="0"/>
          <c:showBubbleSize val="0"/>
        </c:dLbls>
        <c:gapWidth val="150"/>
        <c:overlap val="100"/>
        <c:axId val="181473280"/>
        <c:axId val="23808409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7BA-4863-98E4-AC100E63AA81}"/>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7BA-4863-98E4-AC100E63AA8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7BA-4863-98E4-AC100E63AA81}"/>
            </c:ext>
          </c:extLst>
        </c:ser>
        <c:dLbls>
          <c:showLegendKey val="0"/>
          <c:showVal val="0"/>
          <c:showCatName val="0"/>
          <c:showSerName val="0"/>
          <c:showPercent val="0"/>
          <c:showBubbleSize val="0"/>
        </c:dLbls>
        <c:marker val="1"/>
        <c:smooth val="0"/>
        <c:axId val="181473280"/>
        <c:axId val="23808409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7BA-4863-98E4-AC100E63AA81}"/>
            </c:ext>
          </c:extLst>
        </c:ser>
        <c:dLbls>
          <c:showLegendKey val="0"/>
          <c:showVal val="0"/>
          <c:showCatName val="0"/>
          <c:showSerName val="0"/>
          <c:showPercent val="0"/>
          <c:showBubbleSize val="0"/>
        </c:dLbls>
        <c:marker val="1"/>
        <c:smooth val="0"/>
        <c:axId val="181473792"/>
        <c:axId val="238084672"/>
      </c:lineChart>
      <c:catAx>
        <c:axId val="18147328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8084096"/>
        <c:crossesAt val="0"/>
        <c:auto val="1"/>
        <c:lblAlgn val="ctr"/>
        <c:lblOffset val="100"/>
        <c:tickLblSkip val="1"/>
        <c:tickMarkSkip val="1"/>
        <c:noMultiLvlLbl val="0"/>
      </c:catAx>
      <c:valAx>
        <c:axId val="238084096"/>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473280"/>
        <c:crosses val="autoZero"/>
        <c:crossBetween val="between"/>
      </c:valAx>
      <c:catAx>
        <c:axId val="181473792"/>
        <c:scaling>
          <c:orientation val="minMax"/>
        </c:scaling>
        <c:delete val="1"/>
        <c:axPos val="b"/>
        <c:majorTickMark val="out"/>
        <c:minorTickMark val="none"/>
        <c:tickLblPos val="nextTo"/>
        <c:crossAx val="238084672"/>
        <c:crosses val="autoZero"/>
        <c:auto val="1"/>
        <c:lblAlgn val="ctr"/>
        <c:lblOffset val="100"/>
        <c:noMultiLvlLbl val="0"/>
      </c:catAx>
      <c:valAx>
        <c:axId val="23808467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47379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FF6-4314-96E9-113F5543527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FF6-4314-96E9-113F5543527A}"/>
            </c:ext>
          </c:extLst>
        </c:ser>
        <c:dLbls>
          <c:showLegendKey val="0"/>
          <c:showVal val="0"/>
          <c:showCatName val="0"/>
          <c:showSerName val="0"/>
          <c:showPercent val="0"/>
          <c:showBubbleSize val="0"/>
        </c:dLbls>
        <c:gapWidth val="150"/>
        <c:overlap val="100"/>
        <c:axId val="181526528"/>
        <c:axId val="23808582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FFF6-4314-96E9-113F5543527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FF6-4314-96E9-113F5543527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FF6-4314-96E9-113F5543527A}"/>
            </c:ext>
          </c:extLst>
        </c:ser>
        <c:dLbls>
          <c:showLegendKey val="0"/>
          <c:showVal val="0"/>
          <c:showCatName val="0"/>
          <c:showSerName val="0"/>
          <c:showPercent val="0"/>
          <c:showBubbleSize val="0"/>
        </c:dLbls>
        <c:marker val="1"/>
        <c:smooth val="0"/>
        <c:axId val="181526528"/>
        <c:axId val="23808582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FF6-4314-96E9-113F5543527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FF6-4314-96E9-113F5543527A}"/>
            </c:ext>
          </c:extLst>
        </c:ser>
        <c:dLbls>
          <c:showLegendKey val="0"/>
          <c:showVal val="0"/>
          <c:showCatName val="0"/>
          <c:showSerName val="0"/>
          <c:showPercent val="0"/>
          <c:showBubbleSize val="0"/>
        </c:dLbls>
        <c:marker val="1"/>
        <c:smooth val="0"/>
        <c:axId val="181527040"/>
        <c:axId val="238086400"/>
      </c:lineChart>
      <c:catAx>
        <c:axId val="18152652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8085824"/>
        <c:crosses val="autoZero"/>
        <c:auto val="1"/>
        <c:lblAlgn val="ctr"/>
        <c:lblOffset val="100"/>
        <c:tickLblSkip val="1"/>
        <c:tickMarkSkip val="1"/>
        <c:noMultiLvlLbl val="0"/>
      </c:catAx>
      <c:valAx>
        <c:axId val="23808582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26528"/>
        <c:crosses val="autoZero"/>
        <c:crossBetween val="between"/>
        <c:majorUnit val="100"/>
        <c:minorUnit val="100"/>
      </c:valAx>
      <c:catAx>
        <c:axId val="181527040"/>
        <c:scaling>
          <c:orientation val="minMax"/>
        </c:scaling>
        <c:delete val="1"/>
        <c:axPos val="b"/>
        <c:majorTickMark val="out"/>
        <c:minorTickMark val="none"/>
        <c:tickLblPos val="nextTo"/>
        <c:crossAx val="238086400"/>
        <c:crossesAt val="80"/>
        <c:auto val="1"/>
        <c:lblAlgn val="ctr"/>
        <c:lblOffset val="100"/>
        <c:noMultiLvlLbl val="0"/>
      </c:catAx>
      <c:valAx>
        <c:axId val="238086400"/>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2704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640-4D35-8270-5EB22B82EC8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640-4D35-8270-5EB22B82EC8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640-4D35-8270-5EB22B82EC8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640-4D35-8270-5EB22B82EC87}"/>
            </c:ext>
          </c:extLst>
        </c:ser>
        <c:dLbls>
          <c:showLegendKey val="0"/>
          <c:showVal val="0"/>
          <c:showCatName val="0"/>
          <c:showSerName val="0"/>
          <c:showPercent val="0"/>
          <c:showBubbleSize val="0"/>
        </c:dLbls>
        <c:gapWidth val="150"/>
        <c:overlap val="100"/>
        <c:axId val="181529088"/>
        <c:axId val="23808812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640-4D35-8270-5EB22B82EC8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640-4D35-8270-5EB22B82EC8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640-4D35-8270-5EB22B82EC87}"/>
            </c:ext>
          </c:extLst>
        </c:ser>
        <c:dLbls>
          <c:showLegendKey val="0"/>
          <c:showVal val="0"/>
          <c:showCatName val="0"/>
          <c:showSerName val="0"/>
          <c:showPercent val="0"/>
          <c:showBubbleSize val="0"/>
        </c:dLbls>
        <c:marker val="1"/>
        <c:smooth val="0"/>
        <c:axId val="181529088"/>
        <c:axId val="23808812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640-4D35-8270-5EB22B82EC8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640-4D35-8270-5EB22B82EC87}"/>
            </c:ext>
          </c:extLst>
        </c:ser>
        <c:dLbls>
          <c:showLegendKey val="0"/>
          <c:showVal val="0"/>
          <c:showCatName val="0"/>
          <c:showSerName val="0"/>
          <c:showPercent val="0"/>
          <c:showBubbleSize val="0"/>
        </c:dLbls>
        <c:marker val="1"/>
        <c:smooth val="0"/>
        <c:axId val="181529600"/>
        <c:axId val="238088704"/>
      </c:lineChart>
      <c:catAx>
        <c:axId val="18152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8088128"/>
        <c:crossesAt val="0"/>
        <c:auto val="1"/>
        <c:lblAlgn val="ctr"/>
        <c:lblOffset val="100"/>
        <c:tickLblSkip val="1"/>
        <c:tickMarkSkip val="1"/>
        <c:noMultiLvlLbl val="0"/>
      </c:catAx>
      <c:valAx>
        <c:axId val="23808812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29088"/>
        <c:crosses val="autoZero"/>
        <c:crossBetween val="between"/>
        <c:majorUnit val="50"/>
        <c:minorUnit val="50"/>
      </c:valAx>
      <c:catAx>
        <c:axId val="181529600"/>
        <c:scaling>
          <c:orientation val="minMax"/>
        </c:scaling>
        <c:delete val="1"/>
        <c:axPos val="b"/>
        <c:majorTickMark val="out"/>
        <c:minorTickMark val="none"/>
        <c:tickLblPos val="nextTo"/>
        <c:crossAx val="238088704"/>
        <c:crosses val="autoZero"/>
        <c:auto val="1"/>
        <c:lblAlgn val="ctr"/>
        <c:lblOffset val="100"/>
        <c:noMultiLvlLbl val="0"/>
      </c:catAx>
      <c:valAx>
        <c:axId val="23808870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2960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B00-4BFC-8E29-E666BD5049D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B00-4BFC-8E29-E666BD5049D5}"/>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B00-4BFC-8E29-E666BD5049D5}"/>
            </c:ext>
          </c:extLst>
        </c:ser>
        <c:dLbls>
          <c:showLegendKey val="0"/>
          <c:showVal val="0"/>
          <c:showCatName val="0"/>
          <c:showSerName val="0"/>
          <c:showPercent val="0"/>
          <c:showBubbleSize val="0"/>
        </c:dLbls>
        <c:gapWidth val="150"/>
        <c:overlap val="100"/>
        <c:axId val="181963264"/>
        <c:axId val="23809043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B00-4BFC-8E29-E666BD5049D5}"/>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B00-4BFC-8E29-E666BD5049D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B00-4BFC-8E29-E666BD5049D5}"/>
            </c:ext>
          </c:extLst>
        </c:ser>
        <c:dLbls>
          <c:showLegendKey val="0"/>
          <c:showVal val="0"/>
          <c:showCatName val="0"/>
          <c:showSerName val="0"/>
          <c:showPercent val="0"/>
          <c:showBubbleSize val="0"/>
        </c:dLbls>
        <c:marker val="1"/>
        <c:smooth val="0"/>
        <c:axId val="181963264"/>
        <c:axId val="23809043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B00-4BFC-8E29-E666BD5049D5}"/>
            </c:ext>
          </c:extLst>
        </c:ser>
        <c:dLbls>
          <c:showLegendKey val="0"/>
          <c:showVal val="0"/>
          <c:showCatName val="0"/>
          <c:showSerName val="0"/>
          <c:showPercent val="0"/>
          <c:showBubbleSize val="0"/>
        </c:dLbls>
        <c:marker val="1"/>
        <c:smooth val="0"/>
        <c:axId val="181963776"/>
        <c:axId val="238091008"/>
      </c:lineChart>
      <c:catAx>
        <c:axId val="18196326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8090432"/>
        <c:crossesAt val="-1000"/>
        <c:auto val="1"/>
        <c:lblAlgn val="ctr"/>
        <c:lblOffset val="100"/>
        <c:tickLblSkip val="1"/>
        <c:tickMarkSkip val="1"/>
        <c:noMultiLvlLbl val="0"/>
      </c:catAx>
      <c:valAx>
        <c:axId val="23809043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63264"/>
        <c:crosses val="autoZero"/>
        <c:crossBetween val="between"/>
      </c:valAx>
      <c:catAx>
        <c:axId val="181963776"/>
        <c:scaling>
          <c:orientation val="minMax"/>
        </c:scaling>
        <c:delete val="1"/>
        <c:axPos val="b"/>
        <c:majorTickMark val="out"/>
        <c:minorTickMark val="none"/>
        <c:tickLblPos val="nextTo"/>
        <c:crossAx val="238091008"/>
        <c:crosses val="autoZero"/>
        <c:auto val="1"/>
        <c:lblAlgn val="ctr"/>
        <c:lblOffset val="100"/>
        <c:noMultiLvlLbl val="0"/>
      </c:catAx>
      <c:valAx>
        <c:axId val="23809100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6377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213-4E72-B632-6223D4483AB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213-4E72-B632-6223D4483AB7}"/>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213-4E72-B632-6223D4483AB7}"/>
            </c:ext>
          </c:extLst>
        </c:ser>
        <c:dLbls>
          <c:showLegendKey val="0"/>
          <c:showVal val="0"/>
          <c:showCatName val="0"/>
          <c:showSerName val="0"/>
          <c:showPercent val="0"/>
          <c:showBubbleSize val="0"/>
        </c:dLbls>
        <c:gapWidth val="150"/>
        <c:overlap val="100"/>
        <c:axId val="182268416"/>
        <c:axId val="24054227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213-4E72-B632-6223D4483AB7}"/>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213-4E72-B632-6223D4483AB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213-4E72-B632-6223D4483AB7}"/>
            </c:ext>
          </c:extLst>
        </c:ser>
        <c:dLbls>
          <c:showLegendKey val="0"/>
          <c:showVal val="0"/>
          <c:showCatName val="0"/>
          <c:showSerName val="0"/>
          <c:showPercent val="0"/>
          <c:showBubbleSize val="0"/>
        </c:dLbls>
        <c:marker val="1"/>
        <c:smooth val="0"/>
        <c:axId val="182268416"/>
        <c:axId val="24054227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213-4E72-B632-6223D4483AB7}"/>
            </c:ext>
          </c:extLst>
        </c:ser>
        <c:dLbls>
          <c:showLegendKey val="0"/>
          <c:showVal val="0"/>
          <c:showCatName val="0"/>
          <c:showSerName val="0"/>
          <c:showPercent val="0"/>
          <c:showBubbleSize val="0"/>
        </c:dLbls>
        <c:marker val="1"/>
        <c:smooth val="0"/>
        <c:axId val="182268928"/>
        <c:axId val="240542848"/>
      </c:lineChart>
      <c:catAx>
        <c:axId val="18226841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542272"/>
        <c:crossesAt val="-1000"/>
        <c:auto val="1"/>
        <c:lblAlgn val="ctr"/>
        <c:lblOffset val="100"/>
        <c:tickLblSkip val="1"/>
        <c:tickMarkSkip val="1"/>
        <c:noMultiLvlLbl val="0"/>
      </c:catAx>
      <c:valAx>
        <c:axId val="24054227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68416"/>
        <c:crosses val="autoZero"/>
        <c:crossBetween val="between"/>
      </c:valAx>
      <c:catAx>
        <c:axId val="182268928"/>
        <c:scaling>
          <c:orientation val="minMax"/>
        </c:scaling>
        <c:delete val="1"/>
        <c:axPos val="b"/>
        <c:majorTickMark val="out"/>
        <c:minorTickMark val="none"/>
        <c:tickLblPos val="nextTo"/>
        <c:crossAx val="240542848"/>
        <c:crosses val="autoZero"/>
        <c:auto val="1"/>
        <c:lblAlgn val="ctr"/>
        <c:lblOffset val="100"/>
        <c:noMultiLvlLbl val="0"/>
      </c:catAx>
      <c:valAx>
        <c:axId val="24054284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6892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EA5-4FA1-BC27-2247B956FAD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EA5-4FA1-BC27-2247B956FADE}"/>
            </c:ext>
          </c:extLst>
        </c:ser>
        <c:dLbls>
          <c:showLegendKey val="0"/>
          <c:showVal val="0"/>
          <c:showCatName val="0"/>
          <c:showSerName val="0"/>
          <c:showPercent val="0"/>
          <c:showBubbleSize val="0"/>
        </c:dLbls>
        <c:gapWidth val="150"/>
        <c:overlap val="100"/>
        <c:axId val="182270976"/>
        <c:axId val="2405445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7EA5-4FA1-BC27-2247B956FAD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EA5-4FA1-BC27-2247B956FAD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EA5-4FA1-BC27-2247B956FADE}"/>
            </c:ext>
          </c:extLst>
        </c:ser>
        <c:dLbls>
          <c:showLegendKey val="0"/>
          <c:showVal val="0"/>
          <c:showCatName val="0"/>
          <c:showSerName val="0"/>
          <c:showPercent val="0"/>
          <c:showBubbleSize val="0"/>
        </c:dLbls>
        <c:marker val="1"/>
        <c:smooth val="0"/>
        <c:axId val="182270976"/>
        <c:axId val="2405445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EA5-4FA1-BC27-2247B956FAD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EA5-4FA1-BC27-2247B956FADE}"/>
            </c:ext>
          </c:extLst>
        </c:ser>
        <c:dLbls>
          <c:showLegendKey val="0"/>
          <c:showVal val="0"/>
          <c:showCatName val="0"/>
          <c:showSerName val="0"/>
          <c:showPercent val="0"/>
          <c:showBubbleSize val="0"/>
        </c:dLbls>
        <c:marker val="1"/>
        <c:smooth val="0"/>
        <c:axId val="182271488"/>
        <c:axId val="240545152"/>
      </c:lineChart>
      <c:catAx>
        <c:axId val="1822709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544576"/>
        <c:crosses val="autoZero"/>
        <c:auto val="1"/>
        <c:lblAlgn val="ctr"/>
        <c:lblOffset val="100"/>
        <c:tickLblSkip val="1"/>
        <c:tickMarkSkip val="1"/>
        <c:noMultiLvlLbl val="0"/>
      </c:catAx>
      <c:valAx>
        <c:axId val="2405445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2270976"/>
        <c:crosses val="autoZero"/>
        <c:crossBetween val="between"/>
        <c:majorUnit val="5000"/>
        <c:minorUnit val="1000"/>
      </c:valAx>
      <c:catAx>
        <c:axId val="182271488"/>
        <c:scaling>
          <c:orientation val="minMax"/>
        </c:scaling>
        <c:delete val="1"/>
        <c:axPos val="b"/>
        <c:majorTickMark val="out"/>
        <c:minorTickMark val="none"/>
        <c:tickLblPos val="nextTo"/>
        <c:crossAx val="240545152"/>
        <c:crossesAt val="80"/>
        <c:auto val="1"/>
        <c:lblAlgn val="ctr"/>
        <c:lblOffset val="100"/>
        <c:noMultiLvlLbl val="0"/>
      </c:catAx>
      <c:valAx>
        <c:axId val="2405451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22714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8A2-4C3F-AE07-788342CE4A6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8A2-4C3F-AE07-788342CE4A64}"/>
            </c:ext>
          </c:extLst>
        </c:ser>
        <c:dLbls>
          <c:showLegendKey val="0"/>
          <c:showVal val="0"/>
          <c:showCatName val="0"/>
          <c:showSerName val="0"/>
          <c:showPercent val="0"/>
          <c:showBubbleSize val="0"/>
        </c:dLbls>
        <c:gapWidth val="150"/>
        <c:overlap val="100"/>
        <c:axId val="183352320"/>
        <c:axId val="2405474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C8A2-4C3F-AE07-788342CE4A6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8A2-4C3F-AE07-788342CE4A6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8A2-4C3F-AE07-788342CE4A64}"/>
            </c:ext>
          </c:extLst>
        </c:ser>
        <c:dLbls>
          <c:showLegendKey val="0"/>
          <c:showVal val="0"/>
          <c:showCatName val="0"/>
          <c:showSerName val="0"/>
          <c:showPercent val="0"/>
          <c:showBubbleSize val="0"/>
        </c:dLbls>
        <c:marker val="1"/>
        <c:smooth val="0"/>
        <c:axId val="183352320"/>
        <c:axId val="2405474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8A2-4C3F-AE07-788342CE4A6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8A2-4C3F-AE07-788342CE4A64}"/>
            </c:ext>
          </c:extLst>
        </c:ser>
        <c:dLbls>
          <c:showLegendKey val="0"/>
          <c:showVal val="0"/>
          <c:showCatName val="0"/>
          <c:showSerName val="0"/>
          <c:showPercent val="0"/>
          <c:showBubbleSize val="0"/>
        </c:dLbls>
        <c:marker val="1"/>
        <c:smooth val="0"/>
        <c:axId val="182270464"/>
        <c:axId val="240548032"/>
      </c:lineChart>
      <c:catAx>
        <c:axId val="1833523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547456"/>
        <c:crosses val="autoZero"/>
        <c:auto val="1"/>
        <c:lblAlgn val="ctr"/>
        <c:lblOffset val="100"/>
        <c:tickLblSkip val="1"/>
        <c:tickMarkSkip val="1"/>
        <c:noMultiLvlLbl val="0"/>
      </c:catAx>
      <c:valAx>
        <c:axId val="24054745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2320"/>
        <c:crosses val="autoZero"/>
        <c:crossBetween val="between"/>
        <c:majorUnit val="5000"/>
        <c:minorUnit val="1000"/>
      </c:valAx>
      <c:catAx>
        <c:axId val="182270464"/>
        <c:scaling>
          <c:orientation val="minMax"/>
        </c:scaling>
        <c:delete val="1"/>
        <c:axPos val="b"/>
        <c:majorTickMark val="out"/>
        <c:minorTickMark val="none"/>
        <c:tickLblPos val="nextTo"/>
        <c:crossAx val="240548032"/>
        <c:crossesAt val="80"/>
        <c:auto val="1"/>
        <c:lblAlgn val="ctr"/>
        <c:lblOffset val="100"/>
        <c:noMultiLvlLbl val="0"/>
      </c:catAx>
      <c:valAx>
        <c:axId val="24054803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227046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119-4C5F-99AF-2473523485A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119-4C5F-99AF-2473523485A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119-4C5F-99AF-2473523485A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119-4C5F-99AF-2473523485A1}"/>
            </c:ext>
          </c:extLst>
        </c:ser>
        <c:dLbls>
          <c:showLegendKey val="0"/>
          <c:showVal val="0"/>
          <c:showCatName val="0"/>
          <c:showSerName val="0"/>
          <c:showPercent val="0"/>
          <c:showBubbleSize val="0"/>
        </c:dLbls>
        <c:gapWidth val="150"/>
        <c:overlap val="100"/>
        <c:axId val="183410688"/>
        <c:axId val="26332422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119-4C5F-99AF-2473523485A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119-4C5F-99AF-2473523485A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119-4C5F-99AF-2473523485A1}"/>
            </c:ext>
          </c:extLst>
        </c:ser>
        <c:dLbls>
          <c:showLegendKey val="0"/>
          <c:showVal val="0"/>
          <c:showCatName val="0"/>
          <c:showSerName val="0"/>
          <c:showPercent val="0"/>
          <c:showBubbleSize val="0"/>
        </c:dLbls>
        <c:marker val="1"/>
        <c:smooth val="0"/>
        <c:axId val="183410688"/>
        <c:axId val="26332422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119-4C5F-99AF-2473523485A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119-4C5F-99AF-2473523485A1}"/>
            </c:ext>
          </c:extLst>
        </c:ser>
        <c:dLbls>
          <c:showLegendKey val="0"/>
          <c:showVal val="0"/>
          <c:showCatName val="0"/>
          <c:showSerName val="0"/>
          <c:showPercent val="0"/>
          <c:showBubbleSize val="0"/>
        </c:dLbls>
        <c:marker val="1"/>
        <c:smooth val="0"/>
        <c:axId val="183411712"/>
        <c:axId val="263324800"/>
      </c:lineChart>
      <c:catAx>
        <c:axId val="1834106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24224"/>
        <c:crosses val="autoZero"/>
        <c:auto val="1"/>
        <c:lblAlgn val="ctr"/>
        <c:lblOffset val="100"/>
        <c:tickLblSkip val="1"/>
        <c:tickMarkSkip val="1"/>
        <c:noMultiLvlLbl val="0"/>
      </c:catAx>
      <c:valAx>
        <c:axId val="26332422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10688"/>
        <c:crosses val="autoZero"/>
        <c:crossBetween val="between"/>
        <c:majorUnit val="2000"/>
      </c:valAx>
      <c:catAx>
        <c:axId val="183411712"/>
        <c:scaling>
          <c:orientation val="minMax"/>
        </c:scaling>
        <c:delete val="1"/>
        <c:axPos val="b"/>
        <c:majorTickMark val="out"/>
        <c:minorTickMark val="none"/>
        <c:tickLblPos val="nextTo"/>
        <c:crossAx val="263324800"/>
        <c:crosses val="autoZero"/>
        <c:auto val="1"/>
        <c:lblAlgn val="ctr"/>
        <c:lblOffset val="100"/>
        <c:noMultiLvlLbl val="0"/>
      </c:catAx>
      <c:valAx>
        <c:axId val="26332480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1171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5D9-4A75-856E-05E1309665C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5D9-4A75-856E-05E1309665C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5D9-4A75-856E-05E1309665C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5D9-4A75-856E-05E1309665CC}"/>
            </c:ext>
          </c:extLst>
        </c:ser>
        <c:dLbls>
          <c:showLegendKey val="0"/>
          <c:showVal val="0"/>
          <c:showCatName val="0"/>
          <c:showSerName val="0"/>
          <c:showPercent val="0"/>
          <c:showBubbleSize val="0"/>
        </c:dLbls>
        <c:gapWidth val="150"/>
        <c:overlap val="100"/>
        <c:axId val="183413760"/>
        <c:axId val="26332652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5D9-4A75-856E-05E1309665C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5D9-4A75-856E-05E1309665C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5D9-4A75-856E-05E1309665CC}"/>
            </c:ext>
          </c:extLst>
        </c:ser>
        <c:dLbls>
          <c:showLegendKey val="0"/>
          <c:showVal val="0"/>
          <c:showCatName val="0"/>
          <c:showSerName val="0"/>
          <c:showPercent val="0"/>
          <c:showBubbleSize val="0"/>
        </c:dLbls>
        <c:marker val="1"/>
        <c:smooth val="0"/>
        <c:axId val="183413760"/>
        <c:axId val="26332652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5D9-4A75-856E-05E1309665C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5D9-4A75-856E-05E1309665CC}"/>
            </c:ext>
          </c:extLst>
        </c:ser>
        <c:dLbls>
          <c:showLegendKey val="0"/>
          <c:showVal val="0"/>
          <c:showCatName val="0"/>
          <c:showSerName val="0"/>
          <c:showPercent val="0"/>
          <c:showBubbleSize val="0"/>
        </c:dLbls>
        <c:marker val="1"/>
        <c:smooth val="0"/>
        <c:axId val="183414272"/>
        <c:axId val="263327104"/>
      </c:lineChart>
      <c:catAx>
        <c:axId val="18341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26528"/>
        <c:crosses val="autoZero"/>
        <c:auto val="1"/>
        <c:lblAlgn val="ctr"/>
        <c:lblOffset val="100"/>
        <c:tickLblSkip val="1"/>
        <c:tickMarkSkip val="1"/>
        <c:noMultiLvlLbl val="0"/>
      </c:catAx>
      <c:valAx>
        <c:axId val="26332652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13760"/>
        <c:crosses val="autoZero"/>
        <c:crossBetween val="between"/>
      </c:valAx>
      <c:catAx>
        <c:axId val="183414272"/>
        <c:scaling>
          <c:orientation val="minMax"/>
        </c:scaling>
        <c:delete val="1"/>
        <c:axPos val="b"/>
        <c:majorTickMark val="out"/>
        <c:minorTickMark val="none"/>
        <c:tickLblPos val="nextTo"/>
        <c:crossAx val="263327104"/>
        <c:crosses val="autoZero"/>
        <c:auto val="1"/>
        <c:lblAlgn val="ctr"/>
        <c:lblOffset val="100"/>
        <c:noMultiLvlLbl val="0"/>
      </c:catAx>
      <c:valAx>
        <c:axId val="26332710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1427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02D-49D9-9221-151E7FEC73B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02D-49D9-9221-151E7FEC73B2}"/>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02D-49D9-9221-151E7FEC73B2}"/>
            </c:ext>
          </c:extLst>
        </c:ser>
        <c:dLbls>
          <c:showLegendKey val="0"/>
          <c:showVal val="0"/>
          <c:showCatName val="0"/>
          <c:showSerName val="0"/>
          <c:showPercent val="0"/>
          <c:showBubbleSize val="0"/>
        </c:dLbls>
        <c:gapWidth val="150"/>
        <c:overlap val="100"/>
        <c:axId val="189999104"/>
        <c:axId val="26332883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02D-49D9-9221-151E7FEC73B2}"/>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02D-49D9-9221-151E7FEC73B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02D-49D9-9221-151E7FEC73B2}"/>
            </c:ext>
          </c:extLst>
        </c:ser>
        <c:dLbls>
          <c:showLegendKey val="0"/>
          <c:showVal val="0"/>
          <c:showCatName val="0"/>
          <c:showSerName val="0"/>
          <c:showPercent val="0"/>
          <c:showBubbleSize val="0"/>
        </c:dLbls>
        <c:marker val="1"/>
        <c:smooth val="0"/>
        <c:axId val="189999104"/>
        <c:axId val="26332883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02D-49D9-9221-151E7FEC73B2}"/>
            </c:ext>
          </c:extLst>
        </c:ser>
        <c:dLbls>
          <c:showLegendKey val="0"/>
          <c:showVal val="0"/>
          <c:showCatName val="0"/>
          <c:showSerName val="0"/>
          <c:showPercent val="0"/>
          <c:showBubbleSize val="0"/>
        </c:dLbls>
        <c:marker val="1"/>
        <c:smooth val="0"/>
        <c:axId val="189999616"/>
        <c:axId val="263329408"/>
      </c:lineChart>
      <c:catAx>
        <c:axId val="189999104"/>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28832"/>
        <c:crossesAt val="0"/>
        <c:auto val="1"/>
        <c:lblAlgn val="ctr"/>
        <c:lblOffset val="100"/>
        <c:tickLblSkip val="1"/>
        <c:tickMarkSkip val="1"/>
        <c:noMultiLvlLbl val="0"/>
      </c:catAx>
      <c:valAx>
        <c:axId val="263328832"/>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999104"/>
        <c:crosses val="autoZero"/>
        <c:crossBetween val="between"/>
      </c:valAx>
      <c:catAx>
        <c:axId val="189999616"/>
        <c:scaling>
          <c:orientation val="minMax"/>
        </c:scaling>
        <c:delete val="1"/>
        <c:axPos val="b"/>
        <c:majorTickMark val="out"/>
        <c:minorTickMark val="none"/>
        <c:tickLblPos val="nextTo"/>
        <c:crossAx val="263329408"/>
        <c:crosses val="autoZero"/>
        <c:auto val="1"/>
        <c:lblAlgn val="ctr"/>
        <c:lblOffset val="100"/>
        <c:noMultiLvlLbl val="0"/>
      </c:catAx>
      <c:valAx>
        <c:axId val="26332940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999616"/>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30A-42B6-B0E0-A0EEB5CDA8C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30A-42B6-B0E0-A0EEB5CDA8CF}"/>
            </c:ext>
          </c:extLst>
        </c:ser>
        <c:dLbls>
          <c:showLegendKey val="0"/>
          <c:showVal val="0"/>
          <c:showCatName val="0"/>
          <c:showSerName val="0"/>
          <c:showPercent val="0"/>
          <c:showBubbleSize val="0"/>
        </c:dLbls>
        <c:gapWidth val="150"/>
        <c:overlap val="100"/>
        <c:axId val="185549824"/>
        <c:axId val="21812364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30A-42B6-B0E0-A0EEB5CDA8C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30A-42B6-B0E0-A0EEB5CDA8C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30A-42B6-B0E0-A0EEB5CDA8CF}"/>
            </c:ext>
          </c:extLst>
        </c:ser>
        <c:dLbls>
          <c:showLegendKey val="0"/>
          <c:showVal val="0"/>
          <c:showCatName val="0"/>
          <c:showSerName val="0"/>
          <c:showPercent val="0"/>
          <c:showBubbleSize val="0"/>
        </c:dLbls>
        <c:marker val="1"/>
        <c:smooth val="0"/>
        <c:axId val="185549824"/>
        <c:axId val="21812364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30A-42B6-B0E0-A0EEB5CDA8C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30A-42B6-B0E0-A0EEB5CDA8CF}"/>
            </c:ext>
          </c:extLst>
        </c:ser>
        <c:dLbls>
          <c:showLegendKey val="0"/>
          <c:showVal val="0"/>
          <c:showCatName val="0"/>
          <c:showSerName val="0"/>
          <c:showPercent val="0"/>
          <c:showBubbleSize val="0"/>
        </c:dLbls>
        <c:marker val="1"/>
        <c:smooth val="0"/>
        <c:axId val="185550336"/>
        <c:axId val="218124224"/>
      </c:lineChart>
      <c:catAx>
        <c:axId val="185549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18123648"/>
        <c:crosses val="autoZero"/>
        <c:auto val="1"/>
        <c:lblAlgn val="ctr"/>
        <c:lblOffset val="100"/>
        <c:tickLblSkip val="1"/>
        <c:tickMarkSkip val="1"/>
        <c:noMultiLvlLbl val="0"/>
      </c:catAx>
      <c:valAx>
        <c:axId val="218123648"/>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5549824"/>
        <c:crosses val="autoZero"/>
        <c:crossBetween val="between"/>
        <c:majorUnit val="100"/>
        <c:minorUnit val="100"/>
      </c:valAx>
      <c:catAx>
        <c:axId val="185550336"/>
        <c:scaling>
          <c:orientation val="minMax"/>
        </c:scaling>
        <c:delete val="1"/>
        <c:axPos val="b"/>
        <c:majorTickMark val="out"/>
        <c:minorTickMark val="none"/>
        <c:tickLblPos val="nextTo"/>
        <c:crossAx val="218124224"/>
        <c:crossesAt val="80"/>
        <c:auto val="1"/>
        <c:lblAlgn val="ctr"/>
        <c:lblOffset val="100"/>
        <c:noMultiLvlLbl val="0"/>
      </c:catAx>
      <c:valAx>
        <c:axId val="218124224"/>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5550336"/>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035-4025-A4D6-B26C0FCE29AD}"/>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035-4025-A4D6-B26C0FCE29AD}"/>
            </c:ext>
          </c:extLst>
        </c:ser>
        <c:dLbls>
          <c:showLegendKey val="0"/>
          <c:showVal val="0"/>
          <c:showCatName val="0"/>
          <c:showSerName val="0"/>
          <c:showPercent val="0"/>
          <c:showBubbleSize val="0"/>
        </c:dLbls>
        <c:gapWidth val="150"/>
        <c:overlap val="100"/>
        <c:axId val="190752768"/>
        <c:axId val="18509004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9035-4025-A4D6-B26C0FCE29AD}"/>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035-4025-A4D6-B26C0FCE29AD}"/>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035-4025-A4D6-B26C0FCE29AD}"/>
            </c:ext>
          </c:extLst>
        </c:ser>
        <c:dLbls>
          <c:showLegendKey val="0"/>
          <c:showVal val="0"/>
          <c:showCatName val="0"/>
          <c:showSerName val="0"/>
          <c:showPercent val="0"/>
          <c:showBubbleSize val="0"/>
        </c:dLbls>
        <c:marker val="1"/>
        <c:smooth val="0"/>
        <c:axId val="190752768"/>
        <c:axId val="18509004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035-4025-A4D6-B26C0FCE29AD}"/>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035-4025-A4D6-B26C0FCE29AD}"/>
            </c:ext>
          </c:extLst>
        </c:ser>
        <c:dLbls>
          <c:showLegendKey val="0"/>
          <c:showVal val="0"/>
          <c:showCatName val="0"/>
          <c:showSerName val="0"/>
          <c:showPercent val="0"/>
          <c:showBubbleSize val="0"/>
        </c:dLbls>
        <c:marker val="1"/>
        <c:smooth val="0"/>
        <c:axId val="190753280"/>
        <c:axId val="263331136"/>
      </c:lineChart>
      <c:catAx>
        <c:axId val="19075276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5090048"/>
        <c:crosses val="autoZero"/>
        <c:auto val="1"/>
        <c:lblAlgn val="ctr"/>
        <c:lblOffset val="100"/>
        <c:tickLblSkip val="1"/>
        <c:tickMarkSkip val="1"/>
        <c:noMultiLvlLbl val="0"/>
      </c:catAx>
      <c:valAx>
        <c:axId val="185090048"/>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752768"/>
        <c:crosses val="autoZero"/>
        <c:crossBetween val="between"/>
        <c:majorUnit val="100"/>
        <c:minorUnit val="100"/>
      </c:valAx>
      <c:catAx>
        <c:axId val="190753280"/>
        <c:scaling>
          <c:orientation val="minMax"/>
        </c:scaling>
        <c:delete val="1"/>
        <c:axPos val="b"/>
        <c:majorTickMark val="out"/>
        <c:minorTickMark val="none"/>
        <c:tickLblPos val="nextTo"/>
        <c:crossAx val="263331136"/>
        <c:crossesAt val="80"/>
        <c:auto val="1"/>
        <c:lblAlgn val="ctr"/>
        <c:lblOffset val="100"/>
        <c:noMultiLvlLbl val="0"/>
      </c:catAx>
      <c:valAx>
        <c:axId val="263331136"/>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75328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A2D-471A-9E4F-DCA64E521B4F}"/>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A2D-471A-9E4F-DCA64E521B4F}"/>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A2D-471A-9E4F-DCA64E521B4F}"/>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A2D-471A-9E4F-DCA64E521B4F}"/>
            </c:ext>
          </c:extLst>
        </c:ser>
        <c:dLbls>
          <c:showLegendKey val="0"/>
          <c:showVal val="0"/>
          <c:showCatName val="0"/>
          <c:showSerName val="0"/>
          <c:showPercent val="0"/>
          <c:showBubbleSize val="0"/>
        </c:dLbls>
        <c:gapWidth val="150"/>
        <c:overlap val="100"/>
        <c:axId val="203784704"/>
        <c:axId val="18509177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A2D-471A-9E4F-DCA64E521B4F}"/>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A2D-471A-9E4F-DCA64E521B4F}"/>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A2D-471A-9E4F-DCA64E521B4F}"/>
            </c:ext>
          </c:extLst>
        </c:ser>
        <c:dLbls>
          <c:showLegendKey val="0"/>
          <c:showVal val="0"/>
          <c:showCatName val="0"/>
          <c:showSerName val="0"/>
          <c:showPercent val="0"/>
          <c:showBubbleSize val="0"/>
        </c:dLbls>
        <c:marker val="1"/>
        <c:smooth val="0"/>
        <c:axId val="203784704"/>
        <c:axId val="18509177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A2D-471A-9E4F-DCA64E521B4F}"/>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A2D-471A-9E4F-DCA64E521B4F}"/>
            </c:ext>
          </c:extLst>
        </c:ser>
        <c:dLbls>
          <c:showLegendKey val="0"/>
          <c:showVal val="0"/>
          <c:showCatName val="0"/>
          <c:showSerName val="0"/>
          <c:showPercent val="0"/>
          <c:showBubbleSize val="0"/>
        </c:dLbls>
        <c:marker val="1"/>
        <c:smooth val="0"/>
        <c:axId val="203785216"/>
        <c:axId val="185092352"/>
      </c:lineChart>
      <c:catAx>
        <c:axId val="20378470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5091776"/>
        <c:crossesAt val="0"/>
        <c:auto val="1"/>
        <c:lblAlgn val="ctr"/>
        <c:lblOffset val="100"/>
        <c:tickLblSkip val="1"/>
        <c:tickMarkSkip val="1"/>
        <c:noMultiLvlLbl val="0"/>
      </c:catAx>
      <c:valAx>
        <c:axId val="18509177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3784704"/>
        <c:crosses val="autoZero"/>
        <c:crossBetween val="between"/>
        <c:majorUnit val="50"/>
        <c:minorUnit val="50"/>
      </c:valAx>
      <c:catAx>
        <c:axId val="203785216"/>
        <c:scaling>
          <c:orientation val="minMax"/>
        </c:scaling>
        <c:delete val="1"/>
        <c:axPos val="b"/>
        <c:majorTickMark val="out"/>
        <c:minorTickMark val="none"/>
        <c:tickLblPos val="nextTo"/>
        <c:crossAx val="185092352"/>
        <c:crosses val="autoZero"/>
        <c:auto val="1"/>
        <c:lblAlgn val="ctr"/>
        <c:lblOffset val="100"/>
        <c:noMultiLvlLbl val="0"/>
      </c:catAx>
      <c:valAx>
        <c:axId val="18509235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3785216"/>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508-4464-84A7-EEEAFDCAE42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508-4464-84A7-EEEAFDCAE42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508-4464-84A7-EEEAFDCAE42B}"/>
            </c:ext>
          </c:extLst>
        </c:ser>
        <c:dLbls>
          <c:showLegendKey val="0"/>
          <c:showVal val="0"/>
          <c:showCatName val="0"/>
          <c:showSerName val="0"/>
          <c:showPercent val="0"/>
          <c:showBubbleSize val="0"/>
        </c:dLbls>
        <c:gapWidth val="150"/>
        <c:overlap val="100"/>
        <c:axId val="205533184"/>
        <c:axId val="18509408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508-4464-84A7-EEEAFDCAE42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508-4464-84A7-EEEAFDCAE42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508-4464-84A7-EEEAFDCAE42B}"/>
            </c:ext>
          </c:extLst>
        </c:ser>
        <c:dLbls>
          <c:showLegendKey val="0"/>
          <c:showVal val="0"/>
          <c:showCatName val="0"/>
          <c:showSerName val="0"/>
          <c:showPercent val="0"/>
          <c:showBubbleSize val="0"/>
        </c:dLbls>
        <c:marker val="1"/>
        <c:smooth val="0"/>
        <c:axId val="205533184"/>
        <c:axId val="18509408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508-4464-84A7-EEEAFDCAE42B}"/>
            </c:ext>
          </c:extLst>
        </c:ser>
        <c:dLbls>
          <c:showLegendKey val="0"/>
          <c:showVal val="0"/>
          <c:showCatName val="0"/>
          <c:showSerName val="0"/>
          <c:showPercent val="0"/>
          <c:showBubbleSize val="0"/>
        </c:dLbls>
        <c:marker val="1"/>
        <c:smooth val="0"/>
        <c:axId val="205533696"/>
        <c:axId val="185094656"/>
      </c:lineChart>
      <c:catAx>
        <c:axId val="20553318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094080"/>
        <c:crossesAt val="-1000"/>
        <c:auto val="1"/>
        <c:lblAlgn val="ctr"/>
        <c:lblOffset val="100"/>
        <c:tickLblSkip val="1"/>
        <c:tickMarkSkip val="1"/>
        <c:noMultiLvlLbl val="0"/>
      </c:catAx>
      <c:valAx>
        <c:axId val="18509408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533184"/>
        <c:crosses val="autoZero"/>
        <c:crossBetween val="between"/>
      </c:valAx>
      <c:catAx>
        <c:axId val="205533696"/>
        <c:scaling>
          <c:orientation val="minMax"/>
        </c:scaling>
        <c:delete val="1"/>
        <c:axPos val="b"/>
        <c:majorTickMark val="out"/>
        <c:minorTickMark val="none"/>
        <c:tickLblPos val="nextTo"/>
        <c:crossAx val="185094656"/>
        <c:crosses val="autoZero"/>
        <c:auto val="1"/>
        <c:lblAlgn val="ctr"/>
        <c:lblOffset val="100"/>
        <c:noMultiLvlLbl val="0"/>
      </c:catAx>
      <c:valAx>
        <c:axId val="18509465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53369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76D-4601-B537-E2E7AA80369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76D-4601-B537-E2E7AA80369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76D-4601-B537-E2E7AA803699}"/>
            </c:ext>
          </c:extLst>
        </c:ser>
        <c:dLbls>
          <c:showLegendKey val="0"/>
          <c:showVal val="0"/>
          <c:showCatName val="0"/>
          <c:showSerName val="0"/>
          <c:showPercent val="0"/>
          <c:showBubbleSize val="0"/>
        </c:dLbls>
        <c:gapWidth val="150"/>
        <c:overlap val="100"/>
        <c:axId val="205535232"/>
        <c:axId val="1850963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76D-4601-B537-E2E7AA80369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76D-4601-B537-E2E7AA80369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76D-4601-B537-E2E7AA803699}"/>
            </c:ext>
          </c:extLst>
        </c:ser>
        <c:dLbls>
          <c:showLegendKey val="0"/>
          <c:showVal val="0"/>
          <c:showCatName val="0"/>
          <c:showSerName val="0"/>
          <c:showPercent val="0"/>
          <c:showBubbleSize val="0"/>
        </c:dLbls>
        <c:marker val="1"/>
        <c:smooth val="0"/>
        <c:axId val="205535232"/>
        <c:axId val="1850963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76D-4601-B537-E2E7AA803699}"/>
            </c:ext>
          </c:extLst>
        </c:ser>
        <c:dLbls>
          <c:showLegendKey val="0"/>
          <c:showVal val="0"/>
          <c:showCatName val="0"/>
          <c:showSerName val="0"/>
          <c:showPercent val="0"/>
          <c:showBubbleSize val="0"/>
        </c:dLbls>
        <c:marker val="1"/>
        <c:smooth val="0"/>
        <c:axId val="205535744"/>
        <c:axId val="185096960"/>
      </c:lineChart>
      <c:catAx>
        <c:axId val="20553523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096384"/>
        <c:crossesAt val="-1000"/>
        <c:auto val="1"/>
        <c:lblAlgn val="ctr"/>
        <c:lblOffset val="100"/>
        <c:tickLblSkip val="1"/>
        <c:tickMarkSkip val="1"/>
        <c:noMultiLvlLbl val="0"/>
      </c:catAx>
      <c:valAx>
        <c:axId val="18509638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535232"/>
        <c:crosses val="autoZero"/>
        <c:crossBetween val="between"/>
      </c:valAx>
      <c:catAx>
        <c:axId val="205535744"/>
        <c:scaling>
          <c:orientation val="minMax"/>
        </c:scaling>
        <c:delete val="1"/>
        <c:axPos val="b"/>
        <c:majorTickMark val="out"/>
        <c:minorTickMark val="none"/>
        <c:tickLblPos val="nextTo"/>
        <c:crossAx val="185096960"/>
        <c:crosses val="autoZero"/>
        <c:auto val="1"/>
        <c:lblAlgn val="ctr"/>
        <c:lblOffset val="100"/>
        <c:noMultiLvlLbl val="0"/>
      </c:catAx>
      <c:valAx>
        <c:axId val="18509696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53574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BB1-438A-BA64-895DE448F9E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BB1-438A-BA64-895DE448F9E4}"/>
            </c:ext>
          </c:extLst>
        </c:ser>
        <c:dLbls>
          <c:showLegendKey val="0"/>
          <c:showVal val="0"/>
          <c:showCatName val="0"/>
          <c:showSerName val="0"/>
          <c:showPercent val="0"/>
          <c:showBubbleSize val="0"/>
        </c:dLbls>
        <c:gapWidth val="150"/>
        <c:overlap val="100"/>
        <c:axId val="215556608"/>
        <c:axId val="38077292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CBB1-438A-BA64-895DE448F9E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BB1-438A-BA64-895DE448F9E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BB1-438A-BA64-895DE448F9E4}"/>
            </c:ext>
          </c:extLst>
        </c:ser>
        <c:dLbls>
          <c:showLegendKey val="0"/>
          <c:showVal val="0"/>
          <c:showCatName val="0"/>
          <c:showSerName val="0"/>
          <c:showPercent val="0"/>
          <c:showBubbleSize val="0"/>
        </c:dLbls>
        <c:marker val="1"/>
        <c:smooth val="0"/>
        <c:axId val="215556608"/>
        <c:axId val="38077292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BB1-438A-BA64-895DE448F9E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BB1-438A-BA64-895DE448F9E4}"/>
            </c:ext>
          </c:extLst>
        </c:ser>
        <c:dLbls>
          <c:showLegendKey val="0"/>
          <c:showVal val="0"/>
          <c:showCatName val="0"/>
          <c:showSerName val="0"/>
          <c:showPercent val="0"/>
          <c:showBubbleSize val="0"/>
        </c:dLbls>
        <c:marker val="1"/>
        <c:smooth val="0"/>
        <c:axId val="215557120"/>
        <c:axId val="380773504"/>
      </c:lineChart>
      <c:catAx>
        <c:axId val="2155566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0772928"/>
        <c:crosses val="autoZero"/>
        <c:auto val="1"/>
        <c:lblAlgn val="ctr"/>
        <c:lblOffset val="100"/>
        <c:tickLblSkip val="1"/>
        <c:tickMarkSkip val="1"/>
        <c:noMultiLvlLbl val="0"/>
      </c:catAx>
      <c:valAx>
        <c:axId val="38077292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5556608"/>
        <c:crosses val="autoZero"/>
        <c:crossBetween val="between"/>
        <c:majorUnit val="5000"/>
        <c:minorUnit val="1000"/>
      </c:valAx>
      <c:catAx>
        <c:axId val="215557120"/>
        <c:scaling>
          <c:orientation val="minMax"/>
        </c:scaling>
        <c:delete val="1"/>
        <c:axPos val="b"/>
        <c:majorTickMark val="out"/>
        <c:minorTickMark val="none"/>
        <c:tickLblPos val="nextTo"/>
        <c:crossAx val="380773504"/>
        <c:crossesAt val="80"/>
        <c:auto val="1"/>
        <c:lblAlgn val="ctr"/>
        <c:lblOffset val="100"/>
        <c:noMultiLvlLbl val="0"/>
      </c:catAx>
      <c:valAx>
        <c:axId val="38077350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555712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0CC-4A93-9B77-E1F218A2B34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0CC-4A93-9B77-E1F218A2B348}"/>
            </c:ext>
          </c:extLst>
        </c:ser>
        <c:dLbls>
          <c:showLegendKey val="0"/>
          <c:showVal val="0"/>
          <c:showCatName val="0"/>
          <c:showSerName val="0"/>
          <c:showPercent val="0"/>
          <c:showBubbleSize val="0"/>
        </c:dLbls>
        <c:gapWidth val="150"/>
        <c:overlap val="100"/>
        <c:axId val="215559680"/>
        <c:axId val="38077580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0CC-4A93-9B77-E1F218A2B34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0CC-4A93-9B77-E1F218A2B34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0CC-4A93-9B77-E1F218A2B348}"/>
            </c:ext>
          </c:extLst>
        </c:ser>
        <c:dLbls>
          <c:showLegendKey val="0"/>
          <c:showVal val="0"/>
          <c:showCatName val="0"/>
          <c:showSerName val="0"/>
          <c:showPercent val="0"/>
          <c:showBubbleSize val="0"/>
        </c:dLbls>
        <c:marker val="1"/>
        <c:smooth val="0"/>
        <c:axId val="215559680"/>
        <c:axId val="38077580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0CC-4A93-9B77-E1F218A2B34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0CC-4A93-9B77-E1F218A2B348}"/>
            </c:ext>
          </c:extLst>
        </c:ser>
        <c:dLbls>
          <c:showLegendKey val="0"/>
          <c:showVal val="0"/>
          <c:showCatName val="0"/>
          <c:showSerName val="0"/>
          <c:showPercent val="0"/>
          <c:showBubbleSize val="0"/>
        </c:dLbls>
        <c:marker val="1"/>
        <c:smooth val="0"/>
        <c:axId val="228167680"/>
        <c:axId val="380776384"/>
      </c:lineChart>
      <c:catAx>
        <c:axId val="2155596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0775808"/>
        <c:crosses val="autoZero"/>
        <c:auto val="1"/>
        <c:lblAlgn val="ctr"/>
        <c:lblOffset val="100"/>
        <c:tickLblSkip val="1"/>
        <c:tickMarkSkip val="1"/>
        <c:noMultiLvlLbl val="0"/>
      </c:catAx>
      <c:valAx>
        <c:axId val="38077580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5559680"/>
        <c:crosses val="autoZero"/>
        <c:crossBetween val="between"/>
        <c:majorUnit val="5000"/>
        <c:minorUnit val="1000"/>
      </c:valAx>
      <c:catAx>
        <c:axId val="228167680"/>
        <c:scaling>
          <c:orientation val="minMax"/>
        </c:scaling>
        <c:delete val="1"/>
        <c:axPos val="b"/>
        <c:majorTickMark val="out"/>
        <c:minorTickMark val="none"/>
        <c:tickLblPos val="nextTo"/>
        <c:crossAx val="380776384"/>
        <c:crossesAt val="80"/>
        <c:auto val="1"/>
        <c:lblAlgn val="ctr"/>
        <c:lblOffset val="100"/>
        <c:noMultiLvlLbl val="0"/>
      </c:catAx>
      <c:valAx>
        <c:axId val="38077638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281676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708-49AA-9FCD-6C9F3628B2A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708-49AA-9FCD-6C9F3628B2A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708-49AA-9FCD-6C9F3628B2A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9708-49AA-9FCD-6C9F3628B2AA}"/>
            </c:ext>
          </c:extLst>
        </c:ser>
        <c:dLbls>
          <c:showLegendKey val="0"/>
          <c:showVal val="0"/>
          <c:showCatName val="0"/>
          <c:showSerName val="0"/>
          <c:showPercent val="0"/>
          <c:showBubbleSize val="0"/>
        </c:dLbls>
        <c:gapWidth val="150"/>
        <c:overlap val="100"/>
        <c:axId val="228170240"/>
        <c:axId val="38077926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708-49AA-9FCD-6C9F3628B2A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708-49AA-9FCD-6C9F3628B2A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708-49AA-9FCD-6C9F3628B2AA}"/>
            </c:ext>
          </c:extLst>
        </c:ser>
        <c:dLbls>
          <c:showLegendKey val="0"/>
          <c:showVal val="0"/>
          <c:showCatName val="0"/>
          <c:showSerName val="0"/>
          <c:showPercent val="0"/>
          <c:showBubbleSize val="0"/>
        </c:dLbls>
        <c:marker val="1"/>
        <c:smooth val="0"/>
        <c:axId val="228170240"/>
        <c:axId val="38077926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9708-49AA-9FCD-6C9F3628B2A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9708-49AA-9FCD-6C9F3628B2AA}"/>
            </c:ext>
          </c:extLst>
        </c:ser>
        <c:dLbls>
          <c:showLegendKey val="0"/>
          <c:showVal val="0"/>
          <c:showCatName val="0"/>
          <c:showSerName val="0"/>
          <c:showPercent val="0"/>
          <c:showBubbleSize val="0"/>
        </c:dLbls>
        <c:marker val="1"/>
        <c:smooth val="0"/>
        <c:axId val="228170752"/>
        <c:axId val="380779840"/>
      </c:lineChart>
      <c:catAx>
        <c:axId val="2281702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80779264"/>
        <c:crosses val="autoZero"/>
        <c:auto val="1"/>
        <c:lblAlgn val="ctr"/>
        <c:lblOffset val="100"/>
        <c:tickLblSkip val="1"/>
        <c:tickMarkSkip val="1"/>
        <c:noMultiLvlLbl val="0"/>
      </c:catAx>
      <c:valAx>
        <c:axId val="38077926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28170240"/>
        <c:crosses val="autoZero"/>
        <c:crossBetween val="between"/>
        <c:majorUnit val="2000"/>
      </c:valAx>
      <c:catAx>
        <c:axId val="228170752"/>
        <c:scaling>
          <c:orientation val="minMax"/>
        </c:scaling>
        <c:delete val="1"/>
        <c:axPos val="b"/>
        <c:majorTickMark val="out"/>
        <c:minorTickMark val="none"/>
        <c:tickLblPos val="nextTo"/>
        <c:crossAx val="380779840"/>
        <c:crosses val="autoZero"/>
        <c:auto val="1"/>
        <c:lblAlgn val="ctr"/>
        <c:lblOffset val="100"/>
        <c:noMultiLvlLbl val="0"/>
      </c:catAx>
      <c:valAx>
        <c:axId val="38077984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2817075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59F-4E83-B9F3-301CC5F35C5E}"/>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59F-4E83-B9F3-301CC5F35C5E}"/>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59F-4E83-B9F3-301CC5F35C5E}"/>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959F-4E83-B9F3-301CC5F35C5E}"/>
            </c:ext>
          </c:extLst>
        </c:ser>
        <c:dLbls>
          <c:showLegendKey val="0"/>
          <c:showVal val="0"/>
          <c:showCatName val="0"/>
          <c:showSerName val="0"/>
          <c:showPercent val="0"/>
          <c:showBubbleSize val="0"/>
        </c:dLbls>
        <c:gapWidth val="150"/>
        <c:overlap val="100"/>
        <c:axId val="237855232"/>
        <c:axId val="19063660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59F-4E83-B9F3-301CC5F35C5E}"/>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59F-4E83-B9F3-301CC5F35C5E}"/>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59F-4E83-B9F3-301CC5F35C5E}"/>
            </c:ext>
          </c:extLst>
        </c:ser>
        <c:dLbls>
          <c:showLegendKey val="0"/>
          <c:showVal val="0"/>
          <c:showCatName val="0"/>
          <c:showSerName val="0"/>
          <c:showPercent val="0"/>
          <c:showBubbleSize val="0"/>
        </c:dLbls>
        <c:marker val="1"/>
        <c:smooth val="0"/>
        <c:axId val="237855232"/>
        <c:axId val="19063660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959F-4E83-B9F3-301CC5F35C5E}"/>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959F-4E83-B9F3-301CC5F35C5E}"/>
            </c:ext>
          </c:extLst>
        </c:ser>
        <c:dLbls>
          <c:showLegendKey val="0"/>
          <c:showVal val="0"/>
          <c:showCatName val="0"/>
          <c:showSerName val="0"/>
          <c:showPercent val="0"/>
          <c:showBubbleSize val="0"/>
        </c:dLbls>
        <c:marker val="1"/>
        <c:smooth val="0"/>
        <c:axId val="237855744"/>
        <c:axId val="190637184"/>
      </c:lineChart>
      <c:catAx>
        <c:axId val="2378552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636608"/>
        <c:crosses val="autoZero"/>
        <c:auto val="1"/>
        <c:lblAlgn val="ctr"/>
        <c:lblOffset val="100"/>
        <c:tickLblSkip val="1"/>
        <c:tickMarkSkip val="1"/>
        <c:noMultiLvlLbl val="0"/>
      </c:catAx>
      <c:valAx>
        <c:axId val="19063660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7855232"/>
        <c:crosses val="autoZero"/>
        <c:crossBetween val="between"/>
      </c:valAx>
      <c:catAx>
        <c:axId val="237855744"/>
        <c:scaling>
          <c:orientation val="minMax"/>
        </c:scaling>
        <c:delete val="1"/>
        <c:axPos val="b"/>
        <c:majorTickMark val="out"/>
        <c:minorTickMark val="none"/>
        <c:tickLblPos val="nextTo"/>
        <c:crossAx val="190637184"/>
        <c:crosses val="autoZero"/>
        <c:auto val="1"/>
        <c:lblAlgn val="ctr"/>
        <c:lblOffset val="100"/>
        <c:noMultiLvlLbl val="0"/>
      </c:catAx>
      <c:valAx>
        <c:axId val="19063718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78557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FC5-40C4-84CA-3871E273019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FC5-40C4-84CA-3871E2730199}"/>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FC5-40C4-84CA-3871E2730199}"/>
            </c:ext>
          </c:extLst>
        </c:ser>
        <c:dLbls>
          <c:showLegendKey val="0"/>
          <c:showVal val="0"/>
          <c:showCatName val="0"/>
          <c:showSerName val="0"/>
          <c:showPercent val="0"/>
          <c:showBubbleSize val="0"/>
        </c:dLbls>
        <c:gapWidth val="150"/>
        <c:overlap val="100"/>
        <c:axId val="243384320"/>
        <c:axId val="19063891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FC5-40C4-84CA-3871E2730199}"/>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FC5-40C4-84CA-3871E273019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FC5-40C4-84CA-3871E2730199}"/>
            </c:ext>
          </c:extLst>
        </c:ser>
        <c:dLbls>
          <c:showLegendKey val="0"/>
          <c:showVal val="0"/>
          <c:showCatName val="0"/>
          <c:showSerName val="0"/>
          <c:showPercent val="0"/>
          <c:showBubbleSize val="0"/>
        </c:dLbls>
        <c:marker val="1"/>
        <c:smooth val="0"/>
        <c:axId val="243384320"/>
        <c:axId val="19063891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FC5-40C4-84CA-3871E2730199}"/>
            </c:ext>
          </c:extLst>
        </c:ser>
        <c:dLbls>
          <c:showLegendKey val="0"/>
          <c:showVal val="0"/>
          <c:showCatName val="0"/>
          <c:showSerName val="0"/>
          <c:showPercent val="0"/>
          <c:showBubbleSize val="0"/>
        </c:dLbls>
        <c:marker val="1"/>
        <c:smooth val="0"/>
        <c:axId val="243384832"/>
        <c:axId val="190639488"/>
      </c:lineChart>
      <c:catAx>
        <c:axId val="24338432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638912"/>
        <c:crossesAt val="0"/>
        <c:auto val="1"/>
        <c:lblAlgn val="ctr"/>
        <c:lblOffset val="100"/>
        <c:tickLblSkip val="1"/>
        <c:tickMarkSkip val="1"/>
        <c:noMultiLvlLbl val="0"/>
      </c:catAx>
      <c:valAx>
        <c:axId val="190638912"/>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3384320"/>
        <c:crosses val="autoZero"/>
        <c:crossBetween val="between"/>
      </c:valAx>
      <c:catAx>
        <c:axId val="243384832"/>
        <c:scaling>
          <c:orientation val="minMax"/>
        </c:scaling>
        <c:delete val="1"/>
        <c:axPos val="b"/>
        <c:majorTickMark val="out"/>
        <c:minorTickMark val="none"/>
        <c:tickLblPos val="nextTo"/>
        <c:crossAx val="190639488"/>
        <c:crosses val="autoZero"/>
        <c:auto val="1"/>
        <c:lblAlgn val="ctr"/>
        <c:lblOffset val="100"/>
        <c:noMultiLvlLbl val="0"/>
      </c:catAx>
      <c:valAx>
        <c:axId val="19063948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338483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6A6-4CB3-8DA8-4CFE21119F76}"/>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6A6-4CB3-8DA8-4CFE21119F76}"/>
            </c:ext>
          </c:extLst>
        </c:ser>
        <c:dLbls>
          <c:showLegendKey val="0"/>
          <c:showVal val="0"/>
          <c:showCatName val="0"/>
          <c:showSerName val="0"/>
          <c:showPercent val="0"/>
          <c:showBubbleSize val="0"/>
        </c:dLbls>
        <c:gapWidth val="150"/>
        <c:overlap val="100"/>
        <c:axId val="262606848"/>
        <c:axId val="19064121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6A6-4CB3-8DA8-4CFE21119F76}"/>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6A6-4CB3-8DA8-4CFE21119F76}"/>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6A6-4CB3-8DA8-4CFE21119F76}"/>
            </c:ext>
          </c:extLst>
        </c:ser>
        <c:dLbls>
          <c:showLegendKey val="0"/>
          <c:showVal val="0"/>
          <c:showCatName val="0"/>
          <c:showSerName val="0"/>
          <c:showPercent val="0"/>
          <c:showBubbleSize val="0"/>
        </c:dLbls>
        <c:marker val="1"/>
        <c:smooth val="0"/>
        <c:axId val="262606848"/>
        <c:axId val="19064121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6A6-4CB3-8DA8-4CFE21119F76}"/>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6A6-4CB3-8DA8-4CFE21119F76}"/>
            </c:ext>
          </c:extLst>
        </c:ser>
        <c:dLbls>
          <c:showLegendKey val="0"/>
          <c:showVal val="0"/>
          <c:showCatName val="0"/>
          <c:showSerName val="0"/>
          <c:showPercent val="0"/>
          <c:showBubbleSize val="0"/>
        </c:dLbls>
        <c:marker val="1"/>
        <c:smooth val="0"/>
        <c:axId val="262607360"/>
        <c:axId val="190641792"/>
      </c:lineChart>
      <c:catAx>
        <c:axId val="26260684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641216"/>
        <c:crosses val="autoZero"/>
        <c:auto val="1"/>
        <c:lblAlgn val="ctr"/>
        <c:lblOffset val="100"/>
        <c:tickLblSkip val="1"/>
        <c:tickMarkSkip val="1"/>
        <c:noMultiLvlLbl val="0"/>
      </c:catAx>
      <c:valAx>
        <c:axId val="19064121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62606848"/>
        <c:crosses val="autoZero"/>
        <c:crossBetween val="between"/>
        <c:majorUnit val="100"/>
        <c:minorUnit val="100"/>
      </c:valAx>
      <c:catAx>
        <c:axId val="262607360"/>
        <c:scaling>
          <c:orientation val="minMax"/>
        </c:scaling>
        <c:delete val="1"/>
        <c:axPos val="b"/>
        <c:majorTickMark val="out"/>
        <c:minorTickMark val="none"/>
        <c:tickLblPos val="nextTo"/>
        <c:crossAx val="190641792"/>
        <c:crossesAt val="80"/>
        <c:auto val="1"/>
        <c:lblAlgn val="ctr"/>
        <c:lblOffset val="100"/>
        <c:noMultiLvlLbl val="0"/>
      </c:catAx>
      <c:valAx>
        <c:axId val="19064179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6260736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02B-44C9-A39A-61673FDE9FE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02B-44C9-A39A-61673FDE9FE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02B-44C9-A39A-61673FDE9FE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002B-44C9-A39A-61673FDE9FE1}"/>
            </c:ext>
          </c:extLst>
        </c:ser>
        <c:dLbls>
          <c:showLegendKey val="0"/>
          <c:showVal val="0"/>
          <c:showCatName val="0"/>
          <c:showSerName val="0"/>
          <c:showPercent val="0"/>
          <c:showBubbleSize val="0"/>
        </c:dLbls>
        <c:gapWidth val="150"/>
        <c:overlap val="100"/>
        <c:axId val="193071616"/>
        <c:axId val="21812595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02B-44C9-A39A-61673FDE9FE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02B-44C9-A39A-61673FDE9FE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02B-44C9-A39A-61673FDE9FE1}"/>
            </c:ext>
          </c:extLst>
        </c:ser>
        <c:dLbls>
          <c:showLegendKey val="0"/>
          <c:showVal val="0"/>
          <c:showCatName val="0"/>
          <c:showSerName val="0"/>
          <c:showPercent val="0"/>
          <c:showBubbleSize val="0"/>
        </c:dLbls>
        <c:marker val="1"/>
        <c:smooth val="0"/>
        <c:axId val="193071616"/>
        <c:axId val="21812595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002B-44C9-A39A-61673FDE9FE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002B-44C9-A39A-61673FDE9FE1}"/>
            </c:ext>
          </c:extLst>
        </c:ser>
        <c:dLbls>
          <c:showLegendKey val="0"/>
          <c:showVal val="0"/>
          <c:showCatName val="0"/>
          <c:showSerName val="0"/>
          <c:showPercent val="0"/>
          <c:showBubbleSize val="0"/>
        </c:dLbls>
        <c:marker val="1"/>
        <c:smooth val="0"/>
        <c:axId val="193072128"/>
        <c:axId val="218126528"/>
      </c:lineChart>
      <c:catAx>
        <c:axId val="1930716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18125952"/>
        <c:crossesAt val="0"/>
        <c:auto val="1"/>
        <c:lblAlgn val="ctr"/>
        <c:lblOffset val="100"/>
        <c:tickLblSkip val="1"/>
        <c:tickMarkSkip val="1"/>
        <c:noMultiLvlLbl val="0"/>
      </c:catAx>
      <c:valAx>
        <c:axId val="218125952"/>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3071616"/>
        <c:crosses val="autoZero"/>
        <c:crossBetween val="between"/>
        <c:majorUnit val="50"/>
        <c:minorUnit val="50"/>
      </c:valAx>
      <c:catAx>
        <c:axId val="193072128"/>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307212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242-4270-8A2B-CA7D3CC4D30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242-4270-8A2B-CA7D3CC4D30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242-4270-8A2B-CA7D3CC4D30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242-4270-8A2B-CA7D3CC4D30B}"/>
            </c:ext>
          </c:extLst>
        </c:ser>
        <c:dLbls>
          <c:showLegendKey val="0"/>
          <c:showVal val="0"/>
          <c:showCatName val="0"/>
          <c:showSerName val="0"/>
          <c:showPercent val="0"/>
          <c:showBubbleSize val="0"/>
        </c:dLbls>
        <c:gapWidth val="150"/>
        <c:overlap val="100"/>
        <c:axId val="262609408"/>
        <c:axId val="19064352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242-4270-8A2B-CA7D3CC4D30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242-4270-8A2B-CA7D3CC4D30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242-4270-8A2B-CA7D3CC4D30B}"/>
            </c:ext>
          </c:extLst>
        </c:ser>
        <c:dLbls>
          <c:showLegendKey val="0"/>
          <c:showVal val="0"/>
          <c:showCatName val="0"/>
          <c:showSerName val="0"/>
          <c:showPercent val="0"/>
          <c:showBubbleSize val="0"/>
        </c:dLbls>
        <c:marker val="1"/>
        <c:smooth val="0"/>
        <c:axId val="262609408"/>
        <c:axId val="19064352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242-4270-8A2B-CA7D3CC4D30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242-4270-8A2B-CA7D3CC4D30B}"/>
            </c:ext>
          </c:extLst>
        </c:ser>
        <c:dLbls>
          <c:showLegendKey val="0"/>
          <c:showVal val="0"/>
          <c:showCatName val="0"/>
          <c:showSerName val="0"/>
          <c:showPercent val="0"/>
          <c:showBubbleSize val="0"/>
        </c:dLbls>
        <c:marker val="1"/>
        <c:smooth val="0"/>
        <c:axId val="262609920"/>
        <c:axId val="235864064"/>
      </c:lineChart>
      <c:catAx>
        <c:axId val="26260940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643520"/>
        <c:crossesAt val="0"/>
        <c:auto val="1"/>
        <c:lblAlgn val="ctr"/>
        <c:lblOffset val="100"/>
        <c:tickLblSkip val="1"/>
        <c:tickMarkSkip val="1"/>
        <c:noMultiLvlLbl val="0"/>
      </c:catAx>
      <c:valAx>
        <c:axId val="190643520"/>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62609408"/>
        <c:crosses val="autoZero"/>
        <c:crossBetween val="between"/>
        <c:majorUnit val="50"/>
        <c:minorUnit val="50"/>
      </c:valAx>
      <c:catAx>
        <c:axId val="262609920"/>
        <c:scaling>
          <c:orientation val="minMax"/>
        </c:scaling>
        <c:delete val="1"/>
        <c:axPos val="b"/>
        <c:majorTickMark val="out"/>
        <c:minorTickMark val="none"/>
        <c:tickLblPos val="nextTo"/>
        <c:crossAx val="235864064"/>
        <c:crosses val="autoZero"/>
        <c:auto val="1"/>
        <c:lblAlgn val="ctr"/>
        <c:lblOffset val="100"/>
        <c:noMultiLvlLbl val="0"/>
      </c:catAx>
      <c:valAx>
        <c:axId val="23586406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6260992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7C7-40C3-911C-B98C3EA80DC8}"/>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7C7-40C3-911C-B98C3EA80DC8}"/>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7C7-40C3-911C-B98C3EA80DC8}"/>
            </c:ext>
          </c:extLst>
        </c:ser>
        <c:dLbls>
          <c:showLegendKey val="0"/>
          <c:showVal val="0"/>
          <c:showCatName val="0"/>
          <c:showSerName val="0"/>
          <c:showPercent val="0"/>
          <c:showBubbleSize val="0"/>
        </c:dLbls>
        <c:gapWidth val="150"/>
        <c:overlap val="100"/>
        <c:axId val="313453056"/>
        <c:axId val="23586579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7C7-40C3-911C-B98C3EA80DC8}"/>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7C7-40C3-911C-B98C3EA80DC8}"/>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7C7-40C3-911C-B98C3EA80DC8}"/>
            </c:ext>
          </c:extLst>
        </c:ser>
        <c:dLbls>
          <c:showLegendKey val="0"/>
          <c:showVal val="0"/>
          <c:showCatName val="0"/>
          <c:showSerName val="0"/>
          <c:showPercent val="0"/>
          <c:showBubbleSize val="0"/>
        </c:dLbls>
        <c:marker val="1"/>
        <c:smooth val="0"/>
        <c:axId val="313453056"/>
        <c:axId val="23586579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7C7-40C3-911C-B98C3EA80DC8}"/>
            </c:ext>
          </c:extLst>
        </c:ser>
        <c:dLbls>
          <c:showLegendKey val="0"/>
          <c:showVal val="0"/>
          <c:showCatName val="0"/>
          <c:showSerName val="0"/>
          <c:showPercent val="0"/>
          <c:showBubbleSize val="0"/>
        </c:dLbls>
        <c:marker val="1"/>
        <c:smooth val="0"/>
        <c:axId val="313453568"/>
        <c:axId val="235866368"/>
      </c:lineChart>
      <c:catAx>
        <c:axId val="31345305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5865792"/>
        <c:crossesAt val="-1000"/>
        <c:auto val="1"/>
        <c:lblAlgn val="ctr"/>
        <c:lblOffset val="100"/>
        <c:tickLblSkip val="1"/>
        <c:tickMarkSkip val="1"/>
        <c:noMultiLvlLbl val="0"/>
      </c:catAx>
      <c:valAx>
        <c:axId val="23586579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3453056"/>
        <c:crosses val="autoZero"/>
        <c:crossBetween val="between"/>
      </c:valAx>
      <c:catAx>
        <c:axId val="313453568"/>
        <c:scaling>
          <c:orientation val="minMax"/>
        </c:scaling>
        <c:delete val="1"/>
        <c:axPos val="b"/>
        <c:majorTickMark val="out"/>
        <c:minorTickMark val="none"/>
        <c:tickLblPos val="nextTo"/>
        <c:crossAx val="235866368"/>
        <c:crosses val="autoZero"/>
        <c:auto val="1"/>
        <c:lblAlgn val="ctr"/>
        <c:lblOffset val="100"/>
        <c:noMultiLvlLbl val="0"/>
      </c:catAx>
      <c:valAx>
        <c:axId val="23586636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345356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6DC-4187-A8C5-1AC67982F15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6DC-4187-A8C5-1AC67982F15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6DC-4187-A8C5-1AC67982F15C}"/>
            </c:ext>
          </c:extLst>
        </c:ser>
        <c:dLbls>
          <c:showLegendKey val="0"/>
          <c:showVal val="0"/>
          <c:showCatName val="0"/>
          <c:showSerName val="0"/>
          <c:showPercent val="0"/>
          <c:showBubbleSize val="0"/>
        </c:dLbls>
        <c:gapWidth val="150"/>
        <c:overlap val="100"/>
        <c:axId val="315281920"/>
        <c:axId val="23586809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6DC-4187-A8C5-1AC67982F15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6DC-4187-A8C5-1AC67982F15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6DC-4187-A8C5-1AC67982F15C}"/>
            </c:ext>
          </c:extLst>
        </c:ser>
        <c:dLbls>
          <c:showLegendKey val="0"/>
          <c:showVal val="0"/>
          <c:showCatName val="0"/>
          <c:showSerName val="0"/>
          <c:showPercent val="0"/>
          <c:showBubbleSize val="0"/>
        </c:dLbls>
        <c:marker val="1"/>
        <c:smooth val="0"/>
        <c:axId val="315281920"/>
        <c:axId val="23586809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6DC-4187-A8C5-1AC67982F15C}"/>
            </c:ext>
          </c:extLst>
        </c:ser>
        <c:dLbls>
          <c:showLegendKey val="0"/>
          <c:showVal val="0"/>
          <c:showCatName val="0"/>
          <c:showSerName val="0"/>
          <c:showPercent val="0"/>
          <c:showBubbleSize val="0"/>
        </c:dLbls>
        <c:marker val="1"/>
        <c:smooth val="0"/>
        <c:axId val="315282432"/>
        <c:axId val="235868672"/>
      </c:lineChart>
      <c:catAx>
        <c:axId val="31528192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5868096"/>
        <c:crossesAt val="-1000"/>
        <c:auto val="1"/>
        <c:lblAlgn val="ctr"/>
        <c:lblOffset val="100"/>
        <c:tickLblSkip val="1"/>
        <c:tickMarkSkip val="1"/>
        <c:noMultiLvlLbl val="0"/>
      </c:catAx>
      <c:valAx>
        <c:axId val="23586809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5281920"/>
        <c:crosses val="autoZero"/>
        <c:crossBetween val="between"/>
      </c:valAx>
      <c:catAx>
        <c:axId val="315282432"/>
        <c:scaling>
          <c:orientation val="minMax"/>
        </c:scaling>
        <c:delete val="1"/>
        <c:axPos val="b"/>
        <c:majorTickMark val="out"/>
        <c:minorTickMark val="none"/>
        <c:tickLblPos val="nextTo"/>
        <c:crossAx val="235868672"/>
        <c:crosses val="autoZero"/>
        <c:auto val="1"/>
        <c:lblAlgn val="ctr"/>
        <c:lblOffset val="100"/>
        <c:noMultiLvlLbl val="0"/>
      </c:catAx>
      <c:valAx>
        <c:axId val="23586867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52824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E64-4FF2-A922-1F1C146B83D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E64-4FF2-A922-1F1C146B83D1}"/>
            </c:ext>
          </c:extLst>
        </c:ser>
        <c:dLbls>
          <c:showLegendKey val="0"/>
          <c:showVal val="0"/>
          <c:showCatName val="0"/>
          <c:showSerName val="0"/>
          <c:showPercent val="0"/>
          <c:showBubbleSize val="0"/>
        </c:dLbls>
        <c:gapWidth val="150"/>
        <c:overlap val="100"/>
        <c:axId val="315284480"/>
        <c:axId val="2358709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E64-4FF2-A922-1F1C146B83D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E64-4FF2-A922-1F1C146B83D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E64-4FF2-A922-1F1C146B83D1}"/>
            </c:ext>
          </c:extLst>
        </c:ser>
        <c:dLbls>
          <c:showLegendKey val="0"/>
          <c:showVal val="0"/>
          <c:showCatName val="0"/>
          <c:showSerName val="0"/>
          <c:showPercent val="0"/>
          <c:showBubbleSize val="0"/>
        </c:dLbls>
        <c:marker val="1"/>
        <c:smooth val="0"/>
        <c:axId val="315284480"/>
        <c:axId val="2358709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E64-4FF2-A922-1F1C146B83D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E64-4FF2-A922-1F1C146B83D1}"/>
            </c:ext>
          </c:extLst>
        </c:ser>
        <c:dLbls>
          <c:showLegendKey val="0"/>
          <c:showVal val="0"/>
          <c:showCatName val="0"/>
          <c:showSerName val="0"/>
          <c:showPercent val="0"/>
          <c:showBubbleSize val="0"/>
        </c:dLbls>
        <c:marker val="1"/>
        <c:smooth val="0"/>
        <c:axId val="315284992"/>
        <c:axId val="235871552"/>
      </c:lineChart>
      <c:catAx>
        <c:axId val="3152844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5870976"/>
        <c:crosses val="autoZero"/>
        <c:auto val="1"/>
        <c:lblAlgn val="ctr"/>
        <c:lblOffset val="100"/>
        <c:tickLblSkip val="1"/>
        <c:tickMarkSkip val="1"/>
        <c:noMultiLvlLbl val="0"/>
      </c:catAx>
      <c:valAx>
        <c:axId val="2358709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5284480"/>
        <c:crosses val="autoZero"/>
        <c:crossBetween val="between"/>
        <c:majorUnit val="5000"/>
        <c:minorUnit val="1000"/>
      </c:valAx>
      <c:catAx>
        <c:axId val="315284992"/>
        <c:scaling>
          <c:orientation val="minMax"/>
        </c:scaling>
        <c:delete val="1"/>
        <c:axPos val="b"/>
        <c:majorTickMark val="out"/>
        <c:minorTickMark val="none"/>
        <c:tickLblPos val="nextTo"/>
        <c:crossAx val="235871552"/>
        <c:crossesAt val="80"/>
        <c:auto val="1"/>
        <c:lblAlgn val="ctr"/>
        <c:lblOffset val="100"/>
        <c:noMultiLvlLbl val="0"/>
      </c:catAx>
      <c:valAx>
        <c:axId val="2358715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528499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53B-4B09-9E45-00A5462D967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53B-4B09-9E45-00A5462D967B}"/>
            </c:ext>
          </c:extLst>
        </c:ser>
        <c:dLbls>
          <c:showLegendKey val="0"/>
          <c:showVal val="0"/>
          <c:showCatName val="0"/>
          <c:showSerName val="0"/>
          <c:showPercent val="0"/>
          <c:showBubbleSize val="0"/>
        </c:dLbls>
        <c:gapWidth val="150"/>
        <c:overlap val="100"/>
        <c:axId val="321281024"/>
        <c:axId val="22832153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53B-4B09-9E45-00A5462D967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53B-4B09-9E45-00A5462D967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53B-4B09-9E45-00A5462D967B}"/>
            </c:ext>
          </c:extLst>
        </c:ser>
        <c:dLbls>
          <c:showLegendKey val="0"/>
          <c:showVal val="0"/>
          <c:showCatName val="0"/>
          <c:showSerName val="0"/>
          <c:showPercent val="0"/>
          <c:showBubbleSize val="0"/>
        </c:dLbls>
        <c:marker val="1"/>
        <c:smooth val="0"/>
        <c:axId val="321281024"/>
        <c:axId val="22832153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53B-4B09-9E45-00A5462D967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53B-4B09-9E45-00A5462D967B}"/>
            </c:ext>
          </c:extLst>
        </c:ser>
        <c:dLbls>
          <c:showLegendKey val="0"/>
          <c:showVal val="0"/>
          <c:showCatName val="0"/>
          <c:showSerName val="0"/>
          <c:showPercent val="0"/>
          <c:showBubbleSize val="0"/>
        </c:dLbls>
        <c:marker val="1"/>
        <c:smooth val="0"/>
        <c:axId val="315283968"/>
        <c:axId val="228322112"/>
      </c:lineChart>
      <c:catAx>
        <c:axId val="32128102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28321536"/>
        <c:crosses val="autoZero"/>
        <c:auto val="1"/>
        <c:lblAlgn val="ctr"/>
        <c:lblOffset val="100"/>
        <c:tickLblSkip val="1"/>
        <c:tickMarkSkip val="1"/>
        <c:noMultiLvlLbl val="0"/>
      </c:catAx>
      <c:valAx>
        <c:axId val="22832153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1281024"/>
        <c:crosses val="autoZero"/>
        <c:crossBetween val="between"/>
        <c:majorUnit val="5000"/>
        <c:minorUnit val="1000"/>
      </c:valAx>
      <c:catAx>
        <c:axId val="315283968"/>
        <c:scaling>
          <c:orientation val="minMax"/>
        </c:scaling>
        <c:delete val="1"/>
        <c:axPos val="b"/>
        <c:majorTickMark val="out"/>
        <c:minorTickMark val="none"/>
        <c:tickLblPos val="nextTo"/>
        <c:crossAx val="228322112"/>
        <c:crossesAt val="80"/>
        <c:auto val="1"/>
        <c:lblAlgn val="ctr"/>
        <c:lblOffset val="100"/>
        <c:noMultiLvlLbl val="0"/>
      </c:catAx>
      <c:valAx>
        <c:axId val="2283221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52839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5A8-4EB6-A790-FF589F60402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5A8-4EB6-A790-FF589F60402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5A8-4EB6-A790-FF589F60402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5A8-4EB6-A790-FF589F60402B}"/>
            </c:ext>
          </c:extLst>
        </c:ser>
        <c:dLbls>
          <c:showLegendKey val="0"/>
          <c:showVal val="0"/>
          <c:showCatName val="0"/>
          <c:showSerName val="0"/>
          <c:showPercent val="0"/>
          <c:showBubbleSize val="0"/>
        </c:dLbls>
        <c:gapWidth val="150"/>
        <c:overlap val="100"/>
        <c:axId val="322342912"/>
        <c:axId val="2283244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5A8-4EB6-A790-FF589F60402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5A8-4EB6-A790-FF589F60402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5A8-4EB6-A790-FF589F60402B}"/>
            </c:ext>
          </c:extLst>
        </c:ser>
        <c:dLbls>
          <c:showLegendKey val="0"/>
          <c:showVal val="0"/>
          <c:showCatName val="0"/>
          <c:showSerName val="0"/>
          <c:showPercent val="0"/>
          <c:showBubbleSize val="0"/>
        </c:dLbls>
        <c:marker val="1"/>
        <c:smooth val="0"/>
        <c:axId val="322342912"/>
        <c:axId val="2283244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5A8-4EB6-A790-FF589F60402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5A8-4EB6-A790-FF589F60402B}"/>
            </c:ext>
          </c:extLst>
        </c:ser>
        <c:dLbls>
          <c:showLegendKey val="0"/>
          <c:showVal val="0"/>
          <c:showCatName val="0"/>
          <c:showSerName val="0"/>
          <c:showPercent val="0"/>
          <c:showBubbleSize val="0"/>
        </c:dLbls>
        <c:marker val="1"/>
        <c:smooth val="0"/>
        <c:axId val="322343936"/>
        <c:axId val="228324992"/>
      </c:lineChart>
      <c:catAx>
        <c:axId val="3223429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28324416"/>
        <c:crosses val="autoZero"/>
        <c:auto val="1"/>
        <c:lblAlgn val="ctr"/>
        <c:lblOffset val="100"/>
        <c:tickLblSkip val="1"/>
        <c:tickMarkSkip val="1"/>
        <c:noMultiLvlLbl val="0"/>
      </c:catAx>
      <c:valAx>
        <c:axId val="2283244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2342912"/>
        <c:crosses val="autoZero"/>
        <c:crossBetween val="between"/>
        <c:majorUnit val="2000"/>
      </c:valAx>
      <c:catAx>
        <c:axId val="322343936"/>
        <c:scaling>
          <c:orientation val="minMax"/>
        </c:scaling>
        <c:delete val="1"/>
        <c:axPos val="b"/>
        <c:majorTickMark val="out"/>
        <c:minorTickMark val="none"/>
        <c:tickLblPos val="nextTo"/>
        <c:crossAx val="228324992"/>
        <c:crosses val="autoZero"/>
        <c:auto val="1"/>
        <c:lblAlgn val="ctr"/>
        <c:lblOffset val="100"/>
        <c:noMultiLvlLbl val="0"/>
      </c:catAx>
      <c:valAx>
        <c:axId val="2283249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234393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46B-41A5-BE92-BC6907431ED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46B-41A5-BE92-BC6907431ED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46B-41A5-BE92-BC6907431ED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46B-41A5-BE92-BC6907431ED6}"/>
            </c:ext>
          </c:extLst>
        </c:ser>
        <c:dLbls>
          <c:showLegendKey val="0"/>
          <c:showVal val="0"/>
          <c:showCatName val="0"/>
          <c:showSerName val="0"/>
          <c:showPercent val="0"/>
          <c:showBubbleSize val="0"/>
        </c:dLbls>
        <c:gapWidth val="150"/>
        <c:overlap val="100"/>
        <c:axId val="322345984"/>
        <c:axId val="22832672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46B-41A5-BE92-BC6907431ED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46B-41A5-BE92-BC6907431ED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46B-41A5-BE92-BC6907431ED6}"/>
            </c:ext>
          </c:extLst>
        </c:ser>
        <c:dLbls>
          <c:showLegendKey val="0"/>
          <c:showVal val="0"/>
          <c:showCatName val="0"/>
          <c:showSerName val="0"/>
          <c:showPercent val="0"/>
          <c:showBubbleSize val="0"/>
        </c:dLbls>
        <c:marker val="1"/>
        <c:smooth val="0"/>
        <c:axId val="322345984"/>
        <c:axId val="22832672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46B-41A5-BE92-BC6907431ED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46B-41A5-BE92-BC6907431ED6}"/>
            </c:ext>
          </c:extLst>
        </c:ser>
        <c:dLbls>
          <c:showLegendKey val="0"/>
          <c:showVal val="0"/>
          <c:showCatName val="0"/>
          <c:showSerName val="0"/>
          <c:showPercent val="0"/>
          <c:showBubbleSize val="0"/>
        </c:dLbls>
        <c:marker val="1"/>
        <c:smooth val="0"/>
        <c:axId val="322346496"/>
        <c:axId val="236625920"/>
      </c:lineChart>
      <c:catAx>
        <c:axId val="3223459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28326720"/>
        <c:crosses val="autoZero"/>
        <c:auto val="1"/>
        <c:lblAlgn val="ctr"/>
        <c:lblOffset val="100"/>
        <c:tickLblSkip val="1"/>
        <c:tickMarkSkip val="1"/>
        <c:noMultiLvlLbl val="0"/>
      </c:catAx>
      <c:valAx>
        <c:axId val="22832672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2345984"/>
        <c:crosses val="autoZero"/>
        <c:crossBetween val="between"/>
      </c:valAx>
      <c:catAx>
        <c:axId val="322346496"/>
        <c:scaling>
          <c:orientation val="minMax"/>
        </c:scaling>
        <c:delete val="1"/>
        <c:axPos val="b"/>
        <c:majorTickMark val="out"/>
        <c:minorTickMark val="none"/>
        <c:tickLblPos val="nextTo"/>
        <c:crossAx val="236625920"/>
        <c:crosses val="autoZero"/>
        <c:auto val="1"/>
        <c:lblAlgn val="ctr"/>
        <c:lblOffset val="100"/>
        <c:noMultiLvlLbl val="0"/>
      </c:catAx>
      <c:valAx>
        <c:axId val="23662592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234649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951-44D3-B4DF-5EC006DE31D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951-44D3-B4DF-5EC006DE31D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951-44D3-B4DF-5EC006DE31DA}"/>
            </c:ext>
          </c:extLst>
        </c:ser>
        <c:dLbls>
          <c:showLegendKey val="0"/>
          <c:showVal val="0"/>
          <c:showCatName val="0"/>
          <c:showSerName val="0"/>
          <c:showPercent val="0"/>
          <c:showBubbleSize val="0"/>
        </c:dLbls>
        <c:gapWidth val="150"/>
        <c:overlap val="100"/>
        <c:axId val="240345088"/>
        <c:axId val="2380273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951-44D3-B4DF-5EC006DE31D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951-44D3-B4DF-5EC006DE31D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951-44D3-B4DF-5EC006DE31DA}"/>
            </c:ext>
          </c:extLst>
        </c:ser>
        <c:dLbls>
          <c:showLegendKey val="0"/>
          <c:showVal val="0"/>
          <c:showCatName val="0"/>
          <c:showSerName val="0"/>
          <c:showPercent val="0"/>
          <c:showBubbleSize val="0"/>
        </c:dLbls>
        <c:marker val="1"/>
        <c:smooth val="0"/>
        <c:axId val="240345088"/>
        <c:axId val="2380273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951-44D3-B4DF-5EC006DE31DA}"/>
            </c:ext>
          </c:extLst>
        </c:ser>
        <c:dLbls>
          <c:showLegendKey val="0"/>
          <c:showVal val="0"/>
          <c:showCatName val="0"/>
          <c:showSerName val="0"/>
          <c:showPercent val="0"/>
          <c:showBubbleSize val="0"/>
        </c:dLbls>
        <c:marker val="1"/>
        <c:smooth val="0"/>
        <c:axId val="240345600"/>
        <c:axId val="238027904"/>
      </c:lineChart>
      <c:catAx>
        <c:axId val="24034508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8027328"/>
        <c:crossesAt val="-1000"/>
        <c:auto val="1"/>
        <c:lblAlgn val="ctr"/>
        <c:lblOffset val="100"/>
        <c:tickLblSkip val="1"/>
        <c:tickMarkSkip val="1"/>
        <c:noMultiLvlLbl val="0"/>
      </c:catAx>
      <c:valAx>
        <c:axId val="23802732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345088"/>
        <c:crosses val="autoZero"/>
        <c:crossBetween val="between"/>
      </c:valAx>
      <c:catAx>
        <c:axId val="240345600"/>
        <c:scaling>
          <c:orientation val="minMax"/>
        </c:scaling>
        <c:delete val="1"/>
        <c:axPos val="b"/>
        <c:majorTickMark val="out"/>
        <c:minorTickMark val="none"/>
        <c:tickLblPos val="nextTo"/>
        <c:crossAx val="238027904"/>
        <c:crosses val="autoZero"/>
        <c:auto val="1"/>
        <c:lblAlgn val="ctr"/>
        <c:lblOffset val="100"/>
        <c:noMultiLvlLbl val="0"/>
      </c:catAx>
      <c:valAx>
        <c:axId val="23802790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34560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E53-49C4-BA02-8AB5981A594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E53-49C4-BA02-8AB5981A5945}"/>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E53-49C4-BA02-8AB5981A5945}"/>
            </c:ext>
          </c:extLst>
        </c:ser>
        <c:dLbls>
          <c:showLegendKey val="0"/>
          <c:showVal val="0"/>
          <c:showCatName val="0"/>
          <c:showSerName val="0"/>
          <c:showPercent val="0"/>
          <c:showBubbleSize val="0"/>
        </c:dLbls>
        <c:gapWidth val="150"/>
        <c:overlap val="100"/>
        <c:axId val="240347648"/>
        <c:axId val="23802963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E53-49C4-BA02-8AB5981A5945}"/>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E53-49C4-BA02-8AB5981A594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E53-49C4-BA02-8AB5981A5945}"/>
            </c:ext>
          </c:extLst>
        </c:ser>
        <c:dLbls>
          <c:showLegendKey val="0"/>
          <c:showVal val="0"/>
          <c:showCatName val="0"/>
          <c:showSerName val="0"/>
          <c:showPercent val="0"/>
          <c:showBubbleSize val="0"/>
        </c:dLbls>
        <c:marker val="1"/>
        <c:smooth val="0"/>
        <c:axId val="240347648"/>
        <c:axId val="23802963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E53-49C4-BA02-8AB5981A5945}"/>
            </c:ext>
          </c:extLst>
        </c:ser>
        <c:dLbls>
          <c:showLegendKey val="0"/>
          <c:showVal val="0"/>
          <c:showCatName val="0"/>
          <c:showSerName val="0"/>
          <c:showPercent val="0"/>
          <c:showBubbleSize val="0"/>
        </c:dLbls>
        <c:marker val="1"/>
        <c:smooth val="0"/>
        <c:axId val="240348160"/>
        <c:axId val="238030208"/>
      </c:lineChart>
      <c:catAx>
        <c:axId val="24034764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8029632"/>
        <c:crossesAt val="-1000"/>
        <c:auto val="1"/>
        <c:lblAlgn val="ctr"/>
        <c:lblOffset val="100"/>
        <c:tickLblSkip val="1"/>
        <c:tickMarkSkip val="1"/>
        <c:noMultiLvlLbl val="0"/>
      </c:catAx>
      <c:valAx>
        <c:axId val="23802963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347648"/>
        <c:crosses val="autoZero"/>
        <c:crossBetween val="between"/>
      </c:valAx>
      <c:catAx>
        <c:axId val="240348160"/>
        <c:scaling>
          <c:orientation val="minMax"/>
        </c:scaling>
        <c:delete val="1"/>
        <c:axPos val="b"/>
        <c:majorTickMark val="out"/>
        <c:minorTickMark val="none"/>
        <c:tickLblPos val="nextTo"/>
        <c:crossAx val="238030208"/>
        <c:crosses val="autoZero"/>
        <c:auto val="1"/>
        <c:lblAlgn val="ctr"/>
        <c:lblOffset val="100"/>
        <c:noMultiLvlLbl val="0"/>
      </c:catAx>
      <c:valAx>
        <c:axId val="23803020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34816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265-4836-BF45-76CFEF27409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265-4836-BF45-76CFEF274098}"/>
            </c:ext>
          </c:extLst>
        </c:ser>
        <c:dLbls>
          <c:showLegendKey val="0"/>
          <c:showVal val="0"/>
          <c:showCatName val="0"/>
          <c:showSerName val="0"/>
          <c:showPercent val="0"/>
          <c:showBubbleSize val="0"/>
        </c:dLbls>
        <c:gapWidth val="150"/>
        <c:overlap val="100"/>
        <c:axId val="327869440"/>
        <c:axId val="23803193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265-4836-BF45-76CFEF27409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265-4836-BF45-76CFEF27409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265-4836-BF45-76CFEF274098}"/>
            </c:ext>
          </c:extLst>
        </c:ser>
        <c:dLbls>
          <c:showLegendKey val="0"/>
          <c:showVal val="0"/>
          <c:showCatName val="0"/>
          <c:showSerName val="0"/>
          <c:showPercent val="0"/>
          <c:showBubbleSize val="0"/>
        </c:dLbls>
        <c:marker val="1"/>
        <c:smooth val="0"/>
        <c:axId val="327869440"/>
        <c:axId val="23803193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265-4836-BF45-76CFEF27409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265-4836-BF45-76CFEF274098}"/>
            </c:ext>
          </c:extLst>
        </c:ser>
        <c:dLbls>
          <c:showLegendKey val="0"/>
          <c:showVal val="0"/>
          <c:showCatName val="0"/>
          <c:showSerName val="0"/>
          <c:showPercent val="0"/>
          <c:showBubbleSize val="0"/>
        </c:dLbls>
        <c:marker val="1"/>
        <c:smooth val="0"/>
        <c:axId val="327869952"/>
        <c:axId val="238032512"/>
      </c:lineChart>
      <c:catAx>
        <c:axId val="3278694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8031936"/>
        <c:crosses val="autoZero"/>
        <c:auto val="1"/>
        <c:lblAlgn val="ctr"/>
        <c:lblOffset val="100"/>
        <c:tickLblSkip val="1"/>
        <c:tickMarkSkip val="1"/>
        <c:noMultiLvlLbl val="0"/>
      </c:catAx>
      <c:valAx>
        <c:axId val="23803193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869440"/>
        <c:crosses val="autoZero"/>
        <c:crossBetween val="between"/>
        <c:majorUnit val="5000"/>
        <c:minorUnit val="1000"/>
      </c:valAx>
      <c:catAx>
        <c:axId val="327869952"/>
        <c:scaling>
          <c:orientation val="minMax"/>
        </c:scaling>
        <c:delete val="1"/>
        <c:axPos val="b"/>
        <c:majorTickMark val="out"/>
        <c:minorTickMark val="none"/>
        <c:tickLblPos val="nextTo"/>
        <c:crossAx val="238032512"/>
        <c:crossesAt val="80"/>
        <c:auto val="1"/>
        <c:lblAlgn val="ctr"/>
        <c:lblOffset val="100"/>
        <c:noMultiLvlLbl val="0"/>
      </c:catAx>
      <c:valAx>
        <c:axId val="2380325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8699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4CB-4DFC-9668-C230FECB82B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4CB-4DFC-9668-C230FECB82B4}"/>
            </c:ext>
          </c:extLst>
        </c:ser>
        <c:dLbls>
          <c:showLegendKey val="0"/>
          <c:showVal val="0"/>
          <c:showCatName val="0"/>
          <c:showSerName val="0"/>
          <c:showPercent val="0"/>
          <c:showBubbleSize val="0"/>
        </c:dLbls>
        <c:gapWidth val="150"/>
        <c:overlap val="100"/>
        <c:axId val="371133440"/>
        <c:axId val="26335699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4CB-4DFC-9668-C230FECB82B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4CB-4DFC-9668-C230FECB82B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4CB-4DFC-9668-C230FECB82B4}"/>
            </c:ext>
          </c:extLst>
        </c:ser>
        <c:dLbls>
          <c:showLegendKey val="0"/>
          <c:showVal val="0"/>
          <c:showCatName val="0"/>
          <c:showSerName val="0"/>
          <c:showPercent val="0"/>
          <c:showBubbleSize val="0"/>
        </c:dLbls>
        <c:marker val="1"/>
        <c:smooth val="0"/>
        <c:axId val="371133440"/>
        <c:axId val="26335699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4CB-4DFC-9668-C230FECB82B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4CB-4DFC-9668-C230FECB82B4}"/>
            </c:ext>
          </c:extLst>
        </c:ser>
        <c:dLbls>
          <c:showLegendKey val="0"/>
          <c:showVal val="0"/>
          <c:showCatName val="0"/>
          <c:showSerName val="0"/>
          <c:showPercent val="0"/>
          <c:showBubbleSize val="0"/>
        </c:dLbls>
        <c:marker val="1"/>
        <c:smooth val="0"/>
        <c:axId val="327868928"/>
        <c:axId val="263357568"/>
      </c:lineChart>
      <c:catAx>
        <c:axId val="3711334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6992"/>
        <c:crosses val="autoZero"/>
        <c:auto val="1"/>
        <c:lblAlgn val="ctr"/>
        <c:lblOffset val="100"/>
        <c:tickLblSkip val="1"/>
        <c:tickMarkSkip val="1"/>
        <c:noMultiLvlLbl val="0"/>
      </c:catAx>
      <c:valAx>
        <c:axId val="26335699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1133440"/>
        <c:crosses val="autoZero"/>
        <c:crossBetween val="between"/>
        <c:majorUnit val="5000"/>
        <c:minorUnit val="1000"/>
      </c:valAx>
      <c:catAx>
        <c:axId val="327868928"/>
        <c:scaling>
          <c:orientation val="minMax"/>
        </c:scaling>
        <c:delete val="1"/>
        <c:axPos val="b"/>
        <c:majorTickMark val="out"/>
        <c:minorTickMark val="none"/>
        <c:tickLblPos val="nextTo"/>
        <c:crossAx val="263357568"/>
        <c:crossesAt val="80"/>
        <c:auto val="1"/>
        <c:lblAlgn val="ctr"/>
        <c:lblOffset val="100"/>
        <c:noMultiLvlLbl val="0"/>
      </c:catAx>
      <c:valAx>
        <c:axId val="26335756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86892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314-4B1B-89FB-60DBCC80023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314-4B1B-89FB-60DBCC80023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314-4B1B-89FB-60DBCC80023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314-4B1B-89FB-60DBCC80023B}"/>
            </c:ext>
          </c:extLst>
        </c:ser>
        <c:dLbls>
          <c:showLegendKey val="0"/>
          <c:showVal val="0"/>
          <c:showCatName val="0"/>
          <c:showSerName val="0"/>
          <c:showPercent val="0"/>
          <c:showBubbleSize val="0"/>
        </c:dLbls>
        <c:gapWidth val="150"/>
        <c:overlap val="100"/>
        <c:axId val="371807232"/>
        <c:axId val="26335987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314-4B1B-89FB-60DBCC80023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314-4B1B-89FB-60DBCC80023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314-4B1B-89FB-60DBCC80023B}"/>
            </c:ext>
          </c:extLst>
        </c:ser>
        <c:dLbls>
          <c:showLegendKey val="0"/>
          <c:showVal val="0"/>
          <c:showCatName val="0"/>
          <c:showSerName val="0"/>
          <c:showPercent val="0"/>
          <c:showBubbleSize val="0"/>
        </c:dLbls>
        <c:marker val="1"/>
        <c:smooth val="0"/>
        <c:axId val="371807232"/>
        <c:axId val="26335987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314-4B1B-89FB-60DBCC80023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314-4B1B-89FB-60DBCC80023B}"/>
            </c:ext>
          </c:extLst>
        </c:ser>
        <c:dLbls>
          <c:showLegendKey val="0"/>
          <c:showVal val="0"/>
          <c:showCatName val="0"/>
          <c:showSerName val="0"/>
          <c:showPercent val="0"/>
          <c:showBubbleSize val="0"/>
        </c:dLbls>
        <c:marker val="1"/>
        <c:smooth val="0"/>
        <c:axId val="372157952"/>
        <c:axId val="263360448"/>
      </c:lineChart>
      <c:catAx>
        <c:axId val="3718072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9872"/>
        <c:crosses val="autoZero"/>
        <c:auto val="1"/>
        <c:lblAlgn val="ctr"/>
        <c:lblOffset val="100"/>
        <c:tickLblSkip val="1"/>
        <c:tickMarkSkip val="1"/>
        <c:noMultiLvlLbl val="0"/>
      </c:catAx>
      <c:valAx>
        <c:axId val="26335987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1807232"/>
        <c:crosses val="autoZero"/>
        <c:crossBetween val="between"/>
        <c:majorUnit val="2000"/>
      </c:valAx>
      <c:catAx>
        <c:axId val="372157952"/>
        <c:scaling>
          <c:orientation val="minMax"/>
        </c:scaling>
        <c:delete val="1"/>
        <c:axPos val="b"/>
        <c:majorTickMark val="out"/>
        <c:minorTickMark val="none"/>
        <c:tickLblPos val="nextTo"/>
        <c:crossAx val="263360448"/>
        <c:crosses val="autoZero"/>
        <c:auto val="1"/>
        <c:lblAlgn val="ctr"/>
        <c:lblOffset val="100"/>
        <c:noMultiLvlLbl val="0"/>
      </c:catAx>
      <c:valAx>
        <c:axId val="26336044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215795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ED3-4B26-BC67-7A1A96F98659}"/>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ED3-4B26-BC67-7A1A96F98659}"/>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ED3-4B26-BC67-7A1A96F98659}"/>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ED3-4B26-BC67-7A1A96F98659}"/>
            </c:ext>
          </c:extLst>
        </c:ser>
        <c:dLbls>
          <c:showLegendKey val="0"/>
          <c:showVal val="0"/>
          <c:showCatName val="0"/>
          <c:showSerName val="0"/>
          <c:showPercent val="0"/>
          <c:showBubbleSize val="0"/>
        </c:dLbls>
        <c:gapWidth val="150"/>
        <c:overlap val="100"/>
        <c:axId val="180803584"/>
        <c:axId val="3690197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ED3-4B26-BC67-7A1A96F98659}"/>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ED3-4B26-BC67-7A1A96F98659}"/>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ED3-4B26-BC67-7A1A96F98659}"/>
            </c:ext>
          </c:extLst>
        </c:ser>
        <c:dLbls>
          <c:showLegendKey val="0"/>
          <c:showVal val="0"/>
          <c:showCatName val="0"/>
          <c:showSerName val="0"/>
          <c:showPercent val="0"/>
          <c:showBubbleSize val="0"/>
        </c:dLbls>
        <c:marker val="1"/>
        <c:smooth val="0"/>
        <c:axId val="180803584"/>
        <c:axId val="3690197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ED3-4B26-BC67-7A1A96F98659}"/>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ED3-4B26-BC67-7A1A96F98659}"/>
            </c:ext>
          </c:extLst>
        </c:ser>
        <c:dLbls>
          <c:showLegendKey val="0"/>
          <c:showVal val="0"/>
          <c:showCatName val="0"/>
          <c:showSerName val="0"/>
          <c:showPercent val="0"/>
          <c:showBubbleSize val="0"/>
        </c:dLbls>
        <c:marker val="1"/>
        <c:smooth val="0"/>
        <c:axId val="180804096"/>
        <c:axId val="369020864"/>
      </c:lineChart>
      <c:catAx>
        <c:axId val="1808035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019712"/>
        <c:crosses val="autoZero"/>
        <c:auto val="1"/>
        <c:lblAlgn val="ctr"/>
        <c:lblOffset val="100"/>
        <c:tickLblSkip val="1"/>
        <c:tickMarkSkip val="1"/>
        <c:noMultiLvlLbl val="0"/>
      </c:catAx>
      <c:valAx>
        <c:axId val="3690197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0803584"/>
        <c:crosses val="autoZero"/>
        <c:crossBetween val="between"/>
      </c:valAx>
      <c:catAx>
        <c:axId val="180804096"/>
        <c:scaling>
          <c:orientation val="minMax"/>
        </c:scaling>
        <c:delete val="1"/>
        <c:axPos val="b"/>
        <c:majorTickMark val="out"/>
        <c:minorTickMark val="none"/>
        <c:tickLblPos val="nextTo"/>
        <c:crossAx val="369020864"/>
        <c:crosses val="autoZero"/>
        <c:auto val="1"/>
        <c:lblAlgn val="ctr"/>
        <c:lblOffset val="100"/>
        <c:noMultiLvlLbl val="0"/>
      </c:catAx>
      <c:valAx>
        <c:axId val="36902086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080409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18" Type="http://schemas.openxmlformats.org/officeDocument/2006/relationships/chart" Target="../charts/chart3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17" Type="http://schemas.openxmlformats.org/officeDocument/2006/relationships/chart" Target="../charts/chart35.xml"/><Relationship Id="rId2" Type="http://schemas.openxmlformats.org/officeDocument/2006/relationships/chart" Target="../charts/chart20.xml"/><Relationship Id="rId16" Type="http://schemas.openxmlformats.org/officeDocument/2006/relationships/chart" Target="../charts/chart34.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chart" Target="../charts/chart3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54</xdr:col>
      <xdr:colOff>0</xdr:colOff>
      <xdr:row>2</xdr:row>
      <xdr:rowOff>0</xdr:rowOff>
    </xdr:from>
    <xdr:to>
      <xdr:col>54</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4" name="Text Box 24">
          <a:extLst>
            <a:ext uri="{FF2B5EF4-FFF2-40B4-BE49-F238E27FC236}">
              <a16:creationId xmlns:a16="http://schemas.microsoft.com/office/drawing/2014/main" xmlns="" id="{00000000-0008-0000-0000-00000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50">
          <a:extLst>
            <a:ext uri="{FF2B5EF4-FFF2-40B4-BE49-F238E27FC236}">
              <a16:creationId xmlns:a16="http://schemas.microsoft.com/office/drawing/2014/main" xmlns=""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2">
          <a:extLst>
            <a:ext uri="{FF2B5EF4-FFF2-40B4-BE49-F238E27FC236}">
              <a16:creationId xmlns:a16="http://schemas.microsoft.com/office/drawing/2014/main" xmlns=""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54</xdr:col>
      <xdr:colOff>0</xdr:colOff>
      <xdr:row>2</xdr:row>
      <xdr:rowOff>0</xdr:rowOff>
    </xdr:from>
    <xdr:to>
      <xdr:col>54</xdr:col>
      <xdr:colOff>76200</xdr:colOff>
      <xdr:row>3</xdr:row>
      <xdr:rowOff>47625</xdr:rowOff>
    </xdr:to>
    <xdr:sp macro="" textlink="">
      <xdr:nvSpPr>
        <xdr:cNvPr id="17" name="Text Box 23">
          <a:extLst>
            <a:ext uri="{FF2B5EF4-FFF2-40B4-BE49-F238E27FC236}">
              <a16:creationId xmlns:a16="http://schemas.microsoft.com/office/drawing/2014/main" xmlns="" id="{00000000-0008-0000-0000-000011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8" name="Text Box 24">
          <a:extLst>
            <a:ext uri="{FF2B5EF4-FFF2-40B4-BE49-F238E27FC236}">
              <a16:creationId xmlns:a16="http://schemas.microsoft.com/office/drawing/2014/main" xmlns="" id="{00000000-0008-0000-0000-000012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9" name="Text Box 50">
          <a:extLst>
            <a:ext uri="{FF2B5EF4-FFF2-40B4-BE49-F238E27FC236}">
              <a16:creationId xmlns:a16="http://schemas.microsoft.com/office/drawing/2014/main" xmlns="" id="{00000000-0008-0000-0000-000013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20" name="Text Box 52">
          <a:extLst>
            <a:ext uri="{FF2B5EF4-FFF2-40B4-BE49-F238E27FC236}">
              <a16:creationId xmlns:a16="http://schemas.microsoft.com/office/drawing/2014/main" xmlns="" id="{00000000-0008-0000-0000-000014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0</xdr:colOff>
      <xdr:row>2</xdr:row>
      <xdr:rowOff>0</xdr:rowOff>
    </xdr:from>
    <xdr:to>
      <xdr:col>54</xdr:col>
      <xdr:colOff>0</xdr:colOff>
      <xdr:row>2</xdr:row>
      <xdr:rowOff>0</xdr:rowOff>
    </xdr:to>
    <xdr:graphicFrame macro="">
      <xdr:nvGraphicFramePr>
        <xdr:cNvPr id="21" name="グラフ 95">
          <a:extLst>
            <a:ext uri="{FF2B5EF4-FFF2-40B4-BE49-F238E27FC236}">
              <a16:creationId xmlns:a16="http://schemas.microsoft.com/office/drawing/2014/main" xmlns=""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2" name="グラフ 96">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3" name="グラフ 100">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4" name="グラフ 103">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5" name="グラフ 131">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6" name="Rectangle 132">
          <a:extLst>
            <a:ext uri="{FF2B5EF4-FFF2-40B4-BE49-F238E27FC236}">
              <a16:creationId xmlns:a16="http://schemas.microsoft.com/office/drawing/2014/main" xmlns="" id="{00000000-0008-0000-0000-00001A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27" name="グラフ 135">
          <a:extLst>
            <a:ext uri="{FF2B5EF4-FFF2-40B4-BE49-F238E27FC236}">
              <a16:creationId xmlns:a16="http://schemas.microsoft.com/office/drawing/2014/main" xmlns=""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8" name="Rectangle 149">
          <a:extLst>
            <a:ext uri="{FF2B5EF4-FFF2-40B4-BE49-F238E27FC236}">
              <a16:creationId xmlns:a16="http://schemas.microsoft.com/office/drawing/2014/main" xmlns="" id="{00000000-0008-0000-0000-00001C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 name="Rectangle 150">
          <a:extLst>
            <a:ext uri="{FF2B5EF4-FFF2-40B4-BE49-F238E27FC236}">
              <a16:creationId xmlns:a16="http://schemas.microsoft.com/office/drawing/2014/main" xmlns="" id="{00000000-0008-0000-0000-00001D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0" name="Rectangle 154">
          <a:extLst>
            <a:ext uri="{FF2B5EF4-FFF2-40B4-BE49-F238E27FC236}">
              <a16:creationId xmlns:a16="http://schemas.microsoft.com/office/drawing/2014/main" xmlns="" id="{00000000-0008-0000-0000-00001E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1" name="Rectangle 159">
          <a:extLst>
            <a:ext uri="{FF2B5EF4-FFF2-40B4-BE49-F238E27FC236}">
              <a16:creationId xmlns:a16="http://schemas.microsoft.com/office/drawing/2014/main" xmlns="" id="{00000000-0008-0000-0000-00001F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2" name="Text Box 161">
          <a:extLst>
            <a:ext uri="{FF2B5EF4-FFF2-40B4-BE49-F238E27FC236}">
              <a16:creationId xmlns:a16="http://schemas.microsoft.com/office/drawing/2014/main" xmlns="" id="{00000000-0008-0000-0000-000020000000}"/>
            </a:ext>
          </a:extLst>
        </xdr:cNvPr>
        <xdr:cNvSpPr txBox="1">
          <a:spLocks noChangeArrowheads="1"/>
        </xdr:cNvSpPr>
      </xdr:nvSpPr>
      <xdr:spPr bwMode="auto">
        <a:xfrm>
          <a:off x="221742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3" name="Text Box 23">
          <a:extLst>
            <a:ext uri="{FF2B5EF4-FFF2-40B4-BE49-F238E27FC236}">
              <a16:creationId xmlns:a16="http://schemas.microsoft.com/office/drawing/2014/main" xmlns="" id="{00000000-0008-0000-0000-000021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4" name="Text Box 24">
          <a:extLst>
            <a:ext uri="{FF2B5EF4-FFF2-40B4-BE49-F238E27FC236}">
              <a16:creationId xmlns:a16="http://schemas.microsoft.com/office/drawing/2014/main" xmlns=""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50">
          <a:extLst>
            <a:ext uri="{FF2B5EF4-FFF2-40B4-BE49-F238E27FC236}">
              <a16:creationId xmlns:a16="http://schemas.microsoft.com/office/drawing/2014/main" xmlns=""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2">
          <a:extLst>
            <a:ext uri="{FF2B5EF4-FFF2-40B4-BE49-F238E27FC236}">
              <a16:creationId xmlns:a16="http://schemas.microsoft.com/office/drawing/2014/main" xmlns=""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7" name="Text Box 23">
          <a:extLst>
            <a:ext uri="{FF2B5EF4-FFF2-40B4-BE49-F238E27FC236}">
              <a16:creationId xmlns:a16="http://schemas.microsoft.com/office/drawing/2014/main" xmlns="" id="{00000000-0008-0000-0000-000025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a16="http://schemas.microsoft.com/office/drawing/2014/main" xmlns=""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a16="http://schemas.microsoft.com/office/drawing/2014/main" xmlns=""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a16="http://schemas.microsoft.com/office/drawing/2014/main" xmlns=""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1" name="Text Box 23">
          <a:extLst>
            <a:ext uri="{FF2B5EF4-FFF2-40B4-BE49-F238E27FC236}">
              <a16:creationId xmlns:a16="http://schemas.microsoft.com/office/drawing/2014/main" xmlns="" id="{00000000-0008-0000-0000-000029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4">
          <a:extLst>
            <a:ext uri="{FF2B5EF4-FFF2-40B4-BE49-F238E27FC236}">
              <a16:creationId xmlns:a16="http://schemas.microsoft.com/office/drawing/2014/main" xmlns=""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50">
          <a:extLst>
            <a:ext uri="{FF2B5EF4-FFF2-40B4-BE49-F238E27FC236}">
              <a16:creationId xmlns:a16="http://schemas.microsoft.com/office/drawing/2014/main" xmlns=""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2">
          <a:extLst>
            <a:ext uri="{FF2B5EF4-FFF2-40B4-BE49-F238E27FC236}">
              <a16:creationId xmlns:a16="http://schemas.microsoft.com/office/drawing/2014/main" xmlns=""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 name="Text Box 23">
          <a:extLst>
            <a:ext uri="{FF2B5EF4-FFF2-40B4-BE49-F238E27FC236}">
              <a16:creationId xmlns:a16="http://schemas.microsoft.com/office/drawing/2014/main" xmlns="" id="{00000000-0008-0000-0000-00002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4">
          <a:extLst>
            <a:ext uri="{FF2B5EF4-FFF2-40B4-BE49-F238E27FC236}">
              <a16:creationId xmlns:a16="http://schemas.microsoft.com/office/drawing/2014/main" xmlns=""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50">
          <a:extLst>
            <a:ext uri="{FF2B5EF4-FFF2-40B4-BE49-F238E27FC236}">
              <a16:creationId xmlns:a16="http://schemas.microsoft.com/office/drawing/2014/main" xmlns=""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2">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24">
          <a:extLst>
            <a:ext uri="{FF2B5EF4-FFF2-40B4-BE49-F238E27FC236}">
              <a16:creationId xmlns:a16="http://schemas.microsoft.com/office/drawing/2014/main" xmlns=""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50">
          <a:extLst>
            <a:ext uri="{FF2B5EF4-FFF2-40B4-BE49-F238E27FC236}">
              <a16:creationId xmlns:a16="http://schemas.microsoft.com/office/drawing/2014/main" xmlns=""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52">
          <a:extLst>
            <a:ext uri="{FF2B5EF4-FFF2-40B4-BE49-F238E27FC236}">
              <a16:creationId xmlns:a16="http://schemas.microsoft.com/office/drawing/2014/main" xmlns=""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2" name="Text Box 23">
          <a:extLst>
            <a:ext uri="{FF2B5EF4-FFF2-40B4-BE49-F238E27FC236}">
              <a16:creationId xmlns:a16="http://schemas.microsoft.com/office/drawing/2014/main" xmlns="" id="{00000000-0008-0000-0000-000034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3" name="Text Box 24">
          <a:extLst>
            <a:ext uri="{FF2B5EF4-FFF2-40B4-BE49-F238E27FC236}">
              <a16:creationId xmlns:a16="http://schemas.microsoft.com/office/drawing/2014/main" xmlns="" id="{00000000-0008-0000-0000-000035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4" name="Text Box 50">
          <a:extLst>
            <a:ext uri="{FF2B5EF4-FFF2-40B4-BE49-F238E27FC236}">
              <a16:creationId xmlns:a16="http://schemas.microsoft.com/office/drawing/2014/main" xmlns="" id="{00000000-0008-0000-0000-00003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5" name="Text Box 52">
          <a:extLst>
            <a:ext uri="{FF2B5EF4-FFF2-40B4-BE49-F238E27FC236}">
              <a16:creationId xmlns:a16="http://schemas.microsoft.com/office/drawing/2014/main" xmlns="" id="{00000000-0008-0000-0000-00003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6" name="Text Box 23">
          <a:extLst>
            <a:ext uri="{FF2B5EF4-FFF2-40B4-BE49-F238E27FC236}">
              <a16:creationId xmlns:a16="http://schemas.microsoft.com/office/drawing/2014/main" xmlns="" id="{00000000-0008-0000-0000-00003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7" name="Text Box 24">
          <a:extLst>
            <a:ext uri="{FF2B5EF4-FFF2-40B4-BE49-F238E27FC236}">
              <a16:creationId xmlns:a16="http://schemas.microsoft.com/office/drawing/2014/main" xmlns="" id="{00000000-0008-0000-0000-000039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8" name="Text Box 50">
          <a:extLst>
            <a:ext uri="{FF2B5EF4-FFF2-40B4-BE49-F238E27FC236}">
              <a16:creationId xmlns:a16="http://schemas.microsoft.com/office/drawing/2014/main" xmlns="" id="{00000000-0008-0000-0000-00003A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9" name="Text Box 52">
          <a:extLst>
            <a:ext uri="{FF2B5EF4-FFF2-40B4-BE49-F238E27FC236}">
              <a16:creationId xmlns:a16="http://schemas.microsoft.com/office/drawing/2014/main" xmlns="" id="{00000000-0008-0000-0000-00003B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53</xdr:col>
      <xdr:colOff>0</xdr:colOff>
      <xdr:row>2</xdr:row>
      <xdr:rowOff>0</xdr:rowOff>
    </xdr:from>
    <xdr:to>
      <xdr:col>53</xdr:col>
      <xdr:colOff>76200</xdr:colOff>
      <xdr:row>3</xdr:row>
      <xdr:rowOff>57150</xdr:rowOff>
    </xdr:to>
    <xdr:sp macro="" textlink="">
      <xdr:nvSpPr>
        <xdr:cNvPr id="60" name="Text Box 23">
          <a:extLst>
            <a:ext uri="{FF2B5EF4-FFF2-40B4-BE49-F238E27FC236}">
              <a16:creationId xmlns:a16="http://schemas.microsoft.com/office/drawing/2014/main" xmlns="" id="{00000000-0008-0000-0000-00003C000000}"/>
            </a:ext>
          </a:extLst>
        </xdr:cNvPr>
        <xdr:cNvSpPr txBox="1">
          <a:spLocks noChangeArrowheads="1"/>
        </xdr:cNvSpPr>
      </xdr:nvSpPr>
      <xdr:spPr bwMode="auto">
        <a:xfrm>
          <a:off x="246126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61" name="Text Box 24">
          <a:extLst>
            <a:ext uri="{FF2B5EF4-FFF2-40B4-BE49-F238E27FC236}">
              <a16:creationId xmlns:a16="http://schemas.microsoft.com/office/drawing/2014/main" xmlns="" id="{00000000-0008-0000-0000-00003D000000}"/>
            </a:ext>
          </a:extLst>
        </xdr:cNvPr>
        <xdr:cNvSpPr txBox="1">
          <a:spLocks noChangeArrowheads="1"/>
        </xdr:cNvSpPr>
      </xdr:nvSpPr>
      <xdr:spPr bwMode="auto">
        <a:xfrm>
          <a:off x="246126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62" name="Text Box 50">
          <a:extLst>
            <a:ext uri="{FF2B5EF4-FFF2-40B4-BE49-F238E27FC236}">
              <a16:creationId xmlns:a16="http://schemas.microsoft.com/office/drawing/2014/main" xmlns="" id="{00000000-0008-0000-0000-00003E000000}"/>
            </a:ext>
          </a:extLst>
        </xdr:cNvPr>
        <xdr:cNvSpPr txBox="1">
          <a:spLocks noChangeArrowheads="1"/>
        </xdr:cNvSpPr>
      </xdr:nvSpPr>
      <xdr:spPr bwMode="auto">
        <a:xfrm>
          <a:off x="246126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63" name="Text Box 52">
          <a:extLst>
            <a:ext uri="{FF2B5EF4-FFF2-40B4-BE49-F238E27FC236}">
              <a16:creationId xmlns:a16="http://schemas.microsoft.com/office/drawing/2014/main" xmlns="" id="{00000000-0008-0000-0000-00003F000000}"/>
            </a:ext>
          </a:extLst>
        </xdr:cNvPr>
        <xdr:cNvSpPr txBox="1">
          <a:spLocks noChangeArrowheads="1"/>
        </xdr:cNvSpPr>
      </xdr:nvSpPr>
      <xdr:spPr bwMode="auto">
        <a:xfrm>
          <a:off x="246126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0</xdr:colOff>
      <xdr:row>2</xdr:row>
      <xdr:rowOff>0</xdr:rowOff>
    </xdr:from>
    <xdr:ext cx="76200" cy="209550"/>
    <xdr:sp macro="" textlink="">
      <xdr:nvSpPr>
        <xdr:cNvPr id="64" name="Text Box 23">
          <a:extLst>
            <a:ext uri="{FF2B5EF4-FFF2-40B4-BE49-F238E27FC236}">
              <a16:creationId xmlns:a16="http://schemas.microsoft.com/office/drawing/2014/main" xmlns="" id="{00000000-0008-0000-0000-000040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65" name="Text Box 24">
          <a:extLst>
            <a:ext uri="{FF2B5EF4-FFF2-40B4-BE49-F238E27FC236}">
              <a16:creationId xmlns:a16="http://schemas.microsoft.com/office/drawing/2014/main" xmlns="" id="{00000000-0008-0000-0000-000041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66" name="Text Box 50">
          <a:extLst>
            <a:ext uri="{FF2B5EF4-FFF2-40B4-BE49-F238E27FC236}">
              <a16:creationId xmlns:a16="http://schemas.microsoft.com/office/drawing/2014/main" xmlns="" id="{00000000-0008-0000-0000-000042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67" name="Text Box 52">
          <a:extLst>
            <a:ext uri="{FF2B5EF4-FFF2-40B4-BE49-F238E27FC236}">
              <a16:creationId xmlns:a16="http://schemas.microsoft.com/office/drawing/2014/main" xmlns="" id="{00000000-0008-0000-0000-000043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68" name="Text Box 23">
          <a:extLst>
            <a:ext uri="{FF2B5EF4-FFF2-40B4-BE49-F238E27FC236}">
              <a16:creationId xmlns:a16="http://schemas.microsoft.com/office/drawing/2014/main" xmlns="" id="{00000000-0008-0000-0000-000044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69" name="Text Box 24">
          <a:extLst>
            <a:ext uri="{FF2B5EF4-FFF2-40B4-BE49-F238E27FC236}">
              <a16:creationId xmlns:a16="http://schemas.microsoft.com/office/drawing/2014/main" xmlns="" id="{00000000-0008-0000-0000-000045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0" name="Text Box 50">
          <a:extLst>
            <a:ext uri="{FF2B5EF4-FFF2-40B4-BE49-F238E27FC236}">
              <a16:creationId xmlns:a16="http://schemas.microsoft.com/office/drawing/2014/main" xmlns="" id="{00000000-0008-0000-0000-000046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1" name="Text Box 52">
          <a:extLst>
            <a:ext uri="{FF2B5EF4-FFF2-40B4-BE49-F238E27FC236}">
              <a16:creationId xmlns:a16="http://schemas.microsoft.com/office/drawing/2014/main" xmlns="" id="{00000000-0008-0000-0000-000047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2" name="Text Box 23">
          <a:extLst>
            <a:ext uri="{FF2B5EF4-FFF2-40B4-BE49-F238E27FC236}">
              <a16:creationId xmlns:a16="http://schemas.microsoft.com/office/drawing/2014/main" xmlns="" id="{00000000-0008-0000-0000-000048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3" name="Text Box 24">
          <a:extLst>
            <a:ext uri="{FF2B5EF4-FFF2-40B4-BE49-F238E27FC236}">
              <a16:creationId xmlns:a16="http://schemas.microsoft.com/office/drawing/2014/main" xmlns="" id="{00000000-0008-0000-0000-000049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4" name="Text Box 50">
          <a:extLst>
            <a:ext uri="{FF2B5EF4-FFF2-40B4-BE49-F238E27FC236}">
              <a16:creationId xmlns:a16="http://schemas.microsoft.com/office/drawing/2014/main" xmlns="" id="{00000000-0008-0000-0000-00004A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5" name="Text Box 52">
          <a:extLst>
            <a:ext uri="{FF2B5EF4-FFF2-40B4-BE49-F238E27FC236}">
              <a16:creationId xmlns:a16="http://schemas.microsoft.com/office/drawing/2014/main" xmlns="" id="{00000000-0008-0000-0000-00004B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6" name="Text Box 23">
          <a:extLst>
            <a:ext uri="{FF2B5EF4-FFF2-40B4-BE49-F238E27FC236}">
              <a16:creationId xmlns:a16="http://schemas.microsoft.com/office/drawing/2014/main" xmlns="" id="{00000000-0008-0000-0000-00004C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7" name="Text Box 24">
          <a:extLst>
            <a:ext uri="{FF2B5EF4-FFF2-40B4-BE49-F238E27FC236}">
              <a16:creationId xmlns:a16="http://schemas.microsoft.com/office/drawing/2014/main" xmlns="" id="{00000000-0008-0000-0000-00004D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8" name="Text Box 50">
          <a:extLst>
            <a:ext uri="{FF2B5EF4-FFF2-40B4-BE49-F238E27FC236}">
              <a16:creationId xmlns:a16="http://schemas.microsoft.com/office/drawing/2014/main" xmlns="" id="{00000000-0008-0000-0000-00004E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79" name="Text Box 52">
          <a:extLst>
            <a:ext uri="{FF2B5EF4-FFF2-40B4-BE49-F238E27FC236}">
              <a16:creationId xmlns:a16="http://schemas.microsoft.com/office/drawing/2014/main" xmlns="" id="{00000000-0008-0000-0000-00004F000000}"/>
            </a:ext>
          </a:extLst>
        </xdr:cNvPr>
        <xdr:cNvSpPr txBox="1">
          <a:spLocks noChangeArrowheads="1"/>
        </xdr:cNvSpPr>
      </xdr:nvSpPr>
      <xdr:spPr bwMode="auto">
        <a:xfrm>
          <a:off x="5305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9550"/>
    <xdr:sp macro="" textlink="">
      <xdr:nvSpPr>
        <xdr:cNvPr id="80" name="Text Box 23">
          <a:extLst>
            <a:ext uri="{FF2B5EF4-FFF2-40B4-BE49-F238E27FC236}">
              <a16:creationId xmlns:a16="http://schemas.microsoft.com/office/drawing/2014/main" xmlns="" id="{00000000-0008-0000-0000-000050000000}"/>
            </a:ext>
          </a:extLst>
        </xdr:cNvPr>
        <xdr:cNvSpPr txBox="1">
          <a:spLocks noChangeArrowheads="1"/>
        </xdr:cNvSpPr>
      </xdr:nvSpPr>
      <xdr:spPr bwMode="auto">
        <a:xfrm>
          <a:off x="24545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9550"/>
    <xdr:sp macro="" textlink="">
      <xdr:nvSpPr>
        <xdr:cNvPr id="81" name="Text Box 24">
          <a:extLst>
            <a:ext uri="{FF2B5EF4-FFF2-40B4-BE49-F238E27FC236}">
              <a16:creationId xmlns:a16="http://schemas.microsoft.com/office/drawing/2014/main" xmlns="" id="{00000000-0008-0000-0000-000051000000}"/>
            </a:ext>
          </a:extLst>
        </xdr:cNvPr>
        <xdr:cNvSpPr txBox="1">
          <a:spLocks noChangeArrowheads="1"/>
        </xdr:cNvSpPr>
      </xdr:nvSpPr>
      <xdr:spPr bwMode="auto">
        <a:xfrm>
          <a:off x="24545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9550"/>
    <xdr:sp macro="" textlink="">
      <xdr:nvSpPr>
        <xdr:cNvPr id="82" name="Text Box 50">
          <a:extLst>
            <a:ext uri="{FF2B5EF4-FFF2-40B4-BE49-F238E27FC236}">
              <a16:creationId xmlns:a16="http://schemas.microsoft.com/office/drawing/2014/main" xmlns="" id="{00000000-0008-0000-0000-000052000000}"/>
            </a:ext>
          </a:extLst>
        </xdr:cNvPr>
        <xdr:cNvSpPr txBox="1">
          <a:spLocks noChangeArrowheads="1"/>
        </xdr:cNvSpPr>
      </xdr:nvSpPr>
      <xdr:spPr bwMode="auto">
        <a:xfrm>
          <a:off x="24545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9550"/>
    <xdr:sp macro="" textlink="">
      <xdr:nvSpPr>
        <xdr:cNvPr id="83" name="Text Box 52">
          <a:extLst>
            <a:ext uri="{FF2B5EF4-FFF2-40B4-BE49-F238E27FC236}">
              <a16:creationId xmlns:a16="http://schemas.microsoft.com/office/drawing/2014/main" xmlns="" id="{00000000-0008-0000-0000-000053000000}"/>
            </a:ext>
          </a:extLst>
        </xdr:cNvPr>
        <xdr:cNvSpPr txBox="1">
          <a:spLocks noChangeArrowheads="1"/>
        </xdr:cNvSpPr>
      </xdr:nvSpPr>
      <xdr:spPr bwMode="auto">
        <a:xfrm>
          <a:off x="24545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0025"/>
    <xdr:sp macro="" textlink="">
      <xdr:nvSpPr>
        <xdr:cNvPr id="84" name="Text Box 23">
          <a:extLst>
            <a:ext uri="{FF2B5EF4-FFF2-40B4-BE49-F238E27FC236}">
              <a16:creationId xmlns:a16="http://schemas.microsoft.com/office/drawing/2014/main" xmlns="" id="{00000000-0008-0000-0000-000054000000}"/>
            </a:ext>
          </a:extLst>
        </xdr:cNvPr>
        <xdr:cNvSpPr txBox="1">
          <a:spLocks noChangeArrowheads="1"/>
        </xdr:cNvSpPr>
      </xdr:nvSpPr>
      <xdr:spPr bwMode="auto">
        <a:xfrm>
          <a:off x="24545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0025"/>
    <xdr:sp macro="" textlink="">
      <xdr:nvSpPr>
        <xdr:cNvPr id="85" name="Text Box 24">
          <a:extLst>
            <a:ext uri="{FF2B5EF4-FFF2-40B4-BE49-F238E27FC236}">
              <a16:creationId xmlns:a16="http://schemas.microsoft.com/office/drawing/2014/main" xmlns="" id="{00000000-0008-0000-0000-000055000000}"/>
            </a:ext>
          </a:extLst>
        </xdr:cNvPr>
        <xdr:cNvSpPr txBox="1">
          <a:spLocks noChangeArrowheads="1"/>
        </xdr:cNvSpPr>
      </xdr:nvSpPr>
      <xdr:spPr bwMode="auto">
        <a:xfrm>
          <a:off x="24545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0025"/>
    <xdr:sp macro="" textlink="">
      <xdr:nvSpPr>
        <xdr:cNvPr id="86" name="Text Box 50">
          <a:extLst>
            <a:ext uri="{FF2B5EF4-FFF2-40B4-BE49-F238E27FC236}">
              <a16:creationId xmlns:a16="http://schemas.microsoft.com/office/drawing/2014/main" xmlns="" id="{00000000-0008-0000-0000-000056000000}"/>
            </a:ext>
          </a:extLst>
        </xdr:cNvPr>
        <xdr:cNvSpPr txBox="1">
          <a:spLocks noChangeArrowheads="1"/>
        </xdr:cNvSpPr>
      </xdr:nvSpPr>
      <xdr:spPr bwMode="auto">
        <a:xfrm>
          <a:off x="24545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00025"/>
    <xdr:sp macro="" textlink="">
      <xdr:nvSpPr>
        <xdr:cNvPr id="87" name="Text Box 52">
          <a:extLst>
            <a:ext uri="{FF2B5EF4-FFF2-40B4-BE49-F238E27FC236}">
              <a16:creationId xmlns:a16="http://schemas.microsoft.com/office/drawing/2014/main" xmlns="" id="{00000000-0008-0000-0000-000057000000}"/>
            </a:ext>
          </a:extLst>
        </xdr:cNvPr>
        <xdr:cNvSpPr txBox="1">
          <a:spLocks noChangeArrowheads="1"/>
        </xdr:cNvSpPr>
      </xdr:nvSpPr>
      <xdr:spPr bwMode="auto">
        <a:xfrm>
          <a:off x="24545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8" name="Text Box 23">
          <a:extLst>
            <a:ext uri="{FF2B5EF4-FFF2-40B4-BE49-F238E27FC236}">
              <a16:creationId xmlns:a16="http://schemas.microsoft.com/office/drawing/2014/main" xmlns="" id="{00000000-0008-0000-0000-000058000000}"/>
            </a:ext>
          </a:extLst>
        </xdr:cNvPr>
        <xdr:cNvSpPr txBox="1">
          <a:spLocks noChangeArrowheads="1"/>
        </xdr:cNvSpPr>
      </xdr:nvSpPr>
      <xdr:spPr bwMode="auto">
        <a:xfrm>
          <a:off x="5800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9" name="Text Box 24">
          <a:extLst>
            <a:ext uri="{FF2B5EF4-FFF2-40B4-BE49-F238E27FC236}">
              <a16:creationId xmlns:a16="http://schemas.microsoft.com/office/drawing/2014/main" xmlns="" id="{00000000-0008-0000-0000-000059000000}"/>
            </a:ext>
          </a:extLst>
        </xdr:cNvPr>
        <xdr:cNvSpPr txBox="1">
          <a:spLocks noChangeArrowheads="1"/>
        </xdr:cNvSpPr>
      </xdr:nvSpPr>
      <xdr:spPr bwMode="auto">
        <a:xfrm>
          <a:off x="5800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0" name="Text Box 50">
          <a:extLst>
            <a:ext uri="{FF2B5EF4-FFF2-40B4-BE49-F238E27FC236}">
              <a16:creationId xmlns:a16="http://schemas.microsoft.com/office/drawing/2014/main" xmlns="" id="{00000000-0008-0000-0000-00005A000000}"/>
            </a:ext>
          </a:extLst>
        </xdr:cNvPr>
        <xdr:cNvSpPr txBox="1">
          <a:spLocks noChangeArrowheads="1"/>
        </xdr:cNvSpPr>
      </xdr:nvSpPr>
      <xdr:spPr bwMode="auto">
        <a:xfrm>
          <a:off x="5800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1" name="Text Box 52">
          <a:extLst>
            <a:ext uri="{FF2B5EF4-FFF2-40B4-BE49-F238E27FC236}">
              <a16:creationId xmlns:a16="http://schemas.microsoft.com/office/drawing/2014/main" xmlns="" id="{00000000-0008-0000-0000-00005B000000}"/>
            </a:ext>
          </a:extLst>
        </xdr:cNvPr>
        <xdr:cNvSpPr txBox="1">
          <a:spLocks noChangeArrowheads="1"/>
        </xdr:cNvSpPr>
      </xdr:nvSpPr>
      <xdr:spPr bwMode="auto">
        <a:xfrm>
          <a:off x="5800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92" name="Text Box 23">
          <a:extLst>
            <a:ext uri="{FF2B5EF4-FFF2-40B4-BE49-F238E27FC236}">
              <a16:creationId xmlns:a16="http://schemas.microsoft.com/office/drawing/2014/main" xmlns="" id="{00000000-0008-0000-0000-00005C000000}"/>
            </a:ext>
          </a:extLst>
        </xdr:cNvPr>
        <xdr:cNvSpPr txBox="1">
          <a:spLocks noChangeArrowheads="1"/>
        </xdr:cNvSpPr>
      </xdr:nvSpPr>
      <xdr:spPr bwMode="auto">
        <a:xfrm>
          <a:off x="5800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93" name="Text Box 24">
          <a:extLst>
            <a:ext uri="{FF2B5EF4-FFF2-40B4-BE49-F238E27FC236}">
              <a16:creationId xmlns:a16="http://schemas.microsoft.com/office/drawing/2014/main" xmlns="" id="{00000000-0008-0000-0000-00005D000000}"/>
            </a:ext>
          </a:extLst>
        </xdr:cNvPr>
        <xdr:cNvSpPr txBox="1">
          <a:spLocks noChangeArrowheads="1"/>
        </xdr:cNvSpPr>
      </xdr:nvSpPr>
      <xdr:spPr bwMode="auto">
        <a:xfrm>
          <a:off x="5800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94" name="Text Box 50">
          <a:extLst>
            <a:ext uri="{FF2B5EF4-FFF2-40B4-BE49-F238E27FC236}">
              <a16:creationId xmlns:a16="http://schemas.microsoft.com/office/drawing/2014/main" xmlns="" id="{00000000-0008-0000-0000-00005E000000}"/>
            </a:ext>
          </a:extLst>
        </xdr:cNvPr>
        <xdr:cNvSpPr txBox="1">
          <a:spLocks noChangeArrowheads="1"/>
        </xdr:cNvSpPr>
      </xdr:nvSpPr>
      <xdr:spPr bwMode="auto">
        <a:xfrm>
          <a:off x="5800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95" name="Text Box 52">
          <a:extLst>
            <a:ext uri="{FF2B5EF4-FFF2-40B4-BE49-F238E27FC236}">
              <a16:creationId xmlns:a16="http://schemas.microsoft.com/office/drawing/2014/main" xmlns="" id="{00000000-0008-0000-0000-00005F000000}"/>
            </a:ext>
          </a:extLst>
        </xdr:cNvPr>
        <xdr:cNvSpPr txBox="1">
          <a:spLocks noChangeArrowheads="1"/>
        </xdr:cNvSpPr>
      </xdr:nvSpPr>
      <xdr:spPr bwMode="auto">
        <a:xfrm>
          <a:off x="5800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96" name="Text Box 23">
          <a:extLst>
            <a:ext uri="{FF2B5EF4-FFF2-40B4-BE49-F238E27FC236}">
              <a16:creationId xmlns:a16="http://schemas.microsoft.com/office/drawing/2014/main" xmlns="" id="{00000000-0008-0000-0000-000060000000}"/>
            </a:ext>
          </a:extLst>
        </xdr:cNvPr>
        <xdr:cNvSpPr txBox="1">
          <a:spLocks noChangeArrowheads="1"/>
        </xdr:cNvSpPr>
      </xdr:nvSpPr>
      <xdr:spPr bwMode="auto">
        <a:xfrm>
          <a:off x="2404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97" name="Text Box 24">
          <a:extLst>
            <a:ext uri="{FF2B5EF4-FFF2-40B4-BE49-F238E27FC236}">
              <a16:creationId xmlns:a16="http://schemas.microsoft.com/office/drawing/2014/main" xmlns="" id="{00000000-0008-0000-0000-000061000000}"/>
            </a:ext>
          </a:extLst>
        </xdr:cNvPr>
        <xdr:cNvSpPr txBox="1">
          <a:spLocks noChangeArrowheads="1"/>
        </xdr:cNvSpPr>
      </xdr:nvSpPr>
      <xdr:spPr bwMode="auto">
        <a:xfrm>
          <a:off x="2404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98" name="Text Box 50">
          <a:extLst>
            <a:ext uri="{FF2B5EF4-FFF2-40B4-BE49-F238E27FC236}">
              <a16:creationId xmlns:a16="http://schemas.microsoft.com/office/drawing/2014/main" xmlns="" id="{00000000-0008-0000-0000-000062000000}"/>
            </a:ext>
          </a:extLst>
        </xdr:cNvPr>
        <xdr:cNvSpPr txBox="1">
          <a:spLocks noChangeArrowheads="1"/>
        </xdr:cNvSpPr>
      </xdr:nvSpPr>
      <xdr:spPr bwMode="auto">
        <a:xfrm>
          <a:off x="2404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99" name="Text Box 52">
          <a:extLst>
            <a:ext uri="{FF2B5EF4-FFF2-40B4-BE49-F238E27FC236}">
              <a16:creationId xmlns:a16="http://schemas.microsoft.com/office/drawing/2014/main" xmlns="" id="{00000000-0008-0000-0000-000063000000}"/>
            </a:ext>
          </a:extLst>
        </xdr:cNvPr>
        <xdr:cNvSpPr txBox="1">
          <a:spLocks noChangeArrowheads="1"/>
        </xdr:cNvSpPr>
      </xdr:nvSpPr>
      <xdr:spPr bwMode="auto">
        <a:xfrm>
          <a:off x="2404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0" name="Text Box 23">
          <a:extLst>
            <a:ext uri="{FF2B5EF4-FFF2-40B4-BE49-F238E27FC236}">
              <a16:creationId xmlns:a16="http://schemas.microsoft.com/office/drawing/2014/main" xmlns="" id="{00000000-0008-0000-0000-000064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1" name="Text Box 24">
          <a:extLst>
            <a:ext uri="{FF2B5EF4-FFF2-40B4-BE49-F238E27FC236}">
              <a16:creationId xmlns:a16="http://schemas.microsoft.com/office/drawing/2014/main" xmlns="" id="{00000000-0008-0000-0000-000065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2" name="Text Box 50">
          <a:extLst>
            <a:ext uri="{FF2B5EF4-FFF2-40B4-BE49-F238E27FC236}">
              <a16:creationId xmlns:a16="http://schemas.microsoft.com/office/drawing/2014/main" xmlns="" id="{00000000-0008-0000-0000-000066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3" name="Text Box 52">
          <a:extLst>
            <a:ext uri="{FF2B5EF4-FFF2-40B4-BE49-F238E27FC236}">
              <a16:creationId xmlns:a16="http://schemas.microsoft.com/office/drawing/2014/main" xmlns="" id="{00000000-0008-0000-0000-000067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4" name="Text Box 23">
          <a:extLst>
            <a:ext uri="{FF2B5EF4-FFF2-40B4-BE49-F238E27FC236}">
              <a16:creationId xmlns:a16="http://schemas.microsoft.com/office/drawing/2014/main" xmlns="" id="{00000000-0008-0000-0000-000068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5" name="Text Box 24">
          <a:extLst>
            <a:ext uri="{FF2B5EF4-FFF2-40B4-BE49-F238E27FC236}">
              <a16:creationId xmlns:a16="http://schemas.microsoft.com/office/drawing/2014/main" xmlns="" id="{00000000-0008-0000-0000-000069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6" name="Text Box 50">
          <a:extLst>
            <a:ext uri="{FF2B5EF4-FFF2-40B4-BE49-F238E27FC236}">
              <a16:creationId xmlns:a16="http://schemas.microsoft.com/office/drawing/2014/main" xmlns="" id="{00000000-0008-0000-0000-00006A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7" name="Text Box 52">
          <a:extLst>
            <a:ext uri="{FF2B5EF4-FFF2-40B4-BE49-F238E27FC236}">
              <a16:creationId xmlns:a16="http://schemas.microsoft.com/office/drawing/2014/main" xmlns="" id="{00000000-0008-0000-0000-00006B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8" name="Text Box 23">
          <a:extLst>
            <a:ext uri="{FF2B5EF4-FFF2-40B4-BE49-F238E27FC236}">
              <a16:creationId xmlns:a16="http://schemas.microsoft.com/office/drawing/2014/main" xmlns="" id="{00000000-0008-0000-0000-00006C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09" name="Text Box 24">
          <a:extLst>
            <a:ext uri="{FF2B5EF4-FFF2-40B4-BE49-F238E27FC236}">
              <a16:creationId xmlns:a16="http://schemas.microsoft.com/office/drawing/2014/main" xmlns="" id="{00000000-0008-0000-0000-00006D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0" name="Text Box 50">
          <a:extLst>
            <a:ext uri="{FF2B5EF4-FFF2-40B4-BE49-F238E27FC236}">
              <a16:creationId xmlns:a16="http://schemas.microsoft.com/office/drawing/2014/main" xmlns="" id="{00000000-0008-0000-0000-00006E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1" name="Text Box 52">
          <a:extLst>
            <a:ext uri="{FF2B5EF4-FFF2-40B4-BE49-F238E27FC236}">
              <a16:creationId xmlns:a16="http://schemas.microsoft.com/office/drawing/2014/main" xmlns="" id="{00000000-0008-0000-0000-00006F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2" name="Text Box 23">
          <a:extLst>
            <a:ext uri="{FF2B5EF4-FFF2-40B4-BE49-F238E27FC236}">
              <a16:creationId xmlns:a16="http://schemas.microsoft.com/office/drawing/2014/main" xmlns="" id="{00000000-0008-0000-0000-000070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3" name="Text Box 24">
          <a:extLst>
            <a:ext uri="{FF2B5EF4-FFF2-40B4-BE49-F238E27FC236}">
              <a16:creationId xmlns:a16="http://schemas.microsoft.com/office/drawing/2014/main" xmlns="" id="{00000000-0008-0000-0000-000071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4" name="Text Box 50">
          <a:extLst>
            <a:ext uri="{FF2B5EF4-FFF2-40B4-BE49-F238E27FC236}">
              <a16:creationId xmlns:a16="http://schemas.microsoft.com/office/drawing/2014/main" xmlns="" id="{00000000-0008-0000-0000-000072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5" name="Text Box 52">
          <a:extLst>
            <a:ext uri="{FF2B5EF4-FFF2-40B4-BE49-F238E27FC236}">
              <a16:creationId xmlns:a16="http://schemas.microsoft.com/office/drawing/2014/main" xmlns="" id="{00000000-0008-0000-0000-000073000000}"/>
            </a:ext>
          </a:extLst>
        </xdr:cNvPr>
        <xdr:cNvSpPr txBox="1">
          <a:spLocks noChangeArrowheads="1"/>
        </xdr:cNvSpPr>
      </xdr:nvSpPr>
      <xdr:spPr bwMode="auto">
        <a:xfrm>
          <a:off x="49911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16" name="グラフ 60">
          <a:extLst>
            <a:ext uri="{FF2B5EF4-FFF2-40B4-BE49-F238E27FC236}">
              <a16:creationId xmlns:a16="http://schemas.microsoft.com/office/drawing/2014/main" xmlns="" id="{00000000-0008-0000-0000-00007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54</xdr:col>
      <xdr:colOff>0</xdr:colOff>
      <xdr:row>2</xdr:row>
      <xdr:rowOff>0</xdr:rowOff>
    </xdr:from>
    <xdr:to>
      <xdr:col>54</xdr:col>
      <xdr:colOff>76200</xdr:colOff>
      <xdr:row>3</xdr:row>
      <xdr:rowOff>57150</xdr:rowOff>
    </xdr:to>
    <xdr:sp macro="" textlink="">
      <xdr:nvSpPr>
        <xdr:cNvPr id="117" name="Text Box 23">
          <a:extLst>
            <a:ext uri="{FF2B5EF4-FFF2-40B4-BE49-F238E27FC236}">
              <a16:creationId xmlns:a16="http://schemas.microsoft.com/office/drawing/2014/main" xmlns="" id="{00000000-0008-0000-0000-000075000000}"/>
            </a:ext>
          </a:extLst>
        </xdr:cNvPr>
        <xdr:cNvSpPr txBox="1">
          <a:spLocks noChangeArrowheads="1"/>
        </xdr:cNvSpPr>
      </xdr:nvSpPr>
      <xdr:spPr bwMode="auto">
        <a:xfrm>
          <a:off x="24545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118" name="Text Box 24">
          <a:extLst>
            <a:ext uri="{FF2B5EF4-FFF2-40B4-BE49-F238E27FC236}">
              <a16:creationId xmlns:a16="http://schemas.microsoft.com/office/drawing/2014/main" xmlns="" id="{00000000-0008-0000-0000-000076000000}"/>
            </a:ext>
          </a:extLst>
        </xdr:cNvPr>
        <xdr:cNvSpPr txBox="1">
          <a:spLocks noChangeArrowheads="1"/>
        </xdr:cNvSpPr>
      </xdr:nvSpPr>
      <xdr:spPr bwMode="auto">
        <a:xfrm>
          <a:off x="24545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119" name="Text Box 50">
          <a:extLst>
            <a:ext uri="{FF2B5EF4-FFF2-40B4-BE49-F238E27FC236}">
              <a16:creationId xmlns:a16="http://schemas.microsoft.com/office/drawing/2014/main" xmlns="" id="{00000000-0008-0000-0000-000077000000}"/>
            </a:ext>
          </a:extLst>
        </xdr:cNvPr>
        <xdr:cNvSpPr txBox="1">
          <a:spLocks noChangeArrowheads="1"/>
        </xdr:cNvSpPr>
      </xdr:nvSpPr>
      <xdr:spPr bwMode="auto">
        <a:xfrm>
          <a:off x="24545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120" name="Text Box 52">
          <a:extLst>
            <a:ext uri="{FF2B5EF4-FFF2-40B4-BE49-F238E27FC236}">
              <a16:creationId xmlns:a16="http://schemas.microsoft.com/office/drawing/2014/main" xmlns="" id="{00000000-0008-0000-0000-000078000000}"/>
            </a:ext>
          </a:extLst>
        </xdr:cNvPr>
        <xdr:cNvSpPr txBox="1">
          <a:spLocks noChangeArrowheads="1"/>
        </xdr:cNvSpPr>
      </xdr:nvSpPr>
      <xdr:spPr bwMode="auto">
        <a:xfrm>
          <a:off x="24545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121" name="グラフ 62">
          <a:extLst>
            <a:ext uri="{FF2B5EF4-FFF2-40B4-BE49-F238E27FC236}">
              <a16:creationId xmlns:a16="http://schemas.microsoft.com/office/drawing/2014/main" xmlns="" id="{00000000-0008-0000-0000-00007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22" name="グラフ 64">
          <a:extLst>
            <a:ext uri="{FF2B5EF4-FFF2-40B4-BE49-F238E27FC236}">
              <a16:creationId xmlns:a16="http://schemas.microsoft.com/office/drawing/2014/main" xmlns="" id="{00000000-0008-0000-0000-00007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23" name="Rectangle 158">
          <a:extLst>
            <a:ext uri="{FF2B5EF4-FFF2-40B4-BE49-F238E27FC236}">
              <a16:creationId xmlns:a16="http://schemas.microsoft.com/office/drawing/2014/main" xmlns="" id="{00000000-0008-0000-0000-00007B000000}"/>
            </a:ext>
          </a:extLst>
        </xdr:cNvPr>
        <xdr:cNvSpPr>
          <a:spLocks noChangeArrowheads="1"/>
        </xdr:cNvSpPr>
      </xdr:nvSpPr>
      <xdr:spPr bwMode="auto">
        <a:xfrm>
          <a:off x="11525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24" name="Text Box 23">
          <a:extLst>
            <a:ext uri="{FF2B5EF4-FFF2-40B4-BE49-F238E27FC236}">
              <a16:creationId xmlns:a16="http://schemas.microsoft.com/office/drawing/2014/main" xmlns="" id="{00000000-0008-0000-0000-00007C000000}"/>
            </a:ext>
          </a:extLst>
        </xdr:cNvPr>
        <xdr:cNvSpPr txBox="1">
          <a:spLocks noChangeArrowheads="1"/>
        </xdr:cNvSpPr>
      </xdr:nvSpPr>
      <xdr:spPr bwMode="auto">
        <a:xfrm>
          <a:off x="24545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25" name="Text Box 24">
          <a:extLst>
            <a:ext uri="{FF2B5EF4-FFF2-40B4-BE49-F238E27FC236}">
              <a16:creationId xmlns:a16="http://schemas.microsoft.com/office/drawing/2014/main" xmlns="" id="{00000000-0008-0000-0000-00007D000000}"/>
            </a:ext>
          </a:extLst>
        </xdr:cNvPr>
        <xdr:cNvSpPr txBox="1">
          <a:spLocks noChangeArrowheads="1"/>
        </xdr:cNvSpPr>
      </xdr:nvSpPr>
      <xdr:spPr bwMode="auto">
        <a:xfrm>
          <a:off x="24545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26" name="Text Box 50">
          <a:extLst>
            <a:ext uri="{FF2B5EF4-FFF2-40B4-BE49-F238E27FC236}">
              <a16:creationId xmlns:a16="http://schemas.microsoft.com/office/drawing/2014/main" xmlns="" id="{00000000-0008-0000-0000-00007E000000}"/>
            </a:ext>
          </a:extLst>
        </xdr:cNvPr>
        <xdr:cNvSpPr txBox="1">
          <a:spLocks noChangeArrowheads="1"/>
        </xdr:cNvSpPr>
      </xdr:nvSpPr>
      <xdr:spPr bwMode="auto">
        <a:xfrm>
          <a:off x="24545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27" name="Text Box 52">
          <a:extLst>
            <a:ext uri="{FF2B5EF4-FFF2-40B4-BE49-F238E27FC236}">
              <a16:creationId xmlns:a16="http://schemas.microsoft.com/office/drawing/2014/main" xmlns="" id="{00000000-0008-0000-0000-00007F000000}"/>
            </a:ext>
          </a:extLst>
        </xdr:cNvPr>
        <xdr:cNvSpPr txBox="1">
          <a:spLocks noChangeArrowheads="1"/>
        </xdr:cNvSpPr>
      </xdr:nvSpPr>
      <xdr:spPr bwMode="auto">
        <a:xfrm>
          <a:off x="24545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28" name="Text Box 24">
          <a:extLst>
            <a:ext uri="{FF2B5EF4-FFF2-40B4-BE49-F238E27FC236}">
              <a16:creationId xmlns:a16="http://schemas.microsoft.com/office/drawing/2014/main" xmlns="" id="{00000000-0008-0000-0000-00008000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29" name="Text Box 50">
          <a:extLst>
            <a:ext uri="{FF2B5EF4-FFF2-40B4-BE49-F238E27FC236}">
              <a16:creationId xmlns:a16="http://schemas.microsoft.com/office/drawing/2014/main" xmlns="" id="{00000000-0008-0000-0000-00008100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30" name="Text Box 52">
          <a:extLst>
            <a:ext uri="{FF2B5EF4-FFF2-40B4-BE49-F238E27FC236}">
              <a16:creationId xmlns:a16="http://schemas.microsoft.com/office/drawing/2014/main" xmlns="" id="{00000000-0008-0000-0000-00008200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54</xdr:col>
      <xdr:colOff>0</xdr:colOff>
      <xdr:row>2</xdr:row>
      <xdr:rowOff>0</xdr:rowOff>
    </xdr:from>
    <xdr:to>
      <xdr:col>54</xdr:col>
      <xdr:colOff>76200</xdr:colOff>
      <xdr:row>3</xdr:row>
      <xdr:rowOff>47625</xdr:rowOff>
    </xdr:to>
    <xdr:sp macro="" textlink="">
      <xdr:nvSpPr>
        <xdr:cNvPr id="131" name="Text Box 23">
          <a:extLst>
            <a:ext uri="{FF2B5EF4-FFF2-40B4-BE49-F238E27FC236}">
              <a16:creationId xmlns:a16="http://schemas.microsoft.com/office/drawing/2014/main" xmlns="" id="{00000000-0008-0000-0000-000083000000}"/>
            </a:ext>
          </a:extLst>
        </xdr:cNvPr>
        <xdr:cNvSpPr txBox="1">
          <a:spLocks noChangeArrowheads="1"/>
        </xdr:cNvSpPr>
      </xdr:nvSpPr>
      <xdr:spPr bwMode="auto">
        <a:xfrm>
          <a:off x="24545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32" name="Text Box 24">
          <a:extLst>
            <a:ext uri="{FF2B5EF4-FFF2-40B4-BE49-F238E27FC236}">
              <a16:creationId xmlns:a16="http://schemas.microsoft.com/office/drawing/2014/main" xmlns="" id="{00000000-0008-0000-0000-000084000000}"/>
            </a:ext>
          </a:extLst>
        </xdr:cNvPr>
        <xdr:cNvSpPr txBox="1">
          <a:spLocks noChangeArrowheads="1"/>
        </xdr:cNvSpPr>
      </xdr:nvSpPr>
      <xdr:spPr bwMode="auto">
        <a:xfrm>
          <a:off x="24545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33" name="Text Box 50">
          <a:extLst>
            <a:ext uri="{FF2B5EF4-FFF2-40B4-BE49-F238E27FC236}">
              <a16:creationId xmlns:a16="http://schemas.microsoft.com/office/drawing/2014/main" xmlns="" id="{00000000-0008-0000-0000-000085000000}"/>
            </a:ext>
          </a:extLst>
        </xdr:cNvPr>
        <xdr:cNvSpPr txBox="1">
          <a:spLocks noChangeArrowheads="1"/>
        </xdr:cNvSpPr>
      </xdr:nvSpPr>
      <xdr:spPr bwMode="auto">
        <a:xfrm>
          <a:off x="24545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34" name="Text Box 52">
          <a:extLst>
            <a:ext uri="{FF2B5EF4-FFF2-40B4-BE49-F238E27FC236}">
              <a16:creationId xmlns:a16="http://schemas.microsoft.com/office/drawing/2014/main" xmlns="" id="{00000000-0008-0000-0000-000086000000}"/>
            </a:ext>
          </a:extLst>
        </xdr:cNvPr>
        <xdr:cNvSpPr txBox="1">
          <a:spLocks noChangeArrowheads="1"/>
        </xdr:cNvSpPr>
      </xdr:nvSpPr>
      <xdr:spPr bwMode="auto">
        <a:xfrm>
          <a:off x="24545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0</xdr:colOff>
      <xdr:row>2</xdr:row>
      <xdr:rowOff>0</xdr:rowOff>
    </xdr:from>
    <xdr:to>
      <xdr:col>54</xdr:col>
      <xdr:colOff>0</xdr:colOff>
      <xdr:row>2</xdr:row>
      <xdr:rowOff>0</xdr:rowOff>
    </xdr:to>
    <xdr:graphicFrame macro="">
      <xdr:nvGraphicFramePr>
        <xdr:cNvPr id="135" name="グラフ 95">
          <a:extLst>
            <a:ext uri="{FF2B5EF4-FFF2-40B4-BE49-F238E27FC236}">
              <a16:creationId xmlns:a16="http://schemas.microsoft.com/office/drawing/2014/main" xmlns="" id="{00000000-0008-0000-0000-00008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36" name="グラフ 96">
          <a:extLst>
            <a:ext uri="{FF2B5EF4-FFF2-40B4-BE49-F238E27FC236}">
              <a16:creationId xmlns:a16="http://schemas.microsoft.com/office/drawing/2014/main" xmlns="" id="{00000000-0008-0000-0000-00008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37" name="グラフ 100">
          <a:extLst>
            <a:ext uri="{FF2B5EF4-FFF2-40B4-BE49-F238E27FC236}">
              <a16:creationId xmlns:a16="http://schemas.microsoft.com/office/drawing/2014/main" xmlns="" id="{00000000-0008-0000-0000-00008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38" name="グラフ 103">
          <a:extLst>
            <a:ext uri="{FF2B5EF4-FFF2-40B4-BE49-F238E27FC236}">
              <a16:creationId xmlns:a16="http://schemas.microsoft.com/office/drawing/2014/main" xmlns="" id="{00000000-0008-0000-0000-00008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39" name="グラフ 131">
          <a:extLst>
            <a:ext uri="{FF2B5EF4-FFF2-40B4-BE49-F238E27FC236}">
              <a16:creationId xmlns:a16="http://schemas.microsoft.com/office/drawing/2014/main" xmlns="" id="{00000000-0008-0000-0000-00008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40" name="Rectangle 132">
          <a:extLst>
            <a:ext uri="{FF2B5EF4-FFF2-40B4-BE49-F238E27FC236}">
              <a16:creationId xmlns:a16="http://schemas.microsoft.com/office/drawing/2014/main" xmlns="" id="{00000000-0008-0000-0000-00008C000000}"/>
            </a:ext>
          </a:extLst>
        </xdr:cNvPr>
        <xdr:cNvSpPr>
          <a:spLocks noChangeArrowheads="1"/>
        </xdr:cNvSpPr>
      </xdr:nvSpPr>
      <xdr:spPr bwMode="auto">
        <a:xfrm>
          <a:off x="245459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141" name="グラフ 135">
          <a:extLst>
            <a:ext uri="{FF2B5EF4-FFF2-40B4-BE49-F238E27FC236}">
              <a16:creationId xmlns:a16="http://schemas.microsoft.com/office/drawing/2014/main" xmlns="" id="{00000000-0008-0000-0000-00008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42" name="Rectangle 149">
          <a:extLst>
            <a:ext uri="{FF2B5EF4-FFF2-40B4-BE49-F238E27FC236}">
              <a16:creationId xmlns:a16="http://schemas.microsoft.com/office/drawing/2014/main" xmlns="" id="{00000000-0008-0000-0000-00008E000000}"/>
            </a:ext>
          </a:extLst>
        </xdr:cNvPr>
        <xdr:cNvSpPr>
          <a:spLocks noChangeArrowheads="1"/>
        </xdr:cNvSpPr>
      </xdr:nvSpPr>
      <xdr:spPr bwMode="auto">
        <a:xfrm>
          <a:off x="245459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43" name="Rectangle 150">
          <a:extLst>
            <a:ext uri="{FF2B5EF4-FFF2-40B4-BE49-F238E27FC236}">
              <a16:creationId xmlns:a16="http://schemas.microsoft.com/office/drawing/2014/main" xmlns="" id="{00000000-0008-0000-0000-00008F000000}"/>
            </a:ext>
          </a:extLst>
        </xdr:cNvPr>
        <xdr:cNvSpPr>
          <a:spLocks noChangeArrowheads="1"/>
        </xdr:cNvSpPr>
      </xdr:nvSpPr>
      <xdr:spPr bwMode="auto">
        <a:xfrm>
          <a:off x="245459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44" name="Rectangle 154">
          <a:extLst>
            <a:ext uri="{FF2B5EF4-FFF2-40B4-BE49-F238E27FC236}">
              <a16:creationId xmlns:a16="http://schemas.microsoft.com/office/drawing/2014/main" xmlns="" id="{00000000-0008-0000-0000-000090000000}"/>
            </a:ext>
          </a:extLst>
        </xdr:cNvPr>
        <xdr:cNvSpPr>
          <a:spLocks noChangeArrowheads="1"/>
        </xdr:cNvSpPr>
      </xdr:nvSpPr>
      <xdr:spPr bwMode="auto">
        <a:xfrm>
          <a:off x="245459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45" name="Rectangle 159">
          <a:extLst>
            <a:ext uri="{FF2B5EF4-FFF2-40B4-BE49-F238E27FC236}">
              <a16:creationId xmlns:a16="http://schemas.microsoft.com/office/drawing/2014/main" xmlns="" id="{00000000-0008-0000-0000-000091000000}"/>
            </a:ext>
          </a:extLst>
        </xdr:cNvPr>
        <xdr:cNvSpPr>
          <a:spLocks noChangeArrowheads="1"/>
        </xdr:cNvSpPr>
      </xdr:nvSpPr>
      <xdr:spPr bwMode="auto">
        <a:xfrm>
          <a:off x="245459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46" name="Text Box 161">
          <a:extLst>
            <a:ext uri="{FF2B5EF4-FFF2-40B4-BE49-F238E27FC236}">
              <a16:creationId xmlns:a16="http://schemas.microsoft.com/office/drawing/2014/main" xmlns="" id="{00000000-0008-0000-0000-000092000000}"/>
            </a:ext>
          </a:extLst>
        </xdr:cNvPr>
        <xdr:cNvSpPr txBox="1">
          <a:spLocks noChangeArrowheads="1"/>
        </xdr:cNvSpPr>
      </xdr:nvSpPr>
      <xdr:spPr bwMode="auto">
        <a:xfrm>
          <a:off x="24545925"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147" name="Text Box 23">
          <a:extLst>
            <a:ext uri="{FF2B5EF4-FFF2-40B4-BE49-F238E27FC236}">
              <a16:creationId xmlns:a16="http://schemas.microsoft.com/office/drawing/2014/main" xmlns="" id="{00000000-0008-0000-0000-000093000000}"/>
            </a:ext>
          </a:extLst>
        </xdr:cNvPr>
        <xdr:cNvSpPr txBox="1">
          <a:spLocks noChangeArrowheads="1"/>
        </xdr:cNvSpPr>
      </xdr:nvSpPr>
      <xdr:spPr bwMode="auto">
        <a:xfrm>
          <a:off x="5800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48" name="Text Box 24">
          <a:extLst>
            <a:ext uri="{FF2B5EF4-FFF2-40B4-BE49-F238E27FC236}">
              <a16:creationId xmlns:a16="http://schemas.microsoft.com/office/drawing/2014/main" xmlns="" id="{00000000-0008-0000-0000-000094000000}"/>
            </a:ext>
          </a:extLst>
        </xdr:cNvPr>
        <xdr:cNvSpPr txBox="1">
          <a:spLocks noChangeArrowheads="1"/>
        </xdr:cNvSpPr>
      </xdr:nvSpPr>
      <xdr:spPr bwMode="auto">
        <a:xfrm>
          <a:off x="5800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49" name="Text Box 50">
          <a:extLst>
            <a:ext uri="{FF2B5EF4-FFF2-40B4-BE49-F238E27FC236}">
              <a16:creationId xmlns:a16="http://schemas.microsoft.com/office/drawing/2014/main" xmlns="" id="{00000000-0008-0000-0000-000095000000}"/>
            </a:ext>
          </a:extLst>
        </xdr:cNvPr>
        <xdr:cNvSpPr txBox="1">
          <a:spLocks noChangeArrowheads="1"/>
        </xdr:cNvSpPr>
      </xdr:nvSpPr>
      <xdr:spPr bwMode="auto">
        <a:xfrm>
          <a:off x="5800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50" name="Text Box 52">
          <a:extLst>
            <a:ext uri="{FF2B5EF4-FFF2-40B4-BE49-F238E27FC236}">
              <a16:creationId xmlns:a16="http://schemas.microsoft.com/office/drawing/2014/main" xmlns="" id="{00000000-0008-0000-0000-000096000000}"/>
            </a:ext>
          </a:extLst>
        </xdr:cNvPr>
        <xdr:cNvSpPr txBox="1">
          <a:spLocks noChangeArrowheads="1"/>
        </xdr:cNvSpPr>
      </xdr:nvSpPr>
      <xdr:spPr bwMode="auto">
        <a:xfrm>
          <a:off x="5800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1" name="Text Box 23">
          <a:extLst>
            <a:ext uri="{FF2B5EF4-FFF2-40B4-BE49-F238E27FC236}">
              <a16:creationId xmlns:a16="http://schemas.microsoft.com/office/drawing/2014/main" xmlns="" id="{00000000-0008-0000-0000-000097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2" name="Text Box 24">
          <a:extLst>
            <a:ext uri="{FF2B5EF4-FFF2-40B4-BE49-F238E27FC236}">
              <a16:creationId xmlns:a16="http://schemas.microsoft.com/office/drawing/2014/main" xmlns="" id="{00000000-0008-0000-0000-000098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3" name="Text Box 50">
          <a:extLst>
            <a:ext uri="{FF2B5EF4-FFF2-40B4-BE49-F238E27FC236}">
              <a16:creationId xmlns:a16="http://schemas.microsoft.com/office/drawing/2014/main" xmlns="" id="{00000000-0008-0000-0000-000099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4" name="Text Box 52">
          <a:extLst>
            <a:ext uri="{FF2B5EF4-FFF2-40B4-BE49-F238E27FC236}">
              <a16:creationId xmlns:a16="http://schemas.microsoft.com/office/drawing/2014/main" xmlns="" id="{00000000-0008-0000-0000-00009A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55" name="Text Box 23">
          <a:extLst>
            <a:ext uri="{FF2B5EF4-FFF2-40B4-BE49-F238E27FC236}">
              <a16:creationId xmlns:a16="http://schemas.microsoft.com/office/drawing/2014/main" xmlns="" id="{00000000-0008-0000-0000-00009B000000}"/>
            </a:ext>
          </a:extLst>
        </xdr:cNvPr>
        <xdr:cNvSpPr txBox="1">
          <a:spLocks noChangeArrowheads="1"/>
        </xdr:cNvSpPr>
      </xdr:nvSpPr>
      <xdr:spPr bwMode="auto">
        <a:xfrm>
          <a:off x="5800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56" name="Text Box 24">
          <a:extLst>
            <a:ext uri="{FF2B5EF4-FFF2-40B4-BE49-F238E27FC236}">
              <a16:creationId xmlns:a16="http://schemas.microsoft.com/office/drawing/2014/main" xmlns="" id="{00000000-0008-0000-0000-00009C000000}"/>
            </a:ext>
          </a:extLst>
        </xdr:cNvPr>
        <xdr:cNvSpPr txBox="1">
          <a:spLocks noChangeArrowheads="1"/>
        </xdr:cNvSpPr>
      </xdr:nvSpPr>
      <xdr:spPr bwMode="auto">
        <a:xfrm>
          <a:off x="5800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57" name="Text Box 50">
          <a:extLst>
            <a:ext uri="{FF2B5EF4-FFF2-40B4-BE49-F238E27FC236}">
              <a16:creationId xmlns:a16="http://schemas.microsoft.com/office/drawing/2014/main" xmlns="" id="{00000000-0008-0000-0000-00009D000000}"/>
            </a:ext>
          </a:extLst>
        </xdr:cNvPr>
        <xdr:cNvSpPr txBox="1">
          <a:spLocks noChangeArrowheads="1"/>
        </xdr:cNvSpPr>
      </xdr:nvSpPr>
      <xdr:spPr bwMode="auto">
        <a:xfrm>
          <a:off x="5800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58" name="Text Box 52">
          <a:extLst>
            <a:ext uri="{FF2B5EF4-FFF2-40B4-BE49-F238E27FC236}">
              <a16:creationId xmlns:a16="http://schemas.microsoft.com/office/drawing/2014/main" xmlns="" id="{00000000-0008-0000-0000-00009E000000}"/>
            </a:ext>
          </a:extLst>
        </xdr:cNvPr>
        <xdr:cNvSpPr txBox="1">
          <a:spLocks noChangeArrowheads="1"/>
        </xdr:cNvSpPr>
      </xdr:nvSpPr>
      <xdr:spPr bwMode="auto">
        <a:xfrm>
          <a:off x="5800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9" name="Text Box 23">
          <a:extLst>
            <a:ext uri="{FF2B5EF4-FFF2-40B4-BE49-F238E27FC236}">
              <a16:creationId xmlns:a16="http://schemas.microsoft.com/office/drawing/2014/main" xmlns="" id="{00000000-0008-0000-0000-00009F00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0" name="Text Box 24">
          <a:extLst>
            <a:ext uri="{FF2B5EF4-FFF2-40B4-BE49-F238E27FC236}">
              <a16:creationId xmlns:a16="http://schemas.microsoft.com/office/drawing/2014/main" xmlns="" id="{00000000-0008-0000-0000-0000A000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1" name="Text Box 50">
          <a:extLst>
            <a:ext uri="{FF2B5EF4-FFF2-40B4-BE49-F238E27FC236}">
              <a16:creationId xmlns:a16="http://schemas.microsoft.com/office/drawing/2014/main" xmlns="" id="{00000000-0008-0000-0000-0000A100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2" name="Text Box 52">
          <a:extLst>
            <a:ext uri="{FF2B5EF4-FFF2-40B4-BE49-F238E27FC236}">
              <a16:creationId xmlns:a16="http://schemas.microsoft.com/office/drawing/2014/main" xmlns="" id="{00000000-0008-0000-0000-0000A200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3" name="Text Box 24">
          <a:extLst>
            <a:ext uri="{FF2B5EF4-FFF2-40B4-BE49-F238E27FC236}">
              <a16:creationId xmlns:a16="http://schemas.microsoft.com/office/drawing/2014/main" xmlns="" id="{00000000-0008-0000-0000-0000A300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4" name="Text Box 50">
          <a:extLst>
            <a:ext uri="{FF2B5EF4-FFF2-40B4-BE49-F238E27FC236}">
              <a16:creationId xmlns:a16="http://schemas.microsoft.com/office/drawing/2014/main" xmlns="" id="{00000000-0008-0000-0000-0000A400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5" name="Text Box 52">
          <a:extLst>
            <a:ext uri="{FF2B5EF4-FFF2-40B4-BE49-F238E27FC236}">
              <a16:creationId xmlns:a16="http://schemas.microsoft.com/office/drawing/2014/main" xmlns="" id="{00000000-0008-0000-0000-0000A500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6" name="Text Box 23">
          <a:extLst>
            <a:ext uri="{FF2B5EF4-FFF2-40B4-BE49-F238E27FC236}">
              <a16:creationId xmlns:a16="http://schemas.microsoft.com/office/drawing/2014/main" xmlns="" id="{00000000-0008-0000-0000-0000A6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7" name="Text Box 24">
          <a:extLst>
            <a:ext uri="{FF2B5EF4-FFF2-40B4-BE49-F238E27FC236}">
              <a16:creationId xmlns:a16="http://schemas.microsoft.com/office/drawing/2014/main" xmlns="" id="{00000000-0008-0000-0000-0000A7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8" name="Text Box 50">
          <a:extLst>
            <a:ext uri="{FF2B5EF4-FFF2-40B4-BE49-F238E27FC236}">
              <a16:creationId xmlns:a16="http://schemas.microsoft.com/office/drawing/2014/main" xmlns="" id="{00000000-0008-0000-0000-0000A8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9" name="Text Box 52">
          <a:extLst>
            <a:ext uri="{FF2B5EF4-FFF2-40B4-BE49-F238E27FC236}">
              <a16:creationId xmlns:a16="http://schemas.microsoft.com/office/drawing/2014/main" xmlns="" id="{00000000-0008-0000-0000-0000A9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0" name="Text Box 23">
          <a:extLst>
            <a:ext uri="{FF2B5EF4-FFF2-40B4-BE49-F238E27FC236}">
              <a16:creationId xmlns:a16="http://schemas.microsoft.com/office/drawing/2014/main" xmlns="" id="{00000000-0008-0000-0000-0000AA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1" name="Text Box 24">
          <a:extLst>
            <a:ext uri="{FF2B5EF4-FFF2-40B4-BE49-F238E27FC236}">
              <a16:creationId xmlns:a16="http://schemas.microsoft.com/office/drawing/2014/main" xmlns="" id="{00000000-0008-0000-0000-0000AB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2" name="Text Box 50">
          <a:extLst>
            <a:ext uri="{FF2B5EF4-FFF2-40B4-BE49-F238E27FC236}">
              <a16:creationId xmlns:a16="http://schemas.microsoft.com/office/drawing/2014/main" xmlns="" id="{00000000-0008-0000-0000-0000AC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3" name="Text Box 52">
          <a:extLst>
            <a:ext uri="{FF2B5EF4-FFF2-40B4-BE49-F238E27FC236}">
              <a16:creationId xmlns:a16="http://schemas.microsoft.com/office/drawing/2014/main" xmlns="" id="{00000000-0008-0000-0000-0000AD000000}"/>
            </a:ext>
          </a:extLst>
        </xdr:cNvPr>
        <xdr:cNvSpPr txBox="1">
          <a:spLocks noChangeArrowheads="1"/>
        </xdr:cNvSpPr>
      </xdr:nvSpPr>
      <xdr:spPr bwMode="auto">
        <a:xfrm>
          <a:off x="5800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96DA461B-0745-1B8E-51C9-BEC4155EF8B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0AB13045-BAA9-3A28-0142-2AAEF7C1023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107FDDEF-2AC7-E193-CD75-8353B745BCD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44B6434E-D87E-4AA6-5B13-481B676248F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B520F431-48B0-1641-387E-A82C9D62C95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52</xdr:col>
      <xdr:colOff>0</xdr:colOff>
      <xdr:row>2</xdr:row>
      <xdr:rowOff>0</xdr:rowOff>
    </xdr:from>
    <xdr:to>
      <xdr:col>52</xdr:col>
      <xdr:colOff>76200</xdr:colOff>
      <xdr:row>3</xdr:row>
      <xdr:rowOff>57150</xdr:rowOff>
    </xdr:to>
    <xdr:sp macro="" textlink="">
      <xdr:nvSpPr>
        <xdr:cNvPr id="3" name="Text Box 23">
          <a:extLst>
            <a:ext uri="{FF2B5EF4-FFF2-40B4-BE49-F238E27FC236}">
              <a16:creationId xmlns:a16="http://schemas.microsoft.com/office/drawing/2014/main" xmlns="" id="{00000000-0008-0000-0100-000003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4" name="Text Box 24">
          <a:extLst>
            <a:ext uri="{FF2B5EF4-FFF2-40B4-BE49-F238E27FC236}">
              <a16:creationId xmlns:a16="http://schemas.microsoft.com/office/drawing/2014/main" xmlns="" id="{00000000-0008-0000-0100-000004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5" name="Text Box 50">
          <a:extLst>
            <a:ext uri="{FF2B5EF4-FFF2-40B4-BE49-F238E27FC236}">
              <a16:creationId xmlns:a16="http://schemas.microsoft.com/office/drawing/2014/main" xmlns="" id="{00000000-0008-0000-0100-000005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6" name="Text Box 52">
          <a:extLst>
            <a:ext uri="{FF2B5EF4-FFF2-40B4-BE49-F238E27FC236}">
              <a16:creationId xmlns:a16="http://schemas.microsoft.com/office/drawing/2014/main" xmlns="" id="{00000000-0008-0000-0100-000006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1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0" name="Text Box 23">
          <a:extLst>
            <a:ext uri="{FF2B5EF4-FFF2-40B4-BE49-F238E27FC236}">
              <a16:creationId xmlns:a16="http://schemas.microsoft.com/office/drawing/2014/main" xmlns="" id="{00000000-0008-0000-0100-00000A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1" name="Text Box 24">
          <a:extLst>
            <a:ext uri="{FF2B5EF4-FFF2-40B4-BE49-F238E27FC236}">
              <a16:creationId xmlns:a16="http://schemas.microsoft.com/office/drawing/2014/main" xmlns="" id="{00000000-0008-0000-0100-00000B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2" name="Text Box 50">
          <a:extLst>
            <a:ext uri="{FF2B5EF4-FFF2-40B4-BE49-F238E27FC236}">
              <a16:creationId xmlns:a16="http://schemas.microsoft.com/office/drawing/2014/main" xmlns="" id="{00000000-0008-0000-0100-00000C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3" name="Text Box 52">
          <a:extLst>
            <a:ext uri="{FF2B5EF4-FFF2-40B4-BE49-F238E27FC236}">
              <a16:creationId xmlns:a16="http://schemas.microsoft.com/office/drawing/2014/main" xmlns="" id="{00000000-0008-0000-0100-00000D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5" name="Text Box 50">
          <a:extLst>
            <a:ext uri="{FF2B5EF4-FFF2-40B4-BE49-F238E27FC236}">
              <a16:creationId xmlns:a16="http://schemas.microsoft.com/office/drawing/2014/main" xmlns="" id="{00000000-0008-0000-01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2">
          <a:extLst>
            <a:ext uri="{FF2B5EF4-FFF2-40B4-BE49-F238E27FC236}">
              <a16:creationId xmlns:a16="http://schemas.microsoft.com/office/drawing/2014/main" xmlns="" id="{00000000-0008-0000-01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52</xdr:col>
      <xdr:colOff>0</xdr:colOff>
      <xdr:row>2</xdr:row>
      <xdr:rowOff>0</xdr:rowOff>
    </xdr:from>
    <xdr:to>
      <xdr:col>52</xdr:col>
      <xdr:colOff>76200</xdr:colOff>
      <xdr:row>3</xdr:row>
      <xdr:rowOff>47625</xdr:rowOff>
    </xdr:to>
    <xdr:sp macro="" textlink="">
      <xdr:nvSpPr>
        <xdr:cNvPr id="17" name="Text Box 23">
          <a:extLst>
            <a:ext uri="{FF2B5EF4-FFF2-40B4-BE49-F238E27FC236}">
              <a16:creationId xmlns:a16="http://schemas.microsoft.com/office/drawing/2014/main" xmlns="" id="{00000000-0008-0000-0100-000011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8" name="Text Box 24">
          <a:extLst>
            <a:ext uri="{FF2B5EF4-FFF2-40B4-BE49-F238E27FC236}">
              <a16:creationId xmlns:a16="http://schemas.microsoft.com/office/drawing/2014/main" xmlns="" id="{00000000-0008-0000-0100-000012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9" name="Text Box 50">
          <a:extLst>
            <a:ext uri="{FF2B5EF4-FFF2-40B4-BE49-F238E27FC236}">
              <a16:creationId xmlns:a16="http://schemas.microsoft.com/office/drawing/2014/main" xmlns="" id="{00000000-0008-0000-0100-000013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0" name="Text Box 52">
          <a:extLst>
            <a:ext uri="{FF2B5EF4-FFF2-40B4-BE49-F238E27FC236}">
              <a16:creationId xmlns:a16="http://schemas.microsoft.com/office/drawing/2014/main" xmlns="" id="{00000000-0008-0000-0100-000014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0</xdr:colOff>
      <xdr:row>2</xdr:row>
      <xdr:rowOff>0</xdr:rowOff>
    </xdr:from>
    <xdr:to>
      <xdr:col>52</xdr:col>
      <xdr:colOff>0</xdr:colOff>
      <xdr:row>2</xdr:row>
      <xdr:rowOff>0</xdr:rowOff>
    </xdr:to>
    <xdr:graphicFrame macro="">
      <xdr:nvGraphicFramePr>
        <xdr:cNvPr id="21" name="グラフ 95">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2" name="グラフ 96">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3" name="グラフ 100">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4" name="グラフ 103">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 name="グラフ 131">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 name="Rectangle 132">
          <a:extLst>
            <a:ext uri="{FF2B5EF4-FFF2-40B4-BE49-F238E27FC236}">
              <a16:creationId xmlns:a16="http://schemas.microsoft.com/office/drawing/2014/main" xmlns="" id="{00000000-0008-0000-0100-00001A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7" name="グラフ 135">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8" name="Rectangle 149">
          <a:extLst>
            <a:ext uri="{FF2B5EF4-FFF2-40B4-BE49-F238E27FC236}">
              <a16:creationId xmlns:a16="http://schemas.microsoft.com/office/drawing/2014/main" xmlns="" id="{00000000-0008-0000-0100-00001C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9" name="Rectangle 150">
          <a:extLst>
            <a:ext uri="{FF2B5EF4-FFF2-40B4-BE49-F238E27FC236}">
              <a16:creationId xmlns:a16="http://schemas.microsoft.com/office/drawing/2014/main" xmlns="" id="{00000000-0008-0000-0100-00001D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 name="Rectangle 154">
          <a:extLst>
            <a:ext uri="{FF2B5EF4-FFF2-40B4-BE49-F238E27FC236}">
              <a16:creationId xmlns:a16="http://schemas.microsoft.com/office/drawing/2014/main" xmlns="" id="{00000000-0008-0000-0100-00001E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 name="Rectangle 159">
          <a:extLst>
            <a:ext uri="{FF2B5EF4-FFF2-40B4-BE49-F238E27FC236}">
              <a16:creationId xmlns:a16="http://schemas.microsoft.com/office/drawing/2014/main" xmlns="" id="{00000000-0008-0000-0100-00001F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2" name="Text Box 161">
          <a:extLst>
            <a:ext uri="{FF2B5EF4-FFF2-40B4-BE49-F238E27FC236}">
              <a16:creationId xmlns:a16="http://schemas.microsoft.com/office/drawing/2014/main" xmlns="" id="{00000000-0008-0000-0100-000020000000}"/>
            </a:ext>
          </a:extLst>
        </xdr:cNvPr>
        <xdr:cNvSpPr txBox="1">
          <a:spLocks noChangeArrowheads="1"/>
        </xdr:cNvSpPr>
      </xdr:nvSpPr>
      <xdr:spPr bwMode="auto">
        <a:xfrm>
          <a:off x="22098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3" name="Text Box 23">
          <a:extLst>
            <a:ext uri="{FF2B5EF4-FFF2-40B4-BE49-F238E27FC236}">
              <a16:creationId xmlns:a16="http://schemas.microsoft.com/office/drawing/2014/main" xmlns="" id="{00000000-0008-0000-0100-000021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4" name="Text Box 24">
          <a:extLst>
            <a:ext uri="{FF2B5EF4-FFF2-40B4-BE49-F238E27FC236}">
              <a16:creationId xmlns:a16="http://schemas.microsoft.com/office/drawing/2014/main" xmlns="" id="{00000000-0008-0000-0100-000022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50">
          <a:extLst>
            <a:ext uri="{FF2B5EF4-FFF2-40B4-BE49-F238E27FC236}">
              <a16:creationId xmlns:a16="http://schemas.microsoft.com/office/drawing/2014/main" xmlns="" id="{00000000-0008-0000-0100-00002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2">
          <a:extLst>
            <a:ext uri="{FF2B5EF4-FFF2-40B4-BE49-F238E27FC236}">
              <a16:creationId xmlns:a16="http://schemas.microsoft.com/office/drawing/2014/main" xmlns="" id="{00000000-0008-0000-0100-00002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7" name="Text Box 23">
          <a:extLst>
            <a:ext uri="{FF2B5EF4-FFF2-40B4-BE49-F238E27FC236}">
              <a16:creationId xmlns:a16="http://schemas.microsoft.com/office/drawing/2014/main" xmlns="" id="{00000000-0008-0000-0100-000025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a16="http://schemas.microsoft.com/office/drawing/2014/main" xmlns="" id="{00000000-0008-0000-0100-00002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a16="http://schemas.microsoft.com/office/drawing/2014/main" xmlns="" id="{00000000-0008-0000-0100-00002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a16="http://schemas.microsoft.com/office/drawing/2014/main" xmlns="" id="{00000000-0008-0000-0100-00002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1" name="Text Box 23">
          <a:extLst>
            <a:ext uri="{FF2B5EF4-FFF2-40B4-BE49-F238E27FC236}">
              <a16:creationId xmlns:a16="http://schemas.microsoft.com/office/drawing/2014/main" xmlns="" id="{00000000-0008-0000-0100-000029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4">
          <a:extLst>
            <a:ext uri="{FF2B5EF4-FFF2-40B4-BE49-F238E27FC236}">
              <a16:creationId xmlns:a16="http://schemas.microsoft.com/office/drawing/2014/main" xmlns="" id="{00000000-0008-0000-0100-00002A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50">
          <a:extLst>
            <a:ext uri="{FF2B5EF4-FFF2-40B4-BE49-F238E27FC236}">
              <a16:creationId xmlns:a16="http://schemas.microsoft.com/office/drawing/2014/main" xmlns="" id="{00000000-0008-0000-0100-00002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2">
          <a:extLst>
            <a:ext uri="{FF2B5EF4-FFF2-40B4-BE49-F238E27FC236}">
              <a16:creationId xmlns:a16="http://schemas.microsoft.com/office/drawing/2014/main" xmlns="" id="{00000000-0008-0000-0100-00002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 name="Text Box 23">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4">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50">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2">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24">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50">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52">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247</xdr:row>
      <xdr:rowOff>57151</xdr:rowOff>
    </xdr:to>
    <xdr:sp macro="" textlink="">
      <xdr:nvSpPr>
        <xdr:cNvPr id="52" name="Text Box 23">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53" name="Text Box 24">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54" name="Text Box 50">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55" name="Text Box 52">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56" name="Text Box 23">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57" name="Text Box 24">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58" name="Text Box 50">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59" name="Text Box 52">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60" name="Text Box 23">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1" name="Text Box 24">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2" name="Text Box 5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3" name="Text Box 5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4" name="Text Box 24">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5" name="Text Box 50">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6" name="Text Box 52">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247</xdr:row>
      <xdr:rowOff>57153</xdr:rowOff>
    </xdr:to>
    <xdr:sp macro="" textlink="">
      <xdr:nvSpPr>
        <xdr:cNvPr id="67" name="Text Box 23">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68" name="Text Box 24">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69" name="Text Box 50">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70" name="Text Box 52">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71" name="Text Box 23">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2" name="Text Box 24">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3" name="Text Box 50">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4" name="Text Box 52">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5" name="Text Box 24">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6" name="Text Box 50">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7" name="Text Box 52">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247</xdr:row>
      <xdr:rowOff>57151</xdr:rowOff>
    </xdr:to>
    <xdr:sp macro="" textlink="">
      <xdr:nvSpPr>
        <xdr:cNvPr id="78" name="Text Box 23">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79" name="Text Box 24">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80" name="Text Box 50">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81" name="Text Box 52">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82" name="Text Box 23">
          <a:extLst>
            <a:ext uri="{FF2B5EF4-FFF2-40B4-BE49-F238E27FC236}">
              <a16:creationId xmlns:a16="http://schemas.microsoft.com/office/drawing/2014/main" xmlns="" id="{00000000-0008-0000-0100-00005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3" name="Text Box 24">
          <a:extLst>
            <a:ext uri="{FF2B5EF4-FFF2-40B4-BE49-F238E27FC236}">
              <a16:creationId xmlns:a16="http://schemas.microsoft.com/office/drawing/2014/main" xmlns="" id="{00000000-0008-0000-0100-00005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4" name="Text Box 50">
          <a:extLst>
            <a:ext uri="{FF2B5EF4-FFF2-40B4-BE49-F238E27FC236}">
              <a16:creationId xmlns:a16="http://schemas.microsoft.com/office/drawing/2014/main" xmlns="" id="{00000000-0008-0000-0100-00005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5" name="Text Box 52">
          <a:extLst>
            <a:ext uri="{FF2B5EF4-FFF2-40B4-BE49-F238E27FC236}">
              <a16:creationId xmlns:a16="http://schemas.microsoft.com/office/drawing/2014/main" xmlns="" id="{00000000-0008-0000-0100-00005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6" name="Text Box 24">
          <a:extLst>
            <a:ext uri="{FF2B5EF4-FFF2-40B4-BE49-F238E27FC236}">
              <a16:creationId xmlns:a16="http://schemas.microsoft.com/office/drawing/2014/main" xmlns="" id="{00000000-0008-0000-0100-00005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7" name="Text Box 50">
          <a:extLst>
            <a:ext uri="{FF2B5EF4-FFF2-40B4-BE49-F238E27FC236}">
              <a16:creationId xmlns:a16="http://schemas.microsoft.com/office/drawing/2014/main" xmlns="" id="{00000000-0008-0000-0100-00005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8" name="Text Box 52">
          <a:extLst>
            <a:ext uri="{FF2B5EF4-FFF2-40B4-BE49-F238E27FC236}">
              <a16:creationId xmlns:a16="http://schemas.microsoft.com/office/drawing/2014/main" xmlns="" id="{00000000-0008-0000-0100-00005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247</xdr:row>
      <xdr:rowOff>57151</xdr:rowOff>
    </xdr:to>
    <xdr:sp macro="" textlink="">
      <xdr:nvSpPr>
        <xdr:cNvPr id="89" name="Text Box 23">
          <a:extLst>
            <a:ext uri="{FF2B5EF4-FFF2-40B4-BE49-F238E27FC236}">
              <a16:creationId xmlns:a16="http://schemas.microsoft.com/office/drawing/2014/main" xmlns="" id="{00000000-0008-0000-0100-000059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90" name="Text Box 24">
          <a:extLst>
            <a:ext uri="{FF2B5EF4-FFF2-40B4-BE49-F238E27FC236}">
              <a16:creationId xmlns:a16="http://schemas.microsoft.com/office/drawing/2014/main" xmlns="" id="{00000000-0008-0000-0100-00005A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91" name="Text Box 50">
          <a:extLst>
            <a:ext uri="{FF2B5EF4-FFF2-40B4-BE49-F238E27FC236}">
              <a16:creationId xmlns:a16="http://schemas.microsoft.com/office/drawing/2014/main" xmlns="" id="{00000000-0008-0000-0100-00005B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92" name="Text Box 52">
          <a:extLst>
            <a:ext uri="{FF2B5EF4-FFF2-40B4-BE49-F238E27FC236}">
              <a16:creationId xmlns:a16="http://schemas.microsoft.com/office/drawing/2014/main" xmlns="" id="{00000000-0008-0000-0100-00005C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93" name="Text Box 23">
          <a:extLst>
            <a:ext uri="{FF2B5EF4-FFF2-40B4-BE49-F238E27FC236}">
              <a16:creationId xmlns:a16="http://schemas.microsoft.com/office/drawing/2014/main" xmlns="" id="{00000000-0008-0000-0100-00005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4" name="Text Box 24">
          <a:extLst>
            <a:ext uri="{FF2B5EF4-FFF2-40B4-BE49-F238E27FC236}">
              <a16:creationId xmlns:a16="http://schemas.microsoft.com/office/drawing/2014/main" xmlns="" id="{00000000-0008-0000-0100-00005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5" name="Text Box 50">
          <a:extLst>
            <a:ext uri="{FF2B5EF4-FFF2-40B4-BE49-F238E27FC236}">
              <a16:creationId xmlns:a16="http://schemas.microsoft.com/office/drawing/2014/main" xmlns="" id="{00000000-0008-0000-0100-00005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6" name="Text Box 52">
          <a:extLst>
            <a:ext uri="{FF2B5EF4-FFF2-40B4-BE49-F238E27FC236}">
              <a16:creationId xmlns:a16="http://schemas.microsoft.com/office/drawing/2014/main" xmlns="" id="{00000000-0008-0000-0100-00006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7" name="Text Box 24">
          <a:extLst>
            <a:ext uri="{FF2B5EF4-FFF2-40B4-BE49-F238E27FC236}">
              <a16:creationId xmlns:a16="http://schemas.microsoft.com/office/drawing/2014/main" xmlns="" id="{00000000-0008-0000-0100-00006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8" name="Text Box 50">
          <a:extLst>
            <a:ext uri="{FF2B5EF4-FFF2-40B4-BE49-F238E27FC236}">
              <a16:creationId xmlns:a16="http://schemas.microsoft.com/office/drawing/2014/main" xmlns="" id="{00000000-0008-0000-0100-00006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9" name="Text Box 52">
          <a:extLst>
            <a:ext uri="{FF2B5EF4-FFF2-40B4-BE49-F238E27FC236}">
              <a16:creationId xmlns:a16="http://schemas.microsoft.com/office/drawing/2014/main" xmlns="" id="{00000000-0008-0000-0100-00006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0" name="Text Box 23">
          <a:extLst>
            <a:ext uri="{FF2B5EF4-FFF2-40B4-BE49-F238E27FC236}">
              <a16:creationId xmlns:a16="http://schemas.microsoft.com/office/drawing/2014/main" xmlns="" id="{00000000-0008-0000-0100-00006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1" name="Text Box 24">
          <a:extLst>
            <a:ext uri="{FF2B5EF4-FFF2-40B4-BE49-F238E27FC236}">
              <a16:creationId xmlns:a16="http://schemas.microsoft.com/office/drawing/2014/main" xmlns="" id="{00000000-0008-0000-0100-00006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2" name="Text Box 5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3" name="Text Box 52">
          <a:extLst>
            <a:ext uri="{FF2B5EF4-FFF2-40B4-BE49-F238E27FC236}">
              <a16:creationId xmlns:a16="http://schemas.microsoft.com/office/drawing/2014/main" xmlns="" id="{00000000-0008-0000-0100-00006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4" name="Text Box 24">
          <a:extLst>
            <a:ext uri="{FF2B5EF4-FFF2-40B4-BE49-F238E27FC236}">
              <a16:creationId xmlns:a16="http://schemas.microsoft.com/office/drawing/2014/main" xmlns="" id="{00000000-0008-0000-0100-00006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5" name="Text Box 50">
          <a:extLst>
            <a:ext uri="{FF2B5EF4-FFF2-40B4-BE49-F238E27FC236}">
              <a16:creationId xmlns:a16="http://schemas.microsoft.com/office/drawing/2014/main" xmlns="" id="{00000000-0008-0000-0100-00006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6" name="Text Box 52">
          <a:extLst>
            <a:ext uri="{FF2B5EF4-FFF2-40B4-BE49-F238E27FC236}">
              <a16:creationId xmlns:a16="http://schemas.microsoft.com/office/drawing/2014/main" xmlns="" id="{00000000-0008-0000-0100-00006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7" name="Text Box 23">
          <a:extLst>
            <a:ext uri="{FF2B5EF4-FFF2-40B4-BE49-F238E27FC236}">
              <a16:creationId xmlns:a16="http://schemas.microsoft.com/office/drawing/2014/main" xmlns="" id="{00000000-0008-0000-0100-00006B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8" name="Text Box 24">
          <a:extLst>
            <a:ext uri="{FF2B5EF4-FFF2-40B4-BE49-F238E27FC236}">
              <a16:creationId xmlns:a16="http://schemas.microsoft.com/office/drawing/2014/main" xmlns="" id="{00000000-0008-0000-0100-00006C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9" name="Text Box 50">
          <a:extLst>
            <a:ext uri="{FF2B5EF4-FFF2-40B4-BE49-F238E27FC236}">
              <a16:creationId xmlns:a16="http://schemas.microsoft.com/office/drawing/2014/main" xmlns="" id="{00000000-0008-0000-0100-00006D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0" name="Text Box 52">
          <a:extLst>
            <a:ext uri="{FF2B5EF4-FFF2-40B4-BE49-F238E27FC236}">
              <a16:creationId xmlns:a16="http://schemas.microsoft.com/office/drawing/2014/main" xmlns="" id="{00000000-0008-0000-0100-00006E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1" name="Text Box 24">
          <a:extLst>
            <a:ext uri="{FF2B5EF4-FFF2-40B4-BE49-F238E27FC236}">
              <a16:creationId xmlns:a16="http://schemas.microsoft.com/office/drawing/2014/main" xmlns="" id="{00000000-0008-0000-0100-00006F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2" name="Text Box 50">
          <a:extLst>
            <a:ext uri="{FF2B5EF4-FFF2-40B4-BE49-F238E27FC236}">
              <a16:creationId xmlns:a16="http://schemas.microsoft.com/office/drawing/2014/main" xmlns="" id="{00000000-0008-0000-0100-000070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3" name="Text Box 52">
          <a:extLst>
            <a:ext uri="{FF2B5EF4-FFF2-40B4-BE49-F238E27FC236}">
              <a16:creationId xmlns:a16="http://schemas.microsoft.com/office/drawing/2014/main" xmlns="" id="{00000000-0008-0000-0100-000071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4" name="Text Box 23">
          <a:extLst>
            <a:ext uri="{FF2B5EF4-FFF2-40B4-BE49-F238E27FC236}">
              <a16:creationId xmlns:a16="http://schemas.microsoft.com/office/drawing/2014/main" xmlns="" id="{00000000-0008-0000-0100-000072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5" name="Text Box 24">
          <a:extLst>
            <a:ext uri="{FF2B5EF4-FFF2-40B4-BE49-F238E27FC236}">
              <a16:creationId xmlns:a16="http://schemas.microsoft.com/office/drawing/2014/main" xmlns="" id="{00000000-0008-0000-0100-000073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6" name="Text Box 50">
          <a:extLst>
            <a:ext uri="{FF2B5EF4-FFF2-40B4-BE49-F238E27FC236}">
              <a16:creationId xmlns:a16="http://schemas.microsoft.com/office/drawing/2014/main" xmlns="" id="{00000000-0008-0000-0100-000074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7" name="Text Box 52">
          <a:extLst>
            <a:ext uri="{FF2B5EF4-FFF2-40B4-BE49-F238E27FC236}">
              <a16:creationId xmlns:a16="http://schemas.microsoft.com/office/drawing/2014/main" xmlns="" id="{00000000-0008-0000-0100-000075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8" name="Text Box 24">
          <a:extLst>
            <a:ext uri="{FF2B5EF4-FFF2-40B4-BE49-F238E27FC236}">
              <a16:creationId xmlns:a16="http://schemas.microsoft.com/office/drawing/2014/main" xmlns="" id="{00000000-0008-0000-0100-000076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9" name="Text Box 50">
          <a:extLst>
            <a:ext uri="{FF2B5EF4-FFF2-40B4-BE49-F238E27FC236}">
              <a16:creationId xmlns:a16="http://schemas.microsoft.com/office/drawing/2014/main" xmlns="" id="{00000000-0008-0000-0100-000077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20" name="Text Box 52">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1" name="Text Box 23">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2" name="Text Box 24">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3" name="Text Box 50">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4" name="Text Box 52">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5" name="Text Box 24">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6" name="Text Box 50">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7" name="Text Box 52">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28" name="Text Box 23">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29" name="Text Box 24">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0" name="Text Box 50">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1" name="Text Box 52">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2" name="Text Box 24">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3" name="Text Box 50">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4" name="Text Box 52">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5" name="Text Box 23">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6" name="Text Box 24">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7" name="Text Box 50">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8" name="Text Box 52">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9" name="Text Box 24">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40" name="Text Box 50">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41" name="Text Box 52">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2" name="Text Box 23">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3" name="Text Box 24">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4" name="Text Box 50">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5" name="Text Box 52">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6" name="Text Box 24">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7" name="Text Box 50">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8" name="Text Box 52">
          <a:extLst>
            <a:ext uri="{FF2B5EF4-FFF2-40B4-BE49-F238E27FC236}">
              <a16:creationId xmlns:a16="http://schemas.microsoft.com/office/drawing/2014/main" xmlns="" id="{00000000-0008-0000-0100-000094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165</xdr:row>
      <xdr:rowOff>0</xdr:rowOff>
    </xdr:from>
    <xdr:to>
      <xdr:col>1</xdr:col>
      <xdr:colOff>76200</xdr:colOff>
      <xdr:row>247</xdr:row>
      <xdr:rowOff>57151</xdr:rowOff>
    </xdr:to>
    <xdr:sp macro="" textlink="">
      <xdr:nvSpPr>
        <xdr:cNvPr id="149" name="Text Box 24">
          <a:extLst>
            <a:ext uri="{FF2B5EF4-FFF2-40B4-BE49-F238E27FC236}">
              <a16:creationId xmlns:a16="http://schemas.microsoft.com/office/drawing/2014/main" xmlns="" id="{00000000-0008-0000-0100-000095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50" name="Text Box 50">
          <a:extLst>
            <a:ext uri="{FF2B5EF4-FFF2-40B4-BE49-F238E27FC236}">
              <a16:creationId xmlns:a16="http://schemas.microsoft.com/office/drawing/2014/main" xmlns="" id="{00000000-0008-0000-0100-000096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51" name="Text Box 52">
          <a:extLst>
            <a:ext uri="{FF2B5EF4-FFF2-40B4-BE49-F238E27FC236}">
              <a16:creationId xmlns:a16="http://schemas.microsoft.com/office/drawing/2014/main" xmlns="" id="{00000000-0008-0000-0100-000097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52" name="Text Box 23">
          <a:extLst>
            <a:ext uri="{FF2B5EF4-FFF2-40B4-BE49-F238E27FC236}">
              <a16:creationId xmlns:a16="http://schemas.microsoft.com/office/drawing/2014/main" xmlns="" id="{00000000-0008-0000-0100-000098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53" name="Text Box 24">
          <a:extLst>
            <a:ext uri="{FF2B5EF4-FFF2-40B4-BE49-F238E27FC236}">
              <a16:creationId xmlns:a16="http://schemas.microsoft.com/office/drawing/2014/main" xmlns="" id="{00000000-0008-0000-0100-000099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54" name="Text Box 50">
          <a:extLst>
            <a:ext uri="{FF2B5EF4-FFF2-40B4-BE49-F238E27FC236}">
              <a16:creationId xmlns:a16="http://schemas.microsoft.com/office/drawing/2014/main" xmlns="" id="{00000000-0008-0000-0100-00009A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55" name="Text Box 52">
          <a:extLst>
            <a:ext uri="{FF2B5EF4-FFF2-40B4-BE49-F238E27FC236}">
              <a16:creationId xmlns:a16="http://schemas.microsoft.com/office/drawing/2014/main" xmlns="" id="{00000000-0008-0000-0100-00009B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56" name="Text Box 23">
          <a:extLst>
            <a:ext uri="{FF2B5EF4-FFF2-40B4-BE49-F238E27FC236}">
              <a16:creationId xmlns:a16="http://schemas.microsoft.com/office/drawing/2014/main" xmlns="" id="{00000000-0008-0000-0100-00009C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57" name="Text Box 24">
          <a:extLst>
            <a:ext uri="{FF2B5EF4-FFF2-40B4-BE49-F238E27FC236}">
              <a16:creationId xmlns:a16="http://schemas.microsoft.com/office/drawing/2014/main" xmlns="" id="{00000000-0008-0000-0100-00009D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58" name="Text Box 50">
          <a:extLst>
            <a:ext uri="{FF2B5EF4-FFF2-40B4-BE49-F238E27FC236}">
              <a16:creationId xmlns:a16="http://schemas.microsoft.com/office/drawing/2014/main" xmlns="" id="{00000000-0008-0000-0100-00009E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59" name="Text Box 52">
          <a:extLst>
            <a:ext uri="{FF2B5EF4-FFF2-40B4-BE49-F238E27FC236}">
              <a16:creationId xmlns:a16="http://schemas.microsoft.com/office/drawing/2014/main" xmlns="" id="{00000000-0008-0000-0100-00009F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60" name="Text Box 23">
          <a:extLst>
            <a:ext uri="{FF2B5EF4-FFF2-40B4-BE49-F238E27FC236}">
              <a16:creationId xmlns:a16="http://schemas.microsoft.com/office/drawing/2014/main" xmlns="" id="{00000000-0008-0000-0100-0000A0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61" name="Text Box 24">
          <a:extLst>
            <a:ext uri="{FF2B5EF4-FFF2-40B4-BE49-F238E27FC236}">
              <a16:creationId xmlns:a16="http://schemas.microsoft.com/office/drawing/2014/main" xmlns="" id="{00000000-0008-0000-0100-0000A1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62" name="Text Box 50">
          <a:extLst>
            <a:ext uri="{FF2B5EF4-FFF2-40B4-BE49-F238E27FC236}">
              <a16:creationId xmlns:a16="http://schemas.microsoft.com/office/drawing/2014/main" xmlns="" id="{00000000-0008-0000-0100-0000A2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163" name="Text Box 52">
          <a:extLst>
            <a:ext uri="{FF2B5EF4-FFF2-40B4-BE49-F238E27FC236}">
              <a16:creationId xmlns:a16="http://schemas.microsoft.com/office/drawing/2014/main" xmlns="" id="{00000000-0008-0000-0100-0000A3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164</xdr:row>
      <xdr:rowOff>0</xdr:rowOff>
    </xdr:from>
    <xdr:ext cx="76200" cy="214033"/>
    <xdr:sp macro="" textlink="">
      <xdr:nvSpPr>
        <xdr:cNvPr id="164" name="Text Box 23">
          <a:extLst>
            <a:ext uri="{FF2B5EF4-FFF2-40B4-BE49-F238E27FC236}">
              <a16:creationId xmlns:a16="http://schemas.microsoft.com/office/drawing/2014/main" xmlns="" id="{00000000-0008-0000-0100-0000A4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5" name="Text Box 24">
          <a:extLst>
            <a:ext uri="{FF2B5EF4-FFF2-40B4-BE49-F238E27FC236}">
              <a16:creationId xmlns:a16="http://schemas.microsoft.com/office/drawing/2014/main" xmlns="" id="{00000000-0008-0000-0100-0000A5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6" name="Text Box 50">
          <a:extLst>
            <a:ext uri="{FF2B5EF4-FFF2-40B4-BE49-F238E27FC236}">
              <a16:creationId xmlns:a16="http://schemas.microsoft.com/office/drawing/2014/main" xmlns="" id="{00000000-0008-0000-0100-0000A6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7" name="Text Box 52">
          <a:extLst>
            <a:ext uri="{FF2B5EF4-FFF2-40B4-BE49-F238E27FC236}">
              <a16:creationId xmlns:a16="http://schemas.microsoft.com/office/drawing/2014/main" xmlns="" id="{00000000-0008-0000-0100-0000A7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8" name="Text Box 24">
          <a:extLst>
            <a:ext uri="{FF2B5EF4-FFF2-40B4-BE49-F238E27FC236}">
              <a16:creationId xmlns:a16="http://schemas.microsoft.com/office/drawing/2014/main" xmlns="" id="{00000000-0008-0000-0100-0000A8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9" name="Text Box 50">
          <a:extLst>
            <a:ext uri="{FF2B5EF4-FFF2-40B4-BE49-F238E27FC236}">
              <a16:creationId xmlns:a16="http://schemas.microsoft.com/office/drawing/2014/main" xmlns="" id="{00000000-0008-0000-0100-0000A9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70" name="Text Box 52">
          <a:extLst>
            <a:ext uri="{FF2B5EF4-FFF2-40B4-BE49-F238E27FC236}">
              <a16:creationId xmlns:a16="http://schemas.microsoft.com/office/drawing/2014/main" xmlns="" id="{00000000-0008-0000-0100-0000AA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1" name="Text Box 23">
          <a:extLst>
            <a:ext uri="{FF2B5EF4-FFF2-40B4-BE49-F238E27FC236}">
              <a16:creationId xmlns:a16="http://schemas.microsoft.com/office/drawing/2014/main" xmlns="" id="{00000000-0008-0000-0100-0000AB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2" name="Text Box 24">
          <a:extLst>
            <a:ext uri="{FF2B5EF4-FFF2-40B4-BE49-F238E27FC236}">
              <a16:creationId xmlns:a16="http://schemas.microsoft.com/office/drawing/2014/main" xmlns="" id="{00000000-0008-0000-0100-0000AC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3" name="Text Box 50">
          <a:extLst>
            <a:ext uri="{FF2B5EF4-FFF2-40B4-BE49-F238E27FC236}">
              <a16:creationId xmlns:a16="http://schemas.microsoft.com/office/drawing/2014/main" xmlns="" id="{00000000-0008-0000-0100-0000AD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4" name="Text Box 52">
          <a:extLst>
            <a:ext uri="{FF2B5EF4-FFF2-40B4-BE49-F238E27FC236}">
              <a16:creationId xmlns:a16="http://schemas.microsoft.com/office/drawing/2014/main" xmlns="" id="{00000000-0008-0000-0100-0000AE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5" name="Text Box 24">
          <a:extLst>
            <a:ext uri="{FF2B5EF4-FFF2-40B4-BE49-F238E27FC236}">
              <a16:creationId xmlns:a16="http://schemas.microsoft.com/office/drawing/2014/main" xmlns="" id="{00000000-0008-0000-0100-0000AF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6" name="Text Box 50">
          <a:extLst>
            <a:ext uri="{FF2B5EF4-FFF2-40B4-BE49-F238E27FC236}">
              <a16:creationId xmlns:a16="http://schemas.microsoft.com/office/drawing/2014/main" xmlns="" id="{00000000-0008-0000-0100-0000B0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7" name="Text Box 52">
          <a:extLst>
            <a:ext uri="{FF2B5EF4-FFF2-40B4-BE49-F238E27FC236}">
              <a16:creationId xmlns:a16="http://schemas.microsoft.com/office/drawing/2014/main" xmlns="" id="{00000000-0008-0000-0100-0000B1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23">
          <a:extLst>
            <a:ext uri="{FF2B5EF4-FFF2-40B4-BE49-F238E27FC236}">
              <a16:creationId xmlns:a16="http://schemas.microsoft.com/office/drawing/2014/main" xmlns="" id="{00000000-0008-0000-0100-0000BA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7" name="Text Box 24">
          <a:extLst>
            <a:ext uri="{FF2B5EF4-FFF2-40B4-BE49-F238E27FC236}">
              <a16:creationId xmlns:a16="http://schemas.microsoft.com/office/drawing/2014/main" xmlns="" id="{00000000-0008-0000-0100-0000BB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8" name="Text Box 50">
          <a:extLst>
            <a:ext uri="{FF2B5EF4-FFF2-40B4-BE49-F238E27FC236}">
              <a16:creationId xmlns:a16="http://schemas.microsoft.com/office/drawing/2014/main" xmlns="" id="{00000000-0008-0000-0100-0000BC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9" name="Text Box 52">
          <a:extLst>
            <a:ext uri="{FF2B5EF4-FFF2-40B4-BE49-F238E27FC236}">
              <a16:creationId xmlns:a16="http://schemas.microsoft.com/office/drawing/2014/main" xmlns="" id="{00000000-0008-0000-0100-0000BD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0" name="Text Box 23">
          <a:extLst>
            <a:ext uri="{FF2B5EF4-FFF2-40B4-BE49-F238E27FC236}">
              <a16:creationId xmlns:a16="http://schemas.microsoft.com/office/drawing/2014/main" xmlns="" id="{00000000-0008-0000-0100-0000BE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1" name="Text Box 24">
          <a:extLst>
            <a:ext uri="{FF2B5EF4-FFF2-40B4-BE49-F238E27FC236}">
              <a16:creationId xmlns:a16="http://schemas.microsoft.com/office/drawing/2014/main" xmlns="" id="{00000000-0008-0000-0100-0000BF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2" name="Text Box 50">
          <a:extLst>
            <a:ext uri="{FF2B5EF4-FFF2-40B4-BE49-F238E27FC236}">
              <a16:creationId xmlns:a16="http://schemas.microsoft.com/office/drawing/2014/main" xmlns="" id="{00000000-0008-0000-0100-0000C0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3" name="Text Box 52">
          <a:extLst>
            <a:ext uri="{FF2B5EF4-FFF2-40B4-BE49-F238E27FC236}">
              <a16:creationId xmlns:a16="http://schemas.microsoft.com/office/drawing/2014/main" xmlns="" id="{00000000-0008-0000-0100-0000C1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4" name="Text Box 23">
          <a:extLst>
            <a:ext uri="{FF2B5EF4-FFF2-40B4-BE49-F238E27FC236}">
              <a16:creationId xmlns:a16="http://schemas.microsoft.com/office/drawing/2014/main" xmlns="" id="{00000000-0008-0000-0100-0000C2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5" name="Text Box 24">
          <a:extLst>
            <a:ext uri="{FF2B5EF4-FFF2-40B4-BE49-F238E27FC236}">
              <a16:creationId xmlns:a16="http://schemas.microsoft.com/office/drawing/2014/main" xmlns="" id="{00000000-0008-0000-0100-0000C3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6" name="Text Box 50">
          <a:extLst>
            <a:ext uri="{FF2B5EF4-FFF2-40B4-BE49-F238E27FC236}">
              <a16:creationId xmlns:a16="http://schemas.microsoft.com/office/drawing/2014/main" xmlns="" id="{00000000-0008-0000-0100-0000C4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7" name="Text Box 52">
          <a:extLst>
            <a:ext uri="{FF2B5EF4-FFF2-40B4-BE49-F238E27FC236}">
              <a16:creationId xmlns:a16="http://schemas.microsoft.com/office/drawing/2014/main" xmlns="" id="{00000000-0008-0000-0100-0000C5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8" name="Text Box 24">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199" name="Text Box 50">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0" name="Text Box 52">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1" name="Text Box 23">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2" name="Text Box 24">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3" name="Text Box 50">
          <a:extLst>
            <a:ext uri="{FF2B5EF4-FFF2-40B4-BE49-F238E27FC236}">
              <a16:creationId xmlns:a16="http://schemas.microsoft.com/office/drawing/2014/main" xmlns="" id="{00000000-0008-0000-0100-0000CB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4" name="Text Box 52">
          <a:extLst>
            <a:ext uri="{FF2B5EF4-FFF2-40B4-BE49-F238E27FC236}">
              <a16:creationId xmlns:a16="http://schemas.microsoft.com/office/drawing/2014/main" xmlns="" id="{00000000-0008-0000-0100-0000CC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5" name="Text Box 24">
          <a:extLst>
            <a:ext uri="{FF2B5EF4-FFF2-40B4-BE49-F238E27FC236}">
              <a16:creationId xmlns:a16="http://schemas.microsoft.com/office/drawing/2014/main" xmlns="" id="{00000000-0008-0000-0100-0000CD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6" name="Text Box 50">
          <a:extLst>
            <a:ext uri="{FF2B5EF4-FFF2-40B4-BE49-F238E27FC236}">
              <a16:creationId xmlns:a16="http://schemas.microsoft.com/office/drawing/2014/main" xmlns="" id="{00000000-0008-0000-0100-0000CE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7" name="Text Box 52">
          <a:extLst>
            <a:ext uri="{FF2B5EF4-FFF2-40B4-BE49-F238E27FC236}">
              <a16:creationId xmlns:a16="http://schemas.microsoft.com/office/drawing/2014/main" xmlns="" id="{00000000-0008-0000-0100-0000CF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08" name="Text Box 23">
          <a:extLst>
            <a:ext uri="{FF2B5EF4-FFF2-40B4-BE49-F238E27FC236}">
              <a16:creationId xmlns:a16="http://schemas.microsoft.com/office/drawing/2014/main" xmlns="" id="{00000000-0008-0000-0100-0000D0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09" name="Text Box 24">
          <a:extLst>
            <a:ext uri="{FF2B5EF4-FFF2-40B4-BE49-F238E27FC236}">
              <a16:creationId xmlns:a16="http://schemas.microsoft.com/office/drawing/2014/main" xmlns="" id="{00000000-0008-0000-0100-0000D1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0" name="Text Box 50">
          <a:extLst>
            <a:ext uri="{FF2B5EF4-FFF2-40B4-BE49-F238E27FC236}">
              <a16:creationId xmlns:a16="http://schemas.microsoft.com/office/drawing/2014/main" xmlns="" id="{00000000-0008-0000-0100-0000D2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1" name="Text Box 52">
          <a:extLst>
            <a:ext uri="{FF2B5EF4-FFF2-40B4-BE49-F238E27FC236}">
              <a16:creationId xmlns:a16="http://schemas.microsoft.com/office/drawing/2014/main" xmlns="" id="{00000000-0008-0000-0100-0000D3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2" name="Text Box 24">
          <a:extLst>
            <a:ext uri="{FF2B5EF4-FFF2-40B4-BE49-F238E27FC236}">
              <a16:creationId xmlns:a16="http://schemas.microsoft.com/office/drawing/2014/main" xmlns="" id="{00000000-0008-0000-0100-0000D4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3" name="Text Box 50">
          <a:extLst>
            <a:ext uri="{FF2B5EF4-FFF2-40B4-BE49-F238E27FC236}">
              <a16:creationId xmlns:a16="http://schemas.microsoft.com/office/drawing/2014/main" xmlns="" id="{00000000-0008-0000-0100-0000D5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4" name="Text Box 52">
          <a:extLst>
            <a:ext uri="{FF2B5EF4-FFF2-40B4-BE49-F238E27FC236}">
              <a16:creationId xmlns:a16="http://schemas.microsoft.com/office/drawing/2014/main" xmlns="" id="{00000000-0008-0000-0100-0000D6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5" name="Text Box 23">
          <a:extLst>
            <a:ext uri="{FF2B5EF4-FFF2-40B4-BE49-F238E27FC236}">
              <a16:creationId xmlns:a16="http://schemas.microsoft.com/office/drawing/2014/main" xmlns="" id="{00000000-0008-0000-0100-0000D7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6" name="Text Box 24">
          <a:extLst>
            <a:ext uri="{FF2B5EF4-FFF2-40B4-BE49-F238E27FC236}">
              <a16:creationId xmlns:a16="http://schemas.microsoft.com/office/drawing/2014/main" xmlns="" id="{00000000-0008-0000-0100-0000D8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7" name="Text Box 50">
          <a:extLst>
            <a:ext uri="{FF2B5EF4-FFF2-40B4-BE49-F238E27FC236}">
              <a16:creationId xmlns:a16="http://schemas.microsoft.com/office/drawing/2014/main" xmlns="" id="{00000000-0008-0000-0100-0000D9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8" name="Text Box 52">
          <a:extLst>
            <a:ext uri="{FF2B5EF4-FFF2-40B4-BE49-F238E27FC236}">
              <a16:creationId xmlns:a16="http://schemas.microsoft.com/office/drawing/2014/main" xmlns="" id="{00000000-0008-0000-0100-0000DA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19" name="Text Box 24">
          <a:extLst>
            <a:ext uri="{FF2B5EF4-FFF2-40B4-BE49-F238E27FC236}">
              <a16:creationId xmlns:a16="http://schemas.microsoft.com/office/drawing/2014/main" xmlns="" id="{00000000-0008-0000-0100-0000DB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0" name="Text Box 50">
          <a:extLst>
            <a:ext uri="{FF2B5EF4-FFF2-40B4-BE49-F238E27FC236}">
              <a16:creationId xmlns:a16="http://schemas.microsoft.com/office/drawing/2014/main" xmlns="" id="{00000000-0008-0000-0100-0000DC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1" name="Text Box 52">
          <a:extLst>
            <a:ext uri="{FF2B5EF4-FFF2-40B4-BE49-F238E27FC236}">
              <a16:creationId xmlns:a16="http://schemas.microsoft.com/office/drawing/2014/main" xmlns="" id="{00000000-0008-0000-0100-0000DD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51</xdr:col>
      <xdr:colOff>0</xdr:colOff>
      <xdr:row>2</xdr:row>
      <xdr:rowOff>0</xdr:rowOff>
    </xdr:from>
    <xdr:to>
      <xdr:col>51</xdr:col>
      <xdr:colOff>76200</xdr:colOff>
      <xdr:row>3</xdr:row>
      <xdr:rowOff>57150</xdr:rowOff>
    </xdr:to>
    <xdr:sp macro="" textlink="">
      <xdr:nvSpPr>
        <xdr:cNvPr id="222" name="Text Box 23">
          <a:extLst>
            <a:ext uri="{FF2B5EF4-FFF2-40B4-BE49-F238E27FC236}">
              <a16:creationId xmlns:a16="http://schemas.microsoft.com/office/drawing/2014/main" xmlns="" id="{00000000-0008-0000-0100-0000DE000000}"/>
            </a:ext>
          </a:extLst>
        </xdr:cNvPr>
        <xdr:cNvSpPr txBox="1">
          <a:spLocks noChangeArrowheads="1"/>
        </xdr:cNvSpPr>
      </xdr:nvSpPr>
      <xdr:spPr bwMode="auto">
        <a:xfrm>
          <a:off x="260127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2</xdr:row>
      <xdr:rowOff>0</xdr:rowOff>
    </xdr:from>
    <xdr:to>
      <xdr:col>51</xdr:col>
      <xdr:colOff>76200</xdr:colOff>
      <xdr:row>3</xdr:row>
      <xdr:rowOff>57150</xdr:rowOff>
    </xdr:to>
    <xdr:sp macro="" textlink="">
      <xdr:nvSpPr>
        <xdr:cNvPr id="223" name="Text Box 24">
          <a:extLst>
            <a:ext uri="{FF2B5EF4-FFF2-40B4-BE49-F238E27FC236}">
              <a16:creationId xmlns:a16="http://schemas.microsoft.com/office/drawing/2014/main" xmlns="" id="{00000000-0008-0000-0100-0000DF000000}"/>
            </a:ext>
          </a:extLst>
        </xdr:cNvPr>
        <xdr:cNvSpPr txBox="1">
          <a:spLocks noChangeArrowheads="1"/>
        </xdr:cNvSpPr>
      </xdr:nvSpPr>
      <xdr:spPr bwMode="auto">
        <a:xfrm>
          <a:off x="260127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2</xdr:row>
      <xdr:rowOff>0</xdr:rowOff>
    </xdr:from>
    <xdr:to>
      <xdr:col>51</xdr:col>
      <xdr:colOff>76200</xdr:colOff>
      <xdr:row>3</xdr:row>
      <xdr:rowOff>57150</xdr:rowOff>
    </xdr:to>
    <xdr:sp macro="" textlink="">
      <xdr:nvSpPr>
        <xdr:cNvPr id="224" name="Text Box 50">
          <a:extLst>
            <a:ext uri="{FF2B5EF4-FFF2-40B4-BE49-F238E27FC236}">
              <a16:creationId xmlns:a16="http://schemas.microsoft.com/office/drawing/2014/main" xmlns="" id="{00000000-0008-0000-0100-0000E0000000}"/>
            </a:ext>
          </a:extLst>
        </xdr:cNvPr>
        <xdr:cNvSpPr txBox="1">
          <a:spLocks noChangeArrowheads="1"/>
        </xdr:cNvSpPr>
      </xdr:nvSpPr>
      <xdr:spPr bwMode="auto">
        <a:xfrm>
          <a:off x="260127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51</xdr:col>
      <xdr:colOff>0</xdr:colOff>
      <xdr:row>2</xdr:row>
      <xdr:rowOff>0</xdr:rowOff>
    </xdr:from>
    <xdr:to>
      <xdr:col>51</xdr:col>
      <xdr:colOff>76200</xdr:colOff>
      <xdr:row>3</xdr:row>
      <xdr:rowOff>57150</xdr:rowOff>
    </xdr:to>
    <xdr:sp macro="" textlink="">
      <xdr:nvSpPr>
        <xdr:cNvPr id="225" name="Text Box 52">
          <a:extLst>
            <a:ext uri="{FF2B5EF4-FFF2-40B4-BE49-F238E27FC236}">
              <a16:creationId xmlns:a16="http://schemas.microsoft.com/office/drawing/2014/main" xmlns="" id="{00000000-0008-0000-0100-0000E1000000}"/>
            </a:ext>
          </a:extLst>
        </xdr:cNvPr>
        <xdr:cNvSpPr txBox="1">
          <a:spLocks noChangeArrowheads="1"/>
        </xdr:cNvSpPr>
      </xdr:nvSpPr>
      <xdr:spPr bwMode="auto">
        <a:xfrm>
          <a:off x="260127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0</xdr:colOff>
      <xdr:row>2</xdr:row>
      <xdr:rowOff>0</xdr:rowOff>
    </xdr:from>
    <xdr:ext cx="76200" cy="209550"/>
    <xdr:sp macro="" textlink="">
      <xdr:nvSpPr>
        <xdr:cNvPr id="226" name="Text Box 23">
          <a:extLst>
            <a:ext uri="{FF2B5EF4-FFF2-40B4-BE49-F238E27FC236}">
              <a16:creationId xmlns:a16="http://schemas.microsoft.com/office/drawing/2014/main" xmlns="" id="{00000000-0008-0000-0100-0000E2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27" name="Text Box 24">
          <a:extLst>
            <a:ext uri="{FF2B5EF4-FFF2-40B4-BE49-F238E27FC236}">
              <a16:creationId xmlns:a16="http://schemas.microsoft.com/office/drawing/2014/main" xmlns="" id="{00000000-0008-0000-0100-0000E3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28" name="Text Box 50">
          <a:extLst>
            <a:ext uri="{FF2B5EF4-FFF2-40B4-BE49-F238E27FC236}">
              <a16:creationId xmlns:a16="http://schemas.microsoft.com/office/drawing/2014/main" xmlns="" id="{00000000-0008-0000-0100-0000E4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29" name="Text Box 52">
          <a:extLst>
            <a:ext uri="{FF2B5EF4-FFF2-40B4-BE49-F238E27FC236}">
              <a16:creationId xmlns:a16="http://schemas.microsoft.com/office/drawing/2014/main" xmlns="" id="{00000000-0008-0000-0100-0000E5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0" name="Text Box 23">
          <a:extLst>
            <a:ext uri="{FF2B5EF4-FFF2-40B4-BE49-F238E27FC236}">
              <a16:creationId xmlns:a16="http://schemas.microsoft.com/office/drawing/2014/main" xmlns="" id="{00000000-0008-0000-0100-0000E6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1" name="Text Box 24">
          <a:extLst>
            <a:ext uri="{FF2B5EF4-FFF2-40B4-BE49-F238E27FC236}">
              <a16:creationId xmlns:a16="http://schemas.microsoft.com/office/drawing/2014/main" xmlns="" id="{00000000-0008-0000-0100-0000E7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2" name="Text Box 50">
          <a:extLst>
            <a:ext uri="{FF2B5EF4-FFF2-40B4-BE49-F238E27FC236}">
              <a16:creationId xmlns:a16="http://schemas.microsoft.com/office/drawing/2014/main" xmlns="" id="{00000000-0008-0000-0100-0000E8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3" name="Text Box 52">
          <a:extLst>
            <a:ext uri="{FF2B5EF4-FFF2-40B4-BE49-F238E27FC236}">
              <a16:creationId xmlns:a16="http://schemas.microsoft.com/office/drawing/2014/main" xmlns="" id="{00000000-0008-0000-0100-0000E9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4" name="Text Box 23">
          <a:extLst>
            <a:ext uri="{FF2B5EF4-FFF2-40B4-BE49-F238E27FC236}">
              <a16:creationId xmlns:a16="http://schemas.microsoft.com/office/drawing/2014/main" xmlns="" id="{00000000-0008-0000-0100-0000EA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5" name="Text Box 24">
          <a:extLst>
            <a:ext uri="{FF2B5EF4-FFF2-40B4-BE49-F238E27FC236}">
              <a16:creationId xmlns:a16="http://schemas.microsoft.com/office/drawing/2014/main" xmlns="" id="{00000000-0008-0000-0100-0000EB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6" name="Text Box 50">
          <a:extLst>
            <a:ext uri="{FF2B5EF4-FFF2-40B4-BE49-F238E27FC236}">
              <a16:creationId xmlns:a16="http://schemas.microsoft.com/office/drawing/2014/main" xmlns="" id="{00000000-0008-0000-0100-0000EC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7" name="Text Box 52">
          <a:extLst>
            <a:ext uri="{FF2B5EF4-FFF2-40B4-BE49-F238E27FC236}">
              <a16:creationId xmlns:a16="http://schemas.microsoft.com/office/drawing/2014/main" xmlns="" id="{00000000-0008-0000-0100-0000ED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8" name="Text Box 23">
          <a:extLst>
            <a:ext uri="{FF2B5EF4-FFF2-40B4-BE49-F238E27FC236}">
              <a16:creationId xmlns:a16="http://schemas.microsoft.com/office/drawing/2014/main" xmlns="" id="{00000000-0008-0000-0100-0000EE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9" name="Text Box 24">
          <a:extLst>
            <a:ext uri="{FF2B5EF4-FFF2-40B4-BE49-F238E27FC236}">
              <a16:creationId xmlns:a16="http://schemas.microsoft.com/office/drawing/2014/main" xmlns="" id="{00000000-0008-0000-0100-0000EF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0" name="Text Box 50">
          <a:extLst>
            <a:ext uri="{FF2B5EF4-FFF2-40B4-BE49-F238E27FC236}">
              <a16:creationId xmlns:a16="http://schemas.microsoft.com/office/drawing/2014/main" xmlns="" id="{00000000-0008-0000-0100-0000F0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1" name="Text Box 52">
          <a:extLst>
            <a:ext uri="{FF2B5EF4-FFF2-40B4-BE49-F238E27FC236}">
              <a16:creationId xmlns:a16="http://schemas.microsoft.com/office/drawing/2014/main" xmlns="" id="{00000000-0008-0000-0100-0000F1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9550"/>
    <xdr:sp macro="" textlink="">
      <xdr:nvSpPr>
        <xdr:cNvPr id="242" name="Text Box 23">
          <a:extLst>
            <a:ext uri="{FF2B5EF4-FFF2-40B4-BE49-F238E27FC236}">
              <a16:creationId xmlns:a16="http://schemas.microsoft.com/office/drawing/2014/main" xmlns="" id="{00000000-0008-0000-0100-0000F2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9550"/>
    <xdr:sp macro="" textlink="">
      <xdr:nvSpPr>
        <xdr:cNvPr id="243" name="Text Box 24">
          <a:extLst>
            <a:ext uri="{FF2B5EF4-FFF2-40B4-BE49-F238E27FC236}">
              <a16:creationId xmlns:a16="http://schemas.microsoft.com/office/drawing/2014/main" xmlns="" id="{00000000-0008-0000-0100-0000F3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9550"/>
    <xdr:sp macro="" textlink="">
      <xdr:nvSpPr>
        <xdr:cNvPr id="244" name="Text Box 50">
          <a:extLst>
            <a:ext uri="{FF2B5EF4-FFF2-40B4-BE49-F238E27FC236}">
              <a16:creationId xmlns:a16="http://schemas.microsoft.com/office/drawing/2014/main" xmlns="" id="{00000000-0008-0000-0100-0000F4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9550"/>
    <xdr:sp macro="" textlink="">
      <xdr:nvSpPr>
        <xdr:cNvPr id="245" name="Text Box 52">
          <a:extLst>
            <a:ext uri="{FF2B5EF4-FFF2-40B4-BE49-F238E27FC236}">
              <a16:creationId xmlns:a16="http://schemas.microsoft.com/office/drawing/2014/main" xmlns="" id="{00000000-0008-0000-0100-0000F5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0025"/>
    <xdr:sp macro="" textlink="">
      <xdr:nvSpPr>
        <xdr:cNvPr id="246" name="Text Box 23">
          <a:extLst>
            <a:ext uri="{FF2B5EF4-FFF2-40B4-BE49-F238E27FC236}">
              <a16:creationId xmlns:a16="http://schemas.microsoft.com/office/drawing/2014/main" xmlns="" id="{00000000-0008-0000-0100-0000F600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0025"/>
    <xdr:sp macro="" textlink="">
      <xdr:nvSpPr>
        <xdr:cNvPr id="247" name="Text Box 24">
          <a:extLst>
            <a:ext uri="{FF2B5EF4-FFF2-40B4-BE49-F238E27FC236}">
              <a16:creationId xmlns:a16="http://schemas.microsoft.com/office/drawing/2014/main" xmlns="" id="{00000000-0008-0000-0100-0000F700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0025"/>
    <xdr:sp macro="" textlink="">
      <xdr:nvSpPr>
        <xdr:cNvPr id="248" name="Text Box 50">
          <a:extLst>
            <a:ext uri="{FF2B5EF4-FFF2-40B4-BE49-F238E27FC236}">
              <a16:creationId xmlns:a16="http://schemas.microsoft.com/office/drawing/2014/main" xmlns="" id="{00000000-0008-0000-0100-0000F800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0025"/>
    <xdr:sp macro="" textlink="">
      <xdr:nvSpPr>
        <xdr:cNvPr id="249" name="Text Box 52">
          <a:extLst>
            <a:ext uri="{FF2B5EF4-FFF2-40B4-BE49-F238E27FC236}">
              <a16:creationId xmlns:a16="http://schemas.microsoft.com/office/drawing/2014/main" xmlns="" id="{00000000-0008-0000-0100-0000F900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0" name="Text Box 23">
          <a:extLst>
            <a:ext uri="{FF2B5EF4-FFF2-40B4-BE49-F238E27FC236}">
              <a16:creationId xmlns:a16="http://schemas.microsoft.com/office/drawing/2014/main" xmlns="" id="{00000000-0008-0000-0100-0000FA00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1" name="Text Box 24">
          <a:extLst>
            <a:ext uri="{FF2B5EF4-FFF2-40B4-BE49-F238E27FC236}">
              <a16:creationId xmlns:a16="http://schemas.microsoft.com/office/drawing/2014/main" xmlns="" id="{00000000-0008-0000-0100-0000FB00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2" name="Text Box 50">
          <a:extLst>
            <a:ext uri="{FF2B5EF4-FFF2-40B4-BE49-F238E27FC236}">
              <a16:creationId xmlns:a16="http://schemas.microsoft.com/office/drawing/2014/main" xmlns="" id="{00000000-0008-0000-0100-0000FC00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3" name="Text Box 52">
          <a:extLst>
            <a:ext uri="{FF2B5EF4-FFF2-40B4-BE49-F238E27FC236}">
              <a16:creationId xmlns:a16="http://schemas.microsoft.com/office/drawing/2014/main" xmlns="" id="{00000000-0008-0000-0100-0000FD00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4" name="Text Box 23">
          <a:extLst>
            <a:ext uri="{FF2B5EF4-FFF2-40B4-BE49-F238E27FC236}">
              <a16:creationId xmlns:a16="http://schemas.microsoft.com/office/drawing/2014/main" xmlns="" id="{00000000-0008-0000-0100-0000FE00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5" name="Text Box 24">
          <a:extLst>
            <a:ext uri="{FF2B5EF4-FFF2-40B4-BE49-F238E27FC236}">
              <a16:creationId xmlns:a16="http://schemas.microsoft.com/office/drawing/2014/main" xmlns="" id="{00000000-0008-0000-0100-0000FF00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6" name="Text Box 50">
          <a:extLst>
            <a:ext uri="{FF2B5EF4-FFF2-40B4-BE49-F238E27FC236}">
              <a16:creationId xmlns:a16="http://schemas.microsoft.com/office/drawing/2014/main" xmlns="" id="{00000000-0008-0000-0100-000000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7" name="Text Box 52">
          <a:extLst>
            <a:ext uri="{FF2B5EF4-FFF2-40B4-BE49-F238E27FC236}">
              <a16:creationId xmlns:a16="http://schemas.microsoft.com/office/drawing/2014/main" xmlns="" id="{00000000-0008-0000-0100-000001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3</xdr:row>
      <xdr:rowOff>0</xdr:rowOff>
    </xdr:from>
    <xdr:ext cx="76200" cy="209550"/>
    <xdr:sp macro="" textlink="">
      <xdr:nvSpPr>
        <xdr:cNvPr id="258" name="Text Box 23">
          <a:extLst>
            <a:ext uri="{FF2B5EF4-FFF2-40B4-BE49-F238E27FC236}">
              <a16:creationId xmlns:a16="http://schemas.microsoft.com/office/drawing/2014/main" xmlns="" id="{00000000-0008-0000-0100-000002010000}"/>
            </a:ext>
          </a:extLst>
        </xdr:cNvPr>
        <xdr:cNvSpPr txBox="1">
          <a:spLocks noChangeArrowheads="1"/>
        </xdr:cNvSpPr>
      </xdr:nvSpPr>
      <xdr:spPr bwMode="auto">
        <a:xfrm>
          <a:off x="263175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3</xdr:row>
      <xdr:rowOff>0</xdr:rowOff>
    </xdr:from>
    <xdr:ext cx="76200" cy="209550"/>
    <xdr:sp macro="" textlink="">
      <xdr:nvSpPr>
        <xdr:cNvPr id="259" name="Text Box 24">
          <a:extLst>
            <a:ext uri="{FF2B5EF4-FFF2-40B4-BE49-F238E27FC236}">
              <a16:creationId xmlns:a16="http://schemas.microsoft.com/office/drawing/2014/main" xmlns="" id="{00000000-0008-0000-0100-000003010000}"/>
            </a:ext>
          </a:extLst>
        </xdr:cNvPr>
        <xdr:cNvSpPr txBox="1">
          <a:spLocks noChangeArrowheads="1"/>
        </xdr:cNvSpPr>
      </xdr:nvSpPr>
      <xdr:spPr bwMode="auto">
        <a:xfrm>
          <a:off x="263175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3</xdr:row>
      <xdr:rowOff>0</xdr:rowOff>
    </xdr:from>
    <xdr:ext cx="76200" cy="209550"/>
    <xdr:sp macro="" textlink="">
      <xdr:nvSpPr>
        <xdr:cNvPr id="260" name="Text Box 50">
          <a:extLst>
            <a:ext uri="{FF2B5EF4-FFF2-40B4-BE49-F238E27FC236}">
              <a16:creationId xmlns:a16="http://schemas.microsoft.com/office/drawing/2014/main" xmlns="" id="{00000000-0008-0000-0100-000004010000}"/>
            </a:ext>
          </a:extLst>
        </xdr:cNvPr>
        <xdr:cNvSpPr txBox="1">
          <a:spLocks noChangeArrowheads="1"/>
        </xdr:cNvSpPr>
      </xdr:nvSpPr>
      <xdr:spPr bwMode="auto">
        <a:xfrm>
          <a:off x="263175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51</xdr:col>
      <xdr:colOff>0</xdr:colOff>
      <xdr:row>3</xdr:row>
      <xdr:rowOff>0</xdr:rowOff>
    </xdr:from>
    <xdr:ext cx="76200" cy="209550"/>
    <xdr:sp macro="" textlink="">
      <xdr:nvSpPr>
        <xdr:cNvPr id="261" name="Text Box 52">
          <a:extLst>
            <a:ext uri="{FF2B5EF4-FFF2-40B4-BE49-F238E27FC236}">
              <a16:creationId xmlns:a16="http://schemas.microsoft.com/office/drawing/2014/main" xmlns="" id="{00000000-0008-0000-0100-000005010000}"/>
            </a:ext>
          </a:extLst>
        </xdr:cNvPr>
        <xdr:cNvSpPr txBox="1">
          <a:spLocks noChangeArrowheads="1"/>
        </xdr:cNvSpPr>
      </xdr:nvSpPr>
      <xdr:spPr bwMode="auto">
        <a:xfrm>
          <a:off x="263175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2" name="Text Box 23">
          <a:extLst>
            <a:ext uri="{FF2B5EF4-FFF2-40B4-BE49-F238E27FC236}">
              <a16:creationId xmlns:a16="http://schemas.microsoft.com/office/drawing/2014/main" xmlns="" id="{00000000-0008-0000-0100-000006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3" name="Text Box 24">
          <a:extLst>
            <a:ext uri="{FF2B5EF4-FFF2-40B4-BE49-F238E27FC236}">
              <a16:creationId xmlns:a16="http://schemas.microsoft.com/office/drawing/2014/main" xmlns="" id="{00000000-0008-0000-0100-000007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4" name="Text Box 50">
          <a:extLst>
            <a:ext uri="{FF2B5EF4-FFF2-40B4-BE49-F238E27FC236}">
              <a16:creationId xmlns:a16="http://schemas.microsoft.com/office/drawing/2014/main" xmlns="" id="{00000000-0008-0000-0100-000008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5" name="Text Box 52">
          <a:extLst>
            <a:ext uri="{FF2B5EF4-FFF2-40B4-BE49-F238E27FC236}">
              <a16:creationId xmlns:a16="http://schemas.microsoft.com/office/drawing/2014/main" xmlns="" id="{00000000-0008-0000-0100-000009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6" name="Text Box 23">
          <a:extLst>
            <a:ext uri="{FF2B5EF4-FFF2-40B4-BE49-F238E27FC236}">
              <a16:creationId xmlns:a16="http://schemas.microsoft.com/office/drawing/2014/main" xmlns="" id="{00000000-0008-0000-0100-00000A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7" name="Text Box 24">
          <a:extLst>
            <a:ext uri="{FF2B5EF4-FFF2-40B4-BE49-F238E27FC236}">
              <a16:creationId xmlns:a16="http://schemas.microsoft.com/office/drawing/2014/main" xmlns="" id="{00000000-0008-0000-0100-00000B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8" name="Text Box 50">
          <a:extLst>
            <a:ext uri="{FF2B5EF4-FFF2-40B4-BE49-F238E27FC236}">
              <a16:creationId xmlns:a16="http://schemas.microsoft.com/office/drawing/2014/main" xmlns="" id="{00000000-0008-0000-0100-00000C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9" name="Text Box 52">
          <a:extLst>
            <a:ext uri="{FF2B5EF4-FFF2-40B4-BE49-F238E27FC236}">
              <a16:creationId xmlns:a16="http://schemas.microsoft.com/office/drawing/2014/main" xmlns="" id="{00000000-0008-0000-0100-00000D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0" name="Text Box 23">
          <a:extLst>
            <a:ext uri="{FF2B5EF4-FFF2-40B4-BE49-F238E27FC236}">
              <a16:creationId xmlns:a16="http://schemas.microsoft.com/office/drawing/2014/main" xmlns="" id="{00000000-0008-0000-0100-00000E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1" name="Text Box 24">
          <a:extLst>
            <a:ext uri="{FF2B5EF4-FFF2-40B4-BE49-F238E27FC236}">
              <a16:creationId xmlns:a16="http://schemas.microsoft.com/office/drawing/2014/main" xmlns="" id="{00000000-0008-0000-0100-00000F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2" name="Text Box 50">
          <a:extLst>
            <a:ext uri="{FF2B5EF4-FFF2-40B4-BE49-F238E27FC236}">
              <a16:creationId xmlns:a16="http://schemas.microsoft.com/office/drawing/2014/main" xmlns="" id="{00000000-0008-0000-0100-000010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3" name="Text Box 52">
          <a:extLst>
            <a:ext uri="{FF2B5EF4-FFF2-40B4-BE49-F238E27FC236}">
              <a16:creationId xmlns:a16="http://schemas.microsoft.com/office/drawing/2014/main" xmlns="" id="{00000000-0008-0000-0100-000011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4" name="Text Box 23">
          <a:extLst>
            <a:ext uri="{FF2B5EF4-FFF2-40B4-BE49-F238E27FC236}">
              <a16:creationId xmlns:a16="http://schemas.microsoft.com/office/drawing/2014/main" xmlns="" id="{00000000-0008-0000-0100-000012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5" name="Text Box 24">
          <a:extLst>
            <a:ext uri="{FF2B5EF4-FFF2-40B4-BE49-F238E27FC236}">
              <a16:creationId xmlns:a16="http://schemas.microsoft.com/office/drawing/2014/main" xmlns="" id="{00000000-0008-0000-0100-000013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6" name="Text Box 50">
          <a:extLst>
            <a:ext uri="{FF2B5EF4-FFF2-40B4-BE49-F238E27FC236}">
              <a16:creationId xmlns:a16="http://schemas.microsoft.com/office/drawing/2014/main" xmlns="" id="{00000000-0008-0000-0100-000014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7" name="Text Box 52">
          <a:extLst>
            <a:ext uri="{FF2B5EF4-FFF2-40B4-BE49-F238E27FC236}">
              <a16:creationId xmlns:a16="http://schemas.microsoft.com/office/drawing/2014/main" xmlns="" id="{00000000-0008-0000-0100-000015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278" name="グラフ 60">
          <a:extLst>
            <a:ext uri="{FF2B5EF4-FFF2-40B4-BE49-F238E27FC236}">
              <a16:creationId xmlns:a16="http://schemas.microsoft.com/office/drawing/2014/main" xmlns="" id="{00000000-0008-0000-0100-000016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79" name="Text Box 23">
          <a:extLst>
            <a:ext uri="{FF2B5EF4-FFF2-40B4-BE49-F238E27FC236}">
              <a16:creationId xmlns:a16="http://schemas.microsoft.com/office/drawing/2014/main" xmlns="" id="{00000000-0008-0000-0100-00001701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80" name="Text Box 24">
          <a:extLst>
            <a:ext uri="{FF2B5EF4-FFF2-40B4-BE49-F238E27FC236}">
              <a16:creationId xmlns:a16="http://schemas.microsoft.com/office/drawing/2014/main" xmlns="" id="{00000000-0008-0000-0100-00001801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81" name="Text Box 50">
          <a:extLst>
            <a:ext uri="{FF2B5EF4-FFF2-40B4-BE49-F238E27FC236}">
              <a16:creationId xmlns:a16="http://schemas.microsoft.com/office/drawing/2014/main" xmlns="" id="{00000000-0008-0000-0100-00001901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82" name="Text Box 52">
          <a:extLst>
            <a:ext uri="{FF2B5EF4-FFF2-40B4-BE49-F238E27FC236}">
              <a16:creationId xmlns:a16="http://schemas.microsoft.com/office/drawing/2014/main" xmlns="" id="{00000000-0008-0000-0100-00001A01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283" name="グラフ 62">
          <a:extLst>
            <a:ext uri="{FF2B5EF4-FFF2-40B4-BE49-F238E27FC236}">
              <a16:creationId xmlns:a16="http://schemas.microsoft.com/office/drawing/2014/main" xmlns="" id="{00000000-0008-0000-0100-00001B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284" name="グラフ 64">
          <a:extLst>
            <a:ext uri="{FF2B5EF4-FFF2-40B4-BE49-F238E27FC236}">
              <a16:creationId xmlns:a16="http://schemas.microsoft.com/office/drawing/2014/main" xmlns="" id="{00000000-0008-0000-0100-00001C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285" name="Rectangle 158">
          <a:extLst>
            <a:ext uri="{FF2B5EF4-FFF2-40B4-BE49-F238E27FC236}">
              <a16:creationId xmlns:a16="http://schemas.microsoft.com/office/drawing/2014/main" xmlns="" id="{00000000-0008-0000-0100-00001D01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86" name="Text Box 23">
          <a:extLst>
            <a:ext uri="{FF2B5EF4-FFF2-40B4-BE49-F238E27FC236}">
              <a16:creationId xmlns:a16="http://schemas.microsoft.com/office/drawing/2014/main" xmlns="" id="{00000000-0008-0000-0100-00001E01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87" name="Text Box 24">
          <a:extLst>
            <a:ext uri="{FF2B5EF4-FFF2-40B4-BE49-F238E27FC236}">
              <a16:creationId xmlns:a16="http://schemas.microsoft.com/office/drawing/2014/main" xmlns="" id="{00000000-0008-0000-0100-00001F01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88" name="Text Box 50">
          <a:extLst>
            <a:ext uri="{FF2B5EF4-FFF2-40B4-BE49-F238E27FC236}">
              <a16:creationId xmlns:a16="http://schemas.microsoft.com/office/drawing/2014/main" xmlns="" id="{00000000-0008-0000-0100-00002001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89" name="Text Box 52">
          <a:extLst>
            <a:ext uri="{FF2B5EF4-FFF2-40B4-BE49-F238E27FC236}">
              <a16:creationId xmlns:a16="http://schemas.microsoft.com/office/drawing/2014/main" xmlns="" id="{00000000-0008-0000-0100-00002101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290" name="Text Box 24">
          <a:extLst>
            <a:ext uri="{FF2B5EF4-FFF2-40B4-BE49-F238E27FC236}">
              <a16:creationId xmlns:a16="http://schemas.microsoft.com/office/drawing/2014/main" xmlns="" id="{00000000-0008-0000-0100-000022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91" name="Text Box 50">
          <a:extLst>
            <a:ext uri="{FF2B5EF4-FFF2-40B4-BE49-F238E27FC236}">
              <a16:creationId xmlns:a16="http://schemas.microsoft.com/office/drawing/2014/main" xmlns="" id="{00000000-0008-0000-0100-000023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92" name="Text Box 52">
          <a:extLst>
            <a:ext uri="{FF2B5EF4-FFF2-40B4-BE49-F238E27FC236}">
              <a16:creationId xmlns:a16="http://schemas.microsoft.com/office/drawing/2014/main" xmlns="" id="{00000000-0008-0000-0100-000024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52</xdr:col>
      <xdr:colOff>0</xdr:colOff>
      <xdr:row>2</xdr:row>
      <xdr:rowOff>0</xdr:rowOff>
    </xdr:from>
    <xdr:to>
      <xdr:col>52</xdr:col>
      <xdr:colOff>76200</xdr:colOff>
      <xdr:row>3</xdr:row>
      <xdr:rowOff>47625</xdr:rowOff>
    </xdr:to>
    <xdr:sp macro="" textlink="">
      <xdr:nvSpPr>
        <xdr:cNvPr id="293" name="Text Box 23">
          <a:extLst>
            <a:ext uri="{FF2B5EF4-FFF2-40B4-BE49-F238E27FC236}">
              <a16:creationId xmlns:a16="http://schemas.microsoft.com/office/drawing/2014/main" xmlns="" id="{00000000-0008-0000-0100-000025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94" name="Text Box 24">
          <a:extLst>
            <a:ext uri="{FF2B5EF4-FFF2-40B4-BE49-F238E27FC236}">
              <a16:creationId xmlns:a16="http://schemas.microsoft.com/office/drawing/2014/main" xmlns="" id="{00000000-0008-0000-0100-000026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95" name="Text Box 50">
          <a:extLst>
            <a:ext uri="{FF2B5EF4-FFF2-40B4-BE49-F238E27FC236}">
              <a16:creationId xmlns:a16="http://schemas.microsoft.com/office/drawing/2014/main" xmlns="" id="{00000000-0008-0000-0100-000027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96" name="Text Box 52">
          <a:extLst>
            <a:ext uri="{FF2B5EF4-FFF2-40B4-BE49-F238E27FC236}">
              <a16:creationId xmlns:a16="http://schemas.microsoft.com/office/drawing/2014/main" xmlns="" id="{00000000-0008-0000-0100-000028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0</xdr:colOff>
      <xdr:row>2</xdr:row>
      <xdr:rowOff>0</xdr:rowOff>
    </xdr:from>
    <xdr:to>
      <xdr:col>52</xdr:col>
      <xdr:colOff>0</xdr:colOff>
      <xdr:row>2</xdr:row>
      <xdr:rowOff>0</xdr:rowOff>
    </xdr:to>
    <xdr:graphicFrame macro="">
      <xdr:nvGraphicFramePr>
        <xdr:cNvPr id="297" name="グラフ 95">
          <a:extLst>
            <a:ext uri="{FF2B5EF4-FFF2-40B4-BE49-F238E27FC236}">
              <a16:creationId xmlns:a16="http://schemas.microsoft.com/office/drawing/2014/main" xmlns="" id="{00000000-0008-0000-0100-000029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98" name="グラフ 96">
          <a:extLst>
            <a:ext uri="{FF2B5EF4-FFF2-40B4-BE49-F238E27FC236}">
              <a16:creationId xmlns:a16="http://schemas.microsoft.com/office/drawing/2014/main" xmlns="" id="{00000000-0008-0000-0100-00002A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99" name="グラフ 100">
          <a:extLst>
            <a:ext uri="{FF2B5EF4-FFF2-40B4-BE49-F238E27FC236}">
              <a16:creationId xmlns:a16="http://schemas.microsoft.com/office/drawing/2014/main" xmlns="" id="{00000000-0008-0000-0100-00002B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300" name="グラフ 103">
          <a:extLst>
            <a:ext uri="{FF2B5EF4-FFF2-40B4-BE49-F238E27FC236}">
              <a16:creationId xmlns:a16="http://schemas.microsoft.com/office/drawing/2014/main" xmlns="" id="{00000000-0008-0000-0100-00002C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301" name="グラフ 131">
          <a:extLst>
            <a:ext uri="{FF2B5EF4-FFF2-40B4-BE49-F238E27FC236}">
              <a16:creationId xmlns:a16="http://schemas.microsoft.com/office/drawing/2014/main" xmlns="" id="{00000000-0008-0000-0100-00002D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302" name="Rectangle 132">
          <a:extLst>
            <a:ext uri="{FF2B5EF4-FFF2-40B4-BE49-F238E27FC236}">
              <a16:creationId xmlns:a16="http://schemas.microsoft.com/office/drawing/2014/main" xmlns="" id="{00000000-0008-0000-0100-00002E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303" name="グラフ 135">
          <a:extLst>
            <a:ext uri="{FF2B5EF4-FFF2-40B4-BE49-F238E27FC236}">
              <a16:creationId xmlns:a16="http://schemas.microsoft.com/office/drawing/2014/main" xmlns="" id="{00000000-0008-0000-0100-00002F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304" name="Rectangle 149">
          <a:extLst>
            <a:ext uri="{FF2B5EF4-FFF2-40B4-BE49-F238E27FC236}">
              <a16:creationId xmlns:a16="http://schemas.microsoft.com/office/drawing/2014/main" xmlns="" id="{00000000-0008-0000-0100-000030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5" name="Rectangle 150">
          <a:extLst>
            <a:ext uri="{FF2B5EF4-FFF2-40B4-BE49-F238E27FC236}">
              <a16:creationId xmlns:a16="http://schemas.microsoft.com/office/drawing/2014/main" xmlns="" id="{00000000-0008-0000-0100-000031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6" name="Rectangle 154">
          <a:extLst>
            <a:ext uri="{FF2B5EF4-FFF2-40B4-BE49-F238E27FC236}">
              <a16:creationId xmlns:a16="http://schemas.microsoft.com/office/drawing/2014/main" xmlns="" id="{00000000-0008-0000-0100-000032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7" name="Rectangle 159">
          <a:extLst>
            <a:ext uri="{FF2B5EF4-FFF2-40B4-BE49-F238E27FC236}">
              <a16:creationId xmlns:a16="http://schemas.microsoft.com/office/drawing/2014/main" xmlns="" id="{00000000-0008-0000-0100-000033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8" name="Text Box 161">
          <a:extLst>
            <a:ext uri="{FF2B5EF4-FFF2-40B4-BE49-F238E27FC236}">
              <a16:creationId xmlns:a16="http://schemas.microsoft.com/office/drawing/2014/main" xmlns="" id="{00000000-0008-0000-0100-000034010000}"/>
            </a:ext>
          </a:extLst>
        </xdr:cNvPr>
        <xdr:cNvSpPr txBox="1">
          <a:spLocks noChangeArrowheads="1"/>
        </xdr:cNvSpPr>
      </xdr:nvSpPr>
      <xdr:spPr bwMode="auto">
        <a:xfrm>
          <a:off x="268224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09" name="Text Box 23">
          <a:extLst>
            <a:ext uri="{FF2B5EF4-FFF2-40B4-BE49-F238E27FC236}">
              <a16:creationId xmlns:a16="http://schemas.microsoft.com/office/drawing/2014/main" xmlns="" id="{00000000-0008-0000-0100-00003501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10" name="Text Box 24">
          <a:extLst>
            <a:ext uri="{FF2B5EF4-FFF2-40B4-BE49-F238E27FC236}">
              <a16:creationId xmlns:a16="http://schemas.microsoft.com/office/drawing/2014/main" xmlns="" id="{00000000-0008-0000-0100-00003601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11" name="Text Box 50">
          <a:extLst>
            <a:ext uri="{FF2B5EF4-FFF2-40B4-BE49-F238E27FC236}">
              <a16:creationId xmlns:a16="http://schemas.microsoft.com/office/drawing/2014/main" xmlns="" id="{00000000-0008-0000-0100-00003701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12" name="Text Box 52">
          <a:extLst>
            <a:ext uri="{FF2B5EF4-FFF2-40B4-BE49-F238E27FC236}">
              <a16:creationId xmlns:a16="http://schemas.microsoft.com/office/drawing/2014/main" xmlns="" id="{00000000-0008-0000-0100-00003801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13" name="Text Box 23">
          <a:extLst>
            <a:ext uri="{FF2B5EF4-FFF2-40B4-BE49-F238E27FC236}">
              <a16:creationId xmlns:a16="http://schemas.microsoft.com/office/drawing/2014/main" xmlns="" id="{00000000-0008-0000-0100-000039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14" name="Text Box 24">
          <a:extLst>
            <a:ext uri="{FF2B5EF4-FFF2-40B4-BE49-F238E27FC236}">
              <a16:creationId xmlns:a16="http://schemas.microsoft.com/office/drawing/2014/main" xmlns="" id="{00000000-0008-0000-0100-00003A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15" name="Text Box 50">
          <a:extLst>
            <a:ext uri="{FF2B5EF4-FFF2-40B4-BE49-F238E27FC236}">
              <a16:creationId xmlns:a16="http://schemas.microsoft.com/office/drawing/2014/main" xmlns="" id="{00000000-0008-0000-0100-00003B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16" name="Text Box 52">
          <a:extLst>
            <a:ext uri="{FF2B5EF4-FFF2-40B4-BE49-F238E27FC236}">
              <a16:creationId xmlns:a16="http://schemas.microsoft.com/office/drawing/2014/main" xmlns="" id="{00000000-0008-0000-0100-00003C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17" name="Text Box 23">
          <a:extLst>
            <a:ext uri="{FF2B5EF4-FFF2-40B4-BE49-F238E27FC236}">
              <a16:creationId xmlns:a16="http://schemas.microsoft.com/office/drawing/2014/main" xmlns="" id="{00000000-0008-0000-0100-00003D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18" name="Text Box 24">
          <a:extLst>
            <a:ext uri="{FF2B5EF4-FFF2-40B4-BE49-F238E27FC236}">
              <a16:creationId xmlns:a16="http://schemas.microsoft.com/office/drawing/2014/main" xmlns="" id="{00000000-0008-0000-0100-00003E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19" name="Text Box 50">
          <a:extLst>
            <a:ext uri="{FF2B5EF4-FFF2-40B4-BE49-F238E27FC236}">
              <a16:creationId xmlns:a16="http://schemas.microsoft.com/office/drawing/2014/main" xmlns="" id="{00000000-0008-0000-0100-00003F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20" name="Text Box 52">
          <a:extLst>
            <a:ext uri="{FF2B5EF4-FFF2-40B4-BE49-F238E27FC236}">
              <a16:creationId xmlns:a16="http://schemas.microsoft.com/office/drawing/2014/main" xmlns="" id="{00000000-0008-0000-0100-000040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21" name="Text Box 23">
          <a:extLst>
            <a:ext uri="{FF2B5EF4-FFF2-40B4-BE49-F238E27FC236}">
              <a16:creationId xmlns:a16="http://schemas.microsoft.com/office/drawing/2014/main" xmlns="" id="{00000000-0008-0000-0100-000041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22" name="Text Box 24">
          <a:extLst>
            <a:ext uri="{FF2B5EF4-FFF2-40B4-BE49-F238E27FC236}">
              <a16:creationId xmlns:a16="http://schemas.microsoft.com/office/drawing/2014/main" xmlns="" id="{00000000-0008-0000-0100-000042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23" name="Text Box 50">
          <a:extLst>
            <a:ext uri="{FF2B5EF4-FFF2-40B4-BE49-F238E27FC236}">
              <a16:creationId xmlns:a16="http://schemas.microsoft.com/office/drawing/2014/main" xmlns="" id="{00000000-0008-0000-0100-000043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24" name="Text Box 52">
          <a:extLst>
            <a:ext uri="{FF2B5EF4-FFF2-40B4-BE49-F238E27FC236}">
              <a16:creationId xmlns:a16="http://schemas.microsoft.com/office/drawing/2014/main" xmlns="" id="{00000000-0008-0000-0100-000044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25" name="Text Box 24">
          <a:extLst>
            <a:ext uri="{FF2B5EF4-FFF2-40B4-BE49-F238E27FC236}">
              <a16:creationId xmlns:a16="http://schemas.microsoft.com/office/drawing/2014/main" xmlns="" id="{00000000-0008-0000-0100-000045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26" name="Text Box 50">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27" name="Text Box 52">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247</xdr:row>
      <xdr:rowOff>57151</xdr:rowOff>
    </xdr:to>
    <xdr:sp macro="" textlink="">
      <xdr:nvSpPr>
        <xdr:cNvPr id="328" name="Text Box 23">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329" name="Text Box 24">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330" name="Text Box 50">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331" name="Text Box 52">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332" name="Text Box 23">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333" name="Text Box 24">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334" name="Text Box 50">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335" name="Text Box 52">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36" name="Text Box 23">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7" name="Text Box 24">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8" name="Text Box 50">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9" name="Text Box 52">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0" name="Text Box 24">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1" name="Text Box 50">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2" name="Text Box 52">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247</xdr:row>
      <xdr:rowOff>57153</xdr:rowOff>
    </xdr:to>
    <xdr:sp macro="" textlink="">
      <xdr:nvSpPr>
        <xdr:cNvPr id="343" name="Text Box 23">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344" name="Text Box 24">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345" name="Text Box 50">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57153</xdr:rowOff>
    </xdr:to>
    <xdr:sp macro="" textlink="">
      <xdr:nvSpPr>
        <xdr:cNvPr id="346" name="Text Box 52">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47" name="Text Box 23">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8" name="Text Box 24">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9" name="Text Box 50">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0" name="Text Box 52">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1" name="Text Box 24">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2" name="Text Box 50">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3" name="Text Box 52">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247</xdr:row>
      <xdr:rowOff>57151</xdr:rowOff>
    </xdr:to>
    <xdr:sp macro="" textlink="">
      <xdr:nvSpPr>
        <xdr:cNvPr id="354" name="Text Box 23">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355" name="Text Box 24">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356" name="Text Box 50">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357" name="Text Box 52">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58" name="Text Box 23">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9" name="Text Box 24">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0" name="Text Box 50">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1" name="Text Box 52">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2" name="Text Box 24">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3" name="Text Box 50">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4" name="Text Box 52">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247</xdr:row>
      <xdr:rowOff>57151</xdr:rowOff>
    </xdr:to>
    <xdr:sp macro="" textlink="">
      <xdr:nvSpPr>
        <xdr:cNvPr id="365" name="Text Box 23">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366" name="Text Box 24">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367" name="Text Box 50">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247</xdr:row>
      <xdr:rowOff>57151</xdr:rowOff>
    </xdr:to>
    <xdr:sp macro="" textlink="">
      <xdr:nvSpPr>
        <xdr:cNvPr id="368" name="Text Box 52">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69" name="Text Box 23">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0" name="Text Box 24">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1" name="Text Box 50">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2" name="Text Box 52">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3" name="Text Box 24">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4" name="Text Box 50">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5" name="Text Box 52">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6" name="Text Box 23">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7" name="Text Box 24">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8" name="Text Box 50">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9" name="Text Box 52">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80" name="Text Box 24">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81" name="Text Box 50">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82" name="Text Box 52">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3" name="Text Box 23">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4" name="Text Box 24">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5" name="Text Box 50">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6" name="Text Box 52">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7" name="Text Box 24">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8" name="Text Box 50">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9" name="Text Box 52">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0" name="Text Box 23">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1" name="Text Box 24">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2" name="Text Box 50">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3" name="Text Box 52">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4" name="Text Box 24">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5" name="Text Box 50">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6" name="Text Box 52">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97" name="Text Box 23">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98" name="Text Box 24">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99" name="Text Box 50">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400" name="Text Box 52">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401" name="Text Box 24">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402" name="Text Box 50">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403" name="Text Box 52">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4" name="Text Box 23">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5" name="Text Box 24">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6" name="Text Box 50">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7" name="Text Box 52">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8" name="Text Box 24">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9" name="Text Box 50">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10" name="Text Box 52">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1" name="Text Box 23">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2" name="Text Box 24">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3" name="Text Box 50">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4" name="Text Box 52">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5" name="Text Box 24">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6" name="Text Box 50">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7" name="Text Box 52">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18" name="Text Box 23">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19" name="Text Box 24">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20" name="Text Box 50">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21" name="Text Box 52">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22" name="Text Box 24">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23" name="Text Box 50">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24" name="Text Box 52">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165</xdr:row>
      <xdr:rowOff>0</xdr:rowOff>
    </xdr:from>
    <xdr:to>
      <xdr:col>1</xdr:col>
      <xdr:colOff>76200</xdr:colOff>
      <xdr:row>247</xdr:row>
      <xdr:rowOff>57151</xdr:rowOff>
    </xdr:to>
    <xdr:sp macro="" textlink="">
      <xdr:nvSpPr>
        <xdr:cNvPr id="425" name="Text Box 24">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26" name="Text Box 50">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27" name="Text Box 52">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28" name="Text Box 23">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29" name="Text Box 24">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30" name="Text Box 50">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31" name="Text Box 52">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32" name="Text Box 23">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33" name="Text Box 24">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34" name="Text Box 50">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35" name="Text Box 52">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36" name="Text Box 23">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37" name="Text Box 24">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38" name="Text Box 50">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247</xdr:row>
      <xdr:rowOff>57151</xdr:rowOff>
    </xdr:to>
    <xdr:sp macro="" textlink="">
      <xdr:nvSpPr>
        <xdr:cNvPr id="439" name="Text Box 52">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164</xdr:row>
      <xdr:rowOff>0</xdr:rowOff>
    </xdr:from>
    <xdr:ext cx="76200" cy="214033"/>
    <xdr:sp macro="" textlink="">
      <xdr:nvSpPr>
        <xdr:cNvPr id="440" name="Text Box 23">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1" name="Text Box 24">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2" name="Text Box 50">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3" name="Text Box 52">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4" name="Text Box 24">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5" name="Text Box 50">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6" name="Text Box 52">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47" name="Text Box 23">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48" name="Text Box 24">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49" name="Text Box 50">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50" name="Text Box 52">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51" name="Text Box 24">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52" name="Text Box 50">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53" name="Text Box 52">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54" name="Text Box 23">
          <a:extLst>
            <a:ext uri="{FF2B5EF4-FFF2-40B4-BE49-F238E27FC236}">
              <a16:creationId xmlns:a16="http://schemas.microsoft.com/office/drawing/2014/main" xmlns="" id="{00000000-0008-0000-0100-0000C6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55" name="Text Box 24">
          <a:extLst>
            <a:ext uri="{FF2B5EF4-FFF2-40B4-BE49-F238E27FC236}">
              <a16:creationId xmlns:a16="http://schemas.microsoft.com/office/drawing/2014/main" xmlns="" id="{00000000-0008-0000-0100-0000C7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56" name="Text Box 50">
          <a:extLst>
            <a:ext uri="{FF2B5EF4-FFF2-40B4-BE49-F238E27FC236}">
              <a16:creationId xmlns:a16="http://schemas.microsoft.com/office/drawing/2014/main" xmlns="" id="{00000000-0008-0000-0100-0000C8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57" name="Text Box 52">
          <a:extLst>
            <a:ext uri="{FF2B5EF4-FFF2-40B4-BE49-F238E27FC236}">
              <a16:creationId xmlns:a16="http://schemas.microsoft.com/office/drawing/2014/main" xmlns="" id="{00000000-0008-0000-0100-0000C9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58" name="Text Box 23">
          <a:extLst>
            <a:ext uri="{FF2B5EF4-FFF2-40B4-BE49-F238E27FC236}">
              <a16:creationId xmlns:a16="http://schemas.microsoft.com/office/drawing/2014/main" xmlns="" id="{00000000-0008-0000-0100-0000CA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59" name="Text Box 24">
          <a:extLst>
            <a:ext uri="{FF2B5EF4-FFF2-40B4-BE49-F238E27FC236}">
              <a16:creationId xmlns:a16="http://schemas.microsoft.com/office/drawing/2014/main" xmlns="" id="{00000000-0008-0000-0100-0000CB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0" name="Text Box 50">
          <a:extLst>
            <a:ext uri="{FF2B5EF4-FFF2-40B4-BE49-F238E27FC236}">
              <a16:creationId xmlns:a16="http://schemas.microsoft.com/office/drawing/2014/main" xmlns="" id="{00000000-0008-0000-0100-0000CC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1" name="Text Box 52">
          <a:extLst>
            <a:ext uri="{FF2B5EF4-FFF2-40B4-BE49-F238E27FC236}">
              <a16:creationId xmlns:a16="http://schemas.microsoft.com/office/drawing/2014/main" xmlns="" id="{00000000-0008-0000-0100-0000CD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2" name="Text Box 23">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3" name="Text Box 24">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4" name="Text Box 50">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5" name="Text Box 52">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6" name="Text Box 24">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7" name="Text Box 50">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68" name="Text Box 52">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69" name="Text Box 23">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0" name="Text Box 24">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1" name="Text Box 50">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2" name="Text Box 52">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3" name="Text Box 24">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74" name="Text Box 50">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6" name="Text Box 23">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7" name="Text Box 24">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8" name="Text Box 50">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79" name="Text Box 52">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80" name="Text Box 24">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81" name="Text Box 50">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82" name="Text Box 52">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3" name="Text Box 23">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4" name="Text Box 24">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5" name="Text Box 50">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6" name="Text Box 52">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7" name="Text Box 24">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8" name="Text Box 50">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89" name="Text Box 52">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490" name="Text Box 23">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491" name="Text Box 24">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492" name="Text Box 50">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493" name="Text Box 52">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494" name="Text Box 24">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495" name="Text Box 50">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496" name="Text Box 52">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497" name="Text Box 23">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498" name="Text Box 24">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499" name="Text Box 50">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00" name="Text Box 52">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01" name="Text Box 24">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02" name="Text Box 50">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03" name="Text Box 52">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4" name="Text Box 23">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5" name="Text Box 24">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6" name="Text Box 50">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7" name="Text Box 52">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8" name="Text Box 24">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9" name="Text Box 50">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0" name="Text Box 52">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1" name="Text Box 23">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2" name="Text Box 24">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3" name="Text Box 50">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4" name="Text Box 52">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5" name="Text Box 24">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6" name="Text Box 50">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7" name="Text Box 52">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18" name="Text Box 23">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19" name="Text Box 24">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20" name="Text Box 50">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21" name="Text Box 52">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22" name="Text Box 24">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23" name="Text Box 50">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24" name="Text Box 52">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25" name="Text Box 23">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26" name="Text Box 24">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27" name="Text Box 50">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28" name="Text Box 52">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29" name="Text Box 24">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30" name="Text Box 50">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31" name="Text Box 52">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2" name="Text Box 23">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3" name="Text Box 24">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4" name="Text Box 50">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5" name="Text Box 52">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6" name="Text Box 24">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7" name="Text Box 50">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234</xdr:row>
      <xdr:rowOff>0</xdr:rowOff>
    </xdr:from>
    <xdr:ext cx="76200" cy="214033"/>
    <xdr:sp macro="" textlink="">
      <xdr:nvSpPr>
        <xdr:cNvPr id="538" name="Text Box 52">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28625" y="3371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39" name="Text Box 23">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0" name="Text Box 24">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1" name="Text Box 50">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2" name="Text Box 52">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3" name="Text Box 24">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4" name="Text Box 50">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235</xdr:row>
      <xdr:rowOff>0</xdr:rowOff>
    </xdr:from>
    <xdr:ext cx="76200" cy="214033"/>
    <xdr:sp macro="" textlink="">
      <xdr:nvSpPr>
        <xdr:cNvPr id="545" name="Text Box 52">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28625" y="3387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7" name="Text Box 24">
          <a:extLst>
            <a:ext uri="{FF2B5EF4-FFF2-40B4-BE49-F238E27FC236}">
              <a16:creationId xmlns:a16="http://schemas.microsoft.com/office/drawing/2014/main" xmlns="" id="{00000000-0008-0000-0100-000023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8" name="Text Box 50">
          <a:extLst>
            <a:ext uri="{FF2B5EF4-FFF2-40B4-BE49-F238E27FC236}">
              <a16:creationId xmlns:a16="http://schemas.microsoft.com/office/drawing/2014/main" xmlns="" id="{00000000-0008-0000-0100-000024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9" name="Text Box 52">
          <a:extLst>
            <a:ext uri="{FF2B5EF4-FFF2-40B4-BE49-F238E27FC236}">
              <a16:creationId xmlns:a16="http://schemas.microsoft.com/office/drawing/2014/main" xmlns="" id="{00000000-0008-0000-0100-000025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0" name="Text Box 23">
          <a:extLst>
            <a:ext uri="{FF2B5EF4-FFF2-40B4-BE49-F238E27FC236}">
              <a16:creationId xmlns:a16="http://schemas.microsoft.com/office/drawing/2014/main" xmlns="" id="{00000000-0008-0000-0100-000026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1" name="Text Box 24">
          <a:extLst>
            <a:ext uri="{FF2B5EF4-FFF2-40B4-BE49-F238E27FC236}">
              <a16:creationId xmlns:a16="http://schemas.microsoft.com/office/drawing/2014/main" xmlns="" id="{00000000-0008-0000-0100-000027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2" name="Text Box 50">
          <a:extLst>
            <a:ext uri="{FF2B5EF4-FFF2-40B4-BE49-F238E27FC236}">
              <a16:creationId xmlns:a16="http://schemas.microsoft.com/office/drawing/2014/main" xmlns="" id="{00000000-0008-0000-0100-000028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3" name="Text Box 52">
          <a:extLst>
            <a:ext uri="{FF2B5EF4-FFF2-40B4-BE49-F238E27FC236}">
              <a16:creationId xmlns:a16="http://schemas.microsoft.com/office/drawing/2014/main" xmlns="" id="{00000000-0008-0000-0100-000029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4" name="Text Box 24">
          <a:extLst>
            <a:ext uri="{FF2B5EF4-FFF2-40B4-BE49-F238E27FC236}">
              <a16:creationId xmlns:a16="http://schemas.microsoft.com/office/drawing/2014/main" xmlns="" id="{00000000-0008-0000-0100-00002A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5" name="Text Box 50">
          <a:extLst>
            <a:ext uri="{FF2B5EF4-FFF2-40B4-BE49-F238E27FC236}">
              <a16:creationId xmlns:a16="http://schemas.microsoft.com/office/drawing/2014/main" xmlns="" id="{00000000-0008-0000-0100-00002B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6" name="Text Box 52">
          <a:extLst>
            <a:ext uri="{FF2B5EF4-FFF2-40B4-BE49-F238E27FC236}">
              <a16:creationId xmlns:a16="http://schemas.microsoft.com/office/drawing/2014/main" xmlns="" id="{00000000-0008-0000-0100-00002C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7" name="Text Box 24">
          <a:extLst>
            <a:ext uri="{FF2B5EF4-FFF2-40B4-BE49-F238E27FC236}">
              <a16:creationId xmlns:a16="http://schemas.microsoft.com/office/drawing/2014/main" xmlns="" id="{00000000-0008-0000-0100-00002D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8" name="Text Box 50">
          <a:extLst>
            <a:ext uri="{FF2B5EF4-FFF2-40B4-BE49-F238E27FC236}">
              <a16:creationId xmlns:a16="http://schemas.microsoft.com/office/drawing/2014/main" xmlns="" id="{00000000-0008-0000-0100-00002E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9" name="Text Box 52">
          <a:extLst>
            <a:ext uri="{FF2B5EF4-FFF2-40B4-BE49-F238E27FC236}">
              <a16:creationId xmlns:a16="http://schemas.microsoft.com/office/drawing/2014/main" xmlns="" id="{00000000-0008-0000-0100-00002F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0" name="Text Box 23">
          <a:extLst>
            <a:ext uri="{FF2B5EF4-FFF2-40B4-BE49-F238E27FC236}">
              <a16:creationId xmlns:a16="http://schemas.microsoft.com/office/drawing/2014/main" xmlns="" id="{00000000-0008-0000-0100-000030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1" name="Text Box 24">
          <a:extLst>
            <a:ext uri="{FF2B5EF4-FFF2-40B4-BE49-F238E27FC236}">
              <a16:creationId xmlns:a16="http://schemas.microsoft.com/office/drawing/2014/main" xmlns="" id="{00000000-0008-0000-0100-000031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2" name="Text Box 50">
          <a:extLst>
            <a:ext uri="{FF2B5EF4-FFF2-40B4-BE49-F238E27FC236}">
              <a16:creationId xmlns:a16="http://schemas.microsoft.com/office/drawing/2014/main" xmlns="" id="{00000000-0008-0000-0100-000032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3" name="Text Box 52">
          <a:extLst>
            <a:ext uri="{FF2B5EF4-FFF2-40B4-BE49-F238E27FC236}">
              <a16:creationId xmlns:a16="http://schemas.microsoft.com/office/drawing/2014/main" xmlns="" id="{00000000-0008-0000-0100-000033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4" name="Text Box 24">
          <a:extLst>
            <a:ext uri="{FF2B5EF4-FFF2-40B4-BE49-F238E27FC236}">
              <a16:creationId xmlns:a16="http://schemas.microsoft.com/office/drawing/2014/main" xmlns="" id="{00000000-0008-0000-0100-000034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5" name="Text Box 50">
          <a:extLst>
            <a:ext uri="{FF2B5EF4-FFF2-40B4-BE49-F238E27FC236}">
              <a16:creationId xmlns:a16="http://schemas.microsoft.com/office/drawing/2014/main" xmlns="" id="{00000000-0008-0000-0100-000035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6" name="Text Box 52">
          <a:extLst>
            <a:ext uri="{FF2B5EF4-FFF2-40B4-BE49-F238E27FC236}">
              <a16:creationId xmlns:a16="http://schemas.microsoft.com/office/drawing/2014/main" xmlns="" id="{00000000-0008-0000-0100-000036020000}"/>
            </a:ext>
          </a:extLst>
        </xdr:cNvPr>
        <xdr:cNvSpPr txBox="1">
          <a:spLocks noChangeArrowheads="1"/>
        </xdr:cNvSpPr>
      </xdr:nvSpPr>
      <xdr:spPr bwMode="auto">
        <a:xfrm>
          <a:off x="571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7" name="Text Box 23">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8" name="Text Box 24">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9" name="Text Box 50">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0" name="Text Box 52">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1" name="Text Box 24">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2" name="Text Box 50">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3" name="Text Box 52">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4" name="Text Box 23">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5" name="Text Box 24">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6" name="Text Box 50">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7" name="Text Box 52">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8" name="Text Box 24">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79" name="Text Box 50">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0" name="Text Box 52">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1" name="Text Box 23">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2" name="Text Box 24">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3" name="Text Box 50">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4" name="Text Box 52">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5" name="Text Box 24">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6" name="Text Box 50">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7" name="Text Box 52">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25824" y="36744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8" name="Text Box 23">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89" name="Text Box 24">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90" name="Text Box 50">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91" name="Text Box 52">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92" name="Text Box 24">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93" name="Text Box 50">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247</xdr:row>
      <xdr:rowOff>0</xdr:rowOff>
    </xdr:from>
    <xdr:ext cx="76200" cy="214033"/>
    <xdr:sp macro="" textlink="">
      <xdr:nvSpPr>
        <xdr:cNvPr id="594" name="Text Box 52">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25824" y="3690097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5" name="Text Box 23">
          <a:extLst>
            <a:ext uri="{FF2B5EF4-FFF2-40B4-BE49-F238E27FC236}">
              <a16:creationId xmlns:a16="http://schemas.microsoft.com/office/drawing/2014/main" xmlns="" id="{00000000-0008-0000-0100-000053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6" name="Text Box 24">
          <a:extLst>
            <a:ext uri="{FF2B5EF4-FFF2-40B4-BE49-F238E27FC236}">
              <a16:creationId xmlns:a16="http://schemas.microsoft.com/office/drawing/2014/main" xmlns="" id="{00000000-0008-0000-0100-000054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7" name="Text Box 50">
          <a:extLst>
            <a:ext uri="{FF2B5EF4-FFF2-40B4-BE49-F238E27FC236}">
              <a16:creationId xmlns:a16="http://schemas.microsoft.com/office/drawing/2014/main" xmlns="" id="{00000000-0008-0000-0100-000055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8" name="Text Box 52">
          <a:extLst>
            <a:ext uri="{FF2B5EF4-FFF2-40B4-BE49-F238E27FC236}">
              <a16:creationId xmlns:a16="http://schemas.microsoft.com/office/drawing/2014/main" xmlns="" id="{00000000-0008-0000-0100-000056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9" name="Text Box 24">
          <a:extLst>
            <a:ext uri="{FF2B5EF4-FFF2-40B4-BE49-F238E27FC236}">
              <a16:creationId xmlns:a16="http://schemas.microsoft.com/office/drawing/2014/main" xmlns="" id="{00000000-0008-0000-0100-000057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0" name="Text Box 50">
          <a:extLst>
            <a:ext uri="{FF2B5EF4-FFF2-40B4-BE49-F238E27FC236}">
              <a16:creationId xmlns:a16="http://schemas.microsoft.com/office/drawing/2014/main" xmlns="" id="{00000000-0008-0000-0100-000058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1" name="Text Box 52">
          <a:extLst>
            <a:ext uri="{FF2B5EF4-FFF2-40B4-BE49-F238E27FC236}">
              <a16:creationId xmlns:a16="http://schemas.microsoft.com/office/drawing/2014/main" xmlns="" id="{00000000-0008-0000-0100-000059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2" name="Text Box 23">
          <a:extLst>
            <a:ext uri="{FF2B5EF4-FFF2-40B4-BE49-F238E27FC236}">
              <a16:creationId xmlns:a16="http://schemas.microsoft.com/office/drawing/2014/main" xmlns="" id="{00000000-0008-0000-0100-00005A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3" name="Text Box 24">
          <a:extLst>
            <a:ext uri="{FF2B5EF4-FFF2-40B4-BE49-F238E27FC236}">
              <a16:creationId xmlns:a16="http://schemas.microsoft.com/office/drawing/2014/main" xmlns="" id="{00000000-0008-0000-0100-00005B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4" name="Text Box 50">
          <a:extLst>
            <a:ext uri="{FF2B5EF4-FFF2-40B4-BE49-F238E27FC236}">
              <a16:creationId xmlns:a16="http://schemas.microsoft.com/office/drawing/2014/main" xmlns="" id="{00000000-0008-0000-0100-00005C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5" name="Text Box 52">
          <a:extLst>
            <a:ext uri="{FF2B5EF4-FFF2-40B4-BE49-F238E27FC236}">
              <a16:creationId xmlns:a16="http://schemas.microsoft.com/office/drawing/2014/main" xmlns="" id="{00000000-0008-0000-0100-00005D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6" name="Text Box 24">
          <a:extLst>
            <a:ext uri="{FF2B5EF4-FFF2-40B4-BE49-F238E27FC236}">
              <a16:creationId xmlns:a16="http://schemas.microsoft.com/office/drawing/2014/main" xmlns="" id="{00000000-0008-0000-0100-00005E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7" name="Text Box 50">
          <a:extLst>
            <a:ext uri="{FF2B5EF4-FFF2-40B4-BE49-F238E27FC236}">
              <a16:creationId xmlns:a16="http://schemas.microsoft.com/office/drawing/2014/main" xmlns="" id="{00000000-0008-0000-0100-00005F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8" name="Text Box 52">
          <a:extLst>
            <a:ext uri="{FF2B5EF4-FFF2-40B4-BE49-F238E27FC236}">
              <a16:creationId xmlns:a16="http://schemas.microsoft.com/office/drawing/2014/main" xmlns="" id="{00000000-0008-0000-0100-00006002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09" name="Text Box 23">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0" name="Text Box 24">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1" name="Text Box 50">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2" name="Text Box 52">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3" name="Text Box 24">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4" name="Text Box 50">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15" name="Text Box 52">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16" name="Text Box 23">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17" name="Text Box 24">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18" name="Text Box 50">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19" name="Text Box 52">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20" name="Text Box 24">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21" name="Text Box 50">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22" name="Text Box 52">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23" name="Text Box 23">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24" name="Text Box 24">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25" name="Text Box 50">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26" name="Text Box 52">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27" name="Text Box 24">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28" name="Text Box 50">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29" name="Text Box 52">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0" name="Text Box 23">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1" name="Text Box 24">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2" name="Text Box 50">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3" name="Text Box 52">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4" name="Text Box 24">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5" name="Text Box 50">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259</xdr:row>
      <xdr:rowOff>0</xdr:rowOff>
    </xdr:from>
    <xdr:ext cx="76200" cy="214033"/>
    <xdr:sp macro="" textlink="">
      <xdr:nvSpPr>
        <xdr:cNvPr id="636" name="Text Box 52">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28625" y="483393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37" name="Text Box 23">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38" name="Text Box 24">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39" name="Text Box 50">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0" name="Text Box 52">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1" name="Text Box 24">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2" name="Text Box 50">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3" name="Text Box 52">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4" name="Text Box 23">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5" name="Text Box 24">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6" name="Text Box 50">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7" name="Text Box 52">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8" name="Text Box 24">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49" name="Text Box 50">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650" name="Text Box 52">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51" name="Text Box 23">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52" name="Text Box 24">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53" name="Text Box 50">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54" name="Text Box 52">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55" name="Text Box 24">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56" name="Text Box 50">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57" name="Text Box 52">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58" name="Text Box 23">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59" name="Text Box 24">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60" name="Text Box 50">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61" name="Text Box 52">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62" name="Text Box 24">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63" name="Text Box 50">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64" name="Text Box 52">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65" name="Text Box 23">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66" name="Text Box 24">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67" name="Text Box 50">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68" name="Text Box 52">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69" name="Text Box 24">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70" name="Text Box 50">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71" name="Text Box 52">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72" name="Text Box 23">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73" name="Text Box 24">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74" name="Text Box 50">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75" name="Text Box 52">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76" name="Text Box 24">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77" name="Text Box 50">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678" name="Text Box 52">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28625" y="529828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79" name="Text Box 23">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80" name="Text Box 24">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81" name="Text Box 50">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82" name="Text Box 52">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83" name="Text Box 24">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84" name="Text Box 50">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85" name="Text Box 52">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86" name="Text Box 23">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87" name="Text Box 24">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88" name="Text Box 50">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89" name="Text Box 52">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90" name="Text Box 24">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91" name="Text Box 50">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92" name="Text Box 52">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28625" y="5143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93" name="Text Box 23">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94" name="Text Box 24">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95" name="Text Box 50">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96" name="Text Box 52">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97" name="Text Box 24">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98" name="Text Box 50">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699" name="Text Box 52">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00" name="Text Box 23">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01" name="Text Box 24">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02" name="Text Box 50">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03" name="Text Box 52">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04"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05"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06"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07" name="Text Box 23">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08" name="Text Box 24">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09" name="Text Box 50">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10" name="Text Box 52">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11"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12"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713"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14" name="Text Box 23">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15" name="Text Box 24">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16" name="Text Box 50">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17" name="Text Box 52">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18"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19"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720"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21" name="Text Box 23">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22" name="Text Box 24">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23" name="Text Box 50">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24" name="Text Box 52">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25"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26"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27"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28" name="Text Box 23">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29" name="Text Box 24">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30" name="Text Box 50">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31" name="Text Box 52">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32" name="Text Box 24">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33" name="Text Box 50">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34" name="Text Box 52">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35" name="Text Box 23">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36" name="Text Box 24">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37" name="Text Box 50">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38" name="Text Box 52">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39" name="Text Box 24">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40" name="Text Box 50">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41" name="Text Box 52">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42" name="Text Box 23">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43" name="Text Box 24">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44" name="Text Box 50">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45" name="Text Box 52">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46" name="Text Box 24">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47" name="Text Box 50">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48" name="Text Box 52">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49" name="Text Box 23">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50" name="Text Box 24">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51" name="Text Box 50">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52" name="Text Box 52">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53" name="Text Box 24">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54" name="Text Box 50">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55" name="Text Box 52">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56" name="Text Box 23">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57" name="Text Box 24">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58" name="Text Box 50">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59" name="Text Box 52">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0" name="Text Box 24">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1" name="Text Box 50">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2" name="Text Box 52">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3" name="Text Box 23">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4" name="Text Box 24">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5" name="Text Box 50">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6" name="Text Box 52">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7" name="Text Box 24">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8" name="Text Box 50">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69" name="Text Box 52">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0" name="Text Box 23">
          <a:extLst>
            <a:ext uri="{FF2B5EF4-FFF2-40B4-BE49-F238E27FC236}">
              <a16:creationId xmlns:a16="http://schemas.microsoft.com/office/drawing/2014/main" xmlns="" id="{00000000-0008-0000-0100-000002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1" name="Text Box 24">
          <a:extLst>
            <a:ext uri="{FF2B5EF4-FFF2-40B4-BE49-F238E27FC236}">
              <a16:creationId xmlns:a16="http://schemas.microsoft.com/office/drawing/2014/main" xmlns="" id="{00000000-0008-0000-0100-000003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2" name="Text Box 50">
          <a:extLst>
            <a:ext uri="{FF2B5EF4-FFF2-40B4-BE49-F238E27FC236}">
              <a16:creationId xmlns:a16="http://schemas.microsoft.com/office/drawing/2014/main" xmlns="" id="{00000000-0008-0000-0100-000004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3" name="Text Box 52">
          <a:extLst>
            <a:ext uri="{FF2B5EF4-FFF2-40B4-BE49-F238E27FC236}">
              <a16:creationId xmlns:a16="http://schemas.microsoft.com/office/drawing/2014/main" xmlns="" id="{00000000-0008-0000-0100-000005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4" name="Text Box 24">
          <a:extLst>
            <a:ext uri="{FF2B5EF4-FFF2-40B4-BE49-F238E27FC236}">
              <a16:creationId xmlns:a16="http://schemas.microsoft.com/office/drawing/2014/main" xmlns="" id="{00000000-0008-0000-0100-000006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5" name="Text Box 50">
          <a:extLst>
            <a:ext uri="{FF2B5EF4-FFF2-40B4-BE49-F238E27FC236}">
              <a16:creationId xmlns:a16="http://schemas.microsoft.com/office/drawing/2014/main" xmlns="" id="{00000000-0008-0000-0100-000007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76" name="Text Box 52">
          <a:extLst>
            <a:ext uri="{FF2B5EF4-FFF2-40B4-BE49-F238E27FC236}">
              <a16:creationId xmlns:a16="http://schemas.microsoft.com/office/drawing/2014/main" xmlns="" id="{00000000-0008-0000-0100-000008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77" name="Text Box 23">
          <a:extLst>
            <a:ext uri="{FF2B5EF4-FFF2-40B4-BE49-F238E27FC236}">
              <a16:creationId xmlns:a16="http://schemas.microsoft.com/office/drawing/2014/main" xmlns="" id="{00000000-0008-0000-0100-00000903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78" name="Text Box 24">
          <a:extLst>
            <a:ext uri="{FF2B5EF4-FFF2-40B4-BE49-F238E27FC236}">
              <a16:creationId xmlns:a16="http://schemas.microsoft.com/office/drawing/2014/main" xmlns="" id="{00000000-0008-0000-0100-00000A03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79" name="Text Box 50">
          <a:extLst>
            <a:ext uri="{FF2B5EF4-FFF2-40B4-BE49-F238E27FC236}">
              <a16:creationId xmlns:a16="http://schemas.microsoft.com/office/drawing/2014/main" xmlns="" id="{00000000-0008-0000-0100-00000B03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80" name="Text Box 52">
          <a:extLst>
            <a:ext uri="{FF2B5EF4-FFF2-40B4-BE49-F238E27FC236}">
              <a16:creationId xmlns:a16="http://schemas.microsoft.com/office/drawing/2014/main" xmlns="" id="{00000000-0008-0000-0100-00000C03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81" name="Text Box 24">
          <a:extLst>
            <a:ext uri="{FF2B5EF4-FFF2-40B4-BE49-F238E27FC236}">
              <a16:creationId xmlns:a16="http://schemas.microsoft.com/office/drawing/2014/main" xmlns="" id="{00000000-0008-0000-0100-00000D03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82" name="Text Box 50">
          <a:extLst>
            <a:ext uri="{FF2B5EF4-FFF2-40B4-BE49-F238E27FC236}">
              <a16:creationId xmlns:a16="http://schemas.microsoft.com/office/drawing/2014/main" xmlns="" id="{00000000-0008-0000-0100-00000E03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83" name="Text Box 52">
          <a:extLst>
            <a:ext uri="{FF2B5EF4-FFF2-40B4-BE49-F238E27FC236}">
              <a16:creationId xmlns:a16="http://schemas.microsoft.com/office/drawing/2014/main" xmlns="" id="{00000000-0008-0000-0100-00000F030000}"/>
            </a:ext>
          </a:extLst>
        </xdr:cNvPr>
        <xdr:cNvSpPr txBox="1">
          <a:spLocks noChangeArrowheads="1"/>
        </xdr:cNvSpPr>
      </xdr:nvSpPr>
      <xdr:spPr bwMode="auto">
        <a:xfrm>
          <a:off x="428625" y="689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84" name="Text Box 23">
          <a:extLst>
            <a:ext uri="{FF2B5EF4-FFF2-40B4-BE49-F238E27FC236}">
              <a16:creationId xmlns:a16="http://schemas.microsoft.com/office/drawing/2014/main" xmlns="" id="{00000000-0008-0000-0100-000010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85" name="Text Box 24">
          <a:extLst>
            <a:ext uri="{FF2B5EF4-FFF2-40B4-BE49-F238E27FC236}">
              <a16:creationId xmlns:a16="http://schemas.microsoft.com/office/drawing/2014/main" xmlns="" id="{00000000-0008-0000-0100-000011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86" name="Text Box 50">
          <a:extLst>
            <a:ext uri="{FF2B5EF4-FFF2-40B4-BE49-F238E27FC236}">
              <a16:creationId xmlns:a16="http://schemas.microsoft.com/office/drawing/2014/main" xmlns="" id="{00000000-0008-0000-0100-000012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87" name="Text Box 52">
          <a:extLst>
            <a:ext uri="{FF2B5EF4-FFF2-40B4-BE49-F238E27FC236}">
              <a16:creationId xmlns:a16="http://schemas.microsoft.com/office/drawing/2014/main" xmlns="" id="{00000000-0008-0000-0100-000013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88" name="Text Box 24">
          <a:extLst>
            <a:ext uri="{FF2B5EF4-FFF2-40B4-BE49-F238E27FC236}">
              <a16:creationId xmlns:a16="http://schemas.microsoft.com/office/drawing/2014/main" xmlns="" id="{00000000-0008-0000-0100-000014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89" name="Text Box 50">
          <a:extLst>
            <a:ext uri="{FF2B5EF4-FFF2-40B4-BE49-F238E27FC236}">
              <a16:creationId xmlns:a16="http://schemas.microsoft.com/office/drawing/2014/main" xmlns="" id="{00000000-0008-0000-0100-000015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90" name="Text Box 52">
          <a:extLst>
            <a:ext uri="{FF2B5EF4-FFF2-40B4-BE49-F238E27FC236}">
              <a16:creationId xmlns:a16="http://schemas.microsoft.com/office/drawing/2014/main" xmlns="" id="{00000000-0008-0000-0100-000016030000}"/>
            </a:ext>
          </a:extLst>
        </xdr:cNvPr>
        <xdr:cNvSpPr txBox="1">
          <a:spLocks noChangeArrowheads="1"/>
        </xdr:cNvSpPr>
      </xdr:nvSpPr>
      <xdr:spPr bwMode="auto">
        <a:xfrm>
          <a:off x="428625" y="704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91" name="Text Box 23">
          <a:extLst>
            <a:ext uri="{FF2B5EF4-FFF2-40B4-BE49-F238E27FC236}">
              <a16:creationId xmlns:a16="http://schemas.microsoft.com/office/drawing/2014/main" xmlns="" id="{00000000-0008-0000-0100-000017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92" name="Text Box 24">
          <a:extLst>
            <a:ext uri="{FF2B5EF4-FFF2-40B4-BE49-F238E27FC236}">
              <a16:creationId xmlns:a16="http://schemas.microsoft.com/office/drawing/2014/main" xmlns="" id="{00000000-0008-0000-0100-000018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93" name="Text Box 50">
          <a:extLst>
            <a:ext uri="{FF2B5EF4-FFF2-40B4-BE49-F238E27FC236}">
              <a16:creationId xmlns:a16="http://schemas.microsoft.com/office/drawing/2014/main" xmlns="" id="{00000000-0008-0000-0100-000019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94" name="Text Box 52">
          <a:extLst>
            <a:ext uri="{FF2B5EF4-FFF2-40B4-BE49-F238E27FC236}">
              <a16:creationId xmlns:a16="http://schemas.microsoft.com/office/drawing/2014/main" xmlns="" id="{00000000-0008-0000-0100-00001A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95" name="Text Box 24">
          <a:extLst>
            <a:ext uri="{FF2B5EF4-FFF2-40B4-BE49-F238E27FC236}">
              <a16:creationId xmlns:a16="http://schemas.microsoft.com/office/drawing/2014/main" xmlns="" id="{00000000-0008-0000-0100-00001B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96" name="Text Box 50">
          <a:extLst>
            <a:ext uri="{FF2B5EF4-FFF2-40B4-BE49-F238E27FC236}">
              <a16:creationId xmlns:a16="http://schemas.microsoft.com/office/drawing/2014/main" xmlns="" id="{00000000-0008-0000-0100-00001C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797" name="Text Box 52">
          <a:extLst>
            <a:ext uri="{FF2B5EF4-FFF2-40B4-BE49-F238E27FC236}">
              <a16:creationId xmlns:a16="http://schemas.microsoft.com/office/drawing/2014/main" xmlns="" id="{00000000-0008-0000-0100-00001D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98" name="Text Box 23">
          <a:extLst>
            <a:ext uri="{FF2B5EF4-FFF2-40B4-BE49-F238E27FC236}">
              <a16:creationId xmlns:a16="http://schemas.microsoft.com/office/drawing/2014/main" xmlns="" id="{00000000-0008-0000-0100-00001E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799" name="Text Box 24">
          <a:extLst>
            <a:ext uri="{FF2B5EF4-FFF2-40B4-BE49-F238E27FC236}">
              <a16:creationId xmlns:a16="http://schemas.microsoft.com/office/drawing/2014/main" xmlns="" id="{00000000-0008-0000-0100-00001F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00" name="Text Box 50">
          <a:extLst>
            <a:ext uri="{FF2B5EF4-FFF2-40B4-BE49-F238E27FC236}">
              <a16:creationId xmlns:a16="http://schemas.microsoft.com/office/drawing/2014/main" xmlns="" id="{00000000-0008-0000-0100-000020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01" name="Text Box 52">
          <a:extLst>
            <a:ext uri="{FF2B5EF4-FFF2-40B4-BE49-F238E27FC236}">
              <a16:creationId xmlns:a16="http://schemas.microsoft.com/office/drawing/2014/main" xmlns="" id="{00000000-0008-0000-0100-000021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02" name="Text Box 24">
          <a:extLst>
            <a:ext uri="{FF2B5EF4-FFF2-40B4-BE49-F238E27FC236}">
              <a16:creationId xmlns:a16="http://schemas.microsoft.com/office/drawing/2014/main" xmlns="" id="{00000000-0008-0000-0100-000022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03" name="Text Box 50">
          <a:extLst>
            <a:ext uri="{FF2B5EF4-FFF2-40B4-BE49-F238E27FC236}">
              <a16:creationId xmlns:a16="http://schemas.microsoft.com/office/drawing/2014/main" xmlns="" id="{00000000-0008-0000-0100-000023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04" name="Text Box 52">
          <a:extLst>
            <a:ext uri="{FF2B5EF4-FFF2-40B4-BE49-F238E27FC236}">
              <a16:creationId xmlns:a16="http://schemas.microsoft.com/office/drawing/2014/main" xmlns="" id="{00000000-0008-0000-0100-000024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805" name="Text Box 23">
          <a:extLst>
            <a:ext uri="{FF2B5EF4-FFF2-40B4-BE49-F238E27FC236}">
              <a16:creationId xmlns:a16="http://schemas.microsoft.com/office/drawing/2014/main" xmlns="" id="{00000000-0008-0000-0100-000025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806" name="Text Box 24">
          <a:extLst>
            <a:ext uri="{FF2B5EF4-FFF2-40B4-BE49-F238E27FC236}">
              <a16:creationId xmlns:a16="http://schemas.microsoft.com/office/drawing/2014/main" xmlns="" id="{00000000-0008-0000-0100-000026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807" name="Text Box 50">
          <a:extLst>
            <a:ext uri="{FF2B5EF4-FFF2-40B4-BE49-F238E27FC236}">
              <a16:creationId xmlns:a16="http://schemas.microsoft.com/office/drawing/2014/main" xmlns="" id="{00000000-0008-0000-0100-000027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808" name="Text Box 52">
          <a:extLst>
            <a:ext uri="{FF2B5EF4-FFF2-40B4-BE49-F238E27FC236}">
              <a16:creationId xmlns:a16="http://schemas.microsoft.com/office/drawing/2014/main" xmlns="" id="{00000000-0008-0000-0100-000028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809" name="Text Box 24">
          <a:extLst>
            <a:ext uri="{FF2B5EF4-FFF2-40B4-BE49-F238E27FC236}">
              <a16:creationId xmlns:a16="http://schemas.microsoft.com/office/drawing/2014/main" xmlns="" id="{00000000-0008-0000-0100-000029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810" name="Text Box 50">
          <a:extLst>
            <a:ext uri="{FF2B5EF4-FFF2-40B4-BE49-F238E27FC236}">
              <a16:creationId xmlns:a16="http://schemas.microsoft.com/office/drawing/2014/main" xmlns="" id="{00000000-0008-0000-0100-00002A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811" name="Text Box 52">
          <a:extLst>
            <a:ext uri="{FF2B5EF4-FFF2-40B4-BE49-F238E27FC236}">
              <a16:creationId xmlns:a16="http://schemas.microsoft.com/office/drawing/2014/main" xmlns="" id="{00000000-0008-0000-0100-00002B03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12" name="Text Box 23">
          <a:extLst>
            <a:ext uri="{FF2B5EF4-FFF2-40B4-BE49-F238E27FC236}">
              <a16:creationId xmlns:a16="http://schemas.microsoft.com/office/drawing/2014/main" xmlns="" id="{00000000-0008-0000-0100-00002C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13" name="Text Box 24">
          <a:extLst>
            <a:ext uri="{FF2B5EF4-FFF2-40B4-BE49-F238E27FC236}">
              <a16:creationId xmlns:a16="http://schemas.microsoft.com/office/drawing/2014/main" xmlns="" id="{00000000-0008-0000-0100-00002D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14" name="Text Box 50">
          <a:extLst>
            <a:ext uri="{FF2B5EF4-FFF2-40B4-BE49-F238E27FC236}">
              <a16:creationId xmlns:a16="http://schemas.microsoft.com/office/drawing/2014/main" xmlns="" id="{00000000-0008-0000-0100-00002E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15" name="Text Box 52">
          <a:extLst>
            <a:ext uri="{FF2B5EF4-FFF2-40B4-BE49-F238E27FC236}">
              <a16:creationId xmlns:a16="http://schemas.microsoft.com/office/drawing/2014/main" xmlns="" id="{00000000-0008-0000-0100-00002F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16" name="Text Box 24">
          <a:extLst>
            <a:ext uri="{FF2B5EF4-FFF2-40B4-BE49-F238E27FC236}">
              <a16:creationId xmlns:a16="http://schemas.microsoft.com/office/drawing/2014/main" xmlns="" id="{00000000-0008-0000-0100-000030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17" name="Text Box 50">
          <a:extLst>
            <a:ext uri="{FF2B5EF4-FFF2-40B4-BE49-F238E27FC236}">
              <a16:creationId xmlns:a16="http://schemas.microsoft.com/office/drawing/2014/main" xmlns="" id="{00000000-0008-0000-0100-000031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818" name="Text Box 52">
          <a:extLst>
            <a:ext uri="{FF2B5EF4-FFF2-40B4-BE49-F238E27FC236}">
              <a16:creationId xmlns:a16="http://schemas.microsoft.com/office/drawing/2014/main" xmlns="" id="{00000000-0008-0000-0100-00003203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19" name="Text Box 23">
          <a:extLst>
            <a:ext uri="{FF2B5EF4-FFF2-40B4-BE49-F238E27FC236}">
              <a16:creationId xmlns:a16="http://schemas.microsoft.com/office/drawing/2014/main" xmlns="" id="{00000000-0008-0000-0100-000033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0" name="Text Box 24">
          <a:extLst>
            <a:ext uri="{FF2B5EF4-FFF2-40B4-BE49-F238E27FC236}">
              <a16:creationId xmlns:a16="http://schemas.microsoft.com/office/drawing/2014/main" xmlns="" id="{00000000-0008-0000-0100-000034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1" name="Text Box 50">
          <a:extLst>
            <a:ext uri="{FF2B5EF4-FFF2-40B4-BE49-F238E27FC236}">
              <a16:creationId xmlns:a16="http://schemas.microsoft.com/office/drawing/2014/main" xmlns="" id="{00000000-0008-0000-0100-000035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2" name="Text Box 52">
          <a:extLst>
            <a:ext uri="{FF2B5EF4-FFF2-40B4-BE49-F238E27FC236}">
              <a16:creationId xmlns:a16="http://schemas.microsoft.com/office/drawing/2014/main" xmlns="" id="{00000000-0008-0000-0100-000036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3" name="Text Box 24">
          <a:extLst>
            <a:ext uri="{FF2B5EF4-FFF2-40B4-BE49-F238E27FC236}">
              <a16:creationId xmlns:a16="http://schemas.microsoft.com/office/drawing/2014/main" xmlns="" id="{00000000-0008-0000-0100-000037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4" name="Text Box 50">
          <a:extLst>
            <a:ext uri="{FF2B5EF4-FFF2-40B4-BE49-F238E27FC236}">
              <a16:creationId xmlns:a16="http://schemas.microsoft.com/office/drawing/2014/main" xmlns="" id="{00000000-0008-0000-0100-000038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25" name="Text Box 52">
          <a:extLst>
            <a:ext uri="{FF2B5EF4-FFF2-40B4-BE49-F238E27FC236}">
              <a16:creationId xmlns:a16="http://schemas.microsoft.com/office/drawing/2014/main" xmlns="" id="{00000000-0008-0000-0100-000039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26" name="Text Box 23">
          <a:extLst>
            <a:ext uri="{FF2B5EF4-FFF2-40B4-BE49-F238E27FC236}">
              <a16:creationId xmlns:a16="http://schemas.microsoft.com/office/drawing/2014/main" xmlns="" id="{00000000-0008-0000-0100-00003A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27" name="Text Box 24">
          <a:extLst>
            <a:ext uri="{FF2B5EF4-FFF2-40B4-BE49-F238E27FC236}">
              <a16:creationId xmlns:a16="http://schemas.microsoft.com/office/drawing/2014/main" xmlns="" id="{00000000-0008-0000-0100-00003B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28" name="Text Box 50">
          <a:extLst>
            <a:ext uri="{FF2B5EF4-FFF2-40B4-BE49-F238E27FC236}">
              <a16:creationId xmlns:a16="http://schemas.microsoft.com/office/drawing/2014/main" xmlns="" id="{00000000-0008-0000-0100-00003C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29" name="Text Box 52">
          <a:extLst>
            <a:ext uri="{FF2B5EF4-FFF2-40B4-BE49-F238E27FC236}">
              <a16:creationId xmlns:a16="http://schemas.microsoft.com/office/drawing/2014/main" xmlns="" id="{00000000-0008-0000-0100-00003D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30" name="Text Box 24">
          <a:extLst>
            <a:ext uri="{FF2B5EF4-FFF2-40B4-BE49-F238E27FC236}">
              <a16:creationId xmlns:a16="http://schemas.microsoft.com/office/drawing/2014/main" xmlns="" id="{00000000-0008-0000-0100-00003E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31" name="Text Box 50">
          <a:extLst>
            <a:ext uri="{FF2B5EF4-FFF2-40B4-BE49-F238E27FC236}">
              <a16:creationId xmlns:a16="http://schemas.microsoft.com/office/drawing/2014/main" xmlns="" id="{00000000-0008-0000-0100-00003F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32" name="Text Box 52">
          <a:extLst>
            <a:ext uri="{FF2B5EF4-FFF2-40B4-BE49-F238E27FC236}">
              <a16:creationId xmlns:a16="http://schemas.microsoft.com/office/drawing/2014/main" xmlns="" id="{00000000-0008-0000-0100-000040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33" name="Text Box 23">
          <a:extLst>
            <a:ext uri="{FF2B5EF4-FFF2-40B4-BE49-F238E27FC236}">
              <a16:creationId xmlns:a16="http://schemas.microsoft.com/office/drawing/2014/main" xmlns="" id="{00000000-0008-0000-0100-000041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34" name="Text Box 24">
          <a:extLst>
            <a:ext uri="{FF2B5EF4-FFF2-40B4-BE49-F238E27FC236}">
              <a16:creationId xmlns:a16="http://schemas.microsoft.com/office/drawing/2014/main" xmlns="" id="{00000000-0008-0000-0100-000042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35" name="Text Box 50">
          <a:extLst>
            <a:ext uri="{FF2B5EF4-FFF2-40B4-BE49-F238E27FC236}">
              <a16:creationId xmlns:a16="http://schemas.microsoft.com/office/drawing/2014/main" xmlns="" id="{00000000-0008-0000-0100-000043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36" name="Text Box 52">
          <a:extLst>
            <a:ext uri="{FF2B5EF4-FFF2-40B4-BE49-F238E27FC236}">
              <a16:creationId xmlns:a16="http://schemas.microsoft.com/office/drawing/2014/main" xmlns="" id="{00000000-0008-0000-0100-000044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37" name="Text Box 24">
          <a:extLst>
            <a:ext uri="{FF2B5EF4-FFF2-40B4-BE49-F238E27FC236}">
              <a16:creationId xmlns:a16="http://schemas.microsoft.com/office/drawing/2014/main" xmlns="" id="{00000000-0008-0000-0100-000045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38" name="Text Box 50">
          <a:extLst>
            <a:ext uri="{FF2B5EF4-FFF2-40B4-BE49-F238E27FC236}">
              <a16:creationId xmlns:a16="http://schemas.microsoft.com/office/drawing/2014/main" xmlns="" id="{00000000-0008-0000-0100-000046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39" name="Text Box 52">
          <a:extLst>
            <a:ext uri="{FF2B5EF4-FFF2-40B4-BE49-F238E27FC236}">
              <a16:creationId xmlns:a16="http://schemas.microsoft.com/office/drawing/2014/main" xmlns="" id="{00000000-0008-0000-0100-000047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0" name="Text Box 23">
          <a:extLst>
            <a:ext uri="{FF2B5EF4-FFF2-40B4-BE49-F238E27FC236}">
              <a16:creationId xmlns:a16="http://schemas.microsoft.com/office/drawing/2014/main" xmlns="" id="{00000000-0008-0000-0100-000048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1" name="Text Box 24">
          <a:extLst>
            <a:ext uri="{FF2B5EF4-FFF2-40B4-BE49-F238E27FC236}">
              <a16:creationId xmlns:a16="http://schemas.microsoft.com/office/drawing/2014/main" xmlns="" id="{00000000-0008-0000-0100-000049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2" name="Text Box 50">
          <a:extLst>
            <a:ext uri="{FF2B5EF4-FFF2-40B4-BE49-F238E27FC236}">
              <a16:creationId xmlns:a16="http://schemas.microsoft.com/office/drawing/2014/main" xmlns="" id="{00000000-0008-0000-0100-00004A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3" name="Text Box 52">
          <a:extLst>
            <a:ext uri="{FF2B5EF4-FFF2-40B4-BE49-F238E27FC236}">
              <a16:creationId xmlns:a16="http://schemas.microsoft.com/office/drawing/2014/main" xmlns="" id="{00000000-0008-0000-0100-00004B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4" name="Text Box 24">
          <a:extLst>
            <a:ext uri="{FF2B5EF4-FFF2-40B4-BE49-F238E27FC236}">
              <a16:creationId xmlns:a16="http://schemas.microsoft.com/office/drawing/2014/main" xmlns="" id="{00000000-0008-0000-0100-00004C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5" name="Text Box 50">
          <a:extLst>
            <a:ext uri="{FF2B5EF4-FFF2-40B4-BE49-F238E27FC236}">
              <a16:creationId xmlns:a16="http://schemas.microsoft.com/office/drawing/2014/main" xmlns="" id="{00000000-0008-0000-0100-00004D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46" name="Text Box 52">
          <a:extLst>
            <a:ext uri="{FF2B5EF4-FFF2-40B4-BE49-F238E27FC236}">
              <a16:creationId xmlns:a16="http://schemas.microsoft.com/office/drawing/2014/main" xmlns="" id="{00000000-0008-0000-0100-00004E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47" name="Text Box 23">
          <a:extLst>
            <a:ext uri="{FF2B5EF4-FFF2-40B4-BE49-F238E27FC236}">
              <a16:creationId xmlns:a16="http://schemas.microsoft.com/office/drawing/2014/main" xmlns="" id="{00000000-0008-0000-0100-00004F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48" name="Text Box 24">
          <a:extLst>
            <a:ext uri="{FF2B5EF4-FFF2-40B4-BE49-F238E27FC236}">
              <a16:creationId xmlns:a16="http://schemas.microsoft.com/office/drawing/2014/main" xmlns="" id="{00000000-0008-0000-0100-000050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49" name="Text Box 50">
          <a:extLst>
            <a:ext uri="{FF2B5EF4-FFF2-40B4-BE49-F238E27FC236}">
              <a16:creationId xmlns:a16="http://schemas.microsoft.com/office/drawing/2014/main" xmlns="" id="{00000000-0008-0000-0100-000051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50" name="Text Box 52">
          <a:extLst>
            <a:ext uri="{FF2B5EF4-FFF2-40B4-BE49-F238E27FC236}">
              <a16:creationId xmlns:a16="http://schemas.microsoft.com/office/drawing/2014/main" xmlns="" id="{00000000-0008-0000-0100-000052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51" name="Text Box 24">
          <a:extLst>
            <a:ext uri="{FF2B5EF4-FFF2-40B4-BE49-F238E27FC236}">
              <a16:creationId xmlns:a16="http://schemas.microsoft.com/office/drawing/2014/main" xmlns="" id="{00000000-0008-0000-0100-000053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52" name="Text Box 50">
          <a:extLst>
            <a:ext uri="{FF2B5EF4-FFF2-40B4-BE49-F238E27FC236}">
              <a16:creationId xmlns:a16="http://schemas.microsoft.com/office/drawing/2014/main" xmlns="" id="{00000000-0008-0000-0100-000054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53" name="Text Box 52">
          <a:extLst>
            <a:ext uri="{FF2B5EF4-FFF2-40B4-BE49-F238E27FC236}">
              <a16:creationId xmlns:a16="http://schemas.microsoft.com/office/drawing/2014/main" xmlns="" id="{00000000-0008-0000-0100-000055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54" name="Text Box 23">
          <a:extLst>
            <a:ext uri="{FF2B5EF4-FFF2-40B4-BE49-F238E27FC236}">
              <a16:creationId xmlns:a16="http://schemas.microsoft.com/office/drawing/2014/main" xmlns="" id="{00000000-0008-0000-0100-000056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55" name="Text Box 24">
          <a:extLst>
            <a:ext uri="{FF2B5EF4-FFF2-40B4-BE49-F238E27FC236}">
              <a16:creationId xmlns:a16="http://schemas.microsoft.com/office/drawing/2014/main" xmlns="" id="{00000000-0008-0000-0100-000057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56" name="Text Box 50">
          <a:extLst>
            <a:ext uri="{FF2B5EF4-FFF2-40B4-BE49-F238E27FC236}">
              <a16:creationId xmlns:a16="http://schemas.microsoft.com/office/drawing/2014/main" xmlns="" id="{00000000-0008-0000-0100-000058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57" name="Text Box 52">
          <a:extLst>
            <a:ext uri="{FF2B5EF4-FFF2-40B4-BE49-F238E27FC236}">
              <a16:creationId xmlns:a16="http://schemas.microsoft.com/office/drawing/2014/main" xmlns="" id="{00000000-0008-0000-0100-000059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58" name="Text Box 24">
          <a:extLst>
            <a:ext uri="{FF2B5EF4-FFF2-40B4-BE49-F238E27FC236}">
              <a16:creationId xmlns:a16="http://schemas.microsoft.com/office/drawing/2014/main" xmlns="" id="{00000000-0008-0000-0100-00005A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59" name="Text Box 50">
          <a:extLst>
            <a:ext uri="{FF2B5EF4-FFF2-40B4-BE49-F238E27FC236}">
              <a16:creationId xmlns:a16="http://schemas.microsoft.com/office/drawing/2014/main" xmlns="" id="{00000000-0008-0000-0100-00005B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60" name="Text Box 52">
          <a:extLst>
            <a:ext uri="{FF2B5EF4-FFF2-40B4-BE49-F238E27FC236}">
              <a16:creationId xmlns:a16="http://schemas.microsoft.com/office/drawing/2014/main" xmlns="" id="{00000000-0008-0000-0100-00005C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61" name="Text Box 23">
          <a:extLst>
            <a:ext uri="{FF2B5EF4-FFF2-40B4-BE49-F238E27FC236}">
              <a16:creationId xmlns:a16="http://schemas.microsoft.com/office/drawing/2014/main" xmlns="" id="{00000000-0008-0000-0100-00005D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62" name="Text Box 24">
          <a:extLst>
            <a:ext uri="{FF2B5EF4-FFF2-40B4-BE49-F238E27FC236}">
              <a16:creationId xmlns:a16="http://schemas.microsoft.com/office/drawing/2014/main" xmlns="" id="{00000000-0008-0000-0100-00005E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63" name="Text Box 50">
          <a:extLst>
            <a:ext uri="{FF2B5EF4-FFF2-40B4-BE49-F238E27FC236}">
              <a16:creationId xmlns:a16="http://schemas.microsoft.com/office/drawing/2014/main" xmlns="" id="{00000000-0008-0000-0100-00005F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64" name="Text Box 52">
          <a:extLst>
            <a:ext uri="{FF2B5EF4-FFF2-40B4-BE49-F238E27FC236}">
              <a16:creationId xmlns:a16="http://schemas.microsoft.com/office/drawing/2014/main" xmlns="" id="{00000000-0008-0000-0100-000060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65" name="Text Box 24">
          <a:extLst>
            <a:ext uri="{FF2B5EF4-FFF2-40B4-BE49-F238E27FC236}">
              <a16:creationId xmlns:a16="http://schemas.microsoft.com/office/drawing/2014/main" xmlns="" id="{00000000-0008-0000-0100-000061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66" name="Text Box 50">
          <a:extLst>
            <a:ext uri="{FF2B5EF4-FFF2-40B4-BE49-F238E27FC236}">
              <a16:creationId xmlns:a16="http://schemas.microsoft.com/office/drawing/2014/main" xmlns="" id="{00000000-0008-0000-0100-000062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867" name="Text Box 52">
          <a:extLst>
            <a:ext uri="{FF2B5EF4-FFF2-40B4-BE49-F238E27FC236}">
              <a16:creationId xmlns:a16="http://schemas.microsoft.com/office/drawing/2014/main" xmlns="" id="{00000000-0008-0000-0100-00006303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68" name="Text Box 23">
          <a:extLst>
            <a:ext uri="{FF2B5EF4-FFF2-40B4-BE49-F238E27FC236}">
              <a16:creationId xmlns:a16="http://schemas.microsoft.com/office/drawing/2014/main" xmlns="" id="{00000000-0008-0000-0100-000064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69" name="Text Box 24">
          <a:extLst>
            <a:ext uri="{FF2B5EF4-FFF2-40B4-BE49-F238E27FC236}">
              <a16:creationId xmlns:a16="http://schemas.microsoft.com/office/drawing/2014/main" xmlns="" id="{00000000-0008-0000-0100-000065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70" name="Text Box 50">
          <a:extLst>
            <a:ext uri="{FF2B5EF4-FFF2-40B4-BE49-F238E27FC236}">
              <a16:creationId xmlns:a16="http://schemas.microsoft.com/office/drawing/2014/main" xmlns="" id="{00000000-0008-0000-0100-000066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71" name="Text Box 52">
          <a:extLst>
            <a:ext uri="{FF2B5EF4-FFF2-40B4-BE49-F238E27FC236}">
              <a16:creationId xmlns:a16="http://schemas.microsoft.com/office/drawing/2014/main" xmlns="" id="{00000000-0008-0000-0100-000067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72" name="Text Box 24">
          <a:extLst>
            <a:ext uri="{FF2B5EF4-FFF2-40B4-BE49-F238E27FC236}">
              <a16:creationId xmlns:a16="http://schemas.microsoft.com/office/drawing/2014/main" xmlns="" id="{00000000-0008-0000-0100-000068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73" name="Text Box 50">
          <a:extLst>
            <a:ext uri="{FF2B5EF4-FFF2-40B4-BE49-F238E27FC236}">
              <a16:creationId xmlns:a16="http://schemas.microsoft.com/office/drawing/2014/main" xmlns="" id="{00000000-0008-0000-0100-000069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874" name="Text Box 52">
          <a:extLst>
            <a:ext uri="{FF2B5EF4-FFF2-40B4-BE49-F238E27FC236}">
              <a16:creationId xmlns:a16="http://schemas.microsoft.com/office/drawing/2014/main" xmlns="" id="{00000000-0008-0000-0100-00006A03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75" name="Text Box 23">
          <a:extLst>
            <a:ext uri="{FF2B5EF4-FFF2-40B4-BE49-F238E27FC236}">
              <a16:creationId xmlns:a16="http://schemas.microsoft.com/office/drawing/2014/main" xmlns="" id="{00000000-0008-0000-0100-00006B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76" name="Text Box 24">
          <a:extLst>
            <a:ext uri="{FF2B5EF4-FFF2-40B4-BE49-F238E27FC236}">
              <a16:creationId xmlns:a16="http://schemas.microsoft.com/office/drawing/2014/main" xmlns="" id="{00000000-0008-0000-0100-00006C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77" name="Text Box 50">
          <a:extLst>
            <a:ext uri="{FF2B5EF4-FFF2-40B4-BE49-F238E27FC236}">
              <a16:creationId xmlns:a16="http://schemas.microsoft.com/office/drawing/2014/main" xmlns="" id="{00000000-0008-0000-0100-00006D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78" name="Text Box 52">
          <a:extLst>
            <a:ext uri="{FF2B5EF4-FFF2-40B4-BE49-F238E27FC236}">
              <a16:creationId xmlns:a16="http://schemas.microsoft.com/office/drawing/2014/main" xmlns="" id="{00000000-0008-0000-0100-00006E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79" name="Text Box 24">
          <a:extLst>
            <a:ext uri="{FF2B5EF4-FFF2-40B4-BE49-F238E27FC236}">
              <a16:creationId xmlns:a16="http://schemas.microsoft.com/office/drawing/2014/main" xmlns="" id="{00000000-0008-0000-0100-00006F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80" name="Text Box 50">
          <a:extLst>
            <a:ext uri="{FF2B5EF4-FFF2-40B4-BE49-F238E27FC236}">
              <a16:creationId xmlns:a16="http://schemas.microsoft.com/office/drawing/2014/main" xmlns="" id="{00000000-0008-0000-0100-000070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81" name="Text Box 52">
          <a:extLst>
            <a:ext uri="{FF2B5EF4-FFF2-40B4-BE49-F238E27FC236}">
              <a16:creationId xmlns:a16="http://schemas.microsoft.com/office/drawing/2014/main" xmlns="" id="{00000000-0008-0000-0100-000071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2" name="Text Box 23">
          <a:extLst>
            <a:ext uri="{FF2B5EF4-FFF2-40B4-BE49-F238E27FC236}">
              <a16:creationId xmlns:a16="http://schemas.microsoft.com/office/drawing/2014/main" xmlns="" id="{00000000-0008-0000-0100-000072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3" name="Text Box 24">
          <a:extLst>
            <a:ext uri="{FF2B5EF4-FFF2-40B4-BE49-F238E27FC236}">
              <a16:creationId xmlns:a16="http://schemas.microsoft.com/office/drawing/2014/main" xmlns="" id="{00000000-0008-0000-0100-000073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4" name="Text Box 50">
          <a:extLst>
            <a:ext uri="{FF2B5EF4-FFF2-40B4-BE49-F238E27FC236}">
              <a16:creationId xmlns:a16="http://schemas.microsoft.com/office/drawing/2014/main" xmlns="" id="{00000000-0008-0000-0100-000074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5" name="Text Box 52">
          <a:extLst>
            <a:ext uri="{FF2B5EF4-FFF2-40B4-BE49-F238E27FC236}">
              <a16:creationId xmlns:a16="http://schemas.microsoft.com/office/drawing/2014/main" xmlns="" id="{00000000-0008-0000-0100-000075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6" name="Text Box 24">
          <a:extLst>
            <a:ext uri="{FF2B5EF4-FFF2-40B4-BE49-F238E27FC236}">
              <a16:creationId xmlns:a16="http://schemas.microsoft.com/office/drawing/2014/main" xmlns="" id="{00000000-0008-0000-0100-000076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7" name="Text Box 50">
          <a:extLst>
            <a:ext uri="{FF2B5EF4-FFF2-40B4-BE49-F238E27FC236}">
              <a16:creationId xmlns:a16="http://schemas.microsoft.com/office/drawing/2014/main" xmlns="" id="{00000000-0008-0000-0100-000077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88" name="Text Box 52">
          <a:extLst>
            <a:ext uri="{FF2B5EF4-FFF2-40B4-BE49-F238E27FC236}">
              <a16:creationId xmlns:a16="http://schemas.microsoft.com/office/drawing/2014/main" xmlns="" id="{00000000-0008-0000-0100-000078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89" name="Text Box 23">
          <a:extLst>
            <a:ext uri="{FF2B5EF4-FFF2-40B4-BE49-F238E27FC236}">
              <a16:creationId xmlns:a16="http://schemas.microsoft.com/office/drawing/2014/main" xmlns="" id="{00000000-0008-0000-0100-000079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0" name="Text Box 24">
          <a:extLst>
            <a:ext uri="{FF2B5EF4-FFF2-40B4-BE49-F238E27FC236}">
              <a16:creationId xmlns:a16="http://schemas.microsoft.com/office/drawing/2014/main" xmlns="" id="{00000000-0008-0000-0100-00007A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1" name="Text Box 50">
          <a:extLst>
            <a:ext uri="{FF2B5EF4-FFF2-40B4-BE49-F238E27FC236}">
              <a16:creationId xmlns:a16="http://schemas.microsoft.com/office/drawing/2014/main" xmlns="" id="{00000000-0008-0000-0100-00007B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2" name="Text Box 52">
          <a:extLst>
            <a:ext uri="{FF2B5EF4-FFF2-40B4-BE49-F238E27FC236}">
              <a16:creationId xmlns:a16="http://schemas.microsoft.com/office/drawing/2014/main" xmlns="" id="{00000000-0008-0000-0100-00007C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3" name="Text Box 24">
          <a:extLst>
            <a:ext uri="{FF2B5EF4-FFF2-40B4-BE49-F238E27FC236}">
              <a16:creationId xmlns:a16="http://schemas.microsoft.com/office/drawing/2014/main" xmlns="" id="{00000000-0008-0000-0100-00007D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4" name="Text Box 50">
          <a:extLst>
            <a:ext uri="{FF2B5EF4-FFF2-40B4-BE49-F238E27FC236}">
              <a16:creationId xmlns:a16="http://schemas.microsoft.com/office/drawing/2014/main" xmlns="" id="{00000000-0008-0000-0100-00007E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895" name="Text Box 52">
          <a:extLst>
            <a:ext uri="{FF2B5EF4-FFF2-40B4-BE49-F238E27FC236}">
              <a16:creationId xmlns:a16="http://schemas.microsoft.com/office/drawing/2014/main" xmlns="" id="{00000000-0008-0000-0100-00007F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96" name="Text Box 23">
          <a:extLst>
            <a:ext uri="{FF2B5EF4-FFF2-40B4-BE49-F238E27FC236}">
              <a16:creationId xmlns:a16="http://schemas.microsoft.com/office/drawing/2014/main" xmlns="" id="{00000000-0008-0000-0100-000080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97" name="Text Box 24">
          <a:extLst>
            <a:ext uri="{FF2B5EF4-FFF2-40B4-BE49-F238E27FC236}">
              <a16:creationId xmlns:a16="http://schemas.microsoft.com/office/drawing/2014/main" xmlns="" id="{00000000-0008-0000-0100-000081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98" name="Text Box 50">
          <a:extLst>
            <a:ext uri="{FF2B5EF4-FFF2-40B4-BE49-F238E27FC236}">
              <a16:creationId xmlns:a16="http://schemas.microsoft.com/office/drawing/2014/main" xmlns="" id="{00000000-0008-0000-0100-000082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899" name="Text Box 52">
          <a:extLst>
            <a:ext uri="{FF2B5EF4-FFF2-40B4-BE49-F238E27FC236}">
              <a16:creationId xmlns:a16="http://schemas.microsoft.com/office/drawing/2014/main" xmlns="" id="{00000000-0008-0000-0100-000083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00" name="Text Box 24">
          <a:extLst>
            <a:ext uri="{FF2B5EF4-FFF2-40B4-BE49-F238E27FC236}">
              <a16:creationId xmlns:a16="http://schemas.microsoft.com/office/drawing/2014/main" xmlns="" id="{00000000-0008-0000-0100-000084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01" name="Text Box 50">
          <a:extLst>
            <a:ext uri="{FF2B5EF4-FFF2-40B4-BE49-F238E27FC236}">
              <a16:creationId xmlns:a16="http://schemas.microsoft.com/office/drawing/2014/main" xmlns="" id="{00000000-0008-0000-0100-000085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02" name="Text Box 52">
          <a:extLst>
            <a:ext uri="{FF2B5EF4-FFF2-40B4-BE49-F238E27FC236}">
              <a16:creationId xmlns:a16="http://schemas.microsoft.com/office/drawing/2014/main" xmlns="" id="{00000000-0008-0000-0100-000086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03" name="Text Box 23">
          <a:extLst>
            <a:ext uri="{FF2B5EF4-FFF2-40B4-BE49-F238E27FC236}">
              <a16:creationId xmlns:a16="http://schemas.microsoft.com/office/drawing/2014/main" xmlns="" id="{00000000-0008-0000-0100-000087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04" name="Text Box 24">
          <a:extLst>
            <a:ext uri="{FF2B5EF4-FFF2-40B4-BE49-F238E27FC236}">
              <a16:creationId xmlns:a16="http://schemas.microsoft.com/office/drawing/2014/main" xmlns="" id="{00000000-0008-0000-0100-000088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05" name="Text Box 50">
          <a:extLst>
            <a:ext uri="{FF2B5EF4-FFF2-40B4-BE49-F238E27FC236}">
              <a16:creationId xmlns:a16="http://schemas.microsoft.com/office/drawing/2014/main" xmlns="" id="{00000000-0008-0000-0100-000089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06" name="Text Box 52">
          <a:extLst>
            <a:ext uri="{FF2B5EF4-FFF2-40B4-BE49-F238E27FC236}">
              <a16:creationId xmlns:a16="http://schemas.microsoft.com/office/drawing/2014/main" xmlns="" id="{00000000-0008-0000-0100-00008A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07" name="Text Box 24">
          <a:extLst>
            <a:ext uri="{FF2B5EF4-FFF2-40B4-BE49-F238E27FC236}">
              <a16:creationId xmlns:a16="http://schemas.microsoft.com/office/drawing/2014/main" xmlns="" id="{00000000-0008-0000-0100-00008B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08" name="Text Box 50">
          <a:extLst>
            <a:ext uri="{FF2B5EF4-FFF2-40B4-BE49-F238E27FC236}">
              <a16:creationId xmlns:a16="http://schemas.microsoft.com/office/drawing/2014/main" xmlns="" id="{00000000-0008-0000-0100-00008C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09" name="Text Box 52">
          <a:extLst>
            <a:ext uri="{FF2B5EF4-FFF2-40B4-BE49-F238E27FC236}">
              <a16:creationId xmlns:a16="http://schemas.microsoft.com/office/drawing/2014/main" xmlns="" id="{00000000-0008-0000-0100-00008D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0" name="Text Box 23">
          <a:extLst>
            <a:ext uri="{FF2B5EF4-FFF2-40B4-BE49-F238E27FC236}">
              <a16:creationId xmlns:a16="http://schemas.microsoft.com/office/drawing/2014/main" xmlns="" id="{00000000-0008-0000-0100-00008E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1" name="Text Box 24">
          <a:extLst>
            <a:ext uri="{FF2B5EF4-FFF2-40B4-BE49-F238E27FC236}">
              <a16:creationId xmlns:a16="http://schemas.microsoft.com/office/drawing/2014/main" xmlns="" id="{00000000-0008-0000-0100-00008F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2" name="Text Box 50">
          <a:extLst>
            <a:ext uri="{FF2B5EF4-FFF2-40B4-BE49-F238E27FC236}">
              <a16:creationId xmlns:a16="http://schemas.microsoft.com/office/drawing/2014/main" xmlns="" id="{00000000-0008-0000-0100-000090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3" name="Text Box 52">
          <a:extLst>
            <a:ext uri="{FF2B5EF4-FFF2-40B4-BE49-F238E27FC236}">
              <a16:creationId xmlns:a16="http://schemas.microsoft.com/office/drawing/2014/main" xmlns="" id="{00000000-0008-0000-0100-000091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4" name="Text Box 24">
          <a:extLst>
            <a:ext uri="{FF2B5EF4-FFF2-40B4-BE49-F238E27FC236}">
              <a16:creationId xmlns:a16="http://schemas.microsoft.com/office/drawing/2014/main" xmlns="" id="{00000000-0008-0000-0100-000092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5" name="Text Box 50">
          <a:extLst>
            <a:ext uri="{FF2B5EF4-FFF2-40B4-BE49-F238E27FC236}">
              <a16:creationId xmlns:a16="http://schemas.microsoft.com/office/drawing/2014/main" xmlns="" id="{00000000-0008-0000-0100-000093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16" name="Text Box 52">
          <a:extLst>
            <a:ext uri="{FF2B5EF4-FFF2-40B4-BE49-F238E27FC236}">
              <a16:creationId xmlns:a16="http://schemas.microsoft.com/office/drawing/2014/main" xmlns="" id="{00000000-0008-0000-0100-000094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17" name="Text Box 23">
          <a:extLst>
            <a:ext uri="{FF2B5EF4-FFF2-40B4-BE49-F238E27FC236}">
              <a16:creationId xmlns:a16="http://schemas.microsoft.com/office/drawing/2014/main" xmlns="" id="{00000000-0008-0000-0100-000095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18" name="Text Box 24">
          <a:extLst>
            <a:ext uri="{FF2B5EF4-FFF2-40B4-BE49-F238E27FC236}">
              <a16:creationId xmlns:a16="http://schemas.microsoft.com/office/drawing/2014/main" xmlns="" id="{00000000-0008-0000-0100-000096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19" name="Text Box 50">
          <a:extLst>
            <a:ext uri="{FF2B5EF4-FFF2-40B4-BE49-F238E27FC236}">
              <a16:creationId xmlns:a16="http://schemas.microsoft.com/office/drawing/2014/main" xmlns="" id="{00000000-0008-0000-0100-000097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20" name="Text Box 52">
          <a:extLst>
            <a:ext uri="{FF2B5EF4-FFF2-40B4-BE49-F238E27FC236}">
              <a16:creationId xmlns:a16="http://schemas.microsoft.com/office/drawing/2014/main" xmlns="" id="{00000000-0008-0000-0100-000098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21" name="Text Box 24">
          <a:extLst>
            <a:ext uri="{FF2B5EF4-FFF2-40B4-BE49-F238E27FC236}">
              <a16:creationId xmlns:a16="http://schemas.microsoft.com/office/drawing/2014/main" xmlns="" id="{00000000-0008-0000-0100-000099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22" name="Text Box 50">
          <a:extLst>
            <a:ext uri="{FF2B5EF4-FFF2-40B4-BE49-F238E27FC236}">
              <a16:creationId xmlns:a16="http://schemas.microsoft.com/office/drawing/2014/main" xmlns="" id="{00000000-0008-0000-0100-00009A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23" name="Text Box 52">
          <a:extLst>
            <a:ext uri="{FF2B5EF4-FFF2-40B4-BE49-F238E27FC236}">
              <a16:creationId xmlns:a16="http://schemas.microsoft.com/office/drawing/2014/main" xmlns="" id="{00000000-0008-0000-0100-00009B030000}"/>
            </a:ext>
          </a:extLst>
        </xdr:cNvPr>
        <xdr:cNvSpPr txBox="1">
          <a:spLocks noChangeArrowheads="1"/>
        </xdr:cNvSpPr>
      </xdr:nvSpPr>
      <xdr:spPr bwMode="auto">
        <a:xfrm>
          <a:off x="433917" y="8487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24" name="Text Box 23">
          <a:extLst>
            <a:ext uri="{FF2B5EF4-FFF2-40B4-BE49-F238E27FC236}">
              <a16:creationId xmlns:a16="http://schemas.microsoft.com/office/drawing/2014/main" xmlns="" id="{00000000-0008-0000-0100-00009C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25" name="Text Box 24">
          <a:extLst>
            <a:ext uri="{FF2B5EF4-FFF2-40B4-BE49-F238E27FC236}">
              <a16:creationId xmlns:a16="http://schemas.microsoft.com/office/drawing/2014/main" xmlns="" id="{00000000-0008-0000-0100-00009D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26" name="Text Box 50">
          <a:extLst>
            <a:ext uri="{FF2B5EF4-FFF2-40B4-BE49-F238E27FC236}">
              <a16:creationId xmlns:a16="http://schemas.microsoft.com/office/drawing/2014/main" xmlns="" id="{00000000-0008-0000-0100-00009E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27" name="Text Box 52">
          <a:extLst>
            <a:ext uri="{FF2B5EF4-FFF2-40B4-BE49-F238E27FC236}">
              <a16:creationId xmlns:a16="http://schemas.microsoft.com/office/drawing/2014/main" xmlns="" id="{00000000-0008-0000-0100-00009F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28" name="Text Box 24">
          <a:extLst>
            <a:ext uri="{FF2B5EF4-FFF2-40B4-BE49-F238E27FC236}">
              <a16:creationId xmlns:a16="http://schemas.microsoft.com/office/drawing/2014/main" xmlns="" id="{00000000-0008-0000-0100-0000A0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29" name="Text Box 50">
          <a:extLst>
            <a:ext uri="{FF2B5EF4-FFF2-40B4-BE49-F238E27FC236}">
              <a16:creationId xmlns:a16="http://schemas.microsoft.com/office/drawing/2014/main" xmlns="" id="{00000000-0008-0000-0100-0000A1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30" name="Text Box 52">
          <a:extLst>
            <a:ext uri="{FF2B5EF4-FFF2-40B4-BE49-F238E27FC236}">
              <a16:creationId xmlns:a16="http://schemas.microsoft.com/office/drawing/2014/main" xmlns="" id="{00000000-0008-0000-0100-0000A2030000}"/>
            </a:ext>
          </a:extLst>
        </xdr:cNvPr>
        <xdr:cNvSpPr txBox="1">
          <a:spLocks noChangeArrowheads="1"/>
        </xdr:cNvSpPr>
      </xdr:nvSpPr>
      <xdr:spPr bwMode="auto">
        <a:xfrm>
          <a:off x="433917" y="8636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31" name="Text Box 23">
          <a:extLst>
            <a:ext uri="{FF2B5EF4-FFF2-40B4-BE49-F238E27FC236}">
              <a16:creationId xmlns:a16="http://schemas.microsoft.com/office/drawing/2014/main" xmlns="" id="{00000000-0008-0000-0100-0000A3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32" name="Text Box 24">
          <a:extLst>
            <a:ext uri="{FF2B5EF4-FFF2-40B4-BE49-F238E27FC236}">
              <a16:creationId xmlns:a16="http://schemas.microsoft.com/office/drawing/2014/main" xmlns="" id="{00000000-0008-0000-0100-0000A4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33" name="Text Box 50">
          <a:extLst>
            <a:ext uri="{FF2B5EF4-FFF2-40B4-BE49-F238E27FC236}">
              <a16:creationId xmlns:a16="http://schemas.microsoft.com/office/drawing/2014/main" xmlns="" id="{00000000-0008-0000-0100-0000A5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34" name="Text Box 52">
          <a:extLst>
            <a:ext uri="{FF2B5EF4-FFF2-40B4-BE49-F238E27FC236}">
              <a16:creationId xmlns:a16="http://schemas.microsoft.com/office/drawing/2014/main" xmlns="" id="{00000000-0008-0000-0100-0000A6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35" name="Text Box 24">
          <a:extLst>
            <a:ext uri="{FF2B5EF4-FFF2-40B4-BE49-F238E27FC236}">
              <a16:creationId xmlns:a16="http://schemas.microsoft.com/office/drawing/2014/main" xmlns="" id="{00000000-0008-0000-0100-0000A7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36" name="Text Box 50">
          <a:extLst>
            <a:ext uri="{FF2B5EF4-FFF2-40B4-BE49-F238E27FC236}">
              <a16:creationId xmlns:a16="http://schemas.microsoft.com/office/drawing/2014/main" xmlns="" id="{00000000-0008-0000-0100-0000A8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37" name="Text Box 52">
          <a:extLst>
            <a:ext uri="{FF2B5EF4-FFF2-40B4-BE49-F238E27FC236}">
              <a16:creationId xmlns:a16="http://schemas.microsoft.com/office/drawing/2014/main" xmlns="" id="{00000000-0008-0000-0100-0000A9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38" name="Text Box 23">
          <a:extLst>
            <a:ext uri="{FF2B5EF4-FFF2-40B4-BE49-F238E27FC236}">
              <a16:creationId xmlns:a16="http://schemas.microsoft.com/office/drawing/2014/main" xmlns="" id="{00000000-0008-0000-0100-0000AA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39" name="Text Box 24">
          <a:extLst>
            <a:ext uri="{FF2B5EF4-FFF2-40B4-BE49-F238E27FC236}">
              <a16:creationId xmlns:a16="http://schemas.microsoft.com/office/drawing/2014/main" xmlns="" id="{00000000-0008-0000-0100-0000AB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40" name="Text Box 50">
          <a:extLst>
            <a:ext uri="{FF2B5EF4-FFF2-40B4-BE49-F238E27FC236}">
              <a16:creationId xmlns:a16="http://schemas.microsoft.com/office/drawing/2014/main" xmlns="" id="{00000000-0008-0000-0100-0000AC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41" name="Text Box 52">
          <a:extLst>
            <a:ext uri="{FF2B5EF4-FFF2-40B4-BE49-F238E27FC236}">
              <a16:creationId xmlns:a16="http://schemas.microsoft.com/office/drawing/2014/main" xmlns="" id="{00000000-0008-0000-0100-0000AD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42" name="Text Box 24">
          <a:extLst>
            <a:ext uri="{FF2B5EF4-FFF2-40B4-BE49-F238E27FC236}">
              <a16:creationId xmlns:a16="http://schemas.microsoft.com/office/drawing/2014/main" xmlns="" id="{00000000-0008-0000-0100-0000AE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43" name="Text Box 50">
          <a:extLst>
            <a:ext uri="{FF2B5EF4-FFF2-40B4-BE49-F238E27FC236}">
              <a16:creationId xmlns:a16="http://schemas.microsoft.com/office/drawing/2014/main" xmlns="" id="{00000000-0008-0000-0100-0000AF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44" name="Text Box 52">
          <a:extLst>
            <a:ext uri="{FF2B5EF4-FFF2-40B4-BE49-F238E27FC236}">
              <a16:creationId xmlns:a16="http://schemas.microsoft.com/office/drawing/2014/main" xmlns="" id="{00000000-0008-0000-0100-0000B0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45" name="Text Box 23">
          <a:extLst>
            <a:ext uri="{FF2B5EF4-FFF2-40B4-BE49-F238E27FC236}">
              <a16:creationId xmlns:a16="http://schemas.microsoft.com/office/drawing/2014/main" xmlns="" id="{00000000-0008-0000-0100-0000B1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46" name="Text Box 24">
          <a:extLst>
            <a:ext uri="{FF2B5EF4-FFF2-40B4-BE49-F238E27FC236}">
              <a16:creationId xmlns:a16="http://schemas.microsoft.com/office/drawing/2014/main" xmlns="" id="{00000000-0008-0000-0100-0000B2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47" name="Text Box 50">
          <a:extLst>
            <a:ext uri="{FF2B5EF4-FFF2-40B4-BE49-F238E27FC236}">
              <a16:creationId xmlns:a16="http://schemas.microsoft.com/office/drawing/2014/main" xmlns="" id="{00000000-0008-0000-0100-0000B3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48" name="Text Box 52">
          <a:extLst>
            <a:ext uri="{FF2B5EF4-FFF2-40B4-BE49-F238E27FC236}">
              <a16:creationId xmlns:a16="http://schemas.microsoft.com/office/drawing/2014/main" xmlns="" id="{00000000-0008-0000-0100-0000B4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49" name="Text Box 24">
          <a:extLst>
            <a:ext uri="{FF2B5EF4-FFF2-40B4-BE49-F238E27FC236}">
              <a16:creationId xmlns:a16="http://schemas.microsoft.com/office/drawing/2014/main" xmlns="" id="{00000000-0008-0000-0100-0000B5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50" name="Text Box 50">
          <a:extLst>
            <a:ext uri="{FF2B5EF4-FFF2-40B4-BE49-F238E27FC236}">
              <a16:creationId xmlns:a16="http://schemas.microsoft.com/office/drawing/2014/main" xmlns="" id="{00000000-0008-0000-0100-0000B6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951" name="Text Box 52">
          <a:extLst>
            <a:ext uri="{FF2B5EF4-FFF2-40B4-BE49-F238E27FC236}">
              <a16:creationId xmlns:a16="http://schemas.microsoft.com/office/drawing/2014/main" xmlns="" id="{00000000-0008-0000-0100-0000B7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52" name="Text Box 23">
          <a:extLst>
            <a:ext uri="{FF2B5EF4-FFF2-40B4-BE49-F238E27FC236}">
              <a16:creationId xmlns:a16="http://schemas.microsoft.com/office/drawing/2014/main" xmlns="" id="{00000000-0008-0000-0100-0000B8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53" name="Text Box 24">
          <a:extLst>
            <a:ext uri="{FF2B5EF4-FFF2-40B4-BE49-F238E27FC236}">
              <a16:creationId xmlns:a16="http://schemas.microsoft.com/office/drawing/2014/main" xmlns="" id="{00000000-0008-0000-0100-0000B9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54" name="Text Box 50">
          <a:extLst>
            <a:ext uri="{FF2B5EF4-FFF2-40B4-BE49-F238E27FC236}">
              <a16:creationId xmlns:a16="http://schemas.microsoft.com/office/drawing/2014/main" xmlns="" id="{00000000-0008-0000-0100-0000BA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55" name="Text Box 52">
          <a:extLst>
            <a:ext uri="{FF2B5EF4-FFF2-40B4-BE49-F238E27FC236}">
              <a16:creationId xmlns:a16="http://schemas.microsoft.com/office/drawing/2014/main" xmlns="" id="{00000000-0008-0000-0100-0000BB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56" name="Text Box 24">
          <a:extLst>
            <a:ext uri="{FF2B5EF4-FFF2-40B4-BE49-F238E27FC236}">
              <a16:creationId xmlns:a16="http://schemas.microsoft.com/office/drawing/2014/main" xmlns="" id="{00000000-0008-0000-0100-0000BC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57" name="Text Box 50">
          <a:extLst>
            <a:ext uri="{FF2B5EF4-FFF2-40B4-BE49-F238E27FC236}">
              <a16:creationId xmlns:a16="http://schemas.microsoft.com/office/drawing/2014/main" xmlns="" id="{00000000-0008-0000-0100-0000BD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958" name="Text Box 52">
          <a:extLst>
            <a:ext uri="{FF2B5EF4-FFF2-40B4-BE49-F238E27FC236}">
              <a16:creationId xmlns:a16="http://schemas.microsoft.com/office/drawing/2014/main" xmlns="" id="{00000000-0008-0000-0100-0000BE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59" name="Text Box 23">
          <a:extLst>
            <a:ext uri="{FF2B5EF4-FFF2-40B4-BE49-F238E27FC236}">
              <a16:creationId xmlns:a16="http://schemas.microsoft.com/office/drawing/2014/main" xmlns="" id="{00000000-0008-0000-0100-00006B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0" name="Text Box 24">
          <a:extLst>
            <a:ext uri="{FF2B5EF4-FFF2-40B4-BE49-F238E27FC236}">
              <a16:creationId xmlns:a16="http://schemas.microsoft.com/office/drawing/2014/main" xmlns="" id="{00000000-0008-0000-0100-00006C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1" name="Text Box 50">
          <a:extLst>
            <a:ext uri="{FF2B5EF4-FFF2-40B4-BE49-F238E27FC236}">
              <a16:creationId xmlns:a16="http://schemas.microsoft.com/office/drawing/2014/main" xmlns="" id="{00000000-0008-0000-0100-00006D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2" name="Text Box 52">
          <a:extLst>
            <a:ext uri="{FF2B5EF4-FFF2-40B4-BE49-F238E27FC236}">
              <a16:creationId xmlns:a16="http://schemas.microsoft.com/office/drawing/2014/main" xmlns="" id="{00000000-0008-0000-0100-00006E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3" name="Text Box 24">
          <a:extLst>
            <a:ext uri="{FF2B5EF4-FFF2-40B4-BE49-F238E27FC236}">
              <a16:creationId xmlns:a16="http://schemas.microsoft.com/office/drawing/2014/main" xmlns="" id="{00000000-0008-0000-0100-00006F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4" name="Text Box 50">
          <a:extLst>
            <a:ext uri="{FF2B5EF4-FFF2-40B4-BE49-F238E27FC236}">
              <a16:creationId xmlns:a16="http://schemas.microsoft.com/office/drawing/2014/main" xmlns="" id="{00000000-0008-0000-0100-000070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65" name="Text Box 52">
          <a:extLst>
            <a:ext uri="{FF2B5EF4-FFF2-40B4-BE49-F238E27FC236}">
              <a16:creationId xmlns:a16="http://schemas.microsoft.com/office/drawing/2014/main" xmlns="" id="{00000000-0008-0000-0100-000071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66" name="Text Box 23">
          <a:extLst>
            <a:ext uri="{FF2B5EF4-FFF2-40B4-BE49-F238E27FC236}">
              <a16:creationId xmlns:a16="http://schemas.microsoft.com/office/drawing/2014/main" xmlns="" id="{00000000-0008-0000-0100-000072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67" name="Text Box 24">
          <a:extLst>
            <a:ext uri="{FF2B5EF4-FFF2-40B4-BE49-F238E27FC236}">
              <a16:creationId xmlns:a16="http://schemas.microsoft.com/office/drawing/2014/main" xmlns="" id="{00000000-0008-0000-0100-000073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68" name="Text Box 50">
          <a:extLst>
            <a:ext uri="{FF2B5EF4-FFF2-40B4-BE49-F238E27FC236}">
              <a16:creationId xmlns:a16="http://schemas.microsoft.com/office/drawing/2014/main" xmlns="" id="{00000000-0008-0000-0100-000074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69" name="Text Box 52">
          <a:extLst>
            <a:ext uri="{FF2B5EF4-FFF2-40B4-BE49-F238E27FC236}">
              <a16:creationId xmlns:a16="http://schemas.microsoft.com/office/drawing/2014/main" xmlns="" id="{00000000-0008-0000-0100-000075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70" name="Text Box 24">
          <a:extLst>
            <a:ext uri="{FF2B5EF4-FFF2-40B4-BE49-F238E27FC236}">
              <a16:creationId xmlns:a16="http://schemas.microsoft.com/office/drawing/2014/main" xmlns="" id="{00000000-0008-0000-0100-000076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71" name="Text Box 50">
          <a:extLst>
            <a:ext uri="{FF2B5EF4-FFF2-40B4-BE49-F238E27FC236}">
              <a16:creationId xmlns:a16="http://schemas.microsoft.com/office/drawing/2014/main" xmlns="" id="{00000000-0008-0000-0100-000077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72" name="Text Box 52">
          <a:extLst>
            <a:ext uri="{FF2B5EF4-FFF2-40B4-BE49-F238E27FC236}">
              <a16:creationId xmlns:a16="http://schemas.microsoft.com/office/drawing/2014/main" xmlns="" id="{00000000-0008-0000-0100-000078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73" name="Text Box 23">
          <a:extLst>
            <a:ext uri="{FF2B5EF4-FFF2-40B4-BE49-F238E27FC236}">
              <a16:creationId xmlns:a16="http://schemas.microsoft.com/office/drawing/2014/main" xmlns="" id="{00000000-0008-0000-0100-000079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74" name="Text Box 24">
          <a:extLst>
            <a:ext uri="{FF2B5EF4-FFF2-40B4-BE49-F238E27FC236}">
              <a16:creationId xmlns:a16="http://schemas.microsoft.com/office/drawing/2014/main" xmlns="" id="{00000000-0008-0000-0100-00007A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75" name="Text Box 50">
          <a:extLst>
            <a:ext uri="{FF2B5EF4-FFF2-40B4-BE49-F238E27FC236}">
              <a16:creationId xmlns:a16="http://schemas.microsoft.com/office/drawing/2014/main" xmlns="" id="{00000000-0008-0000-0100-00007B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76" name="Text Box 52">
          <a:extLst>
            <a:ext uri="{FF2B5EF4-FFF2-40B4-BE49-F238E27FC236}">
              <a16:creationId xmlns:a16="http://schemas.microsoft.com/office/drawing/2014/main" xmlns="" id="{00000000-0008-0000-0100-00007C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77" name="Text Box 24">
          <a:extLst>
            <a:ext uri="{FF2B5EF4-FFF2-40B4-BE49-F238E27FC236}">
              <a16:creationId xmlns:a16="http://schemas.microsoft.com/office/drawing/2014/main" xmlns="" id="{00000000-0008-0000-0100-00007D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78" name="Text Box 50">
          <a:extLst>
            <a:ext uri="{FF2B5EF4-FFF2-40B4-BE49-F238E27FC236}">
              <a16:creationId xmlns:a16="http://schemas.microsoft.com/office/drawing/2014/main" xmlns="" id="{00000000-0008-0000-0100-00007E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79" name="Text Box 52">
          <a:extLst>
            <a:ext uri="{FF2B5EF4-FFF2-40B4-BE49-F238E27FC236}">
              <a16:creationId xmlns:a16="http://schemas.microsoft.com/office/drawing/2014/main" xmlns="" id="{00000000-0008-0000-0100-00007F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0" name="Text Box 23">
          <a:extLst>
            <a:ext uri="{FF2B5EF4-FFF2-40B4-BE49-F238E27FC236}">
              <a16:creationId xmlns:a16="http://schemas.microsoft.com/office/drawing/2014/main" xmlns="" id="{00000000-0008-0000-0100-000080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1" name="Text Box 24">
          <a:extLst>
            <a:ext uri="{FF2B5EF4-FFF2-40B4-BE49-F238E27FC236}">
              <a16:creationId xmlns:a16="http://schemas.microsoft.com/office/drawing/2014/main" xmlns="" id="{00000000-0008-0000-0100-000081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2" name="Text Box 50">
          <a:extLst>
            <a:ext uri="{FF2B5EF4-FFF2-40B4-BE49-F238E27FC236}">
              <a16:creationId xmlns:a16="http://schemas.microsoft.com/office/drawing/2014/main" xmlns="" id="{00000000-0008-0000-0100-000082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3" name="Text Box 52">
          <a:extLst>
            <a:ext uri="{FF2B5EF4-FFF2-40B4-BE49-F238E27FC236}">
              <a16:creationId xmlns:a16="http://schemas.microsoft.com/office/drawing/2014/main" xmlns="" id="{00000000-0008-0000-0100-000083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4" name="Text Box 24">
          <a:extLst>
            <a:ext uri="{FF2B5EF4-FFF2-40B4-BE49-F238E27FC236}">
              <a16:creationId xmlns:a16="http://schemas.microsoft.com/office/drawing/2014/main" xmlns="" id="{00000000-0008-0000-0100-000084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5" name="Text Box 50">
          <a:extLst>
            <a:ext uri="{FF2B5EF4-FFF2-40B4-BE49-F238E27FC236}">
              <a16:creationId xmlns:a16="http://schemas.microsoft.com/office/drawing/2014/main" xmlns="" id="{00000000-0008-0000-0100-000085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86" name="Text Box 52">
          <a:extLst>
            <a:ext uri="{FF2B5EF4-FFF2-40B4-BE49-F238E27FC236}">
              <a16:creationId xmlns:a16="http://schemas.microsoft.com/office/drawing/2014/main" xmlns="" id="{00000000-0008-0000-0100-000086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87" name="Text Box 23">
          <a:extLst>
            <a:ext uri="{FF2B5EF4-FFF2-40B4-BE49-F238E27FC236}">
              <a16:creationId xmlns:a16="http://schemas.microsoft.com/office/drawing/2014/main" xmlns="" id="{00000000-0008-0000-0100-000087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88" name="Text Box 24">
          <a:extLst>
            <a:ext uri="{FF2B5EF4-FFF2-40B4-BE49-F238E27FC236}">
              <a16:creationId xmlns:a16="http://schemas.microsoft.com/office/drawing/2014/main" xmlns="" id="{00000000-0008-0000-0100-000088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89" name="Text Box 50">
          <a:extLst>
            <a:ext uri="{FF2B5EF4-FFF2-40B4-BE49-F238E27FC236}">
              <a16:creationId xmlns:a16="http://schemas.microsoft.com/office/drawing/2014/main" xmlns="" id="{00000000-0008-0000-0100-000089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90" name="Text Box 52">
          <a:extLst>
            <a:ext uri="{FF2B5EF4-FFF2-40B4-BE49-F238E27FC236}">
              <a16:creationId xmlns:a16="http://schemas.microsoft.com/office/drawing/2014/main" xmlns="" id="{00000000-0008-0000-0100-00008A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91" name="Text Box 24">
          <a:extLst>
            <a:ext uri="{FF2B5EF4-FFF2-40B4-BE49-F238E27FC236}">
              <a16:creationId xmlns:a16="http://schemas.microsoft.com/office/drawing/2014/main" xmlns="" id="{00000000-0008-0000-0100-00008B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92" name="Text Box 50">
          <a:extLst>
            <a:ext uri="{FF2B5EF4-FFF2-40B4-BE49-F238E27FC236}">
              <a16:creationId xmlns:a16="http://schemas.microsoft.com/office/drawing/2014/main" xmlns="" id="{00000000-0008-0000-0100-00008C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93" name="Text Box 52">
          <a:extLst>
            <a:ext uri="{FF2B5EF4-FFF2-40B4-BE49-F238E27FC236}">
              <a16:creationId xmlns:a16="http://schemas.microsoft.com/office/drawing/2014/main" xmlns="" id="{00000000-0008-0000-0100-00008D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94" name="Text Box 23">
          <a:extLst>
            <a:ext uri="{FF2B5EF4-FFF2-40B4-BE49-F238E27FC236}">
              <a16:creationId xmlns:a16="http://schemas.microsoft.com/office/drawing/2014/main" xmlns="" id="{00000000-0008-0000-0100-00008E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95" name="Text Box 24">
          <a:extLst>
            <a:ext uri="{FF2B5EF4-FFF2-40B4-BE49-F238E27FC236}">
              <a16:creationId xmlns:a16="http://schemas.microsoft.com/office/drawing/2014/main" xmlns="" id="{00000000-0008-0000-0100-00008F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96" name="Text Box 50">
          <a:extLst>
            <a:ext uri="{FF2B5EF4-FFF2-40B4-BE49-F238E27FC236}">
              <a16:creationId xmlns:a16="http://schemas.microsoft.com/office/drawing/2014/main" xmlns="" id="{00000000-0008-0000-0100-000090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97" name="Text Box 52">
          <a:extLst>
            <a:ext uri="{FF2B5EF4-FFF2-40B4-BE49-F238E27FC236}">
              <a16:creationId xmlns:a16="http://schemas.microsoft.com/office/drawing/2014/main" xmlns="" id="{00000000-0008-0000-0100-000091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98" name="Text Box 24">
          <a:extLst>
            <a:ext uri="{FF2B5EF4-FFF2-40B4-BE49-F238E27FC236}">
              <a16:creationId xmlns:a16="http://schemas.microsoft.com/office/drawing/2014/main" xmlns="" id="{00000000-0008-0000-0100-000092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99" name="Text Box 50">
          <a:extLst>
            <a:ext uri="{FF2B5EF4-FFF2-40B4-BE49-F238E27FC236}">
              <a16:creationId xmlns:a16="http://schemas.microsoft.com/office/drawing/2014/main" xmlns="" id="{00000000-0008-0000-0100-000093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00" name="Text Box 52">
          <a:extLst>
            <a:ext uri="{FF2B5EF4-FFF2-40B4-BE49-F238E27FC236}">
              <a16:creationId xmlns:a16="http://schemas.microsoft.com/office/drawing/2014/main" xmlns="" id="{00000000-0008-0000-0100-000094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1" name="Text Box 23">
          <a:extLst>
            <a:ext uri="{FF2B5EF4-FFF2-40B4-BE49-F238E27FC236}">
              <a16:creationId xmlns:a16="http://schemas.microsoft.com/office/drawing/2014/main" xmlns="" id="{00000000-0008-0000-0100-000095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2" name="Text Box 24">
          <a:extLst>
            <a:ext uri="{FF2B5EF4-FFF2-40B4-BE49-F238E27FC236}">
              <a16:creationId xmlns:a16="http://schemas.microsoft.com/office/drawing/2014/main" xmlns="" id="{00000000-0008-0000-0100-000096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3" name="Text Box 50">
          <a:extLst>
            <a:ext uri="{FF2B5EF4-FFF2-40B4-BE49-F238E27FC236}">
              <a16:creationId xmlns:a16="http://schemas.microsoft.com/office/drawing/2014/main" xmlns="" id="{00000000-0008-0000-0100-000097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4" name="Text Box 52">
          <a:extLst>
            <a:ext uri="{FF2B5EF4-FFF2-40B4-BE49-F238E27FC236}">
              <a16:creationId xmlns:a16="http://schemas.microsoft.com/office/drawing/2014/main" xmlns="" id="{00000000-0008-0000-0100-000098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5" name="Text Box 24">
          <a:extLst>
            <a:ext uri="{FF2B5EF4-FFF2-40B4-BE49-F238E27FC236}">
              <a16:creationId xmlns:a16="http://schemas.microsoft.com/office/drawing/2014/main" xmlns="" id="{00000000-0008-0000-0100-000099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6" name="Text Box 50">
          <a:extLst>
            <a:ext uri="{FF2B5EF4-FFF2-40B4-BE49-F238E27FC236}">
              <a16:creationId xmlns:a16="http://schemas.microsoft.com/office/drawing/2014/main" xmlns="" id="{00000000-0008-0000-0100-00009A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07" name="Text Box 52">
          <a:extLst>
            <a:ext uri="{FF2B5EF4-FFF2-40B4-BE49-F238E27FC236}">
              <a16:creationId xmlns:a16="http://schemas.microsoft.com/office/drawing/2014/main" xmlns="" id="{00000000-0008-0000-0100-00009B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08" name="Text Box 23">
          <a:extLst>
            <a:ext uri="{FF2B5EF4-FFF2-40B4-BE49-F238E27FC236}">
              <a16:creationId xmlns:a16="http://schemas.microsoft.com/office/drawing/2014/main" xmlns="" id="{00000000-0008-0000-0100-00009C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09" name="Text Box 24">
          <a:extLst>
            <a:ext uri="{FF2B5EF4-FFF2-40B4-BE49-F238E27FC236}">
              <a16:creationId xmlns:a16="http://schemas.microsoft.com/office/drawing/2014/main" xmlns="" id="{00000000-0008-0000-0100-00009D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0" name="Text Box 50">
          <a:extLst>
            <a:ext uri="{FF2B5EF4-FFF2-40B4-BE49-F238E27FC236}">
              <a16:creationId xmlns:a16="http://schemas.microsoft.com/office/drawing/2014/main" xmlns="" id="{00000000-0008-0000-0100-00009E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1" name="Text Box 52">
          <a:extLst>
            <a:ext uri="{FF2B5EF4-FFF2-40B4-BE49-F238E27FC236}">
              <a16:creationId xmlns:a16="http://schemas.microsoft.com/office/drawing/2014/main" xmlns="" id="{00000000-0008-0000-0100-00009F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2" name="Text Box 24">
          <a:extLst>
            <a:ext uri="{FF2B5EF4-FFF2-40B4-BE49-F238E27FC236}">
              <a16:creationId xmlns:a16="http://schemas.microsoft.com/office/drawing/2014/main" xmlns="" id="{00000000-0008-0000-0100-0000A0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3" name="Text Box 50">
          <a:extLst>
            <a:ext uri="{FF2B5EF4-FFF2-40B4-BE49-F238E27FC236}">
              <a16:creationId xmlns:a16="http://schemas.microsoft.com/office/drawing/2014/main" xmlns="" id="{00000000-0008-0000-0100-0000A1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14" name="Text Box 52">
          <a:extLst>
            <a:ext uri="{FF2B5EF4-FFF2-40B4-BE49-F238E27FC236}">
              <a16:creationId xmlns:a16="http://schemas.microsoft.com/office/drawing/2014/main" xmlns="" id="{00000000-0008-0000-0100-0000A2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15" name="Text Box 23">
          <a:extLst>
            <a:ext uri="{FF2B5EF4-FFF2-40B4-BE49-F238E27FC236}">
              <a16:creationId xmlns:a16="http://schemas.microsoft.com/office/drawing/2014/main" xmlns="" id="{00000000-0008-0000-0100-0000A3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16" name="Text Box 24">
          <a:extLst>
            <a:ext uri="{FF2B5EF4-FFF2-40B4-BE49-F238E27FC236}">
              <a16:creationId xmlns:a16="http://schemas.microsoft.com/office/drawing/2014/main" xmlns="" id="{00000000-0008-0000-0100-0000A4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17" name="Text Box 50">
          <a:extLst>
            <a:ext uri="{FF2B5EF4-FFF2-40B4-BE49-F238E27FC236}">
              <a16:creationId xmlns:a16="http://schemas.microsoft.com/office/drawing/2014/main" xmlns="" id="{00000000-0008-0000-0100-0000A5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18" name="Text Box 52">
          <a:extLst>
            <a:ext uri="{FF2B5EF4-FFF2-40B4-BE49-F238E27FC236}">
              <a16:creationId xmlns:a16="http://schemas.microsoft.com/office/drawing/2014/main" xmlns="" id="{00000000-0008-0000-0100-0000A6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19" name="Text Box 24">
          <a:extLst>
            <a:ext uri="{FF2B5EF4-FFF2-40B4-BE49-F238E27FC236}">
              <a16:creationId xmlns:a16="http://schemas.microsoft.com/office/drawing/2014/main" xmlns="" id="{00000000-0008-0000-0100-0000A7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20" name="Text Box 50">
          <a:extLst>
            <a:ext uri="{FF2B5EF4-FFF2-40B4-BE49-F238E27FC236}">
              <a16:creationId xmlns:a16="http://schemas.microsoft.com/office/drawing/2014/main" xmlns="" id="{00000000-0008-0000-0100-0000A8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21" name="Text Box 52">
          <a:extLst>
            <a:ext uri="{FF2B5EF4-FFF2-40B4-BE49-F238E27FC236}">
              <a16:creationId xmlns:a16="http://schemas.microsoft.com/office/drawing/2014/main" xmlns="" id="{00000000-0008-0000-0100-0000A9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2" name="Text Box 23">
          <a:extLst>
            <a:ext uri="{FF2B5EF4-FFF2-40B4-BE49-F238E27FC236}">
              <a16:creationId xmlns:a16="http://schemas.microsoft.com/office/drawing/2014/main" xmlns="" id="{00000000-0008-0000-0100-0000AA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3" name="Text Box 24">
          <a:extLst>
            <a:ext uri="{FF2B5EF4-FFF2-40B4-BE49-F238E27FC236}">
              <a16:creationId xmlns:a16="http://schemas.microsoft.com/office/drawing/2014/main" xmlns="" id="{00000000-0008-0000-0100-0000AB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4" name="Text Box 50">
          <a:extLst>
            <a:ext uri="{FF2B5EF4-FFF2-40B4-BE49-F238E27FC236}">
              <a16:creationId xmlns:a16="http://schemas.microsoft.com/office/drawing/2014/main" xmlns="" id="{00000000-0008-0000-0100-0000AC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5" name="Text Box 52">
          <a:extLst>
            <a:ext uri="{FF2B5EF4-FFF2-40B4-BE49-F238E27FC236}">
              <a16:creationId xmlns:a16="http://schemas.microsoft.com/office/drawing/2014/main" xmlns="" id="{00000000-0008-0000-0100-0000AD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6" name="Text Box 24">
          <a:extLst>
            <a:ext uri="{FF2B5EF4-FFF2-40B4-BE49-F238E27FC236}">
              <a16:creationId xmlns:a16="http://schemas.microsoft.com/office/drawing/2014/main" xmlns="" id="{00000000-0008-0000-0100-0000AE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7" name="Text Box 50">
          <a:extLst>
            <a:ext uri="{FF2B5EF4-FFF2-40B4-BE49-F238E27FC236}">
              <a16:creationId xmlns:a16="http://schemas.microsoft.com/office/drawing/2014/main" xmlns="" id="{00000000-0008-0000-0100-0000AF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28" name="Text Box 52">
          <a:extLst>
            <a:ext uri="{FF2B5EF4-FFF2-40B4-BE49-F238E27FC236}">
              <a16:creationId xmlns:a16="http://schemas.microsoft.com/office/drawing/2014/main" xmlns="" id="{00000000-0008-0000-0100-0000B0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29" name="Text Box 23">
          <a:extLst>
            <a:ext uri="{FF2B5EF4-FFF2-40B4-BE49-F238E27FC236}">
              <a16:creationId xmlns:a16="http://schemas.microsoft.com/office/drawing/2014/main" xmlns="" id="{00000000-0008-0000-0100-0000B1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0" name="Text Box 24">
          <a:extLst>
            <a:ext uri="{FF2B5EF4-FFF2-40B4-BE49-F238E27FC236}">
              <a16:creationId xmlns:a16="http://schemas.microsoft.com/office/drawing/2014/main" xmlns="" id="{00000000-0008-0000-0100-0000B2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1" name="Text Box 50">
          <a:extLst>
            <a:ext uri="{FF2B5EF4-FFF2-40B4-BE49-F238E27FC236}">
              <a16:creationId xmlns:a16="http://schemas.microsoft.com/office/drawing/2014/main" xmlns="" id="{00000000-0008-0000-0100-0000B3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2" name="Text Box 52">
          <a:extLst>
            <a:ext uri="{FF2B5EF4-FFF2-40B4-BE49-F238E27FC236}">
              <a16:creationId xmlns:a16="http://schemas.microsoft.com/office/drawing/2014/main" xmlns="" id="{00000000-0008-0000-0100-0000B4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3" name="Text Box 24">
          <a:extLst>
            <a:ext uri="{FF2B5EF4-FFF2-40B4-BE49-F238E27FC236}">
              <a16:creationId xmlns:a16="http://schemas.microsoft.com/office/drawing/2014/main" xmlns="" id="{00000000-0008-0000-0100-0000B5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4" name="Text Box 50">
          <a:extLst>
            <a:ext uri="{FF2B5EF4-FFF2-40B4-BE49-F238E27FC236}">
              <a16:creationId xmlns:a16="http://schemas.microsoft.com/office/drawing/2014/main" xmlns="" id="{00000000-0008-0000-0100-0000B6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35" name="Text Box 52">
          <a:extLst>
            <a:ext uri="{FF2B5EF4-FFF2-40B4-BE49-F238E27FC236}">
              <a16:creationId xmlns:a16="http://schemas.microsoft.com/office/drawing/2014/main" xmlns="" id="{00000000-0008-0000-0100-0000B7030000}"/>
            </a:ext>
          </a:extLst>
        </xdr:cNvPr>
        <xdr:cNvSpPr txBox="1">
          <a:spLocks noChangeArrowheads="1"/>
        </xdr:cNvSpPr>
      </xdr:nvSpPr>
      <xdr:spPr bwMode="auto">
        <a:xfrm>
          <a:off x="433917" y="1028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36" name="Text Box 23">
          <a:extLst>
            <a:ext uri="{FF2B5EF4-FFF2-40B4-BE49-F238E27FC236}">
              <a16:creationId xmlns:a16="http://schemas.microsoft.com/office/drawing/2014/main" xmlns="" id="{00000000-0008-0000-0100-0000B8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37" name="Text Box 24">
          <a:extLst>
            <a:ext uri="{FF2B5EF4-FFF2-40B4-BE49-F238E27FC236}">
              <a16:creationId xmlns:a16="http://schemas.microsoft.com/office/drawing/2014/main" xmlns="" id="{00000000-0008-0000-0100-0000B9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38" name="Text Box 50">
          <a:extLst>
            <a:ext uri="{FF2B5EF4-FFF2-40B4-BE49-F238E27FC236}">
              <a16:creationId xmlns:a16="http://schemas.microsoft.com/office/drawing/2014/main" xmlns="" id="{00000000-0008-0000-0100-0000BA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39" name="Text Box 52">
          <a:extLst>
            <a:ext uri="{FF2B5EF4-FFF2-40B4-BE49-F238E27FC236}">
              <a16:creationId xmlns:a16="http://schemas.microsoft.com/office/drawing/2014/main" xmlns="" id="{00000000-0008-0000-0100-0000BB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40" name="Text Box 24">
          <a:extLst>
            <a:ext uri="{FF2B5EF4-FFF2-40B4-BE49-F238E27FC236}">
              <a16:creationId xmlns:a16="http://schemas.microsoft.com/office/drawing/2014/main" xmlns="" id="{00000000-0008-0000-0100-0000BC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41" name="Text Box 50">
          <a:extLst>
            <a:ext uri="{FF2B5EF4-FFF2-40B4-BE49-F238E27FC236}">
              <a16:creationId xmlns:a16="http://schemas.microsoft.com/office/drawing/2014/main" xmlns="" id="{00000000-0008-0000-0100-0000BD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42" name="Text Box 52">
          <a:extLst>
            <a:ext uri="{FF2B5EF4-FFF2-40B4-BE49-F238E27FC236}">
              <a16:creationId xmlns:a16="http://schemas.microsoft.com/office/drawing/2014/main" xmlns="" id="{00000000-0008-0000-0100-0000BE030000}"/>
            </a:ext>
          </a:extLst>
        </xdr:cNvPr>
        <xdr:cNvSpPr txBox="1">
          <a:spLocks noChangeArrowheads="1"/>
        </xdr:cNvSpPr>
      </xdr:nvSpPr>
      <xdr:spPr bwMode="auto">
        <a:xfrm>
          <a:off x="433917" y="1043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43"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44"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45"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46"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47"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48"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49"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50"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51"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52"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53"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54"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55"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56"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57"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58"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59"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60"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61"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62"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1063"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64"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65"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66"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67"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68"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69"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1070"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1" name="Text Box 23">
          <a:extLst>
            <a:ext uri="{FF2B5EF4-FFF2-40B4-BE49-F238E27FC236}">
              <a16:creationId xmlns:a16="http://schemas.microsoft.com/office/drawing/2014/main" xmlns="" id="{00000000-0008-0000-0100-00006B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2" name="Text Box 24">
          <a:extLst>
            <a:ext uri="{FF2B5EF4-FFF2-40B4-BE49-F238E27FC236}">
              <a16:creationId xmlns:a16="http://schemas.microsoft.com/office/drawing/2014/main" xmlns="" id="{00000000-0008-0000-0100-00006C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3" name="Text Box 50">
          <a:extLst>
            <a:ext uri="{FF2B5EF4-FFF2-40B4-BE49-F238E27FC236}">
              <a16:creationId xmlns:a16="http://schemas.microsoft.com/office/drawing/2014/main" xmlns="" id="{00000000-0008-0000-0100-00006D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4" name="Text Box 52">
          <a:extLst>
            <a:ext uri="{FF2B5EF4-FFF2-40B4-BE49-F238E27FC236}">
              <a16:creationId xmlns:a16="http://schemas.microsoft.com/office/drawing/2014/main" xmlns="" id="{00000000-0008-0000-0100-00006E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5" name="Text Box 24">
          <a:extLst>
            <a:ext uri="{FF2B5EF4-FFF2-40B4-BE49-F238E27FC236}">
              <a16:creationId xmlns:a16="http://schemas.microsoft.com/office/drawing/2014/main" xmlns="" id="{00000000-0008-0000-0100-00006F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6" name="Text Box 50">
          <a:extLst>
            <a:ext uri="{FF2B5EF4-FFF2-40B4-BE49-F238E27FC236}">
              <a16:creationId xmlns:a16="http://schemas.microsoft.com/office/drawing/2014/main" xmlns="" id="{00000000-0008-0000-0100-000070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77" name="Text Box 52">
          <a:extLst>
            <a:ext uri="{FF2B5EF4-FFF2-40B4-BE49-F238E27FC236}">
              <a16:creationId xmlns:a16="http://schemas.microsoft.com/office/drawing/2014/main" xmlns="" id="{00000000-0008-0000-0100-000071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78" name="Text Box 23">
          <a:extLst>
            <a:ext uri="{FF2B5EF4-FFF2-40B4-BE49-F238E27FC236}">
              <a16:creationId xmlns:a16="http://schemas.microsoft.com/office/drawing/2014/main" xmlns="" id="{00000000-0008-0000-0100-000072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79" name="Text Box 24">
          <a:extLst>
            <a:ext uri="{FF2B5EF4-FFF2-40B4-BE49-F238E27FC236}">
              <a16:creationId xmlns:a16="http://schemas.microsoft.com/office/drawing/2014/main" xmlns="" id="{00000000-0008-0000-0100-000073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0" name="Text Box 50">
          <a:extLst>
            <a:ext uri="{FF2B5EF4-FFF2-40B4-BE49-F238E27FC236}">
              <a16:creationId xmlns:a16="http://schemas.microsoft.com/office/drawing/2014/main" xmlns="" id="{00000000-0008-0000-0100-000074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1" name="Text Box 52">
          <a:extLst>
            <a:ext uri="{FF2B5EF4-FFF2-40B4-BE49-F238E27FC236}">
              <a16:creationId xmlns:a16="http://schemas.microsoft.com/office/drawing/2014/main" xmlns="" id="{00000000-0008-0000-0100-000075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2" name="Text Box 24">
          <a:extLst>
            <a:ext uri="{FF2B5EF4-FFF2-40B4-BE49-F238E27FC236}">
              <a16:creationId xmlns:a16="http://schemas.microsoft.com/office/drawing/2014/main" xmlns="" id="{00000000-0008-0000-0100-000076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3" name="Text Box 50">
          <a:extLst>
            <a:ext uri="{FF2B5EF4-FFF2-40B4-BE49-F238E27FC236}">
              <a16:creationId xmlns:a16="http://schemas.microsoft.com/office/drawing/2014/main" xmlns="" id="{00000000-0008-0000-0100-000077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84" name="Text Box 52">
          <a:extLst>
            <a:ext uri="{FF2B5EF4-FFF2-40B4-BE49-F238E27FC236}">
              <a16:creationId xmlns:a16="http://schemas.microsoft.com/office/drawing/2014/main" xmlns="" id="{00000000-0008-0000-0100-000078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85" name="Text Box 23">
          <a:extLst>
            <a:ext uri="{FF2B5EF4-FFF2-40B4-BE49-F238E27FC236}">
              <a16:creationId xmlns:a16="http://schemas.microsoft.com/office/drawing/2014/main" xmlns="" id="{00000000-0008-0000-0100-000079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86" name="Text Box 24">
          <a:extLst>
            <a:ext uri="{FF2B5EF4-FFF2-40B4-BE49-F238E27FC236}">
              <a16:creationId xmlns:a16="http://schemas.microsoft.com/office/drawing/2014/main" xmlns="" id="{00000000-0008-0000-0100-00007A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87" name="Text Box 50">
          <a:extLst>
            <a:ext uri="{FF2B5EF4-FFF2-40B4-BE49-F238E27FC236}">
              <a16:creationId xmlns:a16="http://schemas.microsoft.com/office/drawing/2014/main" xmlns="" id="{00000000-0008-0000-0100-00007B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88" name="Text Box 52">
          <a:extLst>
            <a:ext uri="{FF2B5EF4-FFF2-40B4-BE49-F238E27FC236}">
              <a16:creationId xmlns:a16="http://schemas.microsoft.com/office/drawing/2014/main" xmlns="" id="{00000000-0008-0000-0100-00007C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89" name="Text Box 24">
          <a:extLst>
            <a:ext uri="{FF2B5EF4-FFF2-40B4-BE49-F238E27FC236}">
              <a16:creationId xmlns:a16="http://schemas.microsoft.com/office/drawing/2014/main" xmlns="" id="{00000000-0008-0000-0100-00007D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90" name="Text Box 50">
          <a:extLst>
            <a:ext uri="{FF2B5EF4-FFF2-40B4-BE49-F238E27FC236}">
              <a16:creationId xmlns:a16="http://schemas.microsoft.com/office/drawing/2014/main" xmlns="" id="{00000000-0008-0000-0100-00007E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91" name="Text Box 52">
          <a:extLst>
            <a:ext uri="{FF2B5EF4-FFF2-40B4-BE49-F238E27FC236}">
              <a16:creationId xmlns:a16="http://schemas.microsoft.com/office/drawing/2014/main" xmlns="" id="{00000000-0008-0000-0100-00007F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2" name="Text Box 23">
          <a:extLst>
            <a:ext uri="{FF2B5EF4-FFF2-40B4-BE49-F238E27FC236}">
              <a16:creationId xmlns:a16="http://schemas.microsoft.com/office/drawing/2014/main" xmlns="" id="{00000000-0008-0000-0100-000080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3" name="Text Box 24">
          <a:extLst>
            <a:ext uri="{FF2B5EF4-FFF2-40B4-BE49-F238E27FC236}">
              <a16:creationId xmlns:a16="http://schemas.microsoft.com/office/drawing/2014/main" xmlns="" id="{00000000-0008-0000-0100-000081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4" name="Text Box 50">
          <a:extLst>
            <a:ext uri="{FF2B5EF4-FFF2-40B4-BE49-F238E27FC236}">
              <a16:creationId xmlns:a16="http://schemas.microsoft.com/office/drawing/2014/main" xmlns="" id="{00000000-0008-0000-0100-000082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5" name="Text Box 52">
          <a:extLst>
            <a:ext uri="{FF2B5EF4-FFF2-40B4-BE49-F238E27FC236}">
              <a16:creationId xmlns:a16="http://schemas.microsoft.com/office/drawing/2014/main" xmlns="" id="{00000000-0008-0000-0100-000083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6" name="Text Box 24">
          <a:extLst>
            <a:ext uri="{FF2B5EF4-FFF2-40B4-BE49-F238E27FC236}">
              <a16:creationId xmlns:a16="http://schemas.microsoft.com/office/drawing/2014/main" xmlns="" id="{00000000-0008-0000-0100-000084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7" name="Text Box 50">
          <a:extLst>
            <a:ext uri="{FF2B5EF4-FFF2-40B4-BE49-F238E27FC236}">
              <a16:creationId xmlns:a16="http://schemas.microsoft.com/office/drawing/2014/main" xmlns="" id="{00000000-0008-0000-0100-000085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98" name="Text Box 52">
          <a:extLst>
            <a:ext uri="{FF2B5EF4-FFF2-40B4-BE49-F238E27FC236}">
              <a16:creationId xmlns:a16="http://schemas.microsoft.com/office/drawing/2014/main" xmlns="" id="{00000000-0008-0000-0100-000086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99" name="Text Box 23">
          <a:extLst>
            <a:ext uri="{FF2B5EF4-FFF2-40B4-BE49-F238E27FC236}">
              <a16:creationId xmlns:a16="http://schemas.microsoft.com/office/drawing/2014/main" xmlns="" id="{00000000-0008-0000-0100-000087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0" name="Text Box 24">
          <a:extLst>
            <a:ext uri="{FF2B5EF4-FFF2-40B4-BE49-F238E27FC236}">
              <a16:creationId xmlns:a16="http://schemas.microsoft.com/office/drawing/2014/main" xmlns="" id="{00000000-0008-0000-0100-000088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1" name="Text Box 50">
          <a:extLst>
            <a:ext uri="{FF2B5EF4-FFF2-40B4-BE49-F238E27FC236}">
              <a16:creationId xmlns:a16="http://schemas.microsoft.com/office/drawing/2014/main" xmlns="" id="{00000000-0008-0000-0100-000089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2" name="Text Box 52">
          <a:extLst>
            <a:ext uri="{FF2B5EF4-FFF2-40B4-BE49-F238E27FC236}">
              <a16:creationId xmlns:a16="http://schemas.microsoft.com/office/drawing/2014/main" xmlns="" id="{00000000-0008-0000-0100-00008A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3" name="Text Box 24">
          <a:extLst>
            <a:ext uri="{FF2B5EF4-FFF2-40B4-BE49-F238E27FC236}">
              <a16:creationId xmlns:a16="http://schemas.microsoft.com/office/drawing/2014/main" xmlns="" id="{00000000-0008-0000-0100-00008B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4" name="Text Box 50">
          <a:extLst>
            <a:ext uri="{FF2B5EF4-FFF2-40B4-BE49-F238E27FC236}">
              <a16:creationId xmlns:a16="http://schemas.microsoft.com/office/drawing/2014/main" xmlns="" id="{00000000-0008-0000-0100-00008C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05" name="Text Box 52">
          <a:extLst>
            <a:ext uri="{FF2B5EF4-FFF2-40B4-BE49-F238E27FC236}">
              <a16:creationId xmlns:a16="http://schemas.microsoft.com/office/drawing/2014/main" xmlns="" id="{00000000-0008-0000-0100-00008D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06" name="Text Box 23">
          <a:extLst>
            <a:ext uri="{FF2B5EF4-FFF2-40B4-BE49-F238E27FC236}">
              <a16:creationId xmlns:a16="http://schemas.microsoft.com/office/drawing/2014/main" xmlns="" id="{00000000-0008-0000-0100-00008E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07" name="Text Box 24">
          <a:extLst>
            <a:ext uri="{FF2B5EF4-FFF2-40B4-BE49-F238E27FC236}">
              <a16:creationId xmlns:a16="http://schemas.microsoft.com/office/drawing/2014/main" xmlns="" id="{00000000-0008-0000-0100-00008F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08" name="Text Box 50">
          <a:extLst>
            <a:ext uri="{FF2B5EF4-FFF2-40B4-BE49-F238E27FC236}">
              <a16:creationId xmlns:a16="http://schemas.microsoft.com/office/drawing/2014/main" xmlns="" id="{00000000-0008-0000-0100-000090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09" name="Text Box 52">
          <a:extLst>
            <a:ext uri="{FF2B5EF4-FFF2-40B4-BE49-F238E27FC236}">
              <a16:creationId xmlns:a16="http://schemas.microsoft.com/office/drawing/2014/main" xmlns="" id="{00000000-0008-0000-0100-000091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10" name="Text Box 24">
          <a:extLst>
            <a:ext uri="{FF2B5EF4-FFF2-40B4-BE49-F238E27FC236}">
              <a16:creationId xmlns:a16="http://schemas.microsoft.com/office/drawing/2014/main" xmlns="" id="{00000000-0008-0000-0100-000092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11" name="Text Box 50">
          <a:extLst>
            <a:ext uri="{FF2B5EF4-FFF2-40B4-BE49-F238E27FC236}">
              <a16:creationId xmlns:a16="http://schemas.microsoft.com/office/drawing/2014/main" xmlns="" id="{00000000-0008-0000-0100-000093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12" name="Text Box 52">
          <a:extLst>
            <a:ext uri="{FF2B5EF4-FFF2-40B4-BE49-F238E27FC236}">
              <a16:creationId xmlns:a16="http://schemas.microsoft.com/office/drawing/2014/main" xmlns="" id="{00000000-0008-0000-0100-000094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13" name="Text Box 23">
          <a:extLst>
            <a:ext uri="{FF2B5EF4-FFF2-40B4-BE49-F238E27FC236}">
              <a16:creationId xmlns:a16="http://schemas.microsoft.com/office/drawing/2014/main" xmlns="" id="{00000000-0008-0000-0100-000095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14" name="Text Box 24">
          <a:extLst>
            <a:ext uri="{FF2B5EF4-FFF2-40B4-BE49-F238E27FC236}">
              <a16:creationId xmlns:a16="http://schemas.microsoft.com/office/drawing/2014/main" xmlns="" id="{00000000-0008-0000-0100-000096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15" name="Text Box 50">
          <a:extLst>
            <a:ext uri="{FF2B5EF4-FFF2-40B4-BE49-F238E27FC236}">
              <a16:creationId xmlns:a16="http://schemas.microsoft.com/office/drawing/2014/main" xmlns="" id="{00000000-0008-0000-0100-000097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16" name="Text Box 52">
          <a:extLst>
            <a:ext uri="{FF2B5EF4-FFF2-40B4-BE49-F238E27FC236}">
              <a16:creationId xmlns:a16="http://schemas.microsoft.com/office/drawing/2014/main" xmlns="" id="{00000000-0008-0000-0100-000098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17" name="Text Box 24">
          <a:extLst>
            <a:ext uri="{FF2B5EF4-FFF2-40B4-BE49-F238E27FC236}">
              <a16:creationId xmlns:a16="http://schemas.microsoft.com/office/drawing/2014/main" xmlns="" id="{00000000-0008-0000-0100-000099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18" name="Text Box 50">
          <a:extLst>
            <a:ext uri="{FF2B5EF4-FFF2-40B4-BE49-F238E27FC236}">
              <a16:creationId xmlns:a16="http://schemas.microsoft.com/office/drawing/2014/main" xmlns="" id="{00000000-0008-0000-0100-00009A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19" name="Text Box 52">
          <a:extLst>
            <a:ext uri="{FF2B5EF4-FFF2-40B4-BE49-F238E27FC236}">
              <a16:creationId xmlns:a16="http://schemas.microsoft.com/office/drawing/2014/main" xmlns="" id="{00000000-0008-0000-0100-00009B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0" name="Text Box 23">
          <a:extLst>
            <a:ext uri="{FF2B5EF4-FFF2-40B4-BE49-F238E27FC236}">
              <a16:creationId xmlns:a16="http://schemas.microsoft.com/office/drawing/2014/main" xmlns="" id="{00000000-0008-0000-0100-00009C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1" name="Text Box 24">
          <a:extLst>
            <a:ext uri="{FF2B5EF4-FFF2-40B4-BE49-F238E27FC236}">
              <a16:creationId xmlns:a16="http://schemas.microsoft.com/office/drawing/2014/main" xmlns="" id="{00000000-0008-0000-0100-00009D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2" name="Text Box 50">
          <a:extLst>
            <a:ext uri="{FF2B5EF4-FFF2-40B4-BE49-F238E27FC236}">
              <a16:creationId xmlns:a16="http://schemas.microsoft.com/office/drawing/2014/main" xmlns="" id="{00000000-0008-0000-0100-00009E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3" name="Text Box 52">
          <a:extLst>
            <a:ext uri="{FF2B5EF4-FFF2-40B4-BE49-F238E27FC236}">
              <a16:creationId xmlns:a16="http://schemas.microsoft.com/office/drawing/2014/main" xmlns="" id="{00000000-0008-0000-0100-00009F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4" name="Text Box 24">
          <a:extLst>
            <a:ext uri="{FF2B5EF4-FFF2-40B4-BE49-F238E27FC236}">
              <a16:creationId xmlns:a16="http://schemas.microsoft.com/office/drawing/2014/main" xmlns="" id="{00000000-0008-0000-0100-0000A0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5" name="Text Box 50">
          <a:extLst>
            <a:ext uri="{FF2B5EF4-FFF2-40B4-BE49-F238E27FC236}">
              <a16:creationId xmlns:a16="http://schemas.microsoft.com/office/drawing/2014/main" xmlns="" id="{00000000-0008-0000-0100-0000A1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26" name="Text Box 52">
          <a:extLst>
            <a:ext uri="{FF2B5EF4-FFF2-40B4-BE49-F238E27FC236}">
              <a16:creationId xmlns:a16="http://schemas.microsoft.com/office/drawing/2014/main" xmlns="" id="{00000000-0008-0000-0100-0000A2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27" name="Text Box 23">
          <a:extLst>
            <a:ext uri="{FF2B5EF4-FFF2-40B4-BE49-F238E27FC236}">
              <a16:creationId xmlns:a16="http://schemas.microsoft.com/office/drawing/2014/main" xmlns="" id="{00000000-0008-0000-0100-0000A3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28" name="Text Box 24">
          <a:extLst>
            <a:ext uri="{FF2B5EF4-FFF2-40B4-BE49-F238E27FC236}">
              <a16:creationId xmlns:a16="http://schemas.microsoft.com/office/drawing/2014/main" xmlns="" id="{00000000-0008-0000-0100-0000A4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29" name="Text Box 50">
          <a:extLst>
            <a:ext uri="{FF2B5EF4-FFF2-40B4-BE49-F238E27FC236}">
              <a16:creationId xmlns:a16="http://schemas.microsoft.com/office/drawing/2014/main" xmlns="" id="{00000000-0008-0000-0100-0000A5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30" name="Text Box 52">
          <a:extLst>
            <a:ext uri="{FF2B5EF4-FFF2-40B4-BE49-F238E27FC236}">
              <a16:creationId xmlns:a16="http://schemas.microsoft.com/office/drawing/2014/main" xmlns="" id="{00000000-0008-0000-0100-0000A6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31" name="Text Box 24">
          <a:extLst>
            <a:ext uri="{FF2B5EF4-FFF2-40B4-BE49-F238E27FC236}">
              <a16:creationId xmlns:a16="http://schemas.microsoft.com/office/drawing/2014/main" xmlns="" id="{00000000-0008-0000-0100-0000A7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32" name="Text Box 50">
          <a:extLst>
            <a:ext uri="{FF2B5EF4-FFF2-40B4-BE49-F238E27FC236}">
              <a16:creationId xmlns:a16="http://schemas.microsoft.com/office/drawing/2014/main" xmlns="" id="{00000000-0008-0000-0100-0000A8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33" name="Text Box 52">
          <a:extLst>
            <a:ext uri="{FF2B5EF4-FFF2-40B4-BE49-F238E27FC236}">
              <a16:creationId xmlns:a16="http://schemas.microsoft.com/office/drawing/2014/main" xmlns="" id="{00000000-0008-0000-0100-0000A9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34" name="Text Box 23">
          <a:extLst>
            <a:ext uri="{FF2B5EF4-FFF2-40B4-BE49-F238E27FC236}">
              <a16:creationId xmlns:a16="http://schemas.microsoft.com/office/drawing/2014/main" xmlns="" id="{00000000-0008-0000-0100-0000AA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35" name="Text Box 24">
          <a:extLst>
            <a:ext uri="{FF2B5EF4-FFF2-40B4-BE49-F238E27FC236}">
              <a16:creationId xmlns:a16="http://schemas.microsoft.com/office/drawing/2014/main" xmlns="" id="{00000000-0008-0000-0100-0000AB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36" name="Text Box 50">
          <a:extLst>
            <a:ext uri="{FF2B5EF4-FFF2-40B4-BE49-F238E27FC236}">
              <a16:creationId xmlns:a16="http://schemas.microsoft.com/office/drawing/2014/main" xmlns="" id="{00000000-0008-0000-0100-0000AC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37" name="Text Box 52">
          <a:extLst>
            <a:ext uri="{FF2B5EF4-FFF2-40B4-BE49-F238E27FC236}">
              <a16:creationId xmlns:a16="http://schemas.microsoft.com/office/drawing/2014/main" xmlns="" id="{00000000-0008-0000-0100-0000AD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38" name="Text Box 24">
          <a:extLst>
            <a:ext uri="{FF2B5EF4-FFF2-40B4-BE49-F238E27FC236}">
              <a16:creationId xmlns:a16="http://schemas.microsoft.com/office/drawing/2014/main" xmlns="" id="{00000000-0008-0000-0100-0000AE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39" name="Text Box 50">
          <a:extLst>
            <a:ext uri="{FF2B5EF4-FFF2-40B4-BE49-F238E27FC236}">
              <a16:creationId xmlns:a16="http://schemas.microsoft.com/office/drawing/2014/main" xmlns="" id="{00000000-0008-0000-0100-0000AF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40" name="Text Box 52">
          <a:extLst>
            <a:ext uri="{FF2B5EF4-FFF2-40B4-BE49-F238E27FC236}">
              <a16:creationId xmlns:a16="http://schemas.microsoft.com/office/drawing/2014/main" xmlns="" id="{00000000-0008-0000-0100-0000B0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1" name="Text Box 23">
          <a:extLst>
            <a:ext uri="{FF2B5EF4-FFF2-40B4-BE49-F238E27FC236}">
              <a16:creationId xmlns:a16="http://schemas.microsoft.com/office/drawing/2014/main" xmlns="" id="{00000000-0008-0000-0100-0000B1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2" name="Text Box 24">
          <a:extLst>
            <a:ext uri="{FF2B5EF4-FFF2-40B4-BE49-F238E27FC236}">
              <a16:creationId xmlns:a16="http://schemas.microsoft.com/office/drawing/2014/main" xmlns="" id="{00000000-0008-0000-0100-0000B2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3" name="Text Box 50">
          <a:extLst>
            <a:ext uri="{FF2B5EF4-FFF2-40B4-BE49-F238E27FC236}">
              <a16:creationId xmlns:a16="http://schemas.microsoft.com/office/drawing/2014/main" xmlns="" id="{00000000-0008-0000-0100-0000B3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4" name="Text Box 52">
          <a:extLst>
            <a:ext uri="{FF2B5EF4-FFF2-40B4-BE49-F238E27FC236}">
              <a16:creationId xmlns:a16="http://schemas.microsoft.com/office/drawing/2014/main" xmlns="" id="{00000000-0008-0000-0100-0000B4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5" name="Text Box 24">
          <a:extLst>
            <a:ext uri="{FF2B5EF4-FFF2-40B4-BE49-F238E27FC236}">
              <a16:creationId xmlns:a16="http://schemas.microsoft.com/office/drawing/2014/main" xmlns="" id="{00000000-0008-0000-0100-0000B5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6" name="Text Box 50">
          <a:extLst>
            <a:ext uri="{FF2B5EF4-FFF2-40B4-BE49-F238E27FC236}">
              <a16:creationId xmlns:a16="http://schemas.microsoft.com/office/drawing/2014/main" xmlns="" id="{00000000-0008-0000-0100-0000B6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47" name="Text Box 52">
          <a:extLst>
            <a:ext uri="{FF2B5EF4-FFF2-40B4-BE49-F238E27FC236}">
              <a16:creationId xmlns:a16="http://schemas.microsoft.com/office/drawing/2014/main" xmlns="" id="{00000000-0008-0000-0100-0000B703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48" name="Text Box 23">
          <a:extLst>
            <a:ext uri="{FF2B5EF4-FFF2-40B4-BE49-F238E27FC236}">
              <a16:creationId xmlns:a16="http://schemas.microsoft.com/office/drawing/2014/main" xmlns="" id="{00000000-0008-0000-0100-0000B8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49" name="Text Box 24">
          <a:extLst>
            <a:ext uri="{FF2B5EF4-FFF2-40B4-BE49-F238E27FC236}">
              <a16:creationId xmlns:a16="http://schemas.microsoft.com/office/drawing/2014/main" xmlns="" id="{00000000-0008-0000-0100-0000B9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0" name="Text Box 50">
          <a:extLst>
            <a:ext uri="{FF2B5EF4-FFF2-40B4-BE49-F238E27FC236}">
              <a16:creationId xmlns:a16="http://schemas.microsoft.com/office/drawing/2014/main" xmlns="" id="{00000000-0008-0000-0100-0000BA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1" name="Text Box 52">
          <a:extLst>
            <a:ext uri="{FF2B5EF4-FFF2-40B4-BE49-F238E27FC236}">
              <a16:creationId xmlns:a16="http://schemas.microsoft.com/office/drawing/2014/main" xmlns="" id="{00000000-0008-0000-0100-0000BB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2" name="Text Box 24">
          <a:extLst>
            <a:ext uri="{FF2B5EF4-FFF2-40B4-BE49-F238E27FC236}">
              <a16:creationId xmlns:a16="http://schemas.microsoft.com/office/drawing/2014/main" xmlns="" id="{00000000-0008-0000-0100-0000BC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3" name="Text Box 50">
          <a:extLst>
            <a:ext uri="{FF2B5EF4-FFF2-40B4-BE49-F238E27FC236}">
              <a16:creationId xmlns:a16="http://schemas.microsoft.com/office/drawing/2014/main" xmlns="" id="{00000000-0008-0000-0100-0000BD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54" name="Text Box 52">
          <a:extLst>
            <a:ext uri="{FF2B5EF4-FFF2-40B4-BE49-F238E27FC236}">
              <a16:creationId xmlns:a16="http://schemas.microsoft.com/office/drawing/2014/main" xmlns="" id="{00000000-0008-0000-0100-0000BE03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55"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56"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57"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58"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59"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60"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61"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2"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3"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4"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5"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6"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7"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68"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69"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0"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1"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2"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3"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4"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75"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2086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76"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77"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78"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79"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80"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81"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82"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2234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83"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84"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85"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86"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87"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88"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89"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90"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91"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92"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93"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94"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95"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196"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97"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98"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199"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200"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201"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202"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203"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204"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205"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206"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207"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208"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209"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210"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53DBE765-EAF4-13EB-6D83-702CF829A45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E2003A5E-1E46-8DDF-A9E5-646BAE6E5D5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F33B45D7-5846-0750-4B79-1BD7CD2EC8D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B295"/>
  <sheetViews>
    <sheetView showGridLines="0" zoomScale="90" zoomScaleNormal="90" workbookViewId="0">
      <pane xSplit="3" ySplit="9" topLeftCell="D22" activePane="bottomRight" state="frozen"/>
      <selection activeCell="AG199" sqref="AG199"/>
      <selection pane="topRight" activeCell="AG199" sqref="AG199"/>
      <selection pane="bottomLeft" activeCell="AG199" sqref="AG199"/>
      <selection pane="bottomRight" activeCell="Q54" sqref="Q54"/>
    </sheetView>
  </sheetViews>
  <sheetFormatPr defaultColWidth="9" defaultRowHeight="12" customHeight="1"/>
  <cols>
    <col min="1" max="1" width="7.5" style="13" customWidth="1"/>
    <col min="2" max="2" width="7.625" style="13" customWidth="1"/>
    <col min="3" max="3" width="10" style="13" customWidth="1"/>
    <col min="4" max="4" width="9.25" style="13" customWidth="1"/>
    <col min="5" max="5" width="6.625" style="13" customWidth="1"/>
    <col min="6" max="6" width="7.625" style="13" customWidth="1"/>
    <col min="7" max="7" width="6.625" style="13" customWidth="1"/>
    <col min="8" max="8" width="7.625" style="13" customWidth="1"/>
    <col min="9" max="9" width="6.625" style="13" customWidth="1"/>
    <col min="10" max="10" width="10.625" style="13" customWidth="1"/>
    <col min="11" max="11" width="6.625" style="14" customWidth="1"/>
    <col min="12" max="12" width="8.375" style="14" customWidth="1"/>
    <col min="13" max="13" width="6.625" style="15" customWidth="1"/>
    <col min="14" max="14" width="7.625" style="15" customWidth="1"/>
    <col min="15" max="15" width="6.625" style="15" customWidth="1"/>
    <col min="16" max="16" width="8.875" style="15" customWidth="1"/>
    <col min="17" max="17" width="10.625" style="15" customWidth="1"/>
    <col min="18" max="18" width="7.625" style="15" customWidth="1"/>
    <col min="19" max="19" width="6.625" style="15" customWidth="1"/>
    <col min="20" max="20" width="7.625" style="15" customWidth="1"/>
    <col min="21" max="21" width="6.625" style="15" customWidth="1"/>
    <col min="22" max="22" width="7.625" style="15" customWidth="1"/>
    <col min="23" max="23" width="6.625" style="15" customWidth="1"/>
    <col min="24" max="24" width="10.625" style="15" customWidth="1"/>
    <col min="25" max="25" width="6.625" style="15" customWidth="1"/>
    <col min="26" max="26" width="7.625" style="15" customWidth="1"/>
    <col min="27" max="27" width="6.625" style="15" customWidth="1"/>
    <col min="28" max="28" width="10.625" style="15" customWidth="1"/>
    <col min="29" max="35" width="6.625" style="15" customWidth="1"/>
    <col min="36" max="36" width="7.625" style="15" customWidth="1"/>
    <col min="37" max="37" width="7.875" style="15" customWidth="1"/>
    <col min="38" max="43" width="7.625" style="15" customWidth="1"/>
    <col min="44" max="45" width="10.625" style="15" customWidth="1"/>
    <col min="46" max="46" width="6.625" style="15" customWidth="1"/>
    <col min="47" max="47" width="7.625" style="15" customWidth="1"/>
    <col min="48" max="48" width="6.625" style="15" customWidth="1"/>
    <col min="49" max="49" width="7.625" style="15" customWidth="1"/>
    <col min="50" max="50" width="6.625" style="15" customWidth="1"/>
    <col min="51" max="51" width="7.625" style="15" customWidth="1"/>
    <col min="52" max="52" width="6.625" style="15" customWidth="1"/>
    <col min="53" max="53" width="7.625" style="15" customWidth="1"/>
    <col min="54" max="54" width="6.625" style="15" customWidth="1"/>
    <col min="55" max="16384" width="9" style="14"/>
  </cols>
  <sheetData>
    <row r="2" spans="1:54" s="10" customFormat="1" ht="15" customHeight="1">
      <c r="A2" s="4"/>
      <c r="B2" s="5" t="s">
        <v>50</v>
      </c>
      <c r="C2" s="4"/>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9"/>
      <c r="AM2" s="9"/>
      <c r="AN2" s="9"/>
      <c r="AO2" s="9"/>
      <c r="AP2" s="9"/>
      <c r="AQ2" s="9"/>
      <c r="AR2" s="9"/>
      <c r="AS2" s="9"/>
      <c r="AT2" s="9"/>
      <c r="AU2" s="9"/>
      <c r="AV2" s="9"/>
      <c r="AW2" s="9"/>
      <c r="AX2" s="9"/>
      <c r="AY2" s="9"/>
      <c r="AZ2" s="9"/>
      <c r="BA2" s="9"/>
      <c r="BB2" s="9"/>
    </row>
    <row r="3" spans="1:54" ht="12" customHeight="1">
      <c r="A3" s="11"/>
      <c r="B3" s="12"/>
      <c r="C3" s="11"/>
      <c r="D3" s="11"/>
      <c r="E3" s="11"/>
      <c r="F3" s="11"/>
      <c r="G3" s="11"/>
      <c r="H3" s="11"/>
    </row>
    <row r="4" spans="1:54" ht="12" customHeight="1">
      <c r="B4" s="16"/>
      <c r="C4" s="16"/>
      <c r="D4" s="16"/>
      <c r="E4" s="16"/>
      <c r="F4" s="16"/>
      <c r="G4" s="16"/>
      <c r="H4" s="16"/>
      <c r="I4" s="16"/>
      <c r="J4" s="17"/>
      <c r="AK4" s="18"/>
      <c r="AS4" s="18" t="s">
        <v>142</v>
      </c>
      <c r="BB4" s="18"/>
    </row>
    <row r="5" spans="1:54" ht="12" customHeight="1">
      <c r="B5" s="344" t="s">
        <v>21</v>
      </c>
      <c r="C5" s="345"/>
      <c r="D5" s="325" t="s">
        <v>143</v>
      </c>
      <c r="E5" s="326"/>
      <c r="F5" s="356"/>
      <c r="G5" s="357"/>
      <c r="H5" s="357"/>
      <c r="I5" s="357"/>
      <c r="J5" s="357"/>
      <c r="K5" s="357"/>
      <c r="L5" s="357"/>
      <c r="M5" s="357"/>
      <c r="N5" s="357"/>
      <c r="O5" s="357"/>
      <c r="P5" s="357"/>
      <c r="Q5" s="357"/>
      <c r="R5" s="357"/>
      <c r="S5" s="357"/>
      <c r="T5" s="357"/>
      <c r="U5" s="357"/>
      <c r="V5" s="357"/>
      <c r="W5" s="357"/>
      <c r="X5" s="357"/>
      <c r="Y5" s="357"/>
      <c r="Z5" s="357"/>
      <c r="AA5" s="357"/>
      <c r="AB5" s="357"/>
      <c r="AC5" s="358"/>
      <c r="AD5" s="157"/>
      <c r="AE5" s="151"/>
      <c r="AF5" s="151"/>
      <c r="AG5" s="151"/>
      <c r="AH5" s="151"/>
      <c r="AI5" s="151"/>
      <c r="AJ5" s="337" t="s">
        <v>225</v>
      </c>
      <c r="AK5" s="328"/>
      <c r="AL5" s="328"/>
      <c r="AM5" s="328"/>
      <c r="AN5" s="328"/>
      <c r="AO5" s="328"/>
      <c r="AP5" s="328"/>
      <c r="AQ5" s="328"/>
      <c r="AR5" s="338" t="s">
        <v>47</v>
      </c>
      <c r="AS5" s="341" t="s">
        <v>144</v>
      </c>
      <c r="AT5" s="14"/>
      <c r="AU5" s="14"/>
      <c r="AV5" s="14"/>
      <c r="AW5" s="14"/>
      <c r="AX5" s="14"/>
      <c r="AY5" s="14"/>
      <c r="AZ5" s="14"/>
      <c r="BA5" s="14"/>
      <c r="BB5" s="14"/>
    </row>
    <row r="6" spans="1:54" ht="12" customHeight="1">
      <c r="B6" s="346"/>
      <c r="C6" s="347"/>
      <c r="D6" s="327"/>
      <c r="E6" s="328"/>
      <c r="F6" s="336" t="s">
        <v>44</v>
      </c>
      <c r="G6" s="329"/>
      <c r="H6" s="350"/>
      <c r="I6" s="351"/>
      <c r="J6" s="332" t="s">
        <v>145</v>
      </c>
      <c r="K6" s="333"/>
      <c r="L6" s="336" t="s">
        <v>52</v>
      </c>
      <c r="M6" s="330"/>
      <c r="N6" s="336" t="s">
        <v>146</v>
      </c>
      <c r="O6" s="330"/>
      <c r="P6" s="332" t="s">
        <v>53</v>
      </c>
      <c r="Q6" s="333"/>
      <c r="R6" s="332" t="s">
        <v>54</v>
      </c>
      <c r="S6" s="333"/>
      <c r="T6" s="336" t="s">
        <v>55</v>
      </c>
      <c r="U6" s="329"/>
      <c r="V6" s="199"/>
      <c r="W6" s="200"/>
      <c r="X6" s="332" t="s">
        <v>56</v>
      </c>
      <c r="Y6" s="362"/>
      <c r="Z6" s="359"/>
      <c r="AA6" s="360"/>
      <c r="AB6" s="360"/>
      <c r="AC6" s="361"/>
      <c r="AD6" s="156"/>
      <c r="AE6" s="152"/>
      <c r="AF6" s="152"/>
      <c r="AG6" s="152"/>
      <c r="AH6" s="152"/>
      <c r="AI6" s="152"/>
      <c r="AJ6" s="337"/>
      <c r="AK6" s="328"/>
      <c r="AL6" s="328"/>
      <c r="AM6" s="328"/>
      <c r="AN6" s="328"/>
      <c r="AO6" s="328"/>
      <c r="AP6" s="328"/>
      <c r="AQ6" s="328"/>
      <c r="AR6" s="339"/>
      <c r="AS6" s="342"/>
      <c r="AT6" s="14"/>
      <c r="AU6" s="14"/>
      <c r="AV6" s="14"/>
      <c r="AW6" s="14"/>
      <c r="AX6" s="14"/>
      <c r="AY6" s="14"/>
      <c r="AZ6" s="14"/>
      <c r="BA6" s="14"/>
      <c r="BB6" s="14"/>
    </row>
    <row r="7" spans="1:54" ht="12" customHeight="1">
      <c r="B7" s="346"/>
      <c r="C7" s="347"/>
      <c r="D7" s="327"/>
      <c r="E7" s="328"/>
      <c r="F7" s="337"/>
      <c r="G7" s="328"/>
      <c r="H7" s="352" t="s">
        <v>22</v>
      </c>
      <c r="I7" s="353"/>
      <c r="J7" s="334"/>
      <c r="K7" s="335"/>
      <c r="L7" s="337"/>
      <c r="M7" s="331"/>
      <c r="N7" s="337"/>
      <c r="O7" s="331"/>
      <c r="P7" s="334"/>
      <c r="Q7" s="335"/>
      <c r="R7" s="334"/>
      <c r="S7" s="335"/>
      <c r="T7" s="337"/>
      <c r="U7" s="328"/>
      <c r="V7" s="352" t="s">
        <v>23</v>
      </c>
      <c r="W7" s="353"/>
      <c r="X7" s="334"/>
      <c r="Y7" s="363"/>
      <c r="Z7" s="352" t="s">
        <v>0</v>
      </c>
      <c r="AA7" s="353"/>
      <c r="AB7" s="336" t="s">
        <v>24</v>
      </c>
      <c r="AC7" s="329"/>
      <c r="AD7" s="153"/>
      <c r="AE7" s="153"/>
      <c r="AF7" s="153"/>
      <c r="AG7" s="153"/>
      <c r="AH7" s="153"/>
      <c r="AI7" s="210"/>
      <c r="AJ7" s="336" t="s">
        <v>211</v>
      </c>
      <c r="AK7" s="330"/>
      <c r="AL7" s="329" t="s">
        <v>204</v>
      </c>
      <c r="AM7" s="330"/>
      <c r="AN7" s="329" t="s">
        <v>205</v>
      </c>
      <c r="AO7" s="330"/>
      <c r="AP7" s="352" t="s">
        <v>210</v>
      </c>
      <c r="AQ7" s="353"/>
      <c r="AR7" s="339"/>
      <c r="AS7" s="342"/>
      <c r="AT7" s="14"/>
      <c r="AU7" s="14"/>
      <c r="AV7" s="14"/>
      <c r="AW7" s="14"/>
      <c r="AX7" s="14"/>
      <c r="AY7" s="14"/>
      <c r="AZ7" s="14"/>
      <c r="BA7" s="14"/>
      <c r="BB7" s="14"/>
    </row>
    <row r="8" spans="1:54" ht="12" customHeight="1">
      <c r="B8" s="346"/>
      <c r="C8" s="347"/>
      <c r="D8" s="327"/>
      <c r="E8" s="328"/>
      <c r="F8" s="337"/>
      <c r="G8" s="328"/>
      <c r="H8" s="354"/>
      <c r="I8" s="355"/>
      <c r="J8" s="334"/>
      <c r="K8" s="335"/>
      <c r="L8" s="337"/>
      <c r="M8" s="331"/>
      <c r="N8" s="337"/>
      <c r="O8" s="331"/>
      <c r="P8" s="334"/>
      <c r="Q8" s="335"/>
      <c r="R8" s="334"/>
      <c r="S8" s="335"/>
      <c r="T8" s="337"/>
      <c r="U8" s="328"/>
      <c r="V8" s="354"/>
      <c r="W8" s="355"/>
      <c r="X8" s="334"/>
      <c r="Y8" s="363"/>
      <c r="Z8" s="354"/>
      <c r="AA8" s="355"/>
      <c r="AB8" s="337"/>
      <c r="AC8" s="331"/>
      <c r="AD8" s="337" t="s">
        <v>180</v>
      </c>
      <c r="AE8" s="330"/>
      <c r="AF8" s="336" t="s">
        <v>181</v>
      </c>
      <c r="AG8" s="330"/>
      <c r="AH8" s="336" t="s">
        <v>182</v>
      </c>
      <c r="AI8" s="330"/>
      <c r="AJ8" s="337"/>
      <c r="AK8" s="331"/>
      <c r="AL8" s="328"/>
      <c r="AM8" s="331"/>
      <c r="AN8" s="328"/>
      <c r="AO8" s="331"/>
      <c r="AP8" s="354"/>
      <c r="AQ8" s="355"/>
      <c r="AR8" s="339"/>
      <c r="AS8" s="342"/>
      <c r="AT8" s="14"/>
      <c r="AU8" s="14"/>
      <c r="AV8" s="14"/>
      <c r="AW8" s="14"/>
      <c r="AX8" s="14"/>
      <c r="AY8" s="14"/>
      <c r="AZ8" s="14"/>
      <c r="BA8" s="14"/>
      <c r="BB8" s="14"/>
    </row>
    <row r="9" spans="1:54" ht="12" customHeight="1">
      <c r="B9" s="348"/>
      <c r="C9" s="349"/>
      <c r="D9" s="19"/>
      <c r="E9" s="20" t="s">
        <v>2</v>
      </c>
      <c r="F9" s="21"/>
      <c r="G9" s="20" t="s">
        <v>2</v>
      </c>
      <c r="H9" s="21"/>
      <c r="I9" s="20" t="s">
        <v>2</v>
      </c>
      <c r="J9" s="22"/>
      <c r="K9" s="20" t="s">
        <v>2</v>
      </c>
      <c r="L9" s="21"/>
      <c r="M9" s="20" t="s">
        <v>2</v>
      </c>
      <c r="N9" s="21"/>
      <c r="O9" s="20" t="s">
        <v>2</v>
      </c>
      <c r="P9" s="22"/>
      <c r="Q9" s="20" t="s">
        <v>2</v>
      </c>
      <c r="R9" s="23"/>
      <c r="S9" s="20" t="s">
        <v>2</v>
      </c>
      <c r="T9" s="24"/>
      <c r="U9" s="20" t="s">
        <v>2</v>
      </c>
      <c r="V9" s="21"/>
      <c r="W9" s="20" t="s">
        <v>2</v>
      </c>
      <c r="X9" s="23"/>
      <c r="Y9" s="20" t="s">
        <v>2</v>
      </c>
      <c r="Z9" s="21"/>
      <c r="AA9" s="20" t="s">
        <v>2</v>
      </c>
      <c r="AB9" s="21"/>
      <c r="AC9" s="20" t="s">
        <v>2</v>
      </c>
      <c r="AD9" s="154"/>
      <c r="AE9" s="20" t="s">
        <v>2</v>
      </c>
      <c r="AF9" s="154"/>
      <c r="AG9" s="20" t="s">
        <v>2</v>
      </c>
      <c r="AH9" s="154"/>
      <c r="AI9" s="20" t="s">
        <v>2</v>
      </c>
      <c r="AJ9" s="25"/>
      <c r="AK9" s="48" t="s">
        <v>2</v>
      </c>
      <c r="AL9" s="154"/>
      <c r="AM9" s="48" t="s">
        <v>2</v>
      </c>
      <c r="AN9" s="154"/>
      <c r="AO9" s="48" t="s">
        <v>2</v>
      </c>
      <c r="AP9" s="195"/>
      <c r="AQ9" s="48" t="s">
        <v>2</v>
      </c>
      <c r="AR9" s="340"/>
      <c r="AS9" s="343"/>
      <c r="AT9" s="14"/>
      <c r="AU9" s="14"/>
      <c r="AV9" s="14"/>
      <c r="AW9" s="14"/>
      <c r="AX9" s="14"/>
      <c r="AY9" s="14"/>
      <c r="AZ9" s="14"/>
      <c r="BA9" s="14"/>
      <c r="BB9" s="14"/>
    </row>
    <row r="10" spans="1:54" ht="12" customHeight="1">
      <c r="B10" s="38" t="s">
        <v>147</v>
      </c>
      <c r="C10" s="62" t="s">
        <v>48</v>
      </c>
      <c r="D10" s="129">
        <v>869378</v>
      </c>
      <c r="E10" s="130" t="s">
        <v>59</v>
      </c>
      <c r="F10" s="130">
        <v>13795</v>
      </c>
      <c r="G10" s="130" t="s">
        <v>59</v>
      </c>
      <c r="H10" s="130"/>
      <c r="I10" s="130"/>
      <c r="J10" s="130">
        <f>D10-F10</f>
        <v>855583</v>
      </c>
      <c r="K10" s="130" t="s">
        <v>59</v>
      </c>
      <c r="L10" s="130">
        <v>380772</v>
      </c>
      <c r="M10" s="130" t="s">
        <v>59</v>
      </c>
      <c r="N10" s="130">
        <v>145455</v>
      </c>
      <c r="O10" s="130" t="s">
        <v>59</v>
      </c>
      <c r="P10" s="130">
        <f>N10-L10</f>
        <v>-235317</v>
      </c>
      <c r="Q10" s="130" t="s">
        <v>59</v>
      </c>
      <c r="R10" s="130">
        <f>J10+P10</f>
        <v>620266</v>
      </c>
      <c r="S10" s="130" t="s">
        <v>59</v>
      </c>
      <c r="T10" s="130">
        <v>420876</v>
      </c>
      <c r="U10" s="130" t="s">
        <v>29</v>
      </c>
      <c r="V10" s="130"/>
      <c r="W10" s="130"/>
      <c r="X10" s="130">
        <f>+R10-T10</f>
        <v>199390</v>
      </c>
      <c r="Y10" s="130" t="s">
        <v>148</v>
      </c>
      <c r="Z10" s="130"/>
      <c r="AA10" s="130"/>
      <c r="AB10" s="130"/>
      <c r="AC10" s="130"/>
      <c r="AD10" s="256"/>
      <c r="AE10" s="256"/>
      <c r="AF10" s="256"/>
      <c r="AG10" s="256"/>
      <c r="AH10" s="256"/>
      <c r="AI10" s="256"/>
      <c r="AJ10" s="28">
        <v>137980</v>
      </c>
      <c r="AK10" s="46" t="s">
        <v>148</v>
      </c>
      <c r="AL10" s="28" t="s">
        <v>167</v>
      </c>
      <c r="AM10" s="28" t="s">
        <v>167</v>
      </c>
      <c r="AN10" s="28" t="s">
        <v>167</v>
      </c>
      <c r="AO10" s="28" t="s">
        <v>167</v>
      </c>
      <c r="AP10" s="28" t="s">
        <v>167</v>
      </c>
      <c r="AQ10" s="28" t="s">
        <v>167</v>
      </c>
      <c r="AR10" s="131">
        <f>T10/R10*100</f>
        <v>67.854114202616302</v>
      </c>
      <c r="AS10" s="132">
        <f>X10/R10*100</f>
        <v>32.145885797383706</v>
      </c>
      <c r="AT10" s="14"/>
      <c r="AU10" s="14"/>
      <c r="AV10" s="14"/>
      <c r="AW10" s="14"/>
      <c r="AX10" s="14"/>
      <c r="AY10" s="14"/>
      <c r="AZ10" s="14"/>
      <c r="BA10" s="14"/>
      <c r="BB10" s="14"/>
    </row>
    <row r="11" spans="1:54" ht="12" customHeight="1">
      <c r="B11" s="32" t="s">
        <v>149</v>
      </c>
      <c r="C11" s="63" t="s">
        <v>30</v>
      </c>
      <c r="D11" s="81">
        <v>872766</v>
      </c>
      <c r="E11" s="87">
        <f>D11/D10*100</f>
        <v>100.38970390325036</v>
      </c>
      <c r="F11" s="86">
        <v>12944</v>
      </c>
      <c r="G11" s="87">
        <f>F11/F10*100</f>
        <v>93.831098223994204</v>
      </c>
      <c r="H11" s="86"/>
      <c r="I11" s="87"/>
      <c r="J11" s="86">
        <f>D11-F11</f>
        <v>859822</v>
      </c>
      <c r="K11" s="87">
        <f>J11/J10*100</f>
        <v>100.49545163940846</v>
      </c>
      <c r="L11" s="86">
        <v>375658</v>
      </c>
      <c r="M11" s="87">
        <f>L11/L10*100</f>
        <v>98.656939060645215</v>
      </c>
      <c r="N11" s="86">
        <v>142065</v>
      </c>
      <c r="O11" s="87">
        <f>N11/N10*100</f>
        <v>97.669382283180369</v>
      </c>
      <c r="P11" s="86">
        <f>N11-L11</f>
        <v>-233593</v>
      </c>
      <c r="Q11" s="87">
        <f>P11/P10*100</f>
        <v>99.267371248146119</v>
      </c>
      <c r="R11" s="86">
        <f t="shared" ref="R11:R33" si="0">J11+P11</f>
        <v>626229</v>
      </c>
      <c r="S11" s="87">
        <f>R11/R10*100</f>
        <v>100.96136173835097</v>
      </c>
      <c r="T11" s="86">
        <v>429945</v>
      </c>
      <c r="U11" s="87">
        <f>T11/T10*100</f>
        <v>102.15479143500698</v>
      </c>
      <c r="V11" s="86"/>
      <c r="W11" s="87"/>
      <c r="X11" s="86">
        <f>+R11-T11</f>
        <v>196284</v>
      </c>
      <c r="Y11" s="87">
        <f>X11/X10*100</f>
        <v>98.442248859020012</v>
      </c>
      <c r="Z11" s="86"/>
      <c r="AA11" s="87"/>
      <c r="AB11" s="86"/>
      <c r="AC11" s="87"/>
      <c r="AD11" s="179"/>
      <c r="AE11" s="179"/>
      <c r="AF11" s="179"/>
      <c r="AG11" s="179"/>
      <c r="AH11" s="179"/>
      <c r="AI11" s="179"/>
      <c r="AJ11" s="30">
        <v>139030</v>
      </c>
      <c r="AK11" s="47">
        <f>AJ11/AJ10*100</f>
        <v>100.76097985215249</v>
      </c>
      <c r="AL11" s="196" t="s">
        <v>167</v>
      </c>
      <c r="AM11" s="196" t="s">
        <v>167</v>
      </c>
      <c r="AN11" s="196" t="s">
        <v>167</v>
      </c>
      <c r="AO11" s="196" t="s">
        <v>167</v>
      </c>
      <c r="AP11" s="196" t="s">
        <v>167</v>
      </c>
      <c r="AQ11" s="196" t="s">
        <v>167</v>
      </c>
      <c r="AR11" s="133">
        <f t="shared" ref="AR11:AR33" si="1">T11/R11*100</f>
        <v>68.656194459215399</v>
      </c>
      <c r="AS11" s="134">
        <f t="shared" ref="AS11:AS33" si="2">X11/R11*100</f>
        <v>31.343805540784604</v>
      </c>
      <c r="AT11" s="14"/>
      <c r="AU11" s="14"/>
      <c r="AV11" s="14"/>
      <c r="AW11" s="14"/>
      <c r="AX11" s="14"/>
      <c r="AY11" s="14"/>
      <c r="AZ11" s="14"/>
      <c r="BA11" s="14"/>
      <c r="BB11" s="14"/>
    </row>
    <row r="12" spans="1:54" ht="12" customHeight="1">
      <c r="B12" s="32" t="s">
        <v>150</v>
      </c>
      <c r="C12" s="63" t="s">
        <v>17</v>
      </c>
      <c r="D12" s="79">
        <v>896311</v>
      </c>
      <c r="E12" s="83">
        <f t="shared" ref="E12:G31" si="3">D12/D11*100</f>
        <v>102.69774487090469</v>
      </c>
      <c r="F12" s="82">
        <v>13263</v>
      </c>
      <c r="G12" s="83">
        <f t="shared" si="3"/>
        <v>102.46446229913472</v>
      </c>
      <c r="H12" s="82"/>
      <c r="I12" s="83"/>
      <c r="J12" s="82">
        <f t="shared" ref="J12:J33" si="4">D12-F12</f>
        <v>883048</v>
      </c>
      <c r="K12" s="83">
        <f t="shared" ref="K12:K31" si="5">J12/J11*100</f>
        <v>102.70125677175044</v>
      </c>
      <c r="L12" s="82">
        <v>389813</v>
      </c>
      <c r="M12" s="83">
        <f t="shared" ref="M12:M31" si="6">L12/L11*100</f>
        <v>103.76805498618424</v>
      </c>
      <c r="N12" s="82">
        <v>182522</v>
      </c>
      <c r="O12" s="83">
        <f t="shared" ref="O12:O31" si="7">N12/N11*100</f>
        <v>128.47780945341921</v>
      </c>
      <c r="P12" s="82">
        <f t="shared" ref="P12:P33" si="8">N12-L12</f>
        <v>-207291</v>
      </c>
      <c r="Q12" s="83">
        <f t="shared" ref="Q12:S27" si="9">P12/P11*100</f>
        <v>88.740244784732411</v>
      </c>
      <c r="R12" s="82">
        <f t="shared" si="0"/>
        <v>675757</v>
      </c>
      <c r="S12" s="83">
        <f t="shared" si="9"/>
        <v>107.9089278842085</v>
      </c>
      <c r="T12" s="82">
        <v>430826</v>
      </c>
      <c r="U12" s="83">
        <f t="shared" ref="U12:W27" si="10">T12/T11*100</f>
        <v>100.20490993033992</v>
      </c>
      <c r="V12" s="82"/>
      <c r="W12" s="83"/>
      <c r="X12" s="82">
        <f t="shared" ref="X12:X33" si="11">+R12-T12</f>
        <v>244931</v>
      </c>
      <c r="Y12" s="83">
        <f t="shared" ref="Y12:Y31" si="12">X12/X11*100</f>
        <v>124.78398646858633</v>
      </c>
      <c r="Z12" s="82"/>
      <c r="AA12" s="83"/>
      <c r="AB12" s="82"/>
      <c r="AC12" s="83"/>
      <c r="AD12" s="144"/>
      <c r="AE12" s="144"/>
      <c r="AF12" s="144"/>
      <c r="AG12" s="144"/>
      <c r="AH12" s="144"/>
      <c r="AI12" s="144"/>
      <c r="AJ12" s="34">
        <v>169729</v>
      </c>
      <c r="AK12" s="174">
        <f t="shared" ref="AK12:AK31" si="13">AJ12/AJ11*100</f>
        <v>122.08084586060563</v>
      </c>
      <c r="AL12" s="33" t="s">
        <v>167</v>
      </c>
      <c r="AM12" s="33" t="s">
        <v>167</v>
      </c>
      <c r="AN12" s="33" t="s">
        <v>167</v>
      </c>
      <c r="AO12" s="33" t="s">
        <v>167</v>
      </c>
      <c r="AP12" s="33" t="s">
        <v>167</v>
      </c>
      <c r="AQ12" s="33" t="s">
        <v>167</v>
      </c>
      <c r="AR12" s="135">
        <f t="shared" si="1"/>
        <v>63.754574499413252</v>
      </c>
      <c r="AS12" s="136">
        <f t="shared" si="2"/>
        <v>36.245425500586748</v>
      </c>
      <c r="AT12" s="141"/>
      <c r="AU12" s="143"/>
      <c r="AV12" s="14"/>
      <c r="AW12" s="14"/>
      <c r="AX12" s="14"/>
      <c r="AY12" s="14"/>
      <c r="AZ12" s="14"/>
      <c r="BA12" s="14"/>
      <c r="BB12" s="14"/>
    </row>
    <row r="13" spans="1:54" ht="12" customHeight="1">
      <c r="B13" s="32" t="s">
        <v>151</v>
      </c>
      <c r="C13" s="63" t="s">
        <v>18</v>
      </c>
      <c r="D13" s="79">
        <v>901458</v>
      </c>
      <c r="E13" s="83">
        <f t="shared" si="3"/>
        <v>100.57424264568884</v>
      </c>
      <c r="F13" s="82">
        <v>23176</v>
      </c>
      <c r="G13" s="83">
        <f t="shared" si="3"/>
        <v>174.74176279876349</v>
      </c>
      <c r="H13" s="82"/>
      <c r="I13" s="83"/>
      <c r="J13" s="82">
        <f t="shared" si="4"/>
        <v>878282</v>
      </c>
      <c r="K13" s="83">
        <f t="shared" si="5"/>
        <v>99.460278489957517</v>
      </c>
      <c r="L13" s="82">
        <v>391540</v>
      </c>
      <c r="M13" s="83">
        <f t="shared" si="6"/>
        <v>100.44303294143602</v>
      </c>
      <c r="N13" s="82">
        <v>196781</v>
      </c>
      <c r="O13" s="83">
        <f t="shared" si="7"/>
        <v>107.81220893919637</v>
      </c>
      <c r="P13" s="82">
        <f t="shared" si="8"/>
        <v>-194759</v>
      </c>
      <c r="Q13" s="83">
        <f t="shared" si="9"/>
        <v>93.954392617142091</v>
      </c>
      <c r="R13" s="82">
        <f t="shared" si="0"/>
        <v>683523</v>
      </c>
      <c r="S13" s="83">
        <f t="shared" si="9"/>
        <v>101.14922967871587</v>
      </c>
      <c r="T13" s="82">
        <v>417597</v>
      </c>
      <c r="U13" s="83">
        <f t="shared" si="10"/>
        <v>96.929386805810239</v>
      </c>
      <c r="V13" s="82"/>
      <c r="W13" s="83"/>
      <c r="X13" s="82">
        <f t="shared" si="11"/>
        <v>265926</v>
      </c>
      <c r="Y13" s="83">
        <f t="shared" si="12"/>
        <v>108.57180185439981</v>
      </c>
      <c r="Z13" s="82"/>
      <c r="AA13" s="83"/>
      <c r="AB13" s="82"/>
      <c r="AC13" s="83"/>
      <c r="AD13" s="144"/>
      <c r="AE13" s="144"/>
      <c r="AF13" s="144"/>
      <c r="AG13" s="144"/>
      <c r="AH13" s="144"/>
      <c r="AI13" s="144"/>
      <c r="AJ13" s="34">
        <v>178400</v>
      </c>
      <c r="AK13" s="174">
        <f t="shared" si="13"/>
        <v>105.10873215537711</v>
      </c>
      <c r="AL13" s="33" t="s">
        <v>167</v>
      </c>
      <c r="AM13" s="33" t="s">
        <v>167</v>
      </c>
      <c r="AN13" s="33" t="s">
        <v>167</v>
      </c>
      <c r="AO13" s="33" t="s">
        <v>167</v>
      </c>
      <c r="AP13" s="33" t="s">
        <v>167</v>
      </c>
      <c r="AQ13" s="33" t="s">
        <v>167</v>
      </c>
      <c r="AR13" s="135">
        <f t="shared" si="1"/>
        <v>61.094798565666409</v>
      </c>
      <c r="AS13" s="136">
        <f t="shared" si="2"/>
        <v>38.905201434333591</v>
      </c>
      <c r="AT13" s="141"/>
      <c r="AU13" s="143"/>
      <c r="AV13" s="14"/>
      <c r="AW13" s="14"/>
      <c r="AX13" s="14"/>
      <c r="AY13" s="14"/>
      <c r="AZ13" s="14"/>
      <c r="BA13" s="14"/>
      <c r="BB13" s="14"/>
    </row>
    <row r="14" spans="1:54" ht="12" customHeight="1">
      <c r="B14" s="32" t="s">
        <v>152</v>
      </c>
      <c r="C14" s="63" t="s">
        <v>10</v>
      </c>
      <c r="D14" s="79">
        <v>875018</v>
      </c>
      <c r="E14" s="83">
        <f t="shared" si="3"/>
        <v>97.06697372478807</v>
      </c>
      <c r="F14" s="82">
        <v>22837</v>
      </c>
      <c r="G14" s="83">
        <f t="shared" si="3"/>
        <v>98.537279944770447</v>
      </c>
      <c r="H14" s="82"/>
      <c r="I14" s="83"/>
      <c r="J14" s="82">
        <f t="shared" si="4"/>
        <v>852181</v>
      </c>
      <c r="K14" s="83">
        <f t="shared" si="5"/>
        <v>97.028175460729017</v>
      </c>
      <c r="L14" s="82">
        <v>395418</v>
      </c>
      <c r="M14" s="83">
        <f t="shared" si="6"/>
        <v>100.99044797466415</v>
      </c>
      <c r="N14" s="82">
        <v>163070</v>
      </c>
      <c r="O14" s="83">
        <f t="shared" si="7"/>
        <v>82.868772899822645</v>
      </c>
      <c r="P14" s="82">
        <f t="shared" si="8"/>
        <v>-232348</v>
      </c>
      <c r="Q14" s="83">
        <f t="shared" si="9"/>
        <v>119.3002634024615</v>
      </c>
      <c r="R14" s="82">
        <f t="shared" si="0"/>
        <v>619833</v>
      </c>
      <c r="S14" s="83">
        <f t="shared" si="9"/>
        <v>90.682098480958217</v>
      </c>
      <c r="T14" s="82">
        <v>442352</v>
      </c>
      <c r="U14" s="83">
        <f t="shared" si="10"/>
        <v>105.92796404188726</v>
      </c>
      <c r="V14" s="82"/>
      <c r="W14" s="83"/>
      <c r="X14" s="82">
        <f t="shared" si="11"/>
        <v>177481</v>
      </c>
      <c r="Y14" s="83">
        <f t="shared" si="12"/>
        <v>66.740747425975641</v>
      </c>
      <c r="Z14" s="82"/>
      <c r="AA14" s="83"/>
      <c r="AB14" s="82"/>
      <c r="AC14" s="83"/>
      <c r="AD14" s="144"/>
      <c r="AE14" s="144"/>
      <c r="AF14" s="144"/>
      <c r="AG14" s="144"/>
      <c r="AH14" s="144"/>
      <c r="AI14" s="144"/>
      <c r="AJ14" s="34">
        <v>109318</v>
      </c>
      <c r="AK14" s="174">
        <f t="shared" si="13"/>
        <v>61.276905829596416</v>
      </c>
      <c r="AL14" s="33" t="s">
        <v>167</v>
      </c>
      <c r="AM14" s="33" t="s">
        <v>167</v>
      </c>
      <c r="AN14" s="33" t="s">
        <v>167</v>
      </c>
      <c r="AO14" s="33" t="s">
        <v>167</v>
      </c>
      <c r="AP14" s="33" t="s">
        <v>167</v>
      </c>
      <c r="AQ14" s="33" t="s">
        <v>167</v>
      </c>
      <c r="AR14" s="135">
        <f t="shared" si="1"/>
        <v>71.36631963770887</v>
      </c>
      <c r="AS14" s="136">
        <f t="shared" si="2"/>
        <v>28.63368036229113</v>
      </c>
      <c r="AT14" s="141"/>
      <c r="AU14" s="143"/>
      <c r="AV14" s="14"/>
      <c r="AW14" s="14"/>
      <c r="AX14" s="14"/>
      <c r="AY14" s="14"/>
      <c r="AZ14" s="14"/>
      <c r="BA14" s="14"/>
      <c r="BB14" s="14"/>
    </row>
    <row r="15" spans="1:54" ht="12" customHeight="1">
      <c r="B15" s="27" t="s">
        <v>153</v>
      </c>
      <c r="C15" s="63" t="s">
        <v>11</v>
      </c>
      <c r="D15" s="80">
        <v>866594</v>
      </c>
      <c r="E15" s="85">
        <f t="shared" si="3"/>
        <v>99.037276947445648</v>
      </c>
      <c r="F15" s="84">
        <v>14833</v>
      </c>
      <c r="G15" s="85">
        <f t="shared" si="3"/>
        <v>64.951613609493364</v>
      </c>
      <c r="H15" s="84"/>
      <c r="I15" s="85"/>
      <c r="J15" s="84">
        <f t="shared" si="4"/>
        <v>851761</v>
      </c>
      <c r="K15" s="85">
        <f t="shared" si="5"/>
        <v>99.950714695586967</v>
      </c>
      <c r="L15" s="84">
        <v>474206</v>
      </c>
      <c r="M15" s="85">
        <f t="shared" si="6"/>
        <v>119.92524366619628</v>
      </c>
      <c r="N15" s="84">
        <v>296854</v>
      </c>
      <c r="O15" s="85">
        <f t="shared" si="7"/>
        <v>182.04084135647267</v>
      </c>
      <c r="P15" s="84">
        <f t="shared" si="8"/>
        <v>-177352</v>
      </c>
      <c r="Q15" s="85">
        <f t="shared" si="9"/>
        <v>76.330332088074783</v>
      </c>
      <c r="R15" s="84">
        <f t="shared" si="0"/>
        <v>674409</v>
      </c>
      <c r="S15" s="85">
        <f t="shared" si="9"/>
        <v>108.80495230166835</v>
      </c>
      <c r="T15" s="84">
        <v>436740</v>
      </c>
      <c r="U15" s="85">
        <f t="shared" si="10"/>
        <v>98.731327087929969</v>
      </c>
      <c r="V15" s="84"/>
      <c r="W15" s="85"/>
      <c r="X15" s="84">
        <f t="shared" si="11"/>
        <v>237669</v>
      </c>
      <c r="Y15" s="85">
        <f t="shared" si="12"/>
        <v>133.91236245006507</v>
      </c>
      <c r="Z15" s="84"/>
      <c r="AA15" s="85"/>
      <c r="AB15" s="84"/>
      <c r="AC15" s="85"/>
      <c r="AD15" s="197"/>
      <c r="AE15" s="197"/>
      <c r="AF15" s="197"/>
      <c r="AG15" s="197"/>
      <c r="AH15" s="197"/>
      <c r="AI15" s="197"/>
      <c r="AJ15" s="36">
        <v>135661.46300000002</v>
      </c>
      <c r="AK15" s="175">
        <f t="shared" si="13"/>
        <v>124.09801039170129</v>
      </c>
      <c r="AL15" s="145" t="s">
        <v>167</v>
      </c>
      <c r="AM15" s="145" t="s">
        <v>167</v>
      </c>
      <c r="AN15" s="145" t="s">
        <v>167</v>
      </c>
      <c r="AO15" s="145" t="s">
        <v>167</v>
      </c>
      <c r="AP15" s="145" t="s">
        <v>167</v>
      </c>
      <c r="AQ15" s="145" t="s">
        <v>167</v>
      </c>
      <c r="AR15" s="137">
        <f t="shared" si="1"/>
        <v>64.758922256375584</v>
      </c>
      <c r="AS15" s="138">
        <f t="shared" si="2"/>
        <v>35.241077743624416</v>
      </c>
      <c r="AT15" s="141"/>
      <c r="AU15" s="143"/>
      <c r="AV15" s="14"/>
      <c r="AW15" s="14"/>
      <c r="AX15" s="14"/>
      <c r="AY15" s="14"/>
      <c r="AZ15" s="14"/>
      <c r="BA15" s="14"/>
      <c r="BB15" s="14"/>
    </row>
    <row r="16" spans="1:54" ht="12" customHeight="1">
      <c r="B16" s="29" t="s">
        <v>154</v>
      </c>
      <c r="C16" s="64" t="s">
        <v>12</v>
      </c>
      <c r="D16" s="81">
        <v>887485</v>
      </c>
      <c r="E16" s="87">
        <f t="shared" si="3"/>
        <v>102.41070212810151</v>
      </c>
      <c r="F16" s="86">
        <v>13442</v>
      </c>
      <c r="G16" s="87">
        <f t="shared" si="3"/>
        <v>90.622261174408408</v>
      </c>
      <c r="H16" s="86"/>
      <c r="I16" s="87"/>
      <c r="J16" s="86">
        <f t="shared" si="4"/>
        <v>874043</v>
      </c>
      <c r="K16" s="87">
        <f t="shared" si="5"/>
        <v>102.61599204471676</v>
      </c>
      <c r="L16" s="86">
        <v>492017</v>
      </c>
      <c r="M16" s="87">
        <f t="shared" si="6"/>
        <v>103.75596259853313</v>
      </c>
      <c r="N16" s="86">
        <v>333873</v>
      </c>
      <c r="O16" s="87">
        <f t="shared" si="7"/>
        <v>112.47044001428313</v>
      </c>
      <c r="P16" s="86">
        <f t="shared" si="8"/>
        <v>-158144</v>
      </c>
      <c r="Q16" s="87">
        <f t="shared" si="9"/>
        <v>89.169561098831707</v>
      </c>
      <c r="R16" s="86">
        <f t="shared" si="0"/>
        <v>715899</v>
      </c>
      <c r="S16" s="87">
        <f t="shared" si="9"/>
        <v>106.15205313096357</v>
      </c>
      <c r="T16" s="86">
        <v>430701</v>
      </c>
      <c r="U16" s="87">
        <f t="shared" si="10"/>
        <v>98.617255117461184</v>
      </c>
      <c r="V16" s="86"/>
      <c r="W16" s="87"/>
      <c r="X16" s="86">
        <f t="shared" si="11"/>
        <v>285198</v>
      </c>
      <c r="Y16" s="87">
        <f t="shared" si="12"/>
        <v>119.99798038448431</v>
      </c>
      <c r="Z16" s="86"/>
      <c r="AA16" s="87"/>
      <c r="AB16" s="86"/>
      <c r="AC16" s="87"/>
      <c r="AD16" s="179"/>
      <c r="AE16" s="179"/>
      <c r="AF16" s="179"/>
      <c r="AG16" s="179"/>
      <c r="AH16" s="179"/>
      <c r="AI16" s="179"/>
      <c r="AJ16" s="30">
        <v>157256.092</v>
      </c>
      <c r="AK16" s="47">
        <f t="shared" si="13"/>
        <v>115.91802750940403</v>
      </c>
      <c r="AL16" s="33" t="s">
        <v>167</v>
      </c>
      <c r="AM16" s="33" t="s">
        <v>167</v>
      </c>
      <c r="AN16" s="33" t="s">
        <v>167</v>
      </c>
      <c r="AO16" s="33" t="s">
        <v>167</v>
      </c>
      <c r="AP16" s="33" t="s">
        <v>167</v>
      </c>
      <c r="AQ16" s="33" t="s">
        <v>167</v>
      </c>
      <c r="AR16" s="135">
        <f t="shared" si="1"/>
        <v>60.162257525153684</v>
      </c>
      <c r="AS16" s="136">
        <f t="shared" si="2"/>
        <v>39.837742474846308</v>
      </c>
      <c r="AT16" s="141"/>
      <c r="AU16" s="143"/>
      <c r="AV16" s="14"/>
      <c r="AW16" s="14"/>
      <c r="AX16" s="14"/>
      <c r="AY16" s="14"/>
      <c r="AZ16" s="14"/>
      <c r="BA16" s="14"/>
      <c r="BB16" s="14"/>
    </row>
    <row r="17" spans="2:54" ht="12" customHeight="1">
      <c r="B17" s="32" t="s">
        <v>155</v>
      </c>
      <c r="C17" s="63" t="s">
        <v>13</v>
      </c>
      <c r="D17" s="79">
        <v>876148</v>
      </c>
      <c r="E17" s="83">
        <f t="shared" si="3"/>
        <v>98.722569958928887</v>
      </c>
      <c r="F17" s="82">
        <v>13109</v>
      </c>
      <c r="G17" s="83">
        <f t="shared" si="3"/>
        <v>97.52269007588157</v>
      </c>
      <c r="H17" s="82"/>
      <c r="I17" s="83"/>
      <c r="J17" s="82">
        <f t="shared" si="4"/>
        <v>863039</v>
      </c>
      <c r="K17" s="83">
        <f t="shared" si="5"/>
        <v>98.741023038912275</v>
      </c>
      <c r="L17" s="82">
        <v>488368</v>
      </c>
      <c r="M17" s="83">
        <f t="shared" si="6"/>
        <v>99.25835895914166</v>
      </c>
      <c r="N17" s="82">
        <v>305657</v>
      </c>
      <c r="O17" s="83">
        <f t="shared" si="7"/>
        <v>91.548882359460038</v>
      </c>
      <c r="P17" s="82">
        <f t="shared" si="8"/>
        <v>-182711</v>
      </c>
      <c r="Q17" s="83">
        <f t="shared" si="9"/>
        <v>115.53457608255766</v>
      </c>
      <c r="R17" s="82">
        <f t="shared" si="0"/>
        <v>680328</v>
      </c>
      <c r="S17" s="83">
        <f t="shared" si="9"/>
        <v>95.031282345694009</v>
      </c>
      <c r="T17" s="82">
        <v>431389</v>
      </c>
      <c r="U17" s="83">
        <f t="shared" si="10"/>
        <v>100.15973958732391</v>
      </c>
      <c r="V17" s="82"/>
      <c r="W17" s="83"/>
      <c r="X17" s="82">
        <f t="shared" si="11"/>
        <v>248939</v>
      </c>
      <c r="Y17" s="83">
        <f t="shared" si="12"/>
        <v>87.286376482303524</v>
      </c>
      <c r="Z17" s="82"/>
      <c r="AA17" s="83"/>
      <c r="AB17" s="82"/>
      <c r="AC17" s="83"/>
      <c r="AD17" s="144"/>
      <c r="AE17" s="144"/>
      <c r="AF17" s="144"/>
      <c r="AG17" s="144"/>
      <c r="AH17" s="144"/>
      <c r="AI17" s="144"/>
      <c r="AJ17" s="34">
        <v>154485.217</v>
      </c>
      <c r="AK17" s="174">
        <f t="shared" si="13"/>
        <v>98.237985591044691</v>
      </c>
      <c r="AL17" s="33" t="s">
        <v>167</v>
      </c>
      <c r="AM17" s="33" t="s">
        <v>167</v>
      </c>
      <c r="AN17" s="33" t="s">
        <v>167</v>
      </c>
      <c r="AO17" s="33" t="s">
        <v>167</v>
      </c>
      <c r="AP17" s="33" t="s">
        <v>167</v>
      </c>
      <c r="AQ17" s="33" t="s">
        <v>167</v>
      </c>
      <c r="AR17" s="135">
        <f t="shared" si="1"/>
        <v>63.408973318752125</v>
      </c>
      <c r="AS17" s="136">
        <f t="shared" si="2"/>
        <v>36.591026681247868</v>
      </c>
      <c r="AT17" s="141"/>
      <c r="AU17" s="143"/>
      <c r="AV17" s="14"/>
      <c r="AW17" s="14"/>
      <c r="AX17" s="14"/>
      <c r="AY17" s="14"/>
      <c r="AZ17" s="14"/>
      <c r="BA17" s="14"/>
      <c r="BB17" s="14"/>
    </row>
    <row r="18" spans="2:54" ht="12" customHeight="1">
      <c r="B18" s="32" t="s">
        <v>31</v>
      </c>
      <c r="C18" s="63" t="s">
        <v>14</v>
      </c>
      <c r="D18" s="79">
        <f>SUM(月次!D10:D21)</f>
        <v>852990</v>
      </c>
      <c r="E18" s="83">
        <f t="shared" si="3"/>
        <v>97.356839255468259</v>
      </c>
      <c r="F18" s="79">
        <f>SUM(月次!F10:F21)</f>
        <v>12405</v>
      </c>
      <c r="G18" s="83">
        <f t="shared" si="3"/>
        <v>94.629643756198035</v>
      </c>
      <c r="H18" s="82"/>
      <c r="I18" s="83"/>
      <c r="J18" s="82">
        <f t="shared" si="4"/>
        <v>840585</v>
      </c>
      <c r="K18" s="83">
        <f t="shared" si="5"/>
        <v>97.398263577891612</v>
      </c>
      <c r="L18" s="79">
        <f>SUM(月次!L10:L21)</f>
        <v>488284</v>
      </c>
      <c r="M18" s="83">
        <f t="shared" si="6"/>
        <v>99.982799855846423</v>
      </c>
      <c r="N18" s="79">
        <f>SUM(月次!N10:N21)</f>
        <v>281451</v>
      </c>
      <c r="O18" s="83">
        <f t="shared" si="7"/>
        <v>92.080665582662931</v>
      </c>
      <c r="P18" s="82">
        <f t="shared" si="8"/>
        <v>-206833</v>
      </c>
      <c r="Q18" s="83">
        <f t="shared" si="9"/>
        <v>113.2022702519279</v>
      </c>
      <c r="R18" s="82">
        <f t="shared" si="0"/>
        <v>633752</v>
      </c>
      <c r="S18" s="83">
        <f t="shared" si="9"/>
        <v>93.153890476358455</v>
      </c>
      <c r="T18" s="79">
        <f>SUM(月次!T10:T21)</f>
        <v>414742</v>
      </c>
      <c r="U18" s="83">
        <f t="shared" si="10"/>
        <v>96.141069892834537</v>
      </c>
      <c r="V18" s="82"/>
      <c r="W18" s="83"/>
      <c r="X18" s="82">
        <f t="shared" si="11"/>
        <v>219010</v>
      </c>
      <c r="Y18" s="83">
        <f t="shared" si="12"/>
        <v>87.977375983674705</v>
      </c>
      <c r="Z18" s="82"/>
      <c r="AA18" s="83"/>
      <c r="AB18" s="82"/>
      <c r="AC18" s="83"/>
      <c r="AD18" s="144"/>
      <c r="AE18" s="144"/>
      <c r="AF18" s="144"/>
      <c r="AG18" s="144"/>
      <c r="AH18" s="144"/>
      <c r="AI18" s="144"/>
      <c r="AJ18" s="34">
        <v>140412.22200000001</v>
      </c>
      <c r="AK18" s="174">
        <f t="shared" si="13"/>
        <v>90.89039373909803</v>
      </c>
      <c r="AL18" s="33" t="s">
        <v>167</v>
      </c>
      <c r="AM18" s="33" t="s">
        <v>167</v>
      </c>
      <c r="AN18" s="33" t="s">
        <v>167</v>
      </c>
      <c r="AO18" s="33" t="s">
        <v>167</v>
      </c>
      <c r="AP18" s="33" t="s">
        <v>167</v>
      </c>
      <c r="AQ18" s="33" t="s">
        <v>167</v>
      </c>
      <c r="AR18" s="135">
        <f t="shared" si="1"/>
        <v>65.44231813075146</v>
      </c>
      <c r="AS18" s="136">
        <f t="shared" si="2"/>
        <v>34.55768186924854</v>
      </c>
      <c r="AT18" s="141"/>
      <c r="AU18" s="143"/>
      <c r="AV18" s="14"/>
      <c r="AW18" s="14"/>
      <c r="AX18" s="14"/>
      <c r="AY18" s="14"/>
      <c r="AZ18" s="14"/>
      <c r="BA18" s="14"/>
      <c r="BB18" s="14"/>
    </row>
    <row r="19" spans="2:54" ht="12" customHeight="1">
      <c r="B19" s="32" t="s">
        <v>156</v>
      </c>
      <c r="C19" s="63" t="s">
        <v>15</v>
      </c>
      <c r="D19" s="79">
        <f>SUM(月次!D22:D33)</f>
        <v>830128</v>
      </c>
      <c r="E19" s="124">
        <f t="shared" si="3"/>
        <v>97.319781005638987</v>
      </c>
      <c r="F19" s="82">
        <f>SUM(月次!F22:F33)</f>
        <v>10788</v>
      </c>
      <c r="G19" s="83">
        <f t="shared" si="3"/>
        <v>86.96493349455865</v>
      </c>
      <c r="H19" s="82"/>
      <c r="I19" s="83"/>
      <c r="J19" s="82">
        <f t="shared" si="4"/>
        <v>819340</v>
      </c>
      <c r="K19" s="83">
        <f t="shared" si="5"/>
        <v>97.472593491437507</v>
      </c>
      <c r="L19" s="82">
        <f>SUM(月次!L22:L33)</f>
        <v>472787</v>
      </c>
      <c r="M19" s="83">
        <f t="shared" si="6"/>
        <v>96.82623227465983</v>
      </c>
      <c r="N19" s="82">
        <f>SUM(月次!N22:N33)</f>
        <v>281787</v>
      </c>
      <c r="O19" s="83">
        <f t="shared" si="7"/>
        <v>100.11938134879605</v>
      </c>
      <c r="P19" s="82">
        <f t="shared" si="8"/>
        <v>-191000</v>
      </c>
      <c r="Q19" s="83">
        <f t="shared" si="9"/>
        <v>92.345031982323903</v>
      </c>
      <c r="R19" s="82">
        <f t="shared" si="0"/>
        <v>628340</v>
      </c>
      <c r="S19" s="83">
        <f t="shared" si="9"/>
        <v>99.146038197907075</v>
      </c>
      <c r="T19" s="82">
        <f>SUM(月次!T22:T33)</f>
        <v>415035</v>
      </c>
      <c r="U19" s="83">
        <f t="shared" si="10"/>
        <v>100.07064632952533</v>
      </c>
      <c r="V19" s="82"/>
      <c r="W19" s="83"/>
      <c r="X19" s="82">
        <f t="shared" si="11"/>
        <v>213305</v>
      </c>
      <c r="Y19" s="83">
        <f t="shared" si="12"/>
        <v>97.395096114332674</v>
      </c>
      <c r="Z19" s="82"/>
      <c r="AA19" s="83"/>
      <c r="AB19" s="82"/>
      <c r="AC19" s="83"/>
      <c r="AD19" s="257"/>
      <c r="AE19" s="257"/>
      <c r="AF19" s="257"/>
      <c r="AG19" s="257"/>
      <c r="AH19" s="257"/>
      <c r="AI19" s="257"/>
      <c r="AJ19" s="176">
        <v>133709.163</v>
      </c>
      <c r="AK19" s="174">
        <f t="shared" si="13"/>
        <v>95.226157022142971</v>
      </c>
      <c r="AL19" s="33" t="s">
        <v>167</v>
      </c>
      <c r="AM19" s="33" t="s">
        <v>167</v>
      </c>
      <c r="AN19" s="33" t="s">
        <v>167</v>
      </c>
      <c r="AO19" s="33" t="s">
        <v>167</v>
      </c>
      <c r="AP19" s="33" t="s">
        <v>167</v>
      </c>
      <c r="AQ19" s="33" t="s">
        <v>167</v>
      </c>
      <c r="AR19" s="135">
        <f t="shared" si="1"/>
        <v>66.0526148263679</v>
      </c>
      <c r="AS19" s="136">
        <f t="shared" si="2"/>
        <v>33.947385173632114</v>
      </c>
      <c r="AT19" s="141"/>
      <c r="AU19" s="143"/>
      <c r="AV19" s="14"/>
      <c r="AW19" s="14"/>
      <c r="AX19" s="14"/>
      <c r="AY19" s="14"/>
      <c r="AZ19" s="14"/>
      <c r="BA19" s="14"/>
      <c r="BB19" s="14"/>
    </row>
    <row r="20" spans="2:54" ht="12" customHeight="1">
      <c r="B20" s="32" t="s">
        <v>25</v>
      </c>
      <c r="C20" s="62" t="s">
        <v>16</v>
      </c>
      <c r="D20" s="80">
        <f>SUM(月次!D34:D45)</f>
        <v>801078</v>
      </c>
      <c r="E20" s="125">
        <f t="shared" si="3"/>
        <v>96.500539675809023</v>
      </c>
      <c r="F20" s="84">
        <f>SUM(月次!F34:F45)</f>
        <v>9722</v>
      </c>
      <c r="G20" s="85">
        <f t="shared" si="3"/>
        <v>90.118650352243236</v>
      </c>
      <c r="H20" s="84"/>
      <c r="I20" s="85"/>
      <c r="J20" s="84">
        <f t="shared" si="4"/>
        <v>791356</v>
      </c>
      <c r="K20" s="85">
        <f t="shared" si="5"/>
        <v>96.584568066980736</v>
      </c>
      <c r="L20" s="84">
        <f>SUM(月次!L34:L45)</f>
        <v>472452</v>
      </c>
      <c r="M20" s="85">
        <f t="shared" si="6"/>
        <v>99.929143567822294</v>
      </c>
      <c r="N20" s="84">
        <f>SUM(月次!N34:N45)</f>
        <v>281664</v>
      </c>
      <c r="O20" s="85">
        <f t="shared" si="7"/>
        <v>99.956350009049387</v>
      </c>
      <c r="P20" s="84">
        <f>N20-L20</f>
        <v>-190788</v>
      </c>
      <c r="Q20" s="85">
        <f t="shared" si="9"/>
        <v>99.889005235602085</v>
      </c>
      <c r="R20" s="84">
        <f t="shared" si="0"/>
        <v>600568</v>
      </c>
      <c r="S20" s="83">
        <f t="shared" si="9"/>
        <v>95.58009994588916</v>
      </c>
      <c r="T20" s="84">
        <f>SUM(月次!T34:T45)</f>
        <v>408445</v>
      </c>
      <c r="U20" s="85">
        <f t="shared" si="10"/>
        <v>98.412182105123662</v>
      </c>
      <c r="V20" s="84"/>
      <c r="W20" s="85"/>
      <c r="X20" s="82">
        <f t="shared" si="11"/>
        <v>192123</v>
      </c>
      <c r="Y20" s="85">
        <f t="shared" si="12"/>
        <v>90.069618621223128</v>
      </c>
      <c r="Z20" s="84"/>
      <c r="AA20" s="85"/>
      <c r="AB20" s="84"/>
      <c r="AC20" s="85"/>
      <c r="AD20" s="258"/>
      <c r="AE20" s="258"/>
      <c r="AF20" s="258"/>
      <c r="AG20" s="258"/>
      <c r="AH20" s="258"/>
      <c r="AI20" s="258"/>
      <c r="AJ20" s="177">
        <v>102223</v>
      </c>
      <c r="AK20" s="175">
        <f t="shared" si="13"/>
        <v>76.451753721620406</v>
      </c>
      <c r="AL20" s="33" t="s">
        <v>167</v>
      </c>
      <c r="AM20" s="33" t="s">
        <v>167</v>
      </c>
      <c r="AN20" s="33" t="s">
        <v>167</v>
      </c>
      <c r="AO20" s="33" t="s">
        <v>167</v>
      </c>
      <c r="AP20" s="33" t="s">
        <v>167</v>
      </c>
      <c r="AQ20" s="33" t="s">
        <v>167</v>
      </c>
      <c r="AR20" s="135">
        <f t="shared" si="1"/>
        <v>68.00978407107938</v>
      </c>
      <c r="AS20" s="136">
        <f t="shared" si="2"/>
        <v>31.990215928920623</v>
      </c>
      <c r="AT20" s="141"/>
      <c r="AU20" s="143"/>
      <c r="AV20" s="14"/>
      <c r="AW20" s="14"/>
      <c r="AX20" s="14"/>
      <c r="AY20" s="14"/>
      <c r="AZ20" s="14"/>
      <c r="BA20" s="14"/>
      <c r="BB20" s="14"/>
    </row>
    <row r="21" spans="2:54" ht="12" customHeight="1">
      <c r="B21" s="29" t="s">
        <v>157</v>
      </c>
      <c r="C21" s="63" t="s">
        <v>32</v>
      </c>
      <c r="D21" s="81">
        <f>SUM(月次!D46:D57)</f>
        <v>782709</v>
      </c>
      <c r="E21" s="126">
        <f t="shared" si="3"/>
        <v>97.706964864844622</v>
      </c>
      <c r="F21" s="86">
        <f>SUM(月次!F46:F57)</f>
        <v>9303</v>
      </c>
      <c r="G21" s="87">
        <f t="shared" si="3"/>
        <v>95.690187204278956</v>
      </c>
      <c r="H21" s="86"/>
      <c r="I21" s="87"/>
      <c r="J21" s="86">
        <f t="shared" si="4"/>
        <v>773406</v>
      </c>
      <c r="K21" s="87">
        <f t="shared" si="5"/>
        <v>97.731741466546026</v>
      </c>
      <c r="L21" s="86">
        <f>SUM(月次!L46:L57)</f>
        <v>536576</v>
      </c>
      <c r="M21" s="87">
        <f t="shared" si="6"/>
        <v>113.57259573459315</v>
      </c>
      <c r="N21" s="86">
        <f>SUM(月次!N46:N57)</f>
        <v>356954</v>
      </c>
      <c r="O21" s="87">
        <f t="shared" si="7"/>
        <v>126.73043058395818</v>
      </c>
      <c r="P21" s="86">
        <f t="shared" si="8"/>
        <v>-179622</v>
      </c>
      <c r="Q21" s="87">
        <f t="shared" si="9"/>
        <v>94.147430656016112</v>
      </c>
      <c r="R21" s="86">
        <f t="shared" si="0"/>
        <v>593784</v>
      </c>
      <c r="S21" s="87">
        <f t="shared" si="9"/>
        <v>98.870402685457776</v>
      </c>
      <c r="T21" s="86">
        <f>SUM(月次!T46:T57)</f>
        <v>412801</v>
      </c>
      <c r="U21" s="87">
        <f t="shared" si="10"/>
        <v>101.06648385951598</v>
      </c>
      <c r="V21" s="86"/>
      <c r="W21" s="87"/>
      <c r="X21" s="86">
        <f t="shared" si="11"/>
        <v>180983</v>
      </c>
      <c r="Y21" s="87">
        <f t="shared" si="12"/>
        <v>94.201631246649285</v>
      </c>
      <c r="Z21" s="86"/>
      <c r="AA21" s="87"/>
      <c r="AB21" s="86"/>
      <c r="AC21" s="87"/>
      <c r="AD21" s="259"/>
      <c r="AE21" s="259"/>
      <c r="AF21" s="259"/>
      <c r="AG21" s="259"/>
      <c r="AH21" s="259"/>
      <c r="AI21" s="259"/>
      <c r="AJ21" s="178">
        <v>96371</v>
      </c>
      <c r="AK21" s="47">
        <f t="shared" si="13"/>
        <v>94.275260949101465</v>
      </c>
      <c r="AL21" s="196" t="s">
        <v>167</v>
      </c>
      <c r="AM21" s="196" t="s">
        <v>167</v>
      </c>
      <c r="AN21" s="196" t="s">
        <v>167</v>
      </c>
      <c r="AO21" s="196" t="s">
        <v>167</v>
      </c>
      <c r="AP21" s="196" t="s">
        <v>167</v>
      </c>
      <c r="AQ21" s="196" t="s">
        <v>167</v>
      </c>
      <c r="AR21" s="133">
        <f t="shared" si="1"/>
        <v>69.520397989841427</v>
      </c>
      <c r="AS21" s="134">
        <f t="shared" si="2"/>
        <v>30.479602010158573</v>
      </c>
      <c r="AT21" s="141"/>
      <c r="AU21" s="143"/>
      <c r="AV21" s="14"/>
      <c r="AW21" s="14"/>
      <c r="AX21" s="14"/>
      <c r="AY21" s="14"/>
      <c r="AZ21" s="14"/>
      <c r="BA21" s="14"/>
      <c r="BB21" s="14"/>
    </row>
    <row r="22" spans="2:54" ht="12" customHeight="1">
      <c r="B22" s="32" t="s">
        <v>158</v>
      </c>
      <c r="C22" s="63" t="s">
        <v>33</v>
      </c>
      <c r="D22" s="79">
        <f>SUM(月次!D58:D69)</f>
        <v>776765</v>
      </c>
      <c r="E22" s="124">
        <f t="shared" si="3"/>
        <v>99.240586220421633</v>
      </c>
      <c r="F22" s="82">
        <f>SUM(月次!F58:F69)</f>
        <v>9413</v>
      </c>
      <c r="G22" s="83">
        <f t="shared" si="3"/>
        <v>101.18241427496505</v>
      </c>
      <c r="H22" s="82"/>
      <c r="I22" s="83"/>
      <c r="J22" s="82">
        <f t="shared" si="4"/>
        <v>767352</v>
      </c>
      <c r="K22" s="83">
        <f t="shared" si="5"/>
        <v>99.217228725921444</v>
      </c>
      <c r="L22" s="82">
        <f>SUM(月次!L58:L69)</f>
        <v>554819</v>
      </c>
      <c r="M22" s="83">
        <f t="shared" si="6"/>
        <v>103.39989116173665</v>
      </c>
      <c r="N22" s="82">
        <f>SUM(月次!N58:N69)</f>
        <v>368358</v>
      </c>
      <c r="O22" s="83">
        <f t="shared" si="7"/>
        <v>103.19480941521877</v>
      </c>
      <c r="P22" s="82">
        <f t="shared" si="8"/>
        <v>-186461</v>
      </c>
      <c r="Q22" s="83">
        <f t="shared" si="9"/>
        <v>103.80744006858849</v>
      </c>
      <c r="R22" s="82">
        <f t="shared" si="0"/>
        <v>580891</v>
      </c>
      <c r="S22" s="83">
        <f t="shared" si="9"/>
        <v>97.828671705536024</v>
      </c>
      <c r="T22" s="82">
        <f>SUM(月次!T58:T69)</f>
        <v>439826</v>
      </c>
      <c r="U22" s="83">
        <f t="shared" si="10"/>
        <v>106.54673801662302</v>
      </c>
      <c r="V22" s="82"/>
      <c r="W22" s="83"/>
      <c r="X22" s="82">
        <f t="shared" si="11"/>
        <v>141065</v>
      </c>
      <c r="Y22" s="83">
        <f t="shared" si="12"/>
        <v>77.943784775365643</v>
      </c>
      <c r="Z22" s="82"/>
      <c r="AA22" s="83"/>
      <c r="AB22" s="82"/>
      <c r="AC22" s="83"/>
      <c r="AD22" s="257"/>
      <c r="AE22" s="257"/>
      <c r="AF22" s="257"/>
      <c r="AG22" s="257"/>
      <c r="AH22" s="257"/>
      <c r="AI22" s="257"/>
      <c r="AJ22" s="176">
        <v>68495</v>
      </c>
      <c r="AK22" s="174">
        <f t="shared" si="13"/>
        <v>71.074285832875034</v>
      </c>
      <c r="AL22" s="33" t="s">
        <v>167</v>
      </c>
      <c r="AM22" s="33" t="s">
        <v>167</v>
      </c>
      <c r="AN22" s="33" t="s">
        <v>167</v>
      </c>
      <c r="AO22" s="33" t="s">
        <v>167</v>
      </c>
      <c r="AP22" s="33" t="s">
        <v>167</v>
      </c>
      <c r="AQ22" s="33" t="s">
        <v>167</v>
      </c>
      <c r="AR22" s="135">
        <f t="shared" si="1"/>
        <v>75.715753902195075</v>
      </c>
      <c r="AS22" s="136">
        <f t="shared" si="2"/>
        <v>24.284246097804925</v>
      </c>
      <c r="AT22" s="141"/>
      <c r="AU22" s="143"/>
      <c r="AV22" s="14"/>
      <c r="AW22" s="14"/>
      <c r="AX22" s="14"/>
      <c r="AY22" s="14"/>
      <c r="AZ22" s="14"/>
      <c r="BA22" s="14"/>
      <c r="BB22" s="14"/>
    </row>
    <row r="23" spans="2:54" ht="12" customHeight="1">
      <c r="B23" s="32" t="s">
        <v>159</v>
      </c>
      <c r="C23" s="63" t="s">
        <v>34</v>
      </c>
      <c r="D23" s="79">
        <f>SUM(月次!D70:D81)</f>
        <v>767238</v>
      </c>
      <c r="E23" s="124">
        <f t="shared" si="3"/>
        <v>98.773502925595253</v>
      </c>
      <c r="F23" s="82">
        <f>SUM(月次!F70:F81)</f>
        <v>9289</v>
      </c>
      <c r="G23" s="83">
        <f t="shared" si="3"/>
        <v>98.682672899181981</v>
      </c>
      <c r="H23" s="82"/>
      <c r="I23" s="83"/>
      <c r="J23" s="82">
        <f t="shared" si="4"/>
        <v>757949</v>
      </c>
      <c r="K23" s="83">
        <f t="shared" si="5"/>
        <v>98.77461712486577</v>
      </c>
      <c r="L23" s="82">
        <f>SUM(月次!L70:L81)</f>
        <v>539825</v>
      </c>
      <c r="M23" s="83">
        <f t="shared" si="6"/>
        <v>97.297497021551166</v>
      </c>
      <c r="N23" s="82">
        <f>SUM(月次!N70:N81)</f>
        <v>375446</v>
      </c>
      <c r="O23" s="83">
        <f t="shared" si="7"/>
        <v>101.92421502994368</v>
      </c>
      <c r="P23" s="82">
        <f t="shared" si="8"/>
        <v>-164379</v>
      </c>
      <c r="Q23" s="83">
        <f t="shared" si="9"/>
        <v>88.157309035133352</v>
      </c>
      <c r="R23" s="82">
        <f t="shared" si="0"/>
        <v>593570</v>
      </c>
      <c r="S23" s="83">
        <f t="shared" si="9"/>
        <v>102.18268143248905</v>
      </c>
      <c r="T23" s="91">
        <f>SUM(月次!T70:T81)</f>
        <v>428664</v>
      </c>
      <c r="U23" s="95">
        <f t="shared" si="10"/>
        <v>97.462178225025355</v>
      </c>
      <c r="V23" s="82">
        <f>SUM(月次!V70:V81)</f>
        <v>17375</v>
      </c>
      <c r="W23" s="95" t="s">
        <v>167</v>
      </c>
      <c r="X23" s="91">
        <f>+R23-T23</f>
        <v>164906</v>
      </c>
      <c r="Y23" s="83">
        <f t="shared" si="12"/>
        <v>116.90071952645944</v>
      </c>
      <c r="Z23" s="82"/>
      <c r="AA23" s="83"/>
      <c r="AB23" s="82"/>
      <c r="AC23" s="83"/>
      <c r="AD23" s="257"/>
      <c r="AE23" s="257"/>
      <c r="AF23" s="257"/>
      <c r="AG23" s="257"/>
      <c r="AH23" s="257"/>
      <c r="AI23" s="257"/>
      <c r="AJ23" s="176">
        <v>81153</v>
      </c>
      <c r="AK23" s="174">
        <f t="shared" si="13"/>
        <v>118.48018103511204</v>
      </c>
      <c r="AL23" s="33" t="s">
        <v>167</v>
      </c>
      <c r="AM23" s="33" t="s">
        <v>167</v>
      </c>
      <c r="AN23" s="33" t="s">
        <v>167</v>
      </c>
      <c r="AO23" s="33" t="s">
        <v>167</v>
      </c>
      <c r="AP23" s="33" t="s">
        <v>167</v>
      </c>
      <c r="AQ23" s="33" t="s">
        <v>167</v>
      </c>
      <c r="AR23" s="135">
        <f t="shared" si="1"/>
        <v>72.217935542564476</v>
      </c>
      <c r="AS23" s="136">
        <f t="shared" si="2"/>
        <v>27.782064457435517</v>
      </c>
      <c r="AT23" s="141"/>
      <c r="AU23" s="143"/>
      <c r="AV23" s="14"/>
      <c r="AW23" s="14"/>
      <c r="AX23" s="14"/>
      <c r="AY23" s="14"/>
      <c r="AZ23" s="14"/>
      <c r="BA23" s="14"/>
      <c r="BB23" s="14"/>
    </row>
    <row r="24" spans="2:54" ht="12" customHeight="1">
      <c r="B24" s="32" t="s">
        <v>160</v>
      </c>
      <c r="C24" s="63" t="s">
        <v>35</v>
      </c>
      <c r="D24" s="79">
        <f>SUM(月次!D82:D93)</f>
        <v>749466</v>
      </c>
      <c r="E24" s="124">
        <f t="shared" si="3"/>
        <v>97.683639235804279</v>
      </c>
      <c r="F24" s="82">
        <f>SUM(月次!F82:F93)</f>
        <v>8583</v>
      </c>
      <c r="G24" s="83">
        <f t="shared" si="3"/>
        <v>92.399612444827213</v>
      </c>
      <c r="H24" s="82"/>
      <c r="I24" s="83"/>
      <c r="J24" s="82">
        <f t="shared" si="4"/>
        <v>740883</v>
      </c>
      <c r="K24" s="83">
        <f t="shared" si="5"/>
        <v>97.748397319608571</v>
      </c>
      <c r="L24" s="82">
        <f>SUM(月次!L82:L93)</f>
        <v>532116</v>
      </c>
      <c r="M24" s="83">
        <f t="shared" si="6"/>
        <v>98.571944611679712</v>
      </c>
      <c r="N24" s="82">
        <f>SUM(月次!N82:N93)</f>
        <v>381490</v>
      </c>
      <c r="O24" s="83">
        <f t="shared" si="7"/>
        <v>101.60981872226631</v>
      </c>
      <c r="P24" s="82">
        <f t="shared" si="8"/>
        <v>-150626</v>
      </c>
      <c r="Q24" s="83">
        <f t="shared" si="9"/>
        <v>91.633359492392586</v>
      </c>
      <c r="R24" s="82">
        <f t="shared" si="0"/>
        <v>590257</v>
      </c>
      <c r="S24" s="83">
        <f t="shared" si="9"/>
        <v>99.441851845612135</v>
      </c>
      <c r="T24" s="82">
        <f>SUM(月次!T82:T93)</f>
        <v>414142</v>
      </c>
      <c r="U24" s="83">
        <f t="shared" si="10"/>
        <v>96.612265084075176</v>
      </c>
      <c r="V24" s="82">
        <f>SUM(月次!V82:V93)</f>
        <v>17471</v>
      </c>
      <c r="W24" s="83">
        <f>V24/V23*100</f>
        <v>100.55251798561152</v>
      </c>
      <c r="X24" s="82">
        <f t="shared" si="11"/>
        <v>176115</v>
      </c>
      <c r="Y24" s="83">
        <f t="shared" si="12"/>
        <v>106.7972056808121</v>
      </c>
      <c r="Z24" s="82"/>
      <c r="AA24" s="83"/>
      <c r="AB24" s="82"/>
      <c r="AC24" s="83"/>
      <c r="AD24" s="257"/>
      <c r="AE24" s="257"/>
      <c r="AF24" s="257"/>
      <c r="AG24" s="257"/>
      <c r="AH24" s="257"/>
      <c r="AI24" s="257"/>
      <c r="AJ24" s="176">
        <v>86211</v>
      </c>
      <c r="AK24" s="174">
        <f t="shared" si="13"/>
        <v>106.23267162027281</v>
      </c>
      <c r="AL24" s="33" t="s">
        <v>167</v>
      </c>
      <c r="AM24" s="33" t="s">
        <v>167</v>
      </c>
      <c r="AN24" s="33" t="s">
        <v>167</v>
      </c>
      <c r="AO24" s="33" t="s">
        <v>167</v>
      </c>
      <c r="AP24" s="33" t="s">
        <v>167</v>
      </c>
      <c r="AQ24" s="33" t="s">
        <v>167</v>
      </c>
      <c r="AR24" s="135">
        <f t="shared" si="1"/>
        <v>70.162996796310765</v>
      </c>
      <c r="AS24" s="136">
        <f t="shared" si="2"/>
        <v>29.837003203689239</v>
      </c>
      <c r="AT24" s="141"/>
      <c r="AU24" s="143"/>
      <c r="AV24" s="14"/>
      <c r="AW24" s="14"/>
      <c r="AX24" s="14"/>
      <c r="AY24" s="14"/>
      <c r="AZ24" s="14"/>
      <c r="BA24" s="14"/>
      <c r="BB24" s="14"/>
    </row>
    <row r="25" spans="2:54" ht="12" customHeight="1">
      <c r="B25" s="38" t="s">
        <v>161</v>
      </c>
      <c r="C25" s="63" t="s">
        <v>36</v>
      </c>
      <c r="D25" s="80">
        <f>SUM(月次!D94:D105)</f>
        <v>741266</v>
      </c>
      <c r="E25" s="125">
        <f t="shared" si="3"/>
        <v>98.905887658679646</v>
      </c>
      <c r="F25" s="84">
        <f>SUM(月次!F94:F105)</f>
        <v>8403</v>
      </c>
      <c r="G25" s="85">
        <f t="shared" si="3"/>
        <v>97.902831177909817</v>
      </c>
      <c r="H25" s="84"/>
      <c r="I25" s="85"/>
      <c r="J25" s="84">
        <f t="shared" si="4"/>
        <v>732863</v>
      </c>
      <c r="K25" s="85">
        <f t="shared" si="5"/>
        <v>98.917507892609223</v>
      </c>
      <c r="L25" s="84">
        <f>SUM(月次!L94:L105)</f>
        <v>535113</v>
      </c>
      <c r="M25" s="85">
        <f t="shared" si="6"/>
        <v>100.56322305662675</v>
      </c>
      <c r="N25" s="84">
        <f>SUM(月次!N94:N105)</f>
        <v>382573</v>
      </c>
      <c r="O25" s="85">
        <f t="shared" si="7"/>
        <v>100.28388686466225</v>
      </c>
      <c r="P25" s="84">
        <f t="shared" si="8"/>
        <v>-152540</v>
      </c>
      <c r="Q25" s="85">
        <f t="shared" si="9"/>
        <v>101.27069695802851</v>
      </c>
      <c r="R25" s="84">
        <f t="shared" si="0"/>
        <v>580323</v>
      </c>
      <c r="S25" s="85">
        <f t="shared" si="9"/>
        <v>98.317004287962703</v>
      </c>
      <c r="T25" s="84">
        <f>SUM(月次!T94:T105)</f>
        <v>395987</v>
      </c>
      <c r="U25" s="85">
        <f t="shared" si="10"/>
        <v>95.616237908736608</v>
      </c>
      <c r="V25" s="84">
        <f>SUM(月次!V94:V105)</f>
        <v>18922</v>
      </c>
      <c r="W25" s="85">
        <f t="shared" si="10"/>
        <v>108.30519146013393</v>
      </c>
      <c r="X25" s="84">
        <f t="shared" si="11"/>
        <v>184336</v>
      </c>
      <c r="Y25" s="85">
        <f t="shared" si="12"/>
        <v>104.66797263151916</v>
      </c>
      <c r="Z25" s="84"/>
      <c r="AA25" s="85"/>
      <c r="AB25" s="84"/>
      <c r="AC25" s="85"/>
      <c r="AD25" s="258"/>
      <c r="AE25" s="258"/>
      <c r="AF25" s="258"/>
      <c r="AG25" s="258"/>
      <c r="AH25" s="258"/>
      <c r="AI25" s="258"/>
      <c r="AJ25" s="177">
        <v>97901</v>
      </c>
      <c r="AK25" s="175">
        <f t="shared" si="13"/>
        <v>113.55975455568314</v>
      </c>
      <c r="AL25" s="145" t="s">
        <v>167</v>
      </c>
      <c r="AM25" s="145" t="s">
        <v>167</v>
      </c>
      <c r="AN25" s="145" t="s">
        <v>167</v>
      </c>
      <c r="AO25" s="145" t="s">
        <v>167</v>
      </c>
      <c r="AP25" s="145" t="s">
        <v>167</v>
      </c>
      <c r="AQ25" s="145" t="s">
        <v>167</v>
      </c>
      <c r="AR25" s="137">
        <f t="shared" si="1"/>
        <v>68.235620507889578</v>
      </c>
      <c r="AS25" s="138">
        <f t="shared" si="2"/>
        <v>31.764379492110429</v>
      </c>
      <c r="AT25" s="141"/>
      <c r="AU25" s="143"/>
      <c r="AV25" s="14"/>
      <c r="AW25" s="14"/>
      <c r="AX25" s="14"/>
      <c r="AY25" s="14"/>
      <c r="AZ25" s="14"/>
      <c r="BA25" s="14"/>
      <c r="BB25" s="14"/>
    </row>
    <row r="26" spans="2:54" ht="12" customHeight="1">
      <c r="B26" s="32" t="s">
        <v>162</v>
      </c>
      <c r="C26" s="64" t="s">
        <v>3</v>
      </c>
      <c r="D26" s="81">
        <f>SUM( 月次!D106:D117)</f>
        <v>722048</v>
      </c>
      <c r="E26" s="126">
        <f t="shared" si="3"/>
        <v>97.407408406698821</v>
      </c>
      <c r="F26" s="86">
        <f>SUM( 月次!F106:F117)</f>
        <v>8020</v>
      </c>
      <c r="G26" s="87">
        <f t="shared" si="3"/>
        <v>95.442104010472448</v>
      </c>
      <c r="H26" s="86"/>
      <c r="I26" s="87"/>
      <c r="J26" s="86">
        <f t="shared" si="4"/>
        <v>714028</v>
      </c>
      <c r="K26" s="87">
        <f t="shared" si="5"/>
        <v>97.429942567710469</v>
      </c>
      <c r="L26" s="86">
        <f>SUM( 月次!L106:L117)</f>
        <v>475655</v>
      </c>
      <c r="M26" s="87">
        <f t="shared" si="6"/>
        <v>88.888702012472137</v>
      </c>
      <c r="N26" s="86">
        <f>SUM( 月次!N106:N117)</f>
        <v>299180</v>
      </c>
      <c r="O26" s="87">
        <f t="shared" si="7"/>
        <v>78.202068624811474</v>
      </c>
      <c r="P26" s="86">
        <f t="shared" si="8"/>
        <v>-176475</v>
      </c>
      <c r="Q26" s="87">
        <f t="shared" si="9"/>
        <v>115.69096630392028</v>
      </c>
      <c r="R26" s="86">
        <f t="shared" si="0"/>
        <v>537553</v>
      </c>
      <c r="S26" s="87">
        <f t="shared" si="9"/>
        <v>92.629966415254955</v>
      </c>
      <c r="T26" s="86">
        <f>SUM( 月次!T106:T117)</f>
        <v>369802</v>
      </c>
      <c r="U26" s="87">
        <f t="shared" si="10"/>
        <v>93.38740918262468</v>
      </c>
      <c r="V26" s="86">
        <f>SUM( 月次!V106:V117)</f>
        <v>16829</v>
      </c>
      <c r="W26" s="87">
        <f t="shared" si="10"/>
        <v>88.938801395201352</v>
      </c>
      <c r="X26" s="86">
        <f t="shared" si="11"/>
        <v>167751</v>
      </c>
      <c r="Y26" s="87">
        <f t="shared" si="12"/>
        <v>91.002842635187918</v>
      </c>
      <c r="Z26" s="86"/>
      <c r="AA26" s="87"/>
      <c r="AB26" s="86"/>
      <c r="AC26" s="87"/>
      <c r="AD26" s="259"/>
      <c r="AE26" s="259"/>
      <c r="AF26" s="259"/>
      <c r="AG26" s="259"/>
      <c r="AH26" s="259"/>
      <c r="AI26" s="259"/>
      <c r="AJ26" s="178">
        <v>94284</v>
      </c>
      <c r="AK26" s="47">
        <f t="shared" si="13"/>
        <v>96.305451425419548</v>
      </c>
      <c r="AL26" s="33" t="s">
        <v>167</v>
      </c>
      <c r="AM26" s="33" t="s">
        <v>167</v>
      </c>
      <c r="AN26" s="33" t="s">
        <v>167</v>
      </c>
      <c r="AO26" s="33" t="s">
        <v>167</v>
      </c>
      <c r="AP26" s="33" t="s">
        <v>167</v>
      </c>
      <c r="AQ26" s="33" t="s">
        <v>167</v>
      </c>
      <c r="AR26" s="135">
        <f t="shared" si="1"/>
        <v>68.793588725204771</v>
      </c>
      <c r="AS26" s="136">
        <f t="shared" si="2"/>
        <v>31.206411274795233</v>
      </c>
      <c r="AT26" s="141"/>
      <c r="AU26" s="143"/>
      <c r="AV26" s="14"/>
      <c r="AW26" s="14"/>
      <c r="AX26" s="14"/>
      <c r="AY26" s="14"/>
      <c r="AZ26" s="14"/>
      <c r="BA26" s="14"/>
      <c r="BB26" s="14"/>
    </row>
    <row r="27" spans="2:54" ht="12" customHeight="1">
      <c r="B27" s="32" t="s">
        <v>37</v>
      </c>
      <c r="C27" s="63" t="s">
        <v>4</v>
      </c>
      <c r="D27" s="79">
        <f>SUM(月次!D118:D129)</f>
        <v>708652</v>
      </c>
      <c r="E27" s="124">
        <f t="shared" si="3"/>
        <v>98.14472168055309</v>
      </c>
      <c r="F27" s="82">
        <f>SUM( 月次!F118:F129)</f>
        <v>7773</v>
      </c>
      <c r="G27" s="83">
        <f t="shared" si="3"/>
        <v>96.920199501246884</v>
      </c>
      <c r="H27" s="82">
        <f>SUM( 月次!H118:H129)</f>
        <v>1252</v>
      </c>
      <c r="I27" s="82" t="s">
        <v>29</v>
      </c>
      <c r="J27" s="82">
        <f t="shared" si="4"/>
        <v>700879</v>
      </c>
      <c r="K27" s="83">
        <f t="shared" si="5"/>
        <v>98.15847557798854</v>
      </c>
      <c r="L27" s="82">
        <f>SUM( 月次!L118:L129)</f>
        <v>329352</v>
      </c>
      <c r="M27" s="83">
        <f t="shared" si="6"/>
        <v>69.241782384291142</v>
      </c>
      <c r="N27" s="82">
        <f>SUM( 月次!N118:N129)</f>
        <v>150703</v>
      </c>
      <c r="O27" s="83">
        <f t="shared" si="7"/>
        <v>50.372016846045867</v>
      </c>
      <c r="P27" s="82">
        <f t="shared" si="8"/>
        <v>-178649</v>
      </c>
      <c r="Q27" s="83">
        <f t="shared" si="9"/>
        <v>101.23190253576995</v>
      </c>
      <c r="R27" s="82">
        <f t="shared" si="0"/>
        <v>522230</v>
      </c>
      <c r="S27" s="83">
        <f t="shared" si="9"/>
        <v>97.149490375832698</v>
      </c>
      <c r="T27" s="82">
        <f>SUM( 月次!T118:T129)</f>
        <v>350177</v>
      </c>
      <c r="U27" s="83">
        <f t="shared" si="10"/>
        <v>94.693106040529798</v>
      </c>
      <c r="V27" s="82">
        <f>SUM( 月次!V118:V129)</f>
        <v>19010</v>
      </c>
      <c r="W27" s="83">
        <f t="shared" si="10"/>
        <v>112.95977182244934</v>
      </c>
      <c r="X27" s="82">
        <f t="shared" si="11"/>
        <v>172053</v>
      </c>
      <c r="Y27" s="83">
        <f t="shared" si="12"/>
        <v>102.56451526369442</v>
      </c>
      <c r="Z27" s="82">
        <f>SUM( 月次!Z118:Z129)</f>
        <v>5703</v>
      </c>
      <c r="AA27" s="82" t="s">
        <v>29</v>
      </c>
      <c r="AB27" s="82">
        <f>SUM( 月次!AB118:AB129)</f>
        <v>27931</v>
      </c>
      <c r="AC27" s="82" t="s">
        <v>163</v>
      </c>
      <c r="AD27" s="260"/>
      <c r="AE27" s="260"/>
      <c r="AF27" s="260"/>
      <c r="AG27" s="260"/>
      <c r="AH27" s="260"/>
      <c r="AI27" s="260"/>
      <c r="AJ27" s="176">
        <v>89916</v>
      </c>
      <c r="AK27" s="174">
        <f t="shared" si="13"/>
        <v>95.367188494336261</v>
      </c>
      <c r="AL27" s="33" t="s">
        <v>167</v>
      </c>
      <c r="AM27" s="33" t="s">
        <v>167</v>
      </c>
      <c r="AN27" s="33" t="s">
        <v>167</v>
      </c>
      <c r="AO27" s="33" t="s">
        <v>167</v>
      </c>
      <c r="AP27" s="33" t="s">
        <v>167</v>
      </c>
      <c r="AQ27" s="33" t="s">
        <v>167</v>
      </c>
      <c r="AR27" s="135">
        <f t="shared" si="1"/>
        <v>67.05417153361546</v>
      </c>
      <c r="AS27" s="136">
        <f t="shared" si="2"/>
        <v>32.94582846638454</v>
      </c>
      <c r="AT27" s="141"/>
      <c r="AU27" s="143"/>
      <c r="AV27" s="14"/>
      <c r="AW27" s="14"/>
      <c r="AX27" s="14"/>
      <c r="AY27" s="14"/>
      <c r="AZ27" s="14"/>
      <c r="BA27" s="14"/>
      <c r="BB27" s="14"/>
    </row>
    <row r="28" spans="2:54" ht="12" customHeight="1">
      <c r="B28" s="32" t="s">
        <v>1</v>
      </c>
      <c r="C28" s="63" t="s">
        <v>5</v>
      </c>
      <c r="D28" s="79">
        <f>SUM(月次!D130:D141)</f>
        <v>678489</v>
      </c>
      <c r="E28" s="124">
        <f t="shared" si="3"/>
        <v>95.743608992848394</v>
      </c>
      <c r="F28" s="82">
        <f>SUM(月次!F130:F141)</f>
        <v>7730</v>
      </c>
      <c r="G28" s="83">
        <f t="shared" si="3"/>
        <v>99.446803036150783</v>
      </c>
      <c r="H28" s="82">
        <f>SUM(月次!H130:H141)</f>
        <v>1146</v>
      </c>
      <c r="I28" s="83">
        <f t="shared" ref="I28:I31" si="14">H28/H27*100</f>
        <v>91.533546325878589</v>
      </c>
      <c r="J28" s="82">
        <f t="shared" si="4"/>
        <v>670759</v>
      </c>
      <c r="K28" s="83">
        <f t="shared" si="5"/>
        <v>95.702539240011475</v>
      </c>
      <c r="L28" s="82">
        <f>SUM(月次!L130:L141)</f>
        <v>323677</v>
      </c>
      <c r="M28" s="83">
        <f t="shared" si="6"/>
        <v>98.276919526828436</v>
      </c>
      <c r="N28" s="82">
        <f>SUM(月次!N130:N141)</f>
        <v>148263</v>
      </c>
      <c r="O28" s="83">
        <f t="shared" si="7"/>
        <v>98.380921414968512</v>
      </c>
      <c r="P28" s="82">
        <f t="shared" si="8"/>
        <v>-175414</v>
      </c>
      <c r="Q28" s="83">
        <f t="shared" ref="Q28:S31" si="15">P28/P27*100</f>
        <v>98.189186617333434</v>
      </c>
      <c r="R28" s="82">
        <f t="shared" si="0"/>
        <v>495345</v>
      </c>
      <c r="S28" s="83">
        <f t="shared" si="15"/>
        <v>94.85188518468874</v>
      </c>
      <c r="T28" s="82">
        <f>SUM(月次!T130:T141)</f>
        <v>327678</v>
      </c>
      <c r="U28" s="83">
        <f t="shared" ref="U28:W31" si="16">T28/T27*100</f>
        <v>93.574963518449238</v>
      </c>
      <c r="V28" s="82">
        <f>SUM(月次!V130:V141)</f>
        <v>21695</v>
      </c>
      <c r="W28" s="83">
        <f t="shared" si="16"/>
        <v>114.1241451867438</v>
      </c>
      <c r="X28" s="82">
        <f t="shared" si="11"/>
        <v>167667</v>
      </c>
      <c r="Y28" s="83">
        <f t="shared" si="12"/>
        <v>97.450785513766107</v>
      </c>
      <c r="Z28" s="82">
        <f>SUM(月次!Z130:Z141)</f>
        <v>5282</v>
      </c>
      <c r="AA28" s="83">
        <f t="shared" ref="AA28:AA31" si="17">Z28/Z27*100</f>
        <v>92.61792039277573</v>
      </c>
      <c r="AB28" s="82">
        <f>SUM(月次!AB130:AB141)</f>
        <v>26538</v>
      </c>
      <c r="AC28" s="83">
        <f t="shared" ref="AC28:AC31" si="18">AB28/AB27*100</f>
        <v>95.01270989223444</v>
      </c>
      <c r="AD28" s="257"/>
      <c r="AE28" s="257"/>
      <c r="AF28" s="257"/>
      <c r="AG28" s="257"/>
      <c r="AH28" s="257"/>
      <c r="AI28" s="257"/>
      <c r="AJ28" s="176">
        <v>80394</v>
      </c>
      <c r="AK28" s="174">
        <f t="shared" si="13"/>
        <v>89.410116108367816</v>
      </c>
      <c r="AL28" s="33" t="s">
        <v>167</v>
      </c>
      <c r="AM28" s="33" t="s">
        <v>167</v>
      </c>
      <c r="AN28" s="33" t="s">
        <v>167</v>
      </c>
      <c r="AO28" s="33" t="s">
        <v>167</v>
      </c>
      <c r="AP28" s="33" t="s">
        <v>167</v>
      </c>
      <c r="AQ28" s="33" t="s">
        <v>167</v>
      </c>
      <c r="AR28" s="135">
        <f t="shared" si="1"/>
        <v>66.151470187445113</v>
      </c>
      <c r="AS28" s="136">
        <f t="shared" si="2"/>
        <v>33.848529812554887</v>
      </c>
      <c r="AT28" s="141"/>
      <c r="AU28" s="143"/>
      <c r="AV28" s="14"/>
      <c r="AW28" s="14"/>
      <c r="AX28" s="14"/>
      <c r="AY28" s="14"/>
      <c r="AZ28" s="14"/>
      <c r="BA28" s="14"/>
      <c r="BB28" s="14"/>
    </row>
    <row r="29" spans="2:54" ht="12" customHeight="1">
      <c r="B29" s="32" t="s">
        <v>26</v>
      </c>
      <c r="C29" s="63" t="s">
        <v>6</v>
      </c>
      <c r="D29" s="79">
        <f>SUM(月次!D142:D153)</f>
        <v>664269</v>
      </c>
      <c r="E29" s="124">
        <f t="shared" si="3"/>
        <v>97.904166464010473</v>
      </c>
      <c r="F29" s="82">
        <f>SUM(月次!F142:F153)</f>
        <v>7412</v>
      </c>
      <c r="G29" s="83">
        <f t="shared" si="3"/>
        <v>95.886157826649423</v>
      </c>
      <c r="H29" s="82">
        <f>SUM(月次!H142:H153)</f>
        <v>929</v>
      </c>
      <c r="I29" s="83">
        <f t="shared" si="14"/>
        <v>81.06457242582897</v>
      </c>
      <c r="J29" s="82">
        <f t="shared" si="4"/>
        <v>656857</v>
      </c>
      <c r="K29" s="83">
        <f t="shared" si="5"/>
        <v>97.927422516880142</v>
      </c>
      <c r="L29" s="82">
        <f>SUM(月次!L142:L153)</f>
        <v>307912</v>
      </c>
      <c r="M29" s="83">
        <f t="shared" si="6"/>
        <v>95.129403695659562</v>
      </c>
      <c r="N29" s="82">
        <f>SUM(月次!N142:N153)</f>
        <v>131720</v>
      </c>
      <c r="O29" s="83">
        <f t="shared" si="7"/>
        <v>88.842125142483283</v>
      </c>
      <c r="P29" s="82">
        <f t="shared" si="8"/>
        <v>-176192</v>
      </c>
      <c r="Q29" s="83">
        <f t="shared" si="15"/>
        <v>100.4435221818099</v>
      </c>
      <c r="R29" s="82">
        <f t="shared" si="0"/>
        <v>480665</v>
      </c>
      <c r="S29" s="83">
        <f t="shared" si="15"/>
        <v>97.036408967487304</v>
      </c>
      <c r="T29" s="82">
        <f>SUM(月次!T142:T153)</f>
        <v>314577</v>
      </c>
      <c r="U29" s="83">
        <f t="shared" si="16"/>
        <v>96.001867687180706</v>
      </c>
      <c r="V29" s="82">
        <f>SUM(月次!V142:V153)</f>
        <v>20753</v>
      </c>
      <c r="W29" s="83">
        <f t="shared" si="16"/>
        <v>95.657985710993316</v>
      </c>
      <c r="X29" s="82">
        <f t="shared" si="11"/>
        <v>166088</v>
      </c>
      <c r="Y29" s="83">
        <f t="shared" si="12"/>
        <v>99.058252369279586</v>
      </c>
      <c r="Z29" s="82">
        <f>SUM(月次!Z142:Z153)</f>
        <v>5148</v>
      </c>
      <c r="AA29" s="83">
        <f t="shared" si="17"/>
        <v>97.463082165846274</v>
      </c>
      <c r="AB29" s="82">
        <f>SUM(月次!AB142:AB153)</f>
        <v>18130</v>
      </c>
      <c r="AC29" s="83">
        <f t="shared" si="18"/>
        <v>68.31713015298817</v>
      </c>
      <c r="AD29" s="257"/>
      <c r="AE29" s="257"/>
      <c r="AF29" s="257"/>
      <c r="AG29" s="257"/>
      <c r="AH29" s="257"/>
      <c r="AI29" s="257"/>
      <c r="AJ29" s="176">
        <v>95533</v>
      </c>
      <c r="AK29" s="174">
        <f t="shared" si="13"/>
        <v>118.83100728910119</v>
      </c>
      <c r="AL29" s="33" t="s">
        <v>167</v>
      </c>
      <c r="AM29" s="33" t="s">
        <v>167</v>
      </c>
      <c r="AN29" s="33" t="s">
        <v>167</v>
      </c>
      <c r="AO29" s="33" t="s">
        <v>167</v>
      </c>
      <c r="AP29" s="33" t="s">
        <v>167</v>
      </c>
      <c r="AQ29" s="33" t="s">
        <v>167</v>
      </c>
      <c r="AR29" s="135">
        <f t="shared" si="1"/>
        <v>65.446204737187017</v>
      </c>
      <c r="AS29" s="136">
        <f t="shared" si="2"/>
        <v>34.553795262812976</v>
      </c>
      <c r="AT29" s="141"/>
      <c r="AU29" s="143"/>
      <c r="AV29" s="14"/>
      <c r="AW29" s="14"/>
      <c r="AX29" s="14"/>
      <c r="AY29" s="14"/>
      <c r="AZ29" s="14"/>
      <c r="BA29" s="14"/>
      <c r="BB29" s="14"/>
    </row>
    <row r="30" spans="2:54" ht="12" customHeight="1">
      <c r="B30" s="38" t="s">
        <v>164</v>
      </c>
      <c r="C30" s="62" t="s">
        <v>7</v>
      </c>
      <c r="D30" s="80">
        <f>SUM(月次!D154:D165)</f>
        <v>619591</v>
      </c>
      <c r="E30" s="125">
        <f t="shared" si="3"/>
        <v>93.27411033783001</v>
      </c>
      <c r="F30" s="84">
        <f>SUM(月次!F154:F165)</f>
        <v>7427</v>
      </c>
      <c r="G30" s="85">
        <f t="shared" si="3"/>
        <v>100.20237452779277</v>
      </c>
      <c r="H30" s="84">
        <f>SUM(月次!H154:H165)</f>
        <v>1130</v>
      </c>
      <c r="I30" s="85">
        <f t="shared" si="14"/>
        <v>121.63616792249732</v>
      </c>
      <c r="J30" s="84">
        <f t="shared" si="4"/>
        <v>612164</v>
      </c>
      <c r="K30" s="85">
        <f t="shared" si="5"/>
        <v>93.195931534565361</v>
      </c>
      <c r="L30" s="84">
        <f>SUM(月次!L154:L165)</f>
        <v>289698</v>
      </c>
      <c r="M30" s="85">
        <f t="shared" si="6"/>
        <v>94.084673543090233</v>
      </c>
      <c r="N30" s="84">
        <f>SUM(月次!N154:N165)</f>
        <v>121540</v>
      </c>
      <c r="O30" s="85">
        <f t="shared" si="7"/>
        <v>92.27148496811418</v>
      </c>
      <c r="P30" s="84">
        <f t="shared" si="8"/>
        <v>-168158</v>
      </c>
      <c r="Q30" s="85">
        <f t="shared" si="15"/>
        <v>95.440201598256451</v>
      </c>
      <c r="R30" s="84">
        <f t="shared" si="0"/>
        <v>444006</v>
      </c>
      <c r="S30" s="85">
        <f t="shared" si="15"/>
        <v>92.373274525917211</v>
      </c>
      <c r="T30" s="84">
        <f>SUM(月次!T154:T165)</f>
        <v>304888</v>
      </c>
      <c r="U30" s="85">
        <f t="shared" si="16"/>
        <v>96.919990972003674</v>
      </c>
      <c r="V30" s="84">
        <f>SUM(月次!V154:V165)</f>
        <v>18839</v>
      </c>
      <c r="W30" s="85">
        <f t="shared" si="16"/>
        <v>90.777237025972141</v>
      </c>
      <c r="X30" s="84">
        <f t="shared" si="11"/>
        <v>139118</v>
      </c>
      <c r="Y30" s="85">
        <f t="shared" si="12"/>
        <v>83.761620345840754</v>
      </c>
      <c r="Z30" s="84">
        <f>SUM(月次!Z154:Z165)</f>
        <v>4407</v>
      </c>
      <c r="AA30" s="85">
        <f t="shared" si="17"/>
        <v>85.606060606060609</v>
      </c>
      <c r="AB30" s="84">
        <f>SUM(月次!AB154:AB165)</f>
        <v>17877</v>
      </c>
      <c r="AC30" s="85">
        <f t="shared" si="18"/>
        <v>98.604522890237178</v>
      </c>
      <c r="AD30" s="258"/>
      <c r="AE30" s="258"/>
      <c r="AF30" s="258"/>
      <c r="AG30" s="258"/>
      <c r="AH30" s="258"/>
      <c r="AI30" s="258"/>
      <c r="AJ30" s="177">
        <v>77400</v>
      </c>
      <c r="AK30" s="175">
        <f t="shared" si="13"/>
        <v>81.019124281661831</v>
      </c>
      <c r="AL30" s="33" t="s">
        <v>167</v>
      </c>
      <c r="AM30" s="33" t="s">
        <v>167</v>
      </c>
      <c r="AN30" s="33" t="s">
        <v>167</v>
      </c>
      <c r="AO30" s="33" t="s">
        <v>167</v>
      </c>
      <c r="AP30" s="33" t="s">
        <v>167</v>
      </c>
      <c r="AQ30" s="33" t="s">
        <v>167</v>
      </c>
      <c r="AR30" s="137">
        <f t="shared" si="1"/>
        <v>68.667540528731593</v>
      </c>
      <c r="AS30" s="138">
        <f t="shared" si="2"/>
        <v>31.332459471268407</v>
      </c>
      <c r="AT30" s="141"/>
      <c r="AU30" s="143"/>
      <c r="AV30" s="14"/>
      <c r="AW30" s="14"/>
      <c r="AX30" s="14"/>
      <c r="AY30" s="14"/>
      <c r="AZ30" s="14"/>
      <c r="BA30" s="14"/>
      <c r="BB30" s="14"/>
    </row>
    <row r="31" spans="2:54" ht="12" customHeight="1">
      <c r="B31" s="32" t="s">
        <v>27</v>
      </c>
      <c r="C31" s="64" t="s">
        <v>8</v>
      </c>
      <c r="D31" s="81">
        <f>SUM(月次!D166:D177)</f>
        <v>589886</v>
      </c>
      <c r="E31" s="126">
        <f t="shared" si="3"/>
        <v>95.205708281753616</v>
      </c>
      <c r="F31" s="86">
        <f>SUM(月次!F166:F177)</f>
        <v>6577</v>
      </c>
      <c r="G31" s="87">
        <f t="shared" si="3"/>
        <v>88.555271307391948</v>
      </c>
      <c r="H31" s="86">
        <f>SUM(月次!H166:H177)</f>
        <v>905</v>
      </c>
      <c r="I31" s="87">
        <f t="shared" si="14"/>
        <v>80.088495575221245</v>
      </c>
      <c r="J31" s="86">
        <f t="shared" si="4"/>
        <v>583309</v>
      </c>
      <c r="K31" s="87">
        <f t="shared" si="5"/>
        <v>95.286393842173013</v>
      </c>
      <c r="L31" s="86">
        <f>SUM(月次!L166:L177)</f>
        <v>286085</v>
      </c>
      <c r="M31" s="87">
        <f t="shared" si="6"/>
        <v>98.752839163542731</v>
      </c>
      <c r="N31" s="86">
        <f>SUM(月次!N166:N177)</f>
        <v>106331</v>
      </c>
      <c r="O31" s="87">
        <f t="shared" si="7"/>
        <v>87.486424222478192</v>
      </c>
      <c r="P31" s="86">
        <f t="shared" si="8"/>
        <v>-179754</v>
      </c>
      <c r="Q31" s="87">
        <f t="shared" si="15"/>
        <v>106.89589552682597</v>
      </c>
      <c r="R31" s="96">
        <f t="shared" si="0"/>
        <v>403555</v>
      </c>
      <c r="S31" s="87">
        <f t="shared" si="15"/>
        <v>90.889537528772138</v>
      </c>
      <c r="T31" s="86">
        <f>SUM(月次!T166:T177)</f>
        <v>276035</v>
      </c>
      <c r="U31" s="87">
        <f t="shared" si="16"/>
        <v>90.536524887827667</v>
      </c>
      <c r="V31" s="86">
        <f>SUM(月次!V166:V177)</f>
        <v>20195</v>
      </c>
      <c r="W31" s="87">
        <f t="shared" si="16"/>
        <v>107.19783427995115</v>
      </c>
      <c r="X31" s="86">
        <f t="shared" si="11"/>
        <v>127520</v>
      </c>
      <c r="Y31" s="87">
        <f t="shared" si="12"/>
        <v>91.663192397820552</v>
      </c>
      <c r="Z31" s="86">
        <f>SUM(月次!Z166:Z177)</f>
        <v>2979</v>
      </c>
      <c r="AA31" s="87">
        <f t="shared" si="17"/>
        <v>67.597004765146366</v>
      </c>
      <c r="AB31" s="86">
        <f>SUM(月次!AB166:AB177)</f>
        <v>10580</v>
      </c>
      <c r="AC31" s="87">
        <f t="shared" si="18"/>
        <v>59.182189405381216</v>
      </c>
      <c r="AD31" s="259"/>
      <c r="AE31" s="259"/>
      <c r="AF31" s="259"/>
      <c r="AG31" s="259"/>
      <c r="AH31" s="259"/>
      <c r="AI31" s="259"/>
      <c r="AJ31" s="178">
        <v>69771.906000000003</v>
      </c>
      <c r="AK31" s="47">
        <f t="shared" si="13"/>
        <v>90.144581395348837</v>
      </c>
      <c r="AL31" s="196" t="s">
        <v>167</v>
      </c>
      <c r="AM31" s="196" t="s">
        <v>167</v>
      </c>
      <c r="AN31" s="196" t="s">
        <v>167</v>
      </c>
      <c r="AO31" s="196" t="s">
        <v>167</v>
      </c>
      <c r="AP31" s="196" t="s">
        <v>167</v>
      </c>
      <c r="AQ31" s="196" t="s">
        <v>167</v>
      </c>
      <c r="AR31" s="135">
        <f t="shared" si="1"/>
        <v>68.400837556219102</v>
      </c>
      <c r="AS31" s="136">
        <f t="shared" si="2"/>
        <v>31.599162443780898</v>
      </c>
      <c r="AT31" s="141"/>
      <c r="AU31" s="143"/>
      <c r="AV31" s="14"/>
      <c r="AW31" s="14"/>
      <c r="AX31" s="14"/>
      <c r="AY31" s="14"/>
      <c r="AZ31" s="14"/>
      <c r="BA31" s="14"/>
      <c r="BB31" s="14"/>
    </row>
    <row r="32" spans="2:54" ht="12" customHeight="1">
      <c r="B32" s="32" t="s">
        <v>165</v>
      </c>
      <c r="C32" s="58" t="s">
        <v>9</v>
      </c>
      <c r="D32" s="79">
        <f>SUM(月次!D178:D189)</f>
        <v>611100</v>
      </c>
      <c r="E32" s="124">
        <f t="shared" ref="E32:E37" si="19">D32/D31*100</f>
        <v>103.59628809634404</v>
      </c>
      <c r="F32" s="82">
        <f>SUM(月次!F178:F189)</f>
        <v>5120</v>
      </c>
      <c r="G32" s="83">
        <f t="shared" ref="G32:G37" si="20">F32/F31*100</f>
        <v>77.847042724646499</v>
      </c>
      <c r="H32" s="82">
        <f>SUM(月次!H178:H189)</f>
        <v>356</v>
      </c>
      <c r="I32" s="83">
        <f t="shared" ref="I32:I37" si="21">H32/H31*100</f>
        <v>39.33701657458564</v>
      </c>
      <c r="J32" s="82">
        <f t="shared" si="4"/>
        <v>605980</v>
      </c>
      <c r="K32" s="83">
        <f t="shared" ref="K32:K37" si="22">J32/J31*100</f>
        <v>103.88661927040386</v>
      </c>
      <c r="L32" s="82">
        <f>SUM(月次!L178:L189)</f>
        <v>301174</v>
      </c>
      <c r="M32" s="83">
        <f t="shared" ref="M32:M37" si="23">L32/L31*100</f>
        <v>105.27430658720311</v>
      </c>
      <c r="N32" s="82">
        <f>SUM(月次!N178:N189)</f>
        <v>145866</v>
      </c>
      <c r="O32" s="83">
        <f t="shared" ref="O32:O37" si="24">N32/N31*100</f>
        <v>137.18106666917456</v>
      </c>
      <c r="P32" s="82">
        <f t="shared" si="8"/>
        <v>-155308</v>
      </c>
      <c r="Q32" s="83">
        <f t="shared" ref="Q32:Q37" si="25">P32/P31*100</f>
        <v>86.400302635824517</v>
      </c>
      <c r="R32" s="91">
        <f t="shared" si="0"/>
        <v>450672</v>
      </c>
      <c r="S32" s="83">
        <f t="shared" ref="S32:S37" si="26">R32/R31*100</f>
        <v>111.67548413475239</v>
      </c>
      <c r="T32" s="82">
        <f>SUM(月次!T178:T189)</f>
        <v>295151</v>
      </c>
      <c r="U32" s="83">
        <f t="shared" ref="U32:U37" si="27">T32/T31*100</f>
        <v>106.92520875975873</v>
      </c>
      <c r="V32" s="82">
        <f>SUM(月次!V178:V189)</f>
        <v>18075</v>
      </c>
      <c r="W32" s="83">
        <f t="shared" ref="W32:W37" si="28">V32/V31*100</f>
        <v>89.502352067343409</v>
      </c>
      <c r="X32" s="82">
        <f t="shared" si="11"/>
        <v>155521</v>
      </c>
      <c r="Y32" s="83">
        <f t="shared" ref="Y32:Y37" si="29">X32/X31*100</f>
        <v>121.95812421580929</v>
      </c>
      <c r="Z32" s="82">
        <f>SUM(月次!Z178:Z189)</f>
        <v>2938</v>
      </c>
      <c r="AA32" s="83">
        <f t="shared" ref="AA32:AA37" si="30">Z32/Z31*100</f>
        <v>98.623699227928839</v>
      </c>
      <c r="AB32" s="82">
        <f>SUM(月次!AB178:AB189)</f>
        <v>11784</v>
      </c>
      <c r="AC32" s="83">
        <f t="shared" ref="AC32:AC35" si="31">AB32/AB31*100</f>
        <v>111.37996219281663</v>
      </c>
      <c r="AD32" s="257"/>
      <c r="AE32" s="257"/>
      <c r="AF32" s="257"/>
      <c r="AG32" s="257"/>
      <c r="AH32" s="257"/>
      <c r="AI32" s="257"/>
      <c r="AJ32" s="176">
        <v>81989.760999999999</v>
      </c>
      <c r="AK32" s="174">
        <f t="shared" ref="AK32:AK37" si="32">AJ32/AJ31*100</f>
        <v>117.51113836563387</v>
      </c>
      <c r="AL32" s="33" t="s">
        <v>167</v>
      </c>
      <c r="AM32" s="33" t="s">
        <v>167</v>
      </c>
      <c r="AN32" s="33" t="s">
        <v>167</v>
      </c>
      <c r="AO32" s="33" t="s">
        <v>167</v>
      </c>
      <c r="AP32" s="33" t="s">
        <v>167</v>
      </c>
      <c r="AQ32" s="33" t="s">
        <v>167</v>
      </c>
      <c r="AR32" s="135">
        <f t="shared" si="1"/>
        <v>65.491310753718892</v>
      </c>
      <c r="AS32" s="136">
        <f t="shared" si="2"/>
        <v>34.508689246281108</v>
      </c>
      <c r="AT32" s="141"/>
      <c r="AU32" s="143"/>
      <c r="AV32" s="14"/>
      <c r="AW32" s="14"/>
      <c r="AX32" s="14"/>
      <c r="AY32" s="14"/>
      <c r="AZ32" s="14"/>
      <c r="BA32" s="14"/>
      <c r="BB32" s="14"/>
    </row>
    <row r="33" spans="1:54" s="54" customFormat="1" ht="12" customHeight="1">
      <c r="A33" s="11"/>
      <c r="B33" s="32" t="s">
        <v>49</v>
      </c>
      <c r="C33" s="58" t="s">
        <v>166</v>
      </c>
      <c r="D33" s="79">
        <f>SUM(月次!D190:D201)</f>
        <v>598477</v>
      </c>
      <c r="E33" s="124">
        <f t="shared" si="19"/>
        <v>97.934380625102278</v>
      </c>
      <c r="F33" s="82">
        <f>SUM(月次!F190:F201)</f>
        <v>5117</v>
      </c>
      <c r="G33" s="83">
        <f t="shared" si="20"/>
        <v>99.94140625</v>
      </c>
      <c r="H33" s="82">
        <f>SUM(月次!H190:H201)</f>
        <v>353</v>
      </c>
      <c r="I33" s="83">
        <f t="shared" si="21"/>
        <v>99.157303370786522</v>
      </c>
      <c r="J33" s="82">
        <f t="shared" si="4"/>
        <v>593360</v>
      </c>
      <c r="K33" s="83">
        <f t="shared" si="22"/>
        <v>97.917423017261299</v>
      </c>
      <c r="L33" s="82">
        <f>SUM(月次!L190:L201)</f>
        <v>306169</v>
      </c>
      <c r="M33" s="83">
        <f t="shared" si="23"/>
        <v>101.65850969871238</v>
      </c>
      <c r="N33" s="82">
        <f>SUM(月次!N190:N201)</f>
        <v>150502</v>
      </c>
      <c r="O33" s="83">
        <f t="shared" si="24"/>
        <v>103.17825949844377</v>
      </c>
      <c r="P33" s="82">
        <f t="shared" si="8"/>
        <v>-155667</v>
      </c>
      <c r="Q33" s="83">
        <f t="shared" si="25"/>
        <v>100.23115357869523</v>
      </c>
      <c r="R33" s="91">
        <f t="shared" si="0"/>
        <v>437693</v>
      </c>
      <c r="S33" s="83">
        <f t="shared" si="26"/>
        <v>97.120078460609932</v>
      </c>
      <c r="T33" s="82">
        <f>SUM(月次!T190:T201)</f>
        <v>293720</v>
      </c>
      <c r="U33" s="83">
        <f t="shared" si="27"/>
        <v>99.515163424823228</v>
      </c>
      <c r="V33" s="82">
        <f>SUM(月次!V190:V201)</f>
        <v>16286</v>
      </c>
      <c r="W33" s="83">
        <f t="shared" si="28"/>
        <v>90.102351313969578</v>
      </c>
      <c r="X33" s="82">
        <f t="shared" si="11"/>
        <v>143973</v>
      </c>
      <c r="Y33" s="83">
        <f t="shared" si="29"/>
        <v>92.574636222760915</v>
      </c>
      <c r="Z33" s="82">
        <f>SUM(月次!Z190:Z201)</f>
        <v>3092</v>
      </c>
      <c r="AA33" s="83">
        <f t="shared" si="30"/>
        <v>105.24166099387338</v>
      </c>
      <c r="AB33" s="82">
        <f>SUM(月次!AB190:AB201)</f>
        <v>11658</v>
      </c>
      <c r="AC33" s="83">
        <f t="shared" si="31"/>
        <v>98.930753564154784</v>
      </c>
      <c r="AD33" s="257"/>
      <c r="AE33" s="257"/>
      <c r="AF33" s="257"/>
      <c r="AG33" s="257"/>
      <c r="AH33" s="257"/>
      <c r="AI33" s="257"/>
      <c r="AJ33" s="176">
        <v>70831.903000000006</v>
      </c>
      <c r="AK33" s="174">
        <f t="shared" si="32"/>
        <v>86.391156817739727</v>
      </c>
      <c r="AL33" s="33" t="s">
        <v>167</v>
      </c>
      <c r="AM33" s="33" t="s">
        <v>167</v>
      </c>
      <c r="AN33" s="33" t="s">
        <v>167</v>
      </c>
      <c r="AO33" s="33" t="s">
        <v>167</v>
      </c>
      <c r="AP33" s="33" t="s">
        <v>167</v>
      </c>
      <c r="AQ33" s="33" t="s">
        <v>167</v>
      </c>
      <c r="AR33" s="135">
        <f t="shared" si="1"/>
        <v>67.106396492518726</v>
      </c>
      <c r="AS33" s="136">
        <f t="shared" si="2"/>
        <v>32.893603507481274</v>
      </c>
      <c r="AT33" s="142"/>
      <c r="AU33" s="143"/>
    </row>
    <row r="34" spans="1:54" s="54" customFormat="1" ht="12" customHeight="1">
      <c r="A34" s="11"/>
      <c r="B34" s="32" t="s">
        <v>172</v>
      </c>
      <c r="C34" s="58" t="s">
        <v>173</v>
      </c>
      <c r="D34" s="79">
        <f>SUM(月次!D202:D213)</f>
        <v>576825</v>
      </c>
      <c r="E34" s="83">
        <f t="shared" si="19"/>
        <v>96.382150024144622</v>
      </c>
      <c r="F34" s="82">
        <f>SUM(月次!F202:F213)</f>
        <v>4732</v>
      </c>
      <c r="G34" s="83">
        <f t="shared" si="20"/>
        <v>92.476060191518471</v>
      </c>
      <c r="H34" s="82">
        <f>SUM(月次!H202:H213)</f>
        <v>364</v>
      </c>
      <c r="I34" s="83">
        <f t="shared" si="21"/>
        <v>103.11614730878188</v>
      </c>
      <c r="J34" s="82">
        <f t="shared" ref="J34" si="33">D34-F34</f>
        <v>572093</v>
      </c>
      <c r="K34" s="83">
        <f t="shared" si="22"/>
        <v>96.415835243359851</v>
      </c>
      <c r="L34" s="82">
        <f>SUM(月次!L202:L213)</f>
        <v>284253</v>
      </c>
      <c r="M34" s="83">
        <f t="shared" si="23"/>
        <v>92.841861847541722</v>
      </c>
      <c r="N34" s="82">
        <f>SUM(月次!N202:N213)</f>
        <v>136187</v>
      </c>
      <c r="O34" s="83">
        <f t="shared" si="24"/>
        <v>90.488498491714395</v>
      </c>
      <c r="P34" s="82">
        <f t="shared" ref="P34" si="34">N34-L34</f>
        <v>-148066</v>
      </c>
      <c r="Q34" s="83">
        <f t="shared" si="25"/>
        <v>95.1171410767857</v>
      </c>
      <c r="R34" s="91">
        <f t="shared" ref="R34" si="35">J34+P34</f>
        <v>424027</v>
      </c>
      <c r="S34" s="83">
        <f t="shared" si="26"/>
        <v>96.877720228562026</v>
      </c>
      <c r="T34" s="82">
        <f>SUM(月次!T202:T213)</f>
        <v>293483</v>
      </c>
      <c r="U34" s="83">
        <f t="shared" si="27"/>
        <v>99.919310908348095</v>
      </c>
      <c r="V34" s="82">
        <f>SUM(月次!V202:V213)</f>
        <v>23013</v>
      </c>
      <c r="W34" s="83">
        <f t="shared" si="28"/>
        <v>141.30541569446152</v>
      </c>
      <c r="X34" s="82">
        <f t="shared" ref="X34" si="36">+R34-T34</f>
        <v>130544</v>
      </c>
      <c r="Y34" s="83">
        <f t="shared" si="29"/>
        <v>90.672556659929299</v>
      </c>
      <c r="Z34" s="82">
        <f>SUM(月次!Z202:Z213)</f>
        <v>3138</v>
      </c>
      <c r="AA34" s="83">
        <f t="shared" si="30"/>
        <v>101.48771021992238</v>
      </c>
      <c r="AB34" s="82">
        <f>SUM(月次!AB202:AB213)</f>
        <v>10087</v>
      </c>
      <c r="AC34" s="83">
        <f t="shared" si="31"/>
        <v>86.524275175844906</v>
      </c>
      <c r="AD34" s="144"/>
      <c r="AE34" s="144"/>
      <c r="AF34" s="144"/>
      <c r="AG34" s="144"/>
      <c r="AH34" s="144"/>
      <c r="AI34" s="144"/>
      <c r="AJ34" s="34">
        <v>58709</v>
      </c>
      <c r="AK34" s="33">
        <f t="shared" si="32"/>
        <v>82.884967808926433</v>
      </c>
      <c r="AL34" s="34">
        <v>3234</v>
      </c>
      <c r="AM34" s="33" t="s">
        <v>167</v>
      </c>
      <c r="AN34" s="33" t="s">
        <v>167</v>
      </c>
      <c r="AO34" s="33" t="s">
        <v>167</v>
      </c>
      <c r="AP34" s="33" t="s">
        <v>167</v>
      </c>
      <c r="AQ34" s="33" t="s">
        <v>167</v>
      </c>
      <c r="AR34" s="135">
        <f t="shared" ref="AR34" si="37">T34/R34*100</f>
        <v>69.213281229733013</v>
      </c>
      <c r="AS34" s="136">
        <f t="shared" ref="AS34" si="38">X34/R34*100</f>
        <v>30.786718770266987</v>
      </c>
    </row>
    <row r="35" spans="1:54" s="54" customFormat="1" ht="12" customHeight="1">
      <c r="A35" s="11"/>
      <c r="B35" s="38" t="s">
        <v>174</v>
      </c>
      <c r="C35" s="60" t="s">
        <v>175</v>
      </c>
      <c r="D35" s="80">
        <f>SUM(月次!D214:D225)</f>
        <v>576704</v>
      </c>
      <c r="E35" s="85">
        <f t="shared" si="19"/>
        <v>99.979023100593764</v>
      </c>
      <c r="F35" s="84">
        <f>SUM(月次!F214:F225)</f>
        <v>4924</v>
      </c>
      <c r="G35" s="85">
        <f t="shared" si="20"/>
        <v>104.0574809805579</v>
      </c>
      <c r="H35" s="84">
        <f>SUM(月次!H214:H225)</f>
        <v>364</v>
      </c>
      <c r="I35" s="85">
        <f t="shared" si="21"/>
        <v>100</v>
      </c>
      <c r="J35" s="84">
        <f t="shared" ref="J35" si="39">D35-F35</f>
        <v>571780</v>
      </c>
      <c r="K35" s="85">
        <f t="shared" si="22"/>
        <v>99.945288615662136</v>
      </c>
      <c r="L35" s="84">
        <f>SUM(月次!L214:L225)</f>
        <v>287938</v>
      </c>
      <c r="M35" s="85">
        <f t="shared" si="23"/>
        <v>101.29638033723478</v>
      </c>
      <c r="N35" s="84">
        <f>SUM(月次!N214:N225)</f>
        <v>115543</v>
      </c>
      <c r="O35" s="85">
        <f t="shared" si="24"/>
        <v>84.841431267301587</v>
      </c>
      <c r="P35" s="84">
        <f t="shared" ref="P35" si="40">N35-L35</f>
        <v>-172395</v>
      </c>
      <c r="Q35" s="85">
        <f t="shared" si="25"/>
        <v>116.43118609268839</v>
      </c>
      <c r="R35" s="92">
        <f t="shared" ref="R35" si="41">J35+P35</f>
        <v>399385</v>
      </c>
      <c r="S35" s="85">
        <f t="shared" si="26"/>
        <v>94.18857761416136</v>
      </c>
      <c r="T35" s="84">
        <f>SUM(月次!T214:T225)</f>
        <v>289622</v>
      </c>
      <c r="U35" s="85">
        <f t="shared" si="27"/>
        <v>98.684421244160646</v>
      </c>
      <c r="V35" s="84">
        <f>SUM(月次!V214:V225)</f>
        <v>20563</v>
      </c>
      <c r="W35" s="85">
        <f t="shared" si="28"/>
        <v>89.353843479772294</v>
      </c>
      <c r="X35" s="84">
        <f t="shared" ref="X35" si="42">+R35-T35</f>
        <v>109763</v>
      </c>
      <c r="Y35" s="85">
        <f t="shared" si="29"/>
        <v>84.081229317318289</v>
      </c>
      <c r="Z35" s="84">
        <f>SUM(月次!Z214:Z225)</f>
        <v>2791</v>
      </c>
      <c r="AA35" s="85">
        <f t="shared" si="30"/>
        <v>88.942001274697262</v>
      </c>
      <c r="AB35" s="84">
        <f>SUM(月次!AB214:AB225)</f>
        <v>7854</v>
      </c>
      <c r="AC35" s="85">
        <f t="shared" si="31"/>
        <v>77.862595419847324</v>
      </c>
      <c r="AD35" s="197"/>
      <c r="AE35" s="197"/>
      <c r="AF35" s="197"/>
      <c r="AG35" s="197"/>
      <c r="AH35" s="197"/>
      <c r="AI35" s="197"/>
      <c r="AJ35" s="36">
        <v>52052</v>
      </c>
      <c r="AK35" s="145">
        <f t="shared" si="32"/>
        <v>88.661023011803991</v>
      </c>
      <c r="AL35" s="188">
        <v>3041</v>
      </c>
      <c r="AM35" s="197">
        <f>AL35/AL34*100</f>
        <v>94.0321583178726</v>
      </c>
      <c r="AN35" s="197" t="s">
        <v>167</v>
      </c>
      <c r="AO35" s="197" t="s">
        <v>167</v>
      </c>
      <c r="AP35" s="197" t="s">
        <v>167</v>
      </c>
      <c r="AQ35" s="197" t="s">
        <v>167</v>
      </c>
      <c r="AR35" s="137">
        <f t="shared" ref="AR35" si="43">T35/R35*100</f>
        <v>72.516994879627433</v>
      </c>
      <c r="AS35" s="138">
        <f t="shared" ref="AS35" si="44">X35/R35*100</f>
        <v>27.483005120372571</v>
      </c>
    </row>
    <row r="36" spans="1:54" s="54" customFormat="1" ht="12" customHeight="1">
      <c r="A36" s="11"/>
      <c r="B36" s="29" t="s">
        <v>185</v>
      </c>
      <c r="C36" s="59" t="s">
        <v>186</v>
      </c>
      <c r="D36" s="81">
        <f>SUM(月次!D226:D237)</f>
        <v>570303</v>
      </c>
      <c r="E36" s="126">
        <f t="shared" si="19"/>
        <v>98.890071856619684</v>
      </c>
      <c r="F36" s="86">
        <f>SUM(月次!F226:F237)</f>
        <v>4656</v>
      </c>
      <c r="G36" s="87">
        <f t="shared" si="20"/>
        <v>94.557270511779052</v>
      </c>
      <c r="H36" s="86">
        <f>SUM(月次!H226:H237)</f>
        <v>360</v>
      </c>
      <c r="I36" s="87">
        <f t="shared" si="21"/>
        <v>98.901098901098905</v>
      </c>
      <c r="J36" s="86">
        <f t="shared" ref="J36" si="45">D36-F36</f>
        <v>565647</v>
      </c>
      <c r="K36" s="87">
        <f t="shared" si="22"/>
        <v>98.927384658435059</v>
      </c>
      <c r="L36" s="86">
        <f>SUM(月次!L226:L237)</f>
        <v>284800</v>
      </c>
      <c r="M36" s="87">
        <f t="shared" si="23"/>
        <v>98.910182053080874</v>
      </c>
      <c r="N36" s="86">
        <f>SUM(月次!N226:N237)</f>
        <v>113355</v>
      </c>
      <c r="O36" s="87">
        <f t="shared" si="24"/>
        <v>98.106332707303778</v>
      </c>
      <c r="P36" s="86">
        <f t="shared" ref="P36" si="46">N36-L36</f>
        <v>-171445</v>
      </c>
      <c r="Q36" s="87">
        <f t="shared" si="25"/>
        <v>99.448939934452852</v>
      </c>
      <c r="R36" s="96">
        <f t="shared" ref="R36" si="47">J36+P36</f>
        <v>394202</v>
      </c>
      <c r="S36" s="87">
        <f t="shared" si="26"/>
        <v>98.702254716626811</v>
      </c>
      <c r="T36" s="86">
        <f>SUM(月次!T226:T237)</f>
        <v>294509</v>
      </c>
      <c r="U36" s="87">
        <f t="shared" si="27"/>
        <v>101.687371815677</v>
      </c>
      <c r="V36" s="86">
        <f>SUM(月次!V226:V237)</f>
        <v>23427</v>
      </c>
      <c r="W36" s="87">
        <f t="shared" si="28"/>
        <v>113.92792880416283</v>
      </c>
      <c r="X36" s="86">
        <f t="shared" ref="X36" si="48">+R36-T36</f>
        <v>99693</v>
      </c>
      <c r="Y36" s="87">
        <f t="shared" si="29"/>
        <v>90.825688073394488</v>
      </c>
      <c r="Z36" s="86">
        <f>SUM(月次!Z226:Z237)</f>
        <v>2369</v>
      </c>
      <c r="AA36" s="87">
        <f t="shared" si="30"/>
        <v>84.879971336438558</v>
      </c>
      <c r="AB36" s="87" t="s">
        <v>167</v>
      </c>
      <c r="AC36" s="87" t="s">
        <v>167</v>
      </c>
      <c r="AD36" s="196"/>
      <c r="AE36" s="196"/>
      <c r="AF36" s="196"/>
      <c r="AG36" s="196"/>
      <c r="AH36" s="196"/>
      <c r="AI36" s="196"/>
      <c r="AJ36" s="30">
        <v>46722</v>
      </c>
      <c r="AK36" s="196">
        <f t="shared" si="32"/>
        <v>89.760239760239756</v>
      </c>
      <c r="AL36" s="30">
        <v>2639</v>
      </c>
      <c r="AM36" s="196">
        <f>AL36/AL35*100</f>
        <v>86.780664255179218</v>
      </c>
      <c r="AN36" s="196" t="s">
        <v>167</v>
      </c>
      <c r="AO36" s="196" t="s">
        <v>167</v>
      </c>
      <c r="AP36" s="196" t="s">
        <v>167</v>
      </c>
      <c r="AQ36" s="196" t="s">
        <v>167</v>
      </c>
      <c r="AR36" s="133">
        <f t="shared" ref="AR36" si="49">T36/R36*100</f>
        <v>74.710173971720081</v>
      </c>
      <c r="AS36" s="134">
        <f t="shared" ref="AS36" si="50">X36/R36*100</f>
        <v>25.289826028279915</v>
      </c>
    </row>
    <row r="37" spans="1:54" s="142" customFormat="1" ht="12" customHeight="1">
      <c r="B37" s="32" t="s">
        <v>221</v>
      </c>
      <c r="C37" s="58" t="s">
        <v>222</v>
      </c>
      <c r="D37" s="79">
        <f>SUM(月次!D238:D249)</f>
        <v>562277</v>
      </c>
      <c r="E37" s="124">
        <f t="shared" si="19"/>
        <v>98.592677927347395</v>
      </c>
      <c r="F37" s="82">
        <f>SUM(月次!F238:F249)</f>
        <v>4566</v>
      </c>
      <c r="G37" s="83">
        <f t="shared" si="20"/>
        <v>98.067010309278345</v>
      </c>
      <c r="H37" s="82">
        <f>SUM(月次!H238:H249)</f>
        <v>313</v>
      </c>
      <c r="I37" s="83">
        <f t="shared" si="21"/>
        <v>86.944444444444443</v>
      </c>
      <c r="J37" s="82">
        <f t="shared" ref="J37" si="51">D37-F37</f>
        <v>557711</v>
      </c>
      <c r="K37" s="83">
        <f t="shared" si="22"/>
        <v>98.597004845778372</v>
      </c>
      <c r="L37" s="82">
        <f>SUM(月次!L238:L249)</f>
        <v>284074</v>
      </c>
      <c r="M37" s="83">
        <f t="shared" si="23"/>
        <v>99.745084269662925</v>
      </c>
      <c r="N37" s="82">
        <f>SUM(月次!N238:N249)</f>
        <v>106185</v>
      </c>
      <c r="O37" s="83">
        <f t="shared" si="24"/>
        <v>93.674738652904594</v>
      </c>
      <c r="P37" s="82">
        <f t="shared" ref="P37" si="52">N37-L37</f>
        <v>-177889</v>
      </c>
      <c r="Q37" s="83">
        <f t="shared" si="25"/>
        <v>103.75863979701944</v>
      </c>
      <c r="R37" s="91">
        <f t="shared" ref="R37" si="53">J37+P37</f>
        <v>379822</v>
      </c>
      <c r="S37" s="83">
        <f t="shared" si="26"/>
        <v>96.352124037929784</v>
      </c>
      <c r="T37" s="82">
        <f>SUM(月次!T238:T249)</f>
        <v>291535</v>
      </c>
      <c r="U37" s="83">
        <f t="shared" si="27"/>
        <v>98.990183661619852</v>
      </c>
      <c r="V37" s="82">
        <f>SUM(月次!V238:V249)</f>
        <v>23501</v>
      </c>
      <c r="W37" s="83">
        <f t="shared" si="28"/>
        <v>100.31587484526401</v>
      </c>
      <c r="X37" s="82">
        <f t="shared" ref="X37" si="54">+R37-T37</f>
        <v>88287</v>
      </c>
      <c r="Y37" s="83">
        <f t="shared" si="29"/>
        <v>88.558875748548033</v>
      </c>
      <c r="Z37" s="82">
        <f>SUM(月次!Z238:Z249)</f>
        <v>2371</v>
      </c>
      <c r="AA37" s="83">
        <f t="shared" si="30"/>
        <v>100.08442380751373</v>
      </c>
      <c r="AB37" s="83" t="s">
        <v>167</v>
      </c>
      <c r="AC37" s="83" t="s">
        <v>167</v>
      </c>
      <c r="AD37" s="82">
        <f>SUM(月次!AD238:AD249)</f>
        <v>7015</v>
      </c>
      <c r="AE37" s="83" t="s">
        <v>167</v>
      </c>
      <c r="AF37" s="82">
        <f>SUM(月次!AF238:AF249)</f>
        <v>543</v>
      </c>
      <c r="AG37" s="83" t="s">
        <v>167</v>
      </c>
      <c r="AH37" s="83" t="s">
        <v>167</v>
      </c>
      <c r="AI37" s="83" t="s">
        <v>167</v>
      </c>
      <c r="AJ37" s="34">
        <v>46722</v>
      </c>
      <c r="AK37" s="33">
        <f t="shared" si="32"/>
        <v>100</v>
      </c>
      <c r="AL37" s="34">
        <v>2639</v>
      </c>
      <c r="AM37" s="33">
        <f>AL37/AL36*100</f>
        <v>100</v>
      </c>
      <c r="AN37" s="33" t="s">
        <v>167</v>
      </c>
      <c r="AO37" s="33" t="s">
        <v>167</v>
      </c>
      <c r="AP37" s="33" t="s">
        <v>167</v>
      </c>
      <c r="AQ37" s="33" t="s">
        <v>167</v>
      </c>
      <c r="AR37" s="135">
        <f t="shared" ref="AR37" si="55">T37/R37*100</f>
        <v>76.755690823596311</v>
      </c>
      <c r="AS37" s="136">
        <f t="shared" ref="AS37" si="56">X37/R37*100</f>
        <v>23.244309176403686</v>
      </c>
    </row>
    <row r="38" spans="1:54" s="142" customFormat="1" ht="12" customHeight="1">
      <c r="B38" s="32" t="s">
        <v>232</v>
      </c>
      <c r="C38" s="58" t="s">
        <v>233</v>
      </c>
      <c r="D38" s="79">
        <f>SUM(月次!D250:D261)</f>
        <v>555860</v>
      </c>
      <c r="E38" s="124">
        <f t="shared" ref="E38" si="57">D38/D37*100</f>
        <v>98.858747556809192</v>
      </c>
      <c r="F38" s="289">
        <f>SUM(月次!F250:F261)</f>
        <v>3328</v>
      </c>
      <c r="G38" s="83">
        <f t="shared" ref="G38" si="58">F38/F37*100</f>
        <v>72.886552781427952</v>
      </c>
      <c r="H38" s="289">
        <f>SUM(月次!H250:H261)</f>
        <v>335</v>
      </c>
      <c r="I38" s="83">
        <f t="shared" ref="I38" si="59">H38/H37*100</f>
        <v>107.02875399361022</v>
      </c>
      <c r="J38" s="82">
        <f t="shared" ref="J38" si="60">D38-F38</f>
        <v>552532</v>
      </c>
      <c r="K38" s="83">
        <f t="shared" ref="K38" si="61">J38/J37*100</f>
        <v>99.071382848823134</v>
      </c>
      <c r="L38" s="289">
        <f>SUM(月次!L250:L261)</f>
        <v>276881</v>
      </c>
      <c r="M38" s="83">
        <f t="shared" ref="M38" si="62">L38/L37*100</f>
        <v>97.467913290199036</v>
      </c>
      <c r="N38" s="289">
        <f>SUM(月次!N250:N261)</f>
        <v>105133</v>
      </c>
      <c r="O38" s="83">
        <f t="shared" ref="O38" si="63">N38/N37*100</f>
        <v>99.009276263125685</v>
      </c>
      <c r="P38" s="82">
        <f t="shared" ref="P38" si="64">N38-L38</f>
        <v>-171748</v>
      </c>
      <c r="Q38" s="83">
        <f t="shared" ref="Q38" si="65">P38/P37*100</f>
        <v>96.547847253062301</v>
      </c>
      <c r="R38" s="91">
        <f t="shared" ref="R38" si="66">J38+P38</f>
        <v>380784</v>
      </c>
      <c r="S38" s="83">
        <f t="shared" ref="S38" si="67">R38/R37*100</f>
        <v>100.25327653479788</v>
      </c>
      <c r="T38" s="289">
        <f>SUM(月次!T250:T261)</f>
        <v>296104</v>
      </c>
      <c r="U38" s="83">
        <f t="shared" ref="U38" si="68">T38/T37*100</f>
        <v>101.56722177440101</v>
      </c>
      <c r="V38" s="289">
        <f>SUM(月次!V250:V261)</f>
        <v>24021</v>
      </c>
      <c r="W38" s="83">
        <f t="shared" ref="W38" si="69">V38/V37*100</f>
        <v>102.21267180119995</v>
      </c>
      <c r="X38" s="82">
        <f t="shared" ref="X38" si="70">+R38-T38</f>
        <v>84680</v>
      </c>
      <c r="Y38" s="83">
        <f t="shared" ref="Y38" si="71">X38/X37*100</f>
        <v>95.914460792642174</v>
      </c>
      <c r="Z38" s="289">
        <f>SUM(月次!Z250:Z261)</f>
        <v>2029</v>
      </c>
      <c r="AA38" s="83">
        <f t="shared" ref="AA38" si="72">Z38/Z37*100</f>
        <v>85.575706452973435</v>
      </c>
      <c r="AB38" s="83" t="s">
        <v>167</v>
      </c>
      <c r="AC38" s="83" t="s">
        <v>167</v>
      </c>
      <c r="AD38" s="289">
        <f>SUM(月次!AD250:AD261)</f>
        <v>7255</v>
      </c>
      <c r="AE38" s="83">
        <f t="shared" ref="AE38:AE43" si="73">AD38/AD37*100</f>
        <v>103.42124019957235</v>
      </c>
      <c r="AF38" s="289">
        <f>SUM(月次!AF250:AF261)</f>
        <v>614</v>
      </c>
      <c r="AG38" s="83">
        <f t="shared" ref="AG38:AG43" si="74">AF38/AF37*100</f>
        <v>113.07550644567219</v>
      </c>
      <c r="AH38" s="83" t="s">
        <v>167</v>
      </c>
      <c r="AI38" s="83" t="s">
        <v>167</v>
      </c>
      <c r="AJ38" s="34"/>
      <c r="AK38" s="33"/>
      <c r="AL38" s="128"/>
      <c r="AM38" s="144"/>
      <c r="AN38" s="144"/>
      <c r="AO38" s="144"/>
      <c r="AP38" s="144"/>
      <c r="AQ38" s="144"/>
      <c r="AR38" s="135">
        <f t="shared" ref="AR38" si="75">T38/R38*100</f>
        <v>77.761670658431029</v>
      </c>
      <c r="AS38" s="136">
        <f t="shared" ref="AS38" si="76">X38/R38*100</f>
        <v>22.238329341568974</v>
      </c>
    </row>
    <row r="39" spans="1:54" s="142" customFormat="1" ht="12" customHeight="1">
      <c r="B39" s="32" t="s">
        <v>272</v>
      </c>
      <c r="C39" s="58" t="s">
        <v>273</v>
      </c>
      <c r="D39" s="79">
        <f>SUM(月次!D262:D273)</f>
        <v>550468</v>
      </c>
      <c r="E39" s="83">
        <f t="shared" ref="E39" si="77">D39/D38*100</f>
        <v>99.029971575576582</v>
      </c>
      <c r="F39" s="82">
        <f>SUM(月次!F262:F273)</f>
        <v>3002</v>
      </c>
      <c r="G39" s="83">
        <f t="shared" ref="G39" si="78">F39/F38*100</f>
        <v>90.204326923076934</v>
      </c>
      <c r="H39" s="82">
        <f>SUM(月次!H262:H273)</f>
        <v>382</v>
      </c>
      <c r="I39" s="83">
        <f t="shared" ref="I39" si="79">H39/H38*100</f>
        <v>114.02985074626866</v>
      </c>
      <c r="J39" s="82">
        <f t="shared" ref="J39" si="80">D39-F39</f>
        <v>547466</v>
      </c>
      <c r="K39" s="83">
        <f t="shared" ref="K39" si="81">J39/J38*100</f>
        <v>99.083130026858171</v>
      </c>
      <c r="L39" s="82">
        <f>SUM(月次!L262:L273)</f>
        <v>280615</v>
      </c>
      <c r="M39" s="83">
        <f t="shared" ref="M39" si="82">L39/L38*100</f>
        <v>101.34859380022465</v>
      </c>
      <c r="N39" s="82">
        <f>SUM(月次!N262:N273)</f>
        <v>104853</v>
      </c>
      <c r="O39" s="83">
        <f t="shared" ref="O39" si="83">N39/N38*100</f>
        <v>99.733670683800526</v>
      </c>
      <c r="P39" s="82">
        <f t="shared" ref="P39" si="84">N39-L39</f>
        <v>-175762</v>
      </c>
      <c r="Q39" s="83">
        <f t="shared" ref="Q39" si="85">P39/P38*100</f>
        <v>102.33714511959381</v>
      </c>
      <c r="R39" s="91">
        <f t="shared" ref="R39" si="86">J39+P39</f>
        <v>371704</v>
      </c>
      <c r="S39" s="83">
        <f t="shared" ref="S39" si="87">R39/R38*100</f>
        <v>97.615446027143989</v>
      </c>
      <c r="T39" s="82">
        <f>SUM(月次!T262:T273)</f>
        <v>286062</v>
      </c>
      <c r="U39" s="83">
        <f t="shared" ref="U39" si="88">T39/T38*100</f>
        <v>96.608623996974046</v>
      </c>
      <c r="V39" s="82">
        <f>SUM(月次!V262:V273)</f>
        <v>23674</v>
      </c>
      <c r="W39" s="83">
        <f t="shared" ref="W39" si="89">V39/V38*100</f>
        <v>98.55543066483493</v>
      </c>
      <c r="X39" s="82">
        <f t="shared" ref="X39" si="90">+R39-T39</f>
        <v>85642</v>
      </c>
      <c r="Y39" s="83">
        <f t="shared" ref="Y39" si="91">X39/X38*100</f>
        <v>101.13604156825697</v>
      </c>
      <c r="Z39" s="82">
        <f>SUM(月次!Z262:Z273)</f>
        <v>1718</v>
      </c>
      <c r="AA39" s="83">
        <f t="shared" ref="AA39" si="92">Z39/Z38*100</f>
        <v>84.672252341054715</v>
      </c>
      <c r="AB39" s="83" t="s">
        <v>167</v>
      </c>
      <c r="AC39" s="83" t="s">
        <v>167</v>
      </c>
      <c r="AD39" s="82">
        <f>SUM(月次!AD262:AD273)</f>
        <v>8014</v>
      </c>
      <c r="AE39" s="83">
        <f t="shared" si="73"/>
        <v>110.46175051688492</v>
      </c>
      <c r="AF39" s="82">
        <f>SUM(月次!AF262:AF273)</f>
        <v>621</v>
      </c>
      <c r="AG39" s="83">
        <f t="shared" si="74"/>
        <v>101.1400651465798</v>
      </c>
      <c r="AH39" s="83" t="s">
        <v>167</v>
      </c>
      <c r="AI39" s="83" t="s">
        <v>167</v>
      </c>
      <c r="AJ39" s="34"/>
      <c r="AK39" s="33"/>
      <c r="AL39" s="128"/>
      <c r="AM39" s="144"/>
      <c r="AN39" s="144"/>
      <c r="AO39" s="144"/>
      <c r="AP39" s="144"/>
      <c r="AQ39" s="144"/>
      <c r="AR39" s="135">
        <f t="shared" ref="AR39" si="93">T39/R39*100</f>
        <v>76.959623786668956</v>
      </c>
      <c r="AS39" s="136">
        <f t="shared" ref="AS39" si="94">X39/R39*100</f>
        <v>23.040376213331037</v>
      </c>
    </row>
    <row r="40" spans="1:54" s="142" customFormat="1" ht="12" customHeight="1">
      <c r="B40" s="32" t="s">
        <v>274</v>
      </c>
      <c r="C40" s="58" t="s">
        <v>275</v>
      </c>
      <c r="D40" s="79">
        <f>SUM(月次!D274:D285)</f>
        <v>549421</v>
      </c>
      <c r="E40" s="83">
        <f t="shared" ref="E40" si="95">D40/D39*100</f>
        <v>99.80979820807022</v>
      </c>
      <c r="F40" s="278">
        <f>SUM(月次!F274:F285)</f>
        <v>2794</v>
      </c>
      <c r="G40" s="33">
        <f t="shared" ref="G40" si="96">F40/F39*100</f>
        <v>93.071285809460363</v>
      </c>
      <c r="H40" s="278">
        <f>SUM(月次!H274:H285)</f>
        <v>324</v>
      </c>
      <c r="I40" s="33">
        <f t="shared" ref="I40" si="97">H40/H39*100</f>
        <v>84.816753926701566</v>
      </c>
      <c r="J40" s="34">
        <f t="shared" ref="J40" si="98">D40-F40</f>
        <v>546627</v>
      </c>
      <c r="K40" s="33">
        <f t="shared" ref="K40" si="99">J40/J39*100</f>
        <v>99.846748473877838</v>
      </c>
      <c r="L40" s="278">
        <f>SUM(月次!L274:L285)</f>
        <v>282769</v>
      </c>
      <c r="M40" s="33">
        <f t="shared" ref="M40" si="100">L40/L39*100</f>
        <v>100.7675997362935</v>
      </c>
      <c r="N40" s="278">
        <f>SUM(月次!N274:N285)</f>
        <v>95608</v>
      </c>
      <c r="O40" s="33">
        <f t="shared" ref="O40" si="101">N40/N39*100</f>
        <v>91.182894147043953</v>
      </c>
      <c r="P40" s="34">
        <f t="shared" ref="P40" si="102">N40-L40</f>
        <v>-187161</v>
      </c>
      <c r="Q40" s="33">
        <f t="shared" ref="Q40" si="103">P40/P39*100</f>
        <v>106.48547467598229</v>
      </c>
      <c r="R40" s="71">
        <f t="shared" ref="R40" si="104">J40+P40</f>
        <v>359466</v>
      </c>
      <c r="S40" s="33">
        <f t="shared" ref="S40" si="105">R40/R39*100</f>
        <v>96.707595290876611</v>
      </c>
      <c r="T40" s="278">
        <f>SUM(月次!T274:T285)</f>
        <v>275803</v>
      </c>
      <c r="U40" s="33">
        <f t="shared" ref="U40" si="106">T40/T39*100</f>
        <v>96.413714509442002</v>
      </c>
      <c r="V40" s="278">
        <f>SUM(月次!V274:V285)</f>
        <v>18910</v>
      </c>
      <c r="W40" s="33">
        <f t="shared" ref="W40" si="107">V40/V39*100</f>
        <v>79.876657936977281</v>
      </c>
      <c r="X40" s="34">
        <f t="shared" ref="X40" si="108">+R40-T40</f>
        <v>83663</v>
      </c>
      <c r="Y40" s="33">
        <f t="shared" ref="Y40" si="109">X40/X39*100</f>
        <v>97.68921790710165</v>
      </c>
      <c r="Z40" s="278">
        <f>SUM(月次!Z274:Z285)</f>
        <v>1382</v>
      </c>
      <c r="AA40" s="33">
        <f t="shared" ref="AA40" si="110">Z40/Z39*100</f>
        <v>80.442374854481955</v>
      </c>
      <c r="AB40" s="144" t="s">
        <v>167</v>
      </c>
      <c r="AC40" s="144" t="s">
        <v>167</v>
      </c>
      <c r="AD40" s="278">
        <f>SUM(月次!AD274:AD285)</f>
        <v>6348</v>
      </c>
      <c r="AE40" s="33">
        <f t="shared" si="73"/>
        <v>79.211380084851513</v>
      </c>
      <c r="AF40" s="278">
        <f>SUM(月次!AF274:AF285)</f>
        <v>432</v>
      </c>
      <c r="AG40" s="33">
        <f t="shared" si="74"/>
        <v>69.565217391304344</v>
      </c>
      <c r="AH40" s="144" t="s">
        <v>167</v>
      </c>
      <c r="AI40" s="144" t="s">
        <v>167</v>
      </c>
      <c r="AJ40" s="34"/>
      <c r="AK40" s="33"/>
      <c r="AL40" s="128"/>
      <c r="AM40" s="144"/>
      <c r="AN40" s="144"/>
      <c r="AO40" s="144"/>
      <c r="AP40" s="144"/>
      <c r="AQ40" s="144"/>
      <c r="AR40" s="297">
        <f t="shared" ref="AR40" si="111">T40/R40*100</f>
        <v>76.725754313342563</v>
      </c>
      <c r="AS40" s="298">
        <f t="shared" ref="AS40" si="112">X40/R40*100</f>
        <v>23.27424568665743</v>
      </c>
    </row>
    <row r="41" spans="1:54" s="142" customFormat="1" ht="12" customHeight="1">
      <c r="B41" s="29" t="s">
        <v>314</v>
      </c>
      <c r="C41" s="59" t="s">
        <v>315</v>
      </c>
      <c r="D41" s="81">
        <f>SUM(月次!D286:D297)</f>
        <v>546352</v>
      </c>
      <c r="E41" s="87">
        <f t="shared" ref="E41" si="113">D41/D40*100</f>
        <v>99.441411959135166</v>
      </c>
      <c r="F41" s="30">
        <f>SUM(月次!F286:F297)</f>
        <v>2647</v>
      </c>
      <c r="G41" s="196">
        <f t="shared" ref="G41" si="114">F41/F40*100</f>
        <v>94.738725841088041</v>
      </c>
      <c r="H41" s="30">
        <f>SUM(月次!H286:H297)</f>
        <v>295</v>
      </c>
      <c r="I41" s="196">
        <f t="shared" ref="I41" si="115">H41/H40*100</f>
        <v>91.049382716049394</v>
      </c>
      <c r="J41" s="30">
        <f t="shared" ref="J41" si="116">D41-F41</f>
        <v>543705</v>
      </c>
      <c r="K41" s="196">
        <f t="shared" ref="K41" si="117">J41/J40*100</f>
        <v>99.465449017337235</v>
      </c>
      <c r="L41" s="30">
        <f>SUM(月次!L286:L297)</f>
        <v>291286</v>
      </c>
      <c r="M41" s="196">
        <f t="shared" ref="M41" si="118">L41/L40*100</f>
        <v>103.01199919368813</v>
      </c>
      <c r="N41" s="30">
        <f>SUM(月次!N286:N297)</f>
        <v>106924</v>
      </c>
      <c r="O41" s="196">
        <f t="shared" ref="O41" si="119">N41/N40*100</f>
        <v>111.83582963768721</v>
      </c>
      <c r="P41" s="30">
        <f t="shared" ref="P41" si="120">N41-L41</f>
        <v>-184362</v>
      </c>
      <c r="Q41" s="196">
        <f t="shared" ref="Q41" si="121">P41/P40*100</f>
        <v>98.504496129001225</v>
      </c>
      <c r="R41" s="294">
        <f t="shared" ref="R41" si="122">J41+P41</f>
        <v>359343</v>
      </c>
      <c r="S41" s="196">
        <f t="shared" ref="S41" si="123">R41/R40*100</f>
        <v>99.965782577489946</v>
      </c>
      <c r="T41" s="30">
        <f>SUM(月次!T286:T297)</f>
        <v>265824</v>
      </c>
      <c r="U41" s="196">
        <f t="shared" ref="U41" si="124">T41/T40*100</f>
        <v>96.381837761010587</v>
      </c>
      <c r="V41" s="30">
        <f>SUM(月次!V286:V297)</f>
        <v>21095</v>
      </c>
      <c r="W41" s="196">
        <f t="shared" ref="W41" si="125">V41/V40*100</f>
        <v>111.55473294553147</v>
      </c>
      <c r="X41" s="30">
        <f t="shared" ref="X41" si="126">+R41-T41</f>
        <v>93519</v>
      </c>
      <c r="Y41" s="196">
        <f t="shared" ref="Y41" si="127">X41/X40*100</f>
        <v>111.78059596237287</v>
      </c>
      <c r="Z41" s="30">
        <f>SUM(月次!Z286:Z297)</f>
        <v>1195</v>
      </c>
      <c r="AA41" s="196">
        <f t="shared" ref="AA41" si="128">Z41/Z40*100</f>
        <v>86.468885672937773</v>
      </c>
      <c r="AB41" s="179" t="s">
        <v>167</v>
      </c>
      <c r="AC41" s="179" t="s">
        <v>167</v>
      </c>
      <c r="AD41" s="30">
        <f>SUM(月次!AD286:AD297)</f>
        <v>5497</v>
      </c>
      <c r="AE41" s="196">
        <f t="shared" si="73"/>
        <v>86.594202898550719</v>
      </c>
      <c r="AF41" s="30">
        <f>SUM(月次!AF286:AF297)</f>
        <v>370</v>
      </c>
      <c r="AG41" s="196">
        <f t="shared" si="74"/>
        <v>85.648148148148152</v>
      </c>
      <c r="AH41" s="179" t="s">
        <v>167</v>
      </c>
      <c r="AI41" s="179" t="s">
        <v>167</v>
      </c>
      <c r="AJ41" s="30"/>
      <c r="AK41" s="196"/>
      <c r="AL41" s="180"/>
      <c r="AM41" s="179"/>
      <c r="AN41" s="179"/>
      <c r="AO41" s="179"/>
      <c r="AP41" s="179"/>
      <c r="AQ41" s="179"/>
      <c r="AR41" s="308">
        <f t="shared" ref="AR41" si="129">T41/R41*100</f>
        <v>73.975004382998975</v>
      </c>
      <c r="AS41" s="309">
        <f t="shared" ref="AS41" si="130">X41/R41*100</f>
        <v>26.024995617001029</v>
      </c>
    </row>
    <row r="42" spans="1:54" s="142" customFormat="1" ht="12" customHeight="1">
      <c r="B42" s="32" t="s">
        <v>316</v>
      </c>
      <c r="C42" s="58" t="s">
        <v>317</v>
      </c>
      <c r="D42" s="278">
        <f>SUM(月次!D298:D309)</f>
        <v>538448</v>
      </c>
      <c r="E42" s="33">
        <f t="shared" ref="E42" si="131">D42/D41*100</f>
        <v>98.55331361466601</v>
      </c>
      <c r="F42" s="34">
        <f>SUM(月次!F298:F309)</f>
        <v>2428</v>
      </c>
      <c r="G42" s="33">
        <f t="shared" ref="G42" si="132">F42/F41*100</f>
        <v>91.726482810729124</v>
      </c>
      <c r="H42" s="34">
        <f>SUM(月次!H298:H309)</f>
        <v>342</v>
      </c>
      <c r="I42" s="33">
        <f t="shared" ref="I42" si="133">H42/H41*100</f>
        <v>115.93220338983051</v>
      </c>
      <c r="J42" s="34">
        <f t="shared" ref="J42" si="134">D42-F42</f>
        <v>536020</v>
      </c>
      <c r="K42" s="33">
        <f t="shared" ref="K42" si="135">J42/J41*100</f>
        <v>98.586549691468718</v>
      </c>
      <c r="L42" s="34">
        <f>SUM(月次!L298:L309)</f>
        <v>287676</v>
      </c>
      <c r="M42" s="33">
        <f t="shared" ref="M42" si="136">L42/L41*100</f>
        <v>98.760668209251392</v>
      </c>
      <c r="N42" s="34">
        <f>SUM(月次!N298:N309)</f>
        <v>116961</v>
      </c>
      <c r="O42" s="33">
        <f t="shared" ref="O42" si="137">N42/N41*100</f>
        <v>109.38704126295313</v>
      </c>
      <c r="P42" s="34">
        <f t="shared" ref="P42" si="138">N42-L42</f>
        <v>-170715</v>
      </c>
      <c r="Q42" s="33">
        <f t="shared" ref="Q42" si="139">P42/P41*100</f>
        <v>92.597715364337546</v>
      </c>
      <c r="R42" s="71">
        <f t="shared" ref="R42" si="140">J42+P42</f>
        <v>365305</v>
      </c>
      <c r="S42" s="33">
        <f t="shared" ref="S42" si="141">R42/R41*100</f>
        <v>101.65913903985886</v>
      </c>
      <c r="T42" s="34">
        <f>SUM(月次!T298:T309)</f>
        <v>268026</v>
      </c>
      <c r="U42" s="33">
        <f t="shared" ref="U42" si="142">T42/T41*100</f>
        <v>100.82836764174792</v>
      </c>
      <c r="V42" s="34">
        <f>SUM(月次!V298:V309)</f>
        <v>21466</v>
      </c>
      <c r="W42" s="33">
        <f t="shared" ref="W42" si="143">V42/V41*100</f>
        <v>101.75871059492772</v>
      </c>
      <c r="X42" s="34">
        <f t="shared" ref="X42" si="144">+R42-T42</f>
        <v>97279</v>
      </c>
      <c r="Y42" s="33">
        <f t="shared" ref="Y42" si="145">X42/X41*100</f>
        <v>104.02057335942429</v>
      </c>
      <c r="Z42" s="34">
        <f>SUM(月次!Z298:Z309)</f>
        <v>1224</v>
      </c>
      <c r="AA42" s="33">
        <f t="shared" ref="AA42" si="146">Z42/Z41*100</f>
        <v>102.42677824267783</v>
      </c>
      <c r="AB42" s="144" t="s">
        <v>167</v>
      </c>
      <c r="AC42" s="144" t="s">
        <v>167</v>
      </c>
      <c r="AD42" s="34">
        <f>SUM(月次!AD298:AD309)</f>
        <v>5620</v>
      </c>
      <c r="AE42" s="33">
        <f t="shared" si="73"/>
        <v>102.23758413680189</v>
      </c>
      <c r="AF42" s="34">
        <f>SUM(月次!AF298:AF309)</f>
        <v>528</v>
      </c>
      <c r="AG42" s="33">
        <f t="shared" si="74"/>
        <v>142.70270270270271</v>
      </c>
      <c r="AH42" s="144" t="s">
        <v>167</v>
      </c>
      <c r="AI42" s="144" t="s">
        <v>167</v>
      </c>
      <c r="AJ42" s="34"/>
      <c r="AK42" s="33"/>
      <c r="AL42" s="128"/>
      <c r="AM42" s="144"/>
      <c r="AN42" s="144"/>
      <c r="AO42" s="144"/>
      <c r="AP42" s="144"/>
      <c r="AQ42" s="144"/>
      <c r="AR42" s="297">
        <f t="shared" ref="AR42" si="147">T42/R42*100</f>
        <v>73.370471250051324</v>
      </c>
      <c r="AS42" s="298">
        <f t="shared" ref="AS42" si="148">X42/R42*100</f>
        <v>26.629528749948673</v>
      </c>
    </row>
    <row r="43" spans="1:54" s="142" customFormat="1" ht="12" customHeight="1">
      <c r="B43" s="310" t="s">
        <v>338</v>
      </c>
      <c r="C43" s="61" t="s">
        <v>339</v>
      </c>
      <c r="D43" s="311">
        <f>SUM(月次!D310:D321)</f>
        <v>505596</v>
      </c>
      <c r="E43" s="312">
        <f t="shared" ref="E43" si="149">D43/D42*100</f>
        <v>93.898760883130777</v>
      </c>
      <c r="F43" s="311">
        <f>SUM(月次!F310:F321)</f>
        <v>2215</v>
      </c>
      <c r="G43" s="312">
        <f t="shared" ref="G43" si="150">F43/F42*100</f>
        <v>91.227347611202632</v>
      </c>
      <c r="H43" s="311">
        <f>SUM(月次!H310:H321)</f>
        <v>379</v>
      </c>
      <c r="I43" s="312">
        <f t="shared" ref="I43" si="151">H43/H42*100</f>
        <v>110.81871345029239</v>
      </c>
      <c r="J43" s="313">
        <f t="shared" ref="J43" si="152">D43-F43</f>
        <v>503381</v>
      </c>
      <c r="K43" s="312">
        <f t="shared" ref="K43" si="153">J43/J42*100</f>
        <v>93.910861535017347</v>
      </c>
      <c r="L43" s="311">
        <f>SUM(月次!L310:L321)</f>
        <v>266169</v>
      </c>
      <c r="M43" s="312">
        <f t="shared" ref="M43" si="154">L43/L42*100</f>
        <v>92.523881032828598</v>
      </c>
      <c r="N43" s="311">
        <f>SUM(月次!N310:N321)</f>
        <v>109048</v>
      </c>
      <c r="O43" s="312">
        <f t="shared" ref="O43" si="155">N43/N42*100</f>
        <v>93.234496969075167</v>
      </c>
      <c r="P43" s="313">
        <f t="shared" ref="P43" si="156">N43-L43</f>
        <v>-157121</v>
      </c>
      <c r="Q43" s="312">
        <f t="shared" ref="Q43" si="157">P43/P42*100</f>
        <v>92.037020765603501</v>
      </c>
      <c r="R43" s="206">
        <f t="shared" ref="R43" si="158">J43+P43</f>
        <v>346260</v>
      </c>
      <c r="S43" s="312">
        <f t="shared" ref="S43" si="159">R43/R42*100</f>
        <v>94.786548226824166</v>
      </c>
      <c r="T43" s="311">
        <f>SUM(月次!T310:T321)</f>
        <v>261730</v>
      </c>
      <c r="U43" s="312">
        <f t="shared" ref="U43" si="160">T43/T42*100</f>
        <v>97.650974159223352</v>
      </c>
      <c r="V43" s="311">
        <f>SUM(月次!V310:V321)</f>
        <v>21830</v>
      </c>
      <c r="W43" s="312">
        <f t="shared" ref="W43" si="161">V43/V42*100</f>
        <v>101.6957048355539</v>
      </c>
      <c r="X43" s="313">
        <f t="shared" ref="X43" si="162">+R43-T43</f>
        <v>84530</v>
      </c>
      <c r="Y43" s="312">
        <f t="shared" ref="Y43" si="163">X43/X42*100</f>
        <v>86.89439652956959</v>
      </c>
      <c r="Z43" s="311">
        <f>SUM(月次!Z310:Z321)</f>
        <v>1165</v>
      </c>
      <c r="AA43" s="312">
        <f t="shared" ref="AA43" si="164">Z43/Z42*100</f>
        <v>95.179738562091501</v>
      </c>
      <c r="AB43" s="312" t="s">
        <v>167</v>
      </c>
      <c r="AC43" s="312" t="s">
        <v>167</v>
      </c>
      <c r="AD43" s="311">
        <f>SUM(月次!AD310:AD321)</f>
        <v>5808</v>
      </c>
      <c r="AE43" s="312">
        <f t="shared" si="73"/>
        <v>103.34519572953738</v>
      </c>
      <c r="AF43" s="311">
        <f>SUM(月次!AF310:AF321)</f>
        <v>510</v>
      </c>
      <c r="AG43" s="312">
        <f t="shared" si="74"/>
        <v>96.590909090909093</v>
      </c>
      <c r="AH43" s="312" t="s">
        <v>167</v>
      </c>
      <c r="AI43" s="312" t="s">
        <v>167</v>
      </c>
      <c r="AJ43" s="313"/>
      <c r="AK43" s="312"/>
      <c r="AL43" s="313"/>
      <c r="AM43" s="312"/>
      <c r="AN43" s="312"/>
      <c r="AO43" s="312"/>
      <c r="AP43" s="312"/>
      <c r="AQ43" s="312"/>
      <c r="AR43" s="314">
        <f t="shared" ref="AR43" si="165">T43/R43*100</f>
        <v>75.587708658233694</v>
      </c>
      <c r="AS43" s="315">
        <f t="shared" ref="AS43" si="166">X43/R43*100</f>
        <v>24.412291341766306</v>
      </c>
    </row>
    <row r="44" spans="1:54" ht="12" customHeight="1">
      <c r="B44" s="167" t="s">
        <v>28</v>
      </c>
      <c r="C44" s="168"/>
      <c r="D44" s="169"/>
      <c r="E44" s="169"/>
      <c r="F44" s="169"/>
      <c r="G44" s="169"/>
      <c r="H44" s="169"/>
      <c r="I44" s="169"/>
      <c r="J44" s="169"/>
      <c r="K44" s="169"/>
      <c r="L44" s="169"/>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1"/>
      <c r="AL44" s="198"/>
      <c r="AM44" s="198"/>
      <c r="AN44" s="198"/>
      <c r="AO44" s="198"/>
      <c r="AP44" s="198"/>
      <c r="AQ44" s="198"/>
      <c r="AR44" s="171"/>
      <c r="AS44" s="171"/>
      <c r="AT44" s="14"/>
      <c r="AU44" s="14"/>
      <c r="AV44" s="14"/>
      <c r="AW44" s="14"/>
      <c r="AX44" s="14"/>
      <c r="AY44" s="14"/>
      <c r="AZ44" s="14"/>
      <c r="BA44" s="14"/>
      <c r="BB44" s="14"/>
    </row>
    <row r="45" spans="1:54" s="15" customFormat="1" ht="12" customHeight="1">
      <c r="A45" s="13"/>
      <c r="B45" s="3" t="s">
        <v>216</v>
      </c>
      <c r="C45" s="13"/>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L45" s="78"/>
      <c r="AM45" s="78"/>
      <c r="AN45" s="78"/>
      <c r="AO45" s="78"/>
      <c r="AP45" s="78"/>
      <c r="AQ45" s="78"/>
    </row>
    <row r="46" spans="1:54" ht="12" customHeight="1">
      <c r="B46" s="2" t="s">
        <v>217</v>
      </c>
      <c r="R46" s="72"/>
      <c r="AT46" s="14"/>
      <c r="AU46" s="14"/>
      <c r="AV46" s="14"/>
      <c r="AW46" s="14"/>
      <c r="AX46" s="14"/>
      <c r="AY46" s="14"/>
      <c r="AZ46" s="14"/>
      <c r="BA46" s="14"/>
      <c r="BB46" s="14"/>
    </row>
    <row r="47" spans="1:54" s="15" customFormat="1" ht="12" customHeight="1">
      <c r="A47" s="13"/>
      <c r="B47" s="2" t="s">
        <v>231</v>
      </c>
      <c r="C47" s="13"/>
      <c r="D47" s="13"/>
      <c r="E47" s="13"/>
      <c r="F47" s="13"/>
      <c r="G47" s="13"/>
      <c r="H47" s="13"/>
      <c r="I47" s="13"/>
      <c r="J47" s="13"/>
      <c r="K47" s="14"/>
      <c r="L47" s="14"/>
      <c r="R47" s="72"/>
    </row>
    <row r="48" spans="1:54" ht="12" customHeight="1">
      <c r="B48" s="67" t="s">
        <v>218</v>
      </c>
      <c r="R48" s="72"/>
    </row>
    <row r="49" spans="1:54" s="75" customFormat="1" ht="12" customHeight="1">
      <c r="A49" s="73"/>
      <c r="B49" s="15"/>
      <c r="C49" s="13"/>
      <c r="D49" s="13"/>
      <c r="E49" s="13"/>
      <c r="F49" s="13"/>
      <c r="G49" s="13"/>
      <c r="H49" s="13"/>
      <c r="I49" s="13"/>
      <c r="J49" s="13"/>
      <c r="K49" s="14"/>
      <c r="L49" s="14"/>
      <c r="M49" s="15"/>
      <c r="N49" s="15"/>
      <c r="O49" s="15"/>
      <c r="P49" s="15"/>
      <c r="Q49" s="15"/>
      <c r="R49" s="72"/>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 t="s">
        <v>337</v>
      </c>
      <c r="AT49" s="74"/>
      <c r="AU49" s="74"/>
      <c r="AV49" s="74"/>
      <c r="AW49" s="74"/>
      <c r="AX49" s="74"/>
      <c r="AY49" s="74"/>
      <c r="AZ49" s="74"/>
      <c r="BA49" s="74"/>
      <c r="BB49" s="74"/>
    </row>
    <row r="50" spans="1:54" s="220" customFormat="1" ht="12" customHeight="1">
      <c r="A50" s="219"/>
      <c r="B50" s="219"/>
      <c r="C50" s="213" t="s">
        <v>223</v>
      </c>
      <c r="D50" s="218">
        <v>563915</v>
      </c>
      <c r="E50" s="215"/>
      <c r="F50" s="214">
        <v>4659</v>
      </c>
      <c r="G50" s="215"/>
      <c r="H50" s="214">
        <v>363</v>
      </c>
      <c r="I50" s="215"/>
      <c r="J50" s="214">
        <v>559256</v>
      </c>
      <c r="K50" s="215"/>
      <c r="L50" s="214">
        <v>278412</v>
      </c>
      <c r="M50" s="215"/>
      <c r="N50" s="214">
        <v>113355</v>
      </c>
      <c r="O50" s="215"/>
      <c r="P50" s="214">
        <v>-165057</v>
      </c>
      <c r="Q50" s="215"/>
      <c r="R50" s="214">
        <v>394199</v>
      </c>
      <c r="S50" s="215"/>
      <c r="T50" s="214">
        <v>294309</v>
      </c>
      <c r="U50" s="215"/>
      <c r="V50" s="214">
        <v>23421</v>
      </c>
      <c r="W50" s="215"/>
      <c r="X50" s="214">
        <v>99890</v>
      </c>
      <c r="Y50" s="215"/>
      <c r="Z50" s="214">
        <v>2369</v>
      </c>
      <c r="AA50" s="215"/>
      <c r="AB50" s="214"/>
      <c r="AC50" s="215"/>
      <c r="AD50" s="214"/>
      <c r="AE50" s="215"/>
      <c r="AF50" s="214"/>
      <c r="AG50" s="219"/>
      <c r="AH50" s="219"/>
      <c r="AI50" s="219"/>
      <c r="AJ50" s="219"/>
      <c r="AK50" s="219"/>
      <c r="AL50" s="216"/>
      <c r="AM50" s="216"/>
      <c r="AN50" s="216"/>
      <c r="AO50" s="216"/>
      <c r="AP50" s="216"/>
      <c r="AQ50" s="216"/>
      <c r="AR50" s="219"/>
      <c r="AT50" s="221"/>
      <c r="AU50" s="221"/>
      <c r="AV50" s="221"/>
      <c r="AW50" s="221"/>
      <c r="AX50" s="221"/>
      <c r="AY50" s="221"/>
      <c r="AZ50" s="221"/>
      <c r="BA50" s="221"/>
      <c r="BB50" s="221"/>
    </row>
    <row r="51" spans="1:54" s="220" customFormat="1" ht="12" customHeight="1">
      <c r="A51" s="219"/>
      <c r="B51" s="219"/>
      <c r="C51" s="213" t="s">
        <v>224</v>
      </c>
      <c r="D51" s="218">
        <v>555800</v>
      </c>
      <c r="E51" s="218"/>
      <c r="F51" s="217">
        <v>4567</v>
      </c>
      <c r="G51" s="218"/>
      <c r="H51" s="217">
        <v>314</v>
      </c>
      <c r="I51" s="218"/>
      <c r="J51" s="217">
        <v>551233</v>
      </c>
      <c r="K51" s="218"/>
      <c r="L51" s="217">
        <v>278057</v>
      </c>
      <c r="M51" s="218"/>
      <c r="N51" s="217">
        <v>106500</v>
      </c>
      <c r="O51" s="218"/>
      <c r="P51" s="217">
        <v>-171557</v>
      </c>
      <c r="Q51" s="218"/>
      <c r="R51" s="217">
        <v>379676</v>
      </c>
      <c r="S51" s="218"/>
      <c r="T51" s="217">
        <v>291364</v>
      </c>
      <c r="U51" s="218"/>
      <c r="V51" s="217">
        <v>23359</v>
      </c>
      <c r="W51" s="218"/>
      <c r="X51" s="217">
        <v>88312</v>
      </c>
      <c r="Y51" s="218"/>
      <c r="Z51" s="217">
        <v>2371</v>
      </c>
      <c r="AA51" s="218"/>
      <c r="AB51" s="217"/>
      <c r="AC51" s="218"/>
      <c r="AD51" s="217"/>
      <c r="AE51" s="218"/>
      <c r="AF51" s="217"/>
      <c r="AG51" s="219"/>
      <c r="AH51" s="219"/>
      <c r="AI51" s="219"/>
      <c r="AJ51" s="219"/>
      <c r="AK51" s="219"/>
      <c r="AL51" s="212"/>
      <c r="AM51" s="212"/>
      <c r="AN51" s="212"/>
      <c r="AO51" s="212"/>
      <c r="AP51" s="212"/>
      <c r="AQ51" s="212"/>
      <c r="AR51" s="219"/>
      <c r="AS51" s="219"/>
      <c r="AT51" s="221"/>
      <c r="AU51" s="221"/>
      <c r="AV51" s="221"/>
      <c r="AW51" s="221"/>
      <c r="AX51" s="221"/>
      <c r="AY51" s="221"/>
      <c r="AZ51" s="221"/>
      <c r="BA51" s="221"/>
      <c r="BB51" s="221"/>
    </row>
    <row r="52" spans="1:54" s="220" customFormat="1" ht="12" customHeight="1">
      <c r="A52" s="219"/>
      <c r="B52" s="219"/>
      <c r="C52" s="219"/>
      <c r="D52" s="222">
        <f>D36-D50</f>
        <v>6388</v>
      </c>
      <c r="E52" s="219"/>
      <c r="F52" s="222">
        <f t="shared" ref="F52" si="167">F36-F50</f>
        <v>-3</v>
      </c>
      <c r="G52" s="219"/>
      <c r="H52" s="222">
        <f t="shared" ref="H52" si="168">H36-H50</f>
        <v>-3</v>
      </c>
      <c r="I52" s="219"/>
      <c r="J52" s="222">
        <f t="shared" ref="J52" si="169">J36-J50</f>
        <v>6391</v>
      </c>
      <c r="K52" s="219"/>
      <c r="L52" s="222">
        <f t="shared" ref="L52" si="170">L36-L50</f>
        <v>6388</v>
      </c>
      <c r="M52" s="219"/>
      <c r="N52" s="222">
        <f t="shared" ref="N52" si="171">N36-N50</f>
        <v>0</v>
      </c>
      <c r="O52" s="219"/>
      <c r="P52" s="222">
        <f t="shared" ref="P52" si="172">P36-P50</f>
        <v>-6388</v>
      </c>
      <c r="Q52" s="219"/>
      <c r="R52" s="222">
        <f t="shared" ref="R52" si="173">R36-R50</f>
        <v>3</v>
      </c>
      <c r="S52" s="219"/>
      <c r="T52" s="222">
        <f t="shared" ref="T52" si="174">T36-T50</f>
        <v>200</v>
      </c>
      <c r="U52" s="219"/>
      <c r="V52" s="222">
        <f t="shared" ref="V52" si="175">V36-V50</f>
        <v>6</v>
      </c>
      <c r="W52" s="219"/>
      <c r="X52" s="222">
        <f t="shared" ref="X52" si="176">X36-X50</f>
        <v>-197</v>
      </c>
      <c r="Y52" s="219"/>
      <c r="Z52" s="222">
        <f t="shared" ref="Z52" si="177">Z36-Z50</f>
        <v>0</v>
      </c>
      <c r="AA52" s="219"/>
      <c r="AB52" s="222"/>
      <c r="AC52" s="219"/>
      <c r="AD52" s="222"/>
      <c r="AE52" s="219"/>
      <c r="AF52" s="222"/>
      <c r="AG52" s="219"/>
      <c r="AH52" s="222"/>
      <c r="AI52" s="219"/>
      <c r="AJ52" s="219"/>
      <c r="AK52" s="219"/>
      <c r="AL52" s="212"/>
      <c r="AM52" s="212"/>
      <c r="AN52" s="212"/>
      <c r="AO52" s="212"/>
      <c r="AP52" s="212"/>
      <c r="AQ52" s="212"/>
      <c r="AR52" s="219"/>
      <c r="AS52" s="219"/>
      <c r="AT52" s="221"/>
      <c r="AU52" s="221"/>
      <c r="AV52" s="221"/>
      <c r="AW52" s="221"/>
      <c r="AX52" s="221"/>
      <c r="AY52" s="221"/>
      <c r="AZ52" s="221"/>
      <c r="BA52" s="221"/>
      <c r="BB52" s="221"/>
    </row>
    <row r="53" spans="1:54" s="211" customFormat="1" ht="12" customHeight="1">
      <c r="A53" s="212"/>
      <c r="B53" s="219"/>
      <c r="C53" s="219"/>
      <c r="D53" s="222">
        <f>D37-D51</f>
        <v>6477</v>
      </c>
      <c r="E53" s="219"/>
      <c r="F53" s="222">
        <f t="shared" ref="F53" si="178">F37-F51</f>
        <v>-1</v>
      </c>
      <c r="G53" s="219"/>
      <c r="H53" s="222">
        <f t="shared" ref="H53" si="179">H37-H51</f>
        <v>-1</v>
      </c>
      <c r="I53" s="219"/>
      <c r="J53" s="222">
        <f t="shared" ref="J53" si="180">J37-J51</f>
        <v>6478</v>
      </c>
      <c r="K53" s="219"/>
      <c r="L53" s="222">
        <f t="shared" ref="L53" si="181">L37-L51</f>
        <v>6017</v>
      </c>
      <c r="M53" s="219"/>
      <c r="N53" s="222">
        <f t="shared" ref="N53" si="182">N37-N51</f>
        <v>-315</v>
      </c>
      <c r="O53" s="219"/>
      <c r="P53" s="222">
        <f t="shared" ref="P53" si="183">P37-P51</f>
        <v>-6332</v>
      </c>
      <c r="Q53" s="219"/>
      <c r="R53" s="222">
        <f t="shared" ref="R53" si="184">R37-R51</f>
        <v>146</v>
      </c>
      <c r="S53" s="219"/>
      <c r="T53" s="222">
        <f t="shared" ref="T53" si="185">T37-T51</f>
        <v>171</v>
      </c>
      <c r="U53" s="219"/>
      <c r="V53" s="222">
        <f t="shared" ref="V53" si="186">V37-V51</f>
        <v>142</v>
      </c>
      <c r="W53" s="219"/>
      <c r="X53" s="222">
        <f t="shared" ref="X53" si="187">X37-X51</f>
        <v>-25</v>
      </c>
      <c r="Y53" s="219"/>
      <c r="Z53" s="222">
        <f t="shared" ref="Z53" si="188">Z37-Z51</f>
        <v>0</v>
      </c>
      <c r="AA53" s="219"/>
      <c r="AB53" s="222"/>
      <c r="AC53" s="219"/>
      <c r="AD53" s="222"/>
      <c r="AE53" s="219"/>
      <c r="AF53" s="222"/>
      <c r="AG53" s="219"/>
      <c r="AH53" s="222"/>
      <c r="AI53" s="219"/>
      <c r="AJ53" s="219"/>
      <c r="AK53" s="219"/>
      <c r="AL53" s="212"/>
      <c r="AM53" s="212"/>
      <c r="AN53" s="212"/>
      <c r="AO53" s="212"/>
      <c r="AP53" s="212"/>
      <c r="AQ53" s="212"/>
      <c r="AR53" s="219"/>
      <c r="AS53" s="219"/>
      <c r="AT53" s="216"/>
      <c r="AU53" s="216"/>
      <c r="AV53" s="216"/>
      <c r="AW53" s="216"/>
      <c r="AX53" s="216"/>
      <c r="AY53" s="216"/>
      <c r="AZ53" s="216"/>
      <c r="BA53" s="216"/>
      <c r="BB53" s="216"/>
    </row>
    <row r="54" spans="1:54" ht="12" customHeight="1">
      <c r="AL54" s="13"/>
      <c r="AM54" s="13"/>
      <c r="AN54" s="13"/>
      <c r="AO54" s="13"/>
      <c r="AP54" s="13"/>
      <c r="AQ54" s="13"/>
    </row>
    <row r="147" spans="2:54" s="13" customFormat="1" ht="12" customHeight="1">
      <c r="K147" s="14"/>
      <c r="L147" s="14"/>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row>
    <row r="148" spans="2:54" s="13" customFormat="1" ht="12" customHeight="1">
      <c r="B148" s="39"/>
      <c r="C148" s="39"/>
      <c r="D148" s="39"/>
      <c r="E148" s="39"/>
      <c r="F148" s="39"/>
      <c r="G148" s="39"/>
      <c r="H148" s="39"/>
      <c r="I148" s="39"/>
      <c r="K148" s="14"/>
      <c r="L148" s="14"/>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row>
    <row r="149" spans="2:54" s="13" customFormat="1" ht="12" customHeight="1">
      <c r="B149" s="39"/>
      <c r="C149" s="39"/>
      <c r="D149" s="39"/>
      <c r="E149" s="39"/>
      <c r="F149" s="39"/>
      <c r="G149" s="39"/>
      <c r="H149" s="39"/>
      <c r="I149" s="39"/>
      <c r="K149" s="14"/>
      <c r="L149" s="14"/>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row>
    <row r="150" spans="2:54" ht="12" customHeight="1">
      <c r="B150" s="39"/>
      <c r="C150" s="39"/>
      <c r="D150" s="39"/>
      <c r="E150" s="39"/>
      <c r="F150" s="39"/>
      <c r="G150" s="39"/>
      <c r="H150" s="39"/>
      <c r="I150" s="39"/>
    </row>
    <row r="152" spans="2:54" s="13" customFormat="1" ht="12" customHeight="1">
      <c r="K152" s="14"/>
      <c r="L152" s="14"/>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row>
    <row r="153" spans="2:54" s="13" customFormat="1" ht="12" customHeight="1">
      <c r="B153" s="39"/>
      <c r="C153" s="39"/>
      <c r="D153" s="39"/>
      <c r="E153" s="39"/>
      <c r="F153" s="39"/>
      <c r="G153" s="39"/>
      <c r="H153" s="39"/>
      <c r="I153" s="39"/>
      <c r="K153" s="14"/>
      <c r="L153" s="14"/>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row>
    <row r="154" spans="2:54" s="13" customFormat="1" ht="12" customHeight="1">
      <c r="B154" s="39"/>
      <c r="C154" s="39"/>
      <c r="D154" s="39"/>
      <c r="E154" s="39"/>
      <c r="F154" s="39"/>
      <c r="G154" s="39"/>
      <c r="H154" s="39"/>
      <c r="I154" s="39"/>
      <c r="K154" s="14"/>
      <c r="L154" s="14"/>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row>
    <row r="155" spans="2:54" s="13" customFormat="1" ht="12" customHeight="1">
      <c r="B155" s="39"/>
      <c r="C155" s="39"/>
      <c r="D155" s="39"/>
      <c r="E155" s="39"/>
      <c r="F155" s="39"/>
      <c r="G155" s="39"/>
      <c r="H155" s="39"/>
      <c r="I155" s="39"/>
      <c r="K155" s="14"/>
      <c r="L155" s="14"/>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row>
    <row r="156" spans="2:54" s="13" customFormat="1" ht="12" customHeight="1">
      <c r="B156" s="39"/>
      <c r="C156" s="39"/>
      <c r="D156" s="39"/>
      <c r="E156" s="39"/>
      <c r="F156" s="39"/>
      <c r="G156" s="39"/>
      <c r="H156" s="39"/>
      <c r="I156" s="39"/>
      <c r="K156" s="14"/>
      <c r="L156" s="14"/>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row>
    <row r="157" spans="2:54" s="13" customFormat="1" ht="12" customHeight="1">
      <c r="B157" s="39"/>
      <c r="C157" s="39"/>
      <c r="D157" s="39"/>
      <c r="E157" s="39"/>
      <c r="F157" s="39"/>
      <c r="G157" s="39"/>
      <c r="H157" s="39"/>
      <c r="I157" s="39"/>
      <c r="K157" s="14"/>
      <c r="L157" s="14"/>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row>
    <row r="158" spans="2:54" s="13" customFormat="1" ht="12" customHeight="1">
      <c r="B158" s="39"/>
      <c r="C158" s="39"/>
      <c r="D158" s="39"/>
      <c r="E158" s="39"/>
      <c r="F158" s="39"/>
      <c r="G158" s="39"/>
      <c r="H158" s="39"/>
      <c r="I158" s="39"/>
      <c r="K158" s="14"/>
      <c r="L158" s="14"/>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row>
    <row r="159" spans="2:54" ht="12" customHeight="1">
      <c r="B159" s="39"/>
      <c r="C159" s="39"/>
      <c r="D159" s="39"/>
      <c r="E159" s="39"/>
      <c r="F159" s="39"/>
      <c r="G159" s="39"/>
      <c r="H159" s="39"/>
      <c r="I159" s="39"/>
    </row>
    <row r="169" spans="2:54" s="13" customFormat="1" ht="12" customHeight="1">
      <c r="K169" s="14"/>
      <c r="L169" s="14"/>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row>
    <row r="170" spans="2:54" s="13" customFormat="1" ht="12" customHeight="1">
      <c r="B170" s="39"/>
      <c r="C170" s="39"/>
      <c r="D170" s="39"/>
      <c r="E170" s="39"/>
      <c r="F170" s="39"/>
      <c r="G170" s="39"/>
      <c r="H170" s="39"/>
      <c r="I170" s="39"/>
      <c r="K170" s="14"/>
      <c r="L170" s="14"/>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row>
    <row r="171" spans="2:54" s="13" customFormat="1" ht="12" customHeight="1">
      <c r="B171" s="39"/>
      <c r="C171" s="39"/>
      <c r="D171" s="39"/>
      <c r="E171" s="39"/>
      <c r="F171" s="39"/>
      <c r="G171" s="39"/>
      <c r="H171" s="39"/>
      <c r="I171" s="39"/>
      <c r="K171" s="14"/>
      <c r="L171" s="14"/>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row>
    <row r="172" spans="2:54" ht="12" customHeight="1">
      <c r="B172" s="39"/>
      <c r="C172" s="39"/>
      <c r="D172" s="39"/>
      <c r="E172" s="39"/>
      <c r="F172" s="39"/>
      <c r="G172" s="39"/>
      <c r="H172" s="39"/>
      <c r="I172" s="39"/>
    </row>
    <row r="174" spans="2:54" s="13" customFormat="1" ht="12" customHeight="1">
      <c r="K174" s="14"/>
      <c r="L174" s="14"/>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row>
    <row r="175" spans="2:54" s="13" customFormat="1" ht="12" customHeight="1">
      <c r="B175" s="39"/>
      <c r="C175" s="39"/>
      <c r="D175" s="39"/>
      <c r="E175" s="39"/>
      <c r="F175" s="39"/>
      <c r="G175" s="39"/>
      <c r="H175" s="39"/>
      <c r="I175" s="39"/>
      <c r="K175" s="14"/>
      <c r="L175" s="14"/>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row>
    <row r="176" spans="2:54" s="13" customFormat="1" ht="12" customHeight="1">
      <c r="B176" s="39"/>
      <c r="C176" s="39"/>
      <c r="D176" s="39"/>
      <c r="E176" s="39"/>
      <c r="F176" s="39"/>
      <c r="G176" s="39"/>
      <c r="H176" s="39"/>
      <c r="I176" s="39"/>
      <c r="K176" s="14"/>
      <c r="L176" s="14"/>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row>
    <row r="177" spans="2:54" s="13" customFormat="1" ht="12" customHeight="1">
      <c r="B177" s="39"/>
      <c r="C177" s="39"/>
      <c r="D177" s="39"/>
      <c r="E177" s="39"/>
      <c r="F177" s="39"/>
      <c r="G177" s="39"/>
      <c r="H177" s="39"/>
      <c r="I177" s="39"/>
      <c r="K177" s="14"/>
      <c r="L177" s="14"/>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row>
    <row r="178" spans="2:54" s="13" customFormat="1" ht="12" customHeight="1">
      <c r="B178" s="39"/>
      <c r="C178" s="39"/>
      <c r="D178" s="39"/>
      <c r="E178" s="39"/>
      <c r="F178" s="39"/>
      <c r="G178" s="39"/>
      <c r="H178" s="39"/>
      <c r="I178" s="39"/>
      <c r="K178" s="14"/>
      <c r="L178" s="14"/>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row>
    <row r="179" spans="2:54" s="13" customFormat="1" ht="12" customHeight="1">
      <c r="B179" s="39"/>
      <c r="C179" s="39"/>
      <c r="D179" s="39"/>
      <c r="E179" s="39"/>
      <c r="F179" s="39"/>
      <c r="G179" s="39"/>
      <c r="H179" s="39"/>
      <c r="I179" s="39"/>
      <c r="K179" s="14"/>
      <c r="L179" s="14"/>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row>
    <row r="180" spans="2:54" s="13" customFormat="1" ht="12" customHeight="1">
      <c r="B180" s="39"/>
      <c r="C180" s="39"/>
      <c r="D180" s="39"/>
      <c r="E180" s="39"/>
      <c r="F180" s="39"/>
      <c r="G180" s="39"/>
      <c r="H180" s="39"/>
      <c r="I180" s="39"/>
      <c r="K180" s="14"/>
      <c r="L180" s="14"/>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row>
    <row r="181" spans="2:54" ht="12" customHeight="1">
      <c r="B181" s="39"/>
      <c r="C181" s="39"/>
      <c r="D181" s="39"/>
      <c r="E181" s="39"/>
      <c r="F181" s="39"/>
      <c r="G181" s="39"/>
      <c r="H181" s="39"/>
      <c r="I181" s="39"/>
    </row>
    <row r="191" spans="2:54" ht="12" customHeight="1">
      <c r="AT191" s="14"/>
      <c r="AU191" s="14"/>
      <c r="AV191" s="14"/>
      <c r="AW191" s="14"/>
      <c r="AX191" s="14"/>
      <c r="AY191" s="14"/>
      <c r="AZ191" s="14"/>
      <c r="BA191" s="14"/>
      <c r="BB191" s="14"/>
    </row>
    <row r="192" spans="2:54" ht="12" customHeight="1">
      <c r="B192" s="39"/>
      <c r="C192" s="39"/>
      <c r="D192" s="39"/>
      <c r="E192" s="39"/>
      <c r="F192" s="39"/>
      <c r="G192" s="39"/>
      <c r="H192" s="39"/>
      <c r="I192" s="39"/>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R192" s="14"/>
      <c r="AS192" s="14"/>
      <c r="AT192" s="14"/>
      <c r="AU192" s="14"/>
      <c r="AV192" s="14"/>
      <c r="AW192" s="14"/>
      <c r="AX192" s="14"/>
      <c r="AY192" s="14"/>
      <c r="AZ192" s="14"/>
      <c r="BA192" s="14"/>
      <c r="BB192" s="14"/>
    </row>
    <row r="193" spans="1:54" ht="12" customHeight="1">
      <c r="B193" s="39"/>
      <c r="C193" s="39"/>
      <c r="D193" s="39"/>
      <c r="E193" s="39"/>
      <c r="F193" s="39"/>
      <c r="G193" s="39"/>
      <c r="H193" s="39"/>
      <c r="I193" s="39"/>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R193" s="14"/>
      <c r="AS193" s="14"/>
      <c r="AT193" s="14"/>
      <c r="AU193" s="14"/>
      <c r="AV193" s="14"/>
      <c r="AW193" s="14"/>
      <c r="AX193" s="14"/>
      <c r="AY193" s="14"/>
      <c r="AZ193" s="14"/>
      <c r="BA193" s="14"/>
      <c r="BB193" s="14"/>
    </row>
    <row r="194" spans="1:54" ht="12" customHeight="1">
      <c r="B194" s="39"/>
      <c r="C194" s="39"/>
      <c r="D194" s="39"/>
      <c r="E194" s="39"/>
      <c r="F194" s="39"/>
      <c r="G194" s="39"/>
      <c r="H194" s="39"/>
      <c r="I194" s="39"/>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R194" s="14"/>
      <c r="AS194" s="14"/>
    </row>
    <row r="195" spans="1:54" ht="12" customHeight="1">
      <c r="A195" s="39"/>
      <c r="AT195" s="14"/>
      <c r="AU195" s="14"/>
      <c r="AV195" s="14"/>
      <c r="AW195" s="14"/>
      <c r="AX195" s="14"/>
      <c r="AY195" s="14"/>
      <c r="AZ195" s="14"/>
      <c r="BA195" s="14"/>
      <c r="BB195" s="14"/>
    </row>
    <row r="196" spans="1:54" ht="12" customHeight="1">
      <c r="A196" s="39"/>
      <c r="J196" s="39"/>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R196" s="14"/>
      <c r="AS196" s="14"/>
      <c r="AT196" s="14"/>
      <c r="AU196" s="14"/>
      <c r="AV196" s="14"/>
      <c r="AW196" s="14"/>
      <c r="AX196" s="14"/>
      <c r="AY196" s="14"/>
      <c r="AZ196" s="14"/>
      <c r="BA196" s="14"/>
      <c r="BB196" s="14"/>
    </row>
    <row r="197" spans="1:54" ht="12" customHeight="1">
      <c r="A197" s="39"/>
      <c r="B197" s="39"/>
      <c r="C197" s="39"/>
      <c r="D197" s="39"/>
      <c r="E197" s="39"/>
      <c r="F197" s="39"/>
      <c r="G197" s="39"/>
      <c r="H197" s="39"/>
      <c r="I197" s="39"/>
      <c r="J197" s="39"/>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R197" s="14"/>
      <c r="AS197" s="14"/>
      <c r="AT197" s="14"/>
      <c r="AU197" s="14"/>
      <c r="AV197" s="14"/>
      <c r="AW197" s="14"/>
      <c r="AX197" s="14"/>
      <c r="AY197" s="14"/>
      <c r="AZ197" s="14"/>
      <c r="BA197" s="14"/>
      <c r="BB197" s="14"/>
    </row>
    <row r="198" spans="1:54" ht="12" customHeight="1">
      <c r="B198" s="39"/>
      <c r="C198" s="39"/>
      <c r="D198" s="39"/>
      <c r="E198" s="39"/>
      <c r="F198" s="39"/>
      <c r="G198" s="39"/>
      <c r="H198" s="39"/>
      <c r="I198" s="39"/>
      <c r="J198" s="39"/>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R198" s="14"/>
      <c r="AS198" s="14"/>
      <c r="AT198" s="14"/>
      <c r="AU198" s="14"/>
      <c r="AV198" s="14"/>
      <c r="AW198" s="14"/>
      <c r="AX198" s="14"/>
      <c r="AY198" s="14"/>
      <c r="AZ198" s="14"/>
      <c r="BA198" s="14"/>
      <c r="BB198" s="14"/>
    </row>
    <row r="199" spans="1:54" ht="12" customHeight="1">
      <c r="B199" s="39"/>
      <c r="C199" s="39"/>
      <c r="D199" s="39"/>
      <c r="E199" s="39"/>
      <c r="F199" s="39"/>
      <c r="G199" s="39"/>
      <c r="H199" s="39"/>
      <c r="I199" s="39"/>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R199" s="14"/>
      <c r="AS199" s="14"/>
      <c r="AT199" s="14"/>
      <c r="AU199" s="14"/>
      <c r="AV199" s="14"/>
      <c r="AW199" s="14"/>
      <c r="AX199" s="14"/>
      <c r="AY199" s="14"/>
      <c r="AZ199" s="14"/>
      <c r="BA199" s="14"/>
      <c r="BB199" s="14"/>
    </row>
    <row r="200" spans="1:54" ht="12" customHeight="1">
      <c r="A200" s="39"/>
      <c r="B200" s="39"/>
      <c r="C200" s="39"/>
      <c r="D200" s="39"/>
      <c r="E200" s="39"/>
      <c r="F200" s="39"/>
      <c r="G200" s="39"/>
      <c r="H200" s="39"/>
      <c r="I200" s="39"/>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R200" s="14"/>
      <c r="AS200" s="14"/>
      <c r="AT200" s="14"/>
      <c r="AU200" s="14"/>
      <c r="AV200" s="14"/>
      <c r="AW200" s="14"/>
      <c r="AX200" s="14"/>
      <c r="AY200" s="14"/>
      <c r="AZ200" s="14"/>
      <c r="BA200" s="14"/>
      <c r="BB200" s="14"/>
    </row>
    <row r="201" spans="1:54" ht="12" customHeight="1">
      <c r="A201" s="39"/>
      <c r="B201" s="39"/>
      <c r="C201" s="39"/>
      <c r="D201" s="39"/>
      <c r="E201" s="39"/>
      <c r="F201" s="39"/>
      <c r="G201" s="39"/>
      <c r="H201" s="39"/>
      <c r="I201" s="39"/>
      <c r="J201" s="39"/>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R201" s="14"/>
      <c r="AS201" s="14"/>
      <c r="AT201" s="14"/>
      <c r="AU201" s="14"/>
      <c r="AV201" s="14"/>
      <c r="AW201" s="14"/>
      <c r="AX201" s="14"/>
      <c r="AY201" s="14"/>
      <c r="AZ201" s="14"/>
      <c r="BA201" s="14"/>
      <c r="BB201" s="14"/>
    </row>
    <row r="202" spans="1:54" ht="12" customHeight="1">
      <c r="A202" s="39"/>
      <c r="B202" s="39"/>
      <c r="C202" s="39"/>
      <c r="D202" s="39"/>
      <c r="E202" s="39"/>
      <c r="F202" s="39"/>
      <c r="G202" s="39"/>
      <c r="H202" s="39"/>
      <c r="I202" s="39"/>
      <c r="J202" s="39"/>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R202" s="14"/>
      <c r="AS202" s="14"/>
      <c r="AT202" s="14"/>
      <c r="AU202" s="14"/>
      <c r="AV202" s="14"/>
      <c r="AW202" s="14"/>
      <c r="AX202" s="14"/>
      <c r="AY202" s="14"/>
      <c r="AZ202" s="14"/>
      <c r="BA202" s="14"/>
      <c r="BB202" s="14"/>
    </row>
    <row r="203" spans="1:54" ht="12" customHeight="1">
      <c r="A203" s="39"/>
      <c r="B203" s="39"/>
      <c r="C203" s="39"/>
      <c r="D203" s="39"/>
      <c r="E203" s="39"/>
      <c r="F203" s="39"/>
      <c r="G203" s="39"/>
      <c r="H203" s="39"/>
      <c r="I203" s="39"/>
      <c r="J203" s="39"/>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R203" s="14"/>
      <c r="AS203" s="14"/>
      <c r="AT203" s="14"/>
      <c r="AU203" s="14"/>
      <c r="AV203" s="14"/>
      <c r="AW203" s="14"/>
      <c r="AX203" s="14"/>
      <c r="AY203" s="14"/>
      <c r="AZ203" s="14"/>
      <c r="BA203" s="14"/>
      <c r="BB203" s="14"/>
    </row>
    <row r="204" spans="1:54" ht="12" customHeight="1">
      <c r="A204" s="39"/>
      <c r="J204" s="39"/>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R204" s="14"/>
      <c r="AS204" s="14"/>
      <c r="AT204" s="14"/>
      <c r="AU204" s="14"/>
      <c r="AV204" s="14"/>
      <c r="AW204" s="14"/>
      <c r="AX204" s="14"/>
      <c r="AY204" s="14"/>
      <c r="AZ204" s="14"/>
      <c r="BA204" s="14"/>
      <c r="BB204" s="14"/>
    </row>
    <row r="205" spans="1:54" ht="12" customHeight="1">
      <c r="A205" s="39"/>
      <c r="J205" s="39"/>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R205" s="14"/>
      <c r="AS205" s="14"/>
      <c r="AT205" s="14"/>
      <c r="AU205" s="14"/>
      <c r="AV205" s="14"/>
      <c r="AW205" s="14"/>
      <c r="AX205" s="14"/>
      <c r="AY205" s="14"/>
      <c r="AZ205" s="14"/>
      <c r="BA205" s="14"/>
      <c r="BB205" s="14"/>
    </row>
    <row r="206" spans="1:54" ht="12" customHeight="1">
      <c r="A206" s="39"/>
      <c r="J206" s="39"/>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R206" s="14"/>
      <c r="AS206" s="14"/>
      <c r="AT206" s="14"/>
      <c r="AU206" s="14"/>
      <c r="AV206" s="14"/>
      <c r="AW206" s="14"/>
      <c r="AX206" s="14"/>
      <c r="AY206" s="14"/>
      <c r="AZ206" s="14"/>
      <c r="BA206" s="14"/>
      <c r="BB206" s="14"/>
    </row>
    <row r="207" spans="1:54" ht="12" customHeight="1">
      <c r="J207" s="39"/>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R207" s="14"/>
      <c r="AS207" s="14"/>
    </row>
    <row r="213" spans="1:54" ht="12" customHeight="1">
      <c r="AT213" s="14"/>
      <c r="AU213" s="14"/>
      <c r="AV213" s="14"/>
      <c r="AW213" s="14"/>
      <c r="AX213" s="14"/>
      <c r="AY213" s="14"/>
      <c r="AZ213" s="14"/>
      <c r="BA213" s="14"/>
      <c r="BB213" s="14"/>
    </row>
    <row r="214" spans="1:54" ht="12" customHeight="1">
      <c r="B214" s="39"/>
      <c r="C214" s="39"/>
      <c r="D214" s="39"/>
      <c r="E214" s="39"/>
      <c r="F214" s="39"/>
      <c r="G214" s="39"/>
      <c r="H214" s="39"/>
      <c r="I214" s="39"/>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R214" s="14"/>
      <c r="AS214" s="14"/>
      <c r="AT214" s="14"/>
      <c r="AU214" s="14"/>
      <c r="AV214" s="14"/>
      <c r="AW214" s="14"/>
      <c r="AX214" s="14"/>
      <c r="AY214" s="14"/>
      <c r="AZ214" s="14"/>
      <c r="BA214" s="14"/>
      <c r="BB214" s="14"/>
    </row>
    <row r="215" spans="1:54" ht="12" customHeight="1">
      <c r="B215" s="39"/>
      <c r="C215" s="39"/>
      <c r="D215" s="39"/>
      <c r="E215" s="39"/>
      <c r="F215" s="39"/>
      <c r="G215" s="39"/>
      <c r="H215" s="39"/>
      <c r="I215" s="39"/>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R215" s="14"/>
      <c r="AS215" s="14"/>
      <c r="AT215" s="14"/>
      <c r="AU215" s="14"/>
      <c r="AV215" s="14"/>
      <c r="AW215" s="14"/>
      <c r="AX215" s="14"/>
      <c r="AY215" s="14"/>
      <c r="AZ215" s="14"/>
      <c r="BA215" s="14"/>
      <c r="BB215" s="14"/>
    </row>
    <row r="216" spans="1:54" ht="12" customHeight="1">
      <c r="B216" s="39"/>
      <c r="C216" s="39"/>
      <c r="D216" s="39"/>
      <c r="E216" s="39"/>
      <c r="F216" s="39"/>
      <c r="G216" s="39"/>
      <c r="H216" s="39"/>
      <c r="I216" s="39"/>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R216" s="14"/>
      <c r="AS216" s="14"/>
    </row>
    <row r="217" spans="1:54" ht="12" customHeight="1">
      <c r="A217" s="39"/>
      <c r="AT217" s="14"/>
      <c r="AU217" s="14"/>
      <c r="AV217" s="14"/>
      <c r="AW217" s="14"/>
      <c r="AX217" s="14"/>
      <c r="AY217" s="14"/>
      <c r="AZ217" s="14"/>
      <c r="BA217" s="14"/>
      <c r="BB217" s="14"/>
    </row>
    <row r="218" spans="1:54" ht="12" customHeight="1">
      <c r="A218" s="39"/>
      <c r="J218" s="39"/>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R218" s="14"/>
      <c r="AS218" s="14"/>
      <c r="AT218" s="14"/>
      <c r="AU218" s="14"/>
      <c r="AV218" s="14"/>
      <c r="AW218" s="14"/>
      <c r="AX218" s="14"/>
      <c r="AY218" s="14"/>
      <c r="AZ218" s="14"/>
      <c r="BA218" s="14"/>
      <c r="BB218" s="14"/>
    </row>
    <row r="219" spans="1:54" ht="12" customHeight="1">
      <c r="A219" s="39"/>
      <c r="B219" s="39"/>
      <c r="C219" s="39"/>
      <c r="D219" s="39"/>
      <c r="E219" s="39"/>
      <c r="F219" s="39"/>
      <c r="G219" s="39"/>
      <c r="H219" s="39"/>
      <c r="I219" s="39"/>
      <c r="J219" s="39"/>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R219" s="14"/>
      <c r="AS219" s="14"/>
      <c r="AT219" s="14"/>
      <c r="AU219" s="14"/>
      <c r="AV219" s="14"/>
      <c r="AW219" s="14"/>
      <c r="AX219" s="14"/>
      <c r="AY219" s="14"/>
      <c r="AZ219" s="14"/>
      <c r="BA219" s="14"/>
      <c r="BB219" s="14"/>
    </row>
    <row r="220" spans="1:54" ht="12" customHeight="1">
      <c r="B220" s="39"/>
      <c r="C220" s="39"/>
      <c r="D220" s="39"/>
      <c r="E220" s="39"/>
      <c r="F220" s="39"/>
      <c r="G220" s="39"/>
      <c r="H220" s="39"/>
      <c r="I220" s="39"/>
      <c r="J220" s="39"/>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R220" s="14"/>
      <c r="AS220" s="14"/>
      <c r="AT220" s="14"/>
      <c r="AU220" s="14"/>
      <c r="AV220" s="14"/>
      <c r="AW220" s="14"/>
      <c r="AX220" s="14"/>
      <c r="AY220" s="14"/>
      <c r="AZ220" s="14"/>
      <c r="BA220" s="14"/>
      <c r="BB220" s="14"/>
    </row>
    <row r="221" spans="1:54" ht="12" customHeight="1">
      <c r="B221" s="39"/>
      <c r="C221" s="39"/>
      <c r="D221" s="39"/>
      <c r="E221" s="39"/>
      <c r="F221" s="39"/>
      <c r="G221" s="39"/>
      <c r="H221" s="39"/>
      <c r="I221" s="39"/>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R221" s="14"/>
      <c r="AS221" s="14"/>
      <c r="AT221" s="14"/>
      <c r="AU221" s="14"/>
      <c r="AV221" s="14"/>
      <c r="AW221" s="14"/>
      <c r="AX221" s="14"/>
      <c r="AY221" s="14"/>
      <c r="AZ221" s="14"/>
      <c r="BA221" s="14"/>
      <c r="BB221" s="14"/>
    </row>
    <row r="222" spans="1:54" ht="12" customHeight="1">
      <c r="A222" s="39"/>
      <c r="B222" s="39"/>
      <c r="C222" s="39"/>
      <c r="D222" s="39"/>
      <c r="E222" s="39"/>
      <c r="F222" s="39"/>
      <c r="G222" s="39"/>
      <c r="H222" s="39"/>
      <c r="I222" s="39"/>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R222" s="14"/>
      <c r="AS222" s="14"/>
      <c r="AT222" s="14"/>
      <c r="AU222" s="14"/>
      <c r="AV222" s="14"/>
      <c r="AW222" s="14"/>
      <c r="AX222" s="14"/>
      <c r="AY222" s="14"/>
      <c r="AZ222" s="14"/>
      <c r="BA222" s="14"/>
      <c r="BB222" s="14"/>
    </row>
    <row r="223" spans="1:54" ht="12" customHeight="1">
      <c r="A223" s="39"/>
      <c r="B223" s="39"/>
      <c r="C223" s="39"/>
      <c r="D223" s="39"/>
      <c r="E223" s="39"/>
      <c r="F223" s="39"/>
      <c r="G223" s="39"/>
      <c r="H223" s="39"/>
      <c r="I223" s="39"/>
      <c r="J223" s="39"/>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R223" s="14"/>
      <c r="AS223" s="14"/>
      <c r="AT223" s="14"/>
      <c r="AU223" s="14"/>
      <c r="AV223" s="14"/>
      <c r="AW223" s="14"/>
      <c r="AX223" s="14"/>
      <c r="AY223" s="14"/>
      <c r="AZ223" s="14"/>
      <c r="BA223" s="14"/>
      <c r="BB223" s="14"/>
    </row>
    <row r="224" spans="1:54" ht="12" customHeight="1">
      <c r="A224" s="39"/>
      <c r="B224" s="39"/>
      <c r="C224" s="39"/>
      <c r="D224" s="39"/>
      <c r="E224" s="39"/>
      <c r="F224" s="39"/>
      <c r="G224" s="39"/>
      <c r="H224" s="39"/>
      <c r="I224" s="39"/>
      <c r="J224" s="39"/>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R224" s="14"/>
      <c r="AS224" s="14"/>
      <c r="AT224" s="14"/>
      <c r="AU224" s="14"/>
      <c r="AV224" s="14"/>
      <c r="AW224" s="14"/>
      <c r="AX224" s="14"/>
      <c r="AY224" s="14"/>
      <c r="AZ224" s="14"/>
      <c r="BA224" s="14"/>
      <c r="BB224" s="14"/>
    </row>
    <row r="225" spans="1:54" ht="12" customHeight="1">
      <c r="A225" s="39"/>
      <c r="B225" s="39"/>
      <c r="C225" s="39"/>
      <c r="D225" s="39"/>
      <c r="E225" s="39"/>
      <c r="F225" s="39"/>
      <c r="G225" s="39"/>
      <c r="H225" s="39"/>
      <c r="I225" s="39"/>
      <c r="J225" s="39"/>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R225" s="14"/>
      <c r="AS225" s="14"/>
      <c r="AT225" s="14"/>
      <c r="AU225" s="14"/>
      <c r="AV225" s="14"/>
      <c r="AW225" s="14"/>
      <c r="AX225" s="14"/>
      <c r="AY225" s="14"/>
      <c r="AZ225" s="14"/>
      <c r="BA225" s="14"/>
      <c r="BB225" s="14"/>
    </row>
    <row r="226" spans="1:54" ht="12" customHeight="1">
      <c r="A226" s="39"/>
      <c r="J226" s="39"/>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R226" s="14"/>
      <c r="AS226" s="14"/>
      <c r="AT226" s="14"/>
      <c r="AU226" s="14"/>
      <c r="AV226" s="14"/>
      <c r="AW226" s="14"/>
      <c r="AX226" s="14"/>
      <c r="AY226" s="14"/>
      <c r="AZ226" s="14"/>
      <c r="BA226" s="14"/>
      <c r="BB226" s="14"/>
    </row>
    <row r="227" spans="1:54" ht="12" customHeight="1">
      <c r="A227" s="39"/>
      <c r="J227" s="39"/>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R227" s="14"/>
      <c r="AS227" s="14"/>
      <c r="AT227" s="14"/>
      <c r="AU227" s="14"/>
      <c r="AV227" s="14"/>
      <c r="AW227" s="14"/>
      <c r="AX227" s="14"/>
      <c r="AY227" s="14"/>
      <c r="AZ227" s="14"/>
      <c r="BA227" s="14"/>
      <c r="BB227" s="14"/>
    </row>
    <row r="228" spans="1:54" ht="12" customHeight="1">
      <c r="A228" s="39"/>
      <c r="J228" s="39"/>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R228" s="14"/>
      <c r="AS228" s="14"/>
      <c r="AT228" s="14"/>
      <c r="AU228" s="14"/>
      <c r="AV228" s="14"/>
      <c r="AW228" s="14"/>
      <c r="AX228" s="14"/>
      <c r="AY228" s="14"/>
      <c r="AZ228" s="14"/>
      <c r="BA228" s="14"/>
      <c r="BB228" s="14"/>
    </row>
    <row r="229" spans="1:54" ht="12" customHeight="1">
      <c r="J229" s="39"/>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R229" s="14"/>
      <c r="AS229" s="14"/>
    </row>
    <row r="235" spans="1:54" ht="12" customHeight="1">
      <c r="AT235" s="14"/>
      <c r="AU235" s="14"/>
      <c r="AV235" s="14"/>
      <c r="AW235" s="14"/>
      <c r="AX235" s="14"/>
      <c r="AY235" s="14"/>
      <c r="AZ235" s="14"/>
      <c r="BA235" s="14"/>
      <c r="BB235" s="14"/>
    </row>
    <row r="236" spans="1:54" ht="12" customHeight="1">
      <c r="B236" s="39"/>
      <c r="C236" s="39"/>
      <c r="D236" s="39"/>
      <c r="E236" s="39"/>
      <c r="F236" s="39"/>
      <c r="G236" s="39"/>
      <c r="H236" s="39"/>
      <c r="I236" s="39"/>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R236" s="14"/>
      <c r="AS236" s="14"/>
      <c r="AT236" s="14"/>
      <c r="AU236" s="14"/>
      <c r="AV236" s="14"/>
      <c r="AW236" s="14"/>
      <c r="AX236" s="14"/>
      <c r="AY236" s="14"/>
      <c r="AZ236" s="14"/>
      <c r="BA236" s="14"/>
      <c r="BB236" s="14"/>
    </row>
    <row r="237" spans="1:54" ht="12" customHeight="1">
      <c r="B237" s="39"/>
      <c r="C237" s="39"/>
      <c r="D237" s="39"/>
      <c r="E237" s="39"/>
      <c r="F237" s="39"/>
      <c r="G237" s="39"/>
      <c r="H237" s="39"/>
      <c r="I237" s="39"/>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R237" s="14"/>
      <c r="AS237" s="14"/>
      <c r="AT237" s="14"/>
      <c r="AU237" s="14"/>
      <c r="AV237" s="14"/>
      <c r="AW237" s="14"/>
      <c r="AX237" s="14"/>
      <c r="AY237" s="14"/>
      <c r="AZ237" s="14"/>
      <c r="BA237" s="14"/>
      <c r="BB237" s="14"/>
    </row>
    <row r="238" spans="1:54" ht="12" customHeight="1">
      <c r="B238" s="39"/>
      <c r="C238" s="39"/>
      <c r="D238" s="39"/>
      <c r="E238" s="39"/>
      <c r="F238" s="39"/>
      <c r="G238" s="39"/>
      <c r="H238" s="39"/>
      <c r="I238" s="39"/>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R238" s="14"/>
      <c r="AS238" s="14"/>
    </row>
    <row r="239" spans="1:54" ht="12" customHeight="1">
      <c r="A239" s="39"/>
      <c r="AT239" s="14"/>
      <c r="AU239" s="14"/>
      <c r="AV239" s="14"/>
      <c r="AW239" s="14"/>
      <c r="AX239" s="14"/>
      <c r="AY239" s="14"/>
      <c r="AZ239" s="14"/>
      <c r="BA239" s="14"/>
      <c r="BB239" s="14"/>
    </row>
    <row r="240" spans="1:54" ht="12" customHeight="1">
      <c r="A240" s="39"/>
      <c r="J240" s="39"/>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R240" s="14"/>
      <c r="AS240" s="14"/>
      <c r="AT240" s="14"/>
      <c r="AU240" s="14"/>
      <c r="AV240" s="14"/>
      <c r="AW240" s="14"/>
      <c r="AX240" s="14"/>
      <c r="AY240" s="14"/>
      <c r="AZ240" s="14"/>
      <c r="BA240" s="14"/>
      <c r="BB240" s="14"/>
    </row>
    <row r="241" spans="1:54" ht="12" customHeight="1">
      <c r="A241" s="39"/>
      <c r="B241" s="39"/>
      <c r="C241" s="39"/>
      <c r="D241" s="39"/>
      <c r="E241" s="39"/>
      <c r="F241" s="39"/>
      <c r="G241" s="39"/>
      <c r="H241" s="39"/>
      <c r="I241" s="39"/>
      <c r="J241" s="39"/>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R241" s="14"/>
      <c r="AS241" s="14"/>
      <c r="AT241" s="14"/>
      <c r="AU241" s="14"/>
      <c r="AV241" s="14"/>
      <c r="AW241" s="14"/>
      <c r="AX241" s="14"/>
      <c r="AY241" s="14"/>
      <c r="AZ241" s="14"/>
      <c r="BA241" s="14"/>
      <c r="BB241" s="14"/>
    </row>
    <row r="242" spans="1:54" ht="12" customHeight="1">
      <c r="B242" s="39"/>
      <c r="C242" s="39"/>
      <c r="D242" s="39"/>
      <c r="E242" s="39"/>
      <c r="F242" s="39"/>
      <c r="G242" s="39"/>
      <c r="H242" s="39"/>
      <c r="I242" s="39"/>
      <c r="J242" s="39"/>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R242" s="14"/>
      <c r="AS242" s="14"/>
      <c r="AT242" s="14"/>
      <c r="AU242" s="14"/>
      <c r="AV242" s="14"/>
      <c r="AW242" s="14"/>
      <c r="AX242" s="14"/>
      <c r="AY242" s="14"/>
      <c r="AZ242" s="14"/>
      <c r="BA242" s="14"/>
      <c r="BB242" s="14"/>
    </row>
    <row r="243" spans="1:54" ht="12" customHeight="1">
      <c r="B243" s="39"/>
      <c r="C243" s="39"/>
      <c r="D243" s="39"/>
      <c r="E243" s="39"/>
      <c r="F243" s="39"/>
      <c r="G243" s="39"/>
      <c r="H243" s="39"/>
      <c r="I243" s="39"/>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R243" s="14"/>
      <c r="AS243" s="14"/>
      <c r="AT243" s="14"/>
      <c r="AU243" s="14"/>
      <c r="AV243" s="14"/>
      <c r="AW243" s="14"/>
      <c r="AX243" s="14"/>
      <c r="AY243" s="14"/>
      <c r="AZ243" s="14"/>
      <c r="BA243" s="14"/>
      <c r="BB243" s="14"/>
    </row>
    <row r="244" spans="1:54" ht="12" customHeight="1">
      <c r="A244" s="39"/>
      <c r="B244" s="39"/>
      <c r="C244" s="39"/>
      <c r="D244" s="39"/>
      <c r="E244" s="39"/>
      <c r="F244" s="39"/>
      <c r="G244" s="39"/>
      <c r="H244" s="39"/>
      <c r="I244" s="39"/>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R244" s="14"/>
      <c r="AS244" s="14"/>
      <c r="AT244" s="14"/>
      <c r="AU244" s="14"/>
      <c r="AV244" s="14"/>
      <c r="AW244" s="14"/>
      <c r="AX244" s="14"/>
      <c r="AY244" s="14"/>
      <c r="AZ244" s="14"/>
      <c r="BA244" s="14"/>
      <c r="BB244" s="14"/>
    </row>
    <row r="245" spans="1:54" ht="12" customHeight="1">
      <c r="A245" s="39"/>
      <c r="B245" s="39"/>
      <c r="C245" s="39"/>
      <c r="D245" s="39"/>
      <c r="E245" s="39"/>
      <c r="F245" s="39"/>
      <c r="G245" s="39"/>
      <c r="H245" s="39"/>
      <c r="I245" s="39"/>
      <c r="J245" s="39"/>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R245" s="14"/>
      <c r="AS245" s="14"/>
      <c r="AT245" s="14"/>
      <c r="AU245" s="14"/>
      <c r="AV245" s="14"/>
      <c r="AW245" s="14"/>
      <c r="AX245" s="14"/>
      <c r="AY245" s="14"/>
      <c r="AZ245" s="14"/>
      <c r="BA245" s="14"/>
      <c r="BB245" s="14"/>
    </row>
    <row r="246" spans="1:54" ht="12" customHeight="1">
      <c r="A246" s="39"/>
      <c r="B246" s="39"/>
      <c r="C246" s="39"/>
      <c r="D246" s="39"/>
      <c r="E246" s="39"/>
      <c r="F246" s="39"/>
      <c r="G246" s="39"/>
      <c r="H246" s="39"/>
      <c r="I246" s="39"/>
      <c r="J246" s="39"/>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R246" s="14"/>
      <c r="AS246" s="14"/>
      <c r="AT246" s="14"/>
      <c r="AU246" s="14"/>
      <c r="AV246" s="14"/>
      <c r="AW246" s="14"/>
      <c r="AX246" s="14"/>
      <c r="AY246" s="14"/>
      <c r="AZ246" s="14"/>
      <c r="BA246" s="14"/>
      <c r="BB246" s="14"/>
    </row>
    <row r="247" spans="1:54" ht="12" customHeight="1">
      <c r="A247" s="39"/>
      <c r="B247" s="39"/>
      <c r="C247" s="39"/>
      <c r="D247" s="39"/>
      <c r="E247" s="39"/>
      <c r="F247" s="39"/>
      <c r="G247" s="39"/>
      <c r="H247" s="39"/>
      <c r="I247" s="39"/>
      <c r="J247" s="39"/>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R247" s="14"/>
      <c r="AS247" s="14"/>
      <c r="AT247" s="14"/>
      <c r="AU247" s="14"/>
      <c r="AV247" s="14"/>
      <c r="AW247" s="14"/>
      <c r="AX247" s="14"/>
      <c r="AY247" s="14"/>
      <c r="AZ247" s="14"/>
      <c r="BA247" s="14"/>
      <c r="BB247" s="14"/>
    </row>
    <row r="248" spans="1:54" ht="12" customHeight="1">
      <c r="A248" s="39"/>
      <c r="J248" s="39"/>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R248" s="14"/>
      <c r="AS248" s="14"/>
      <c r="AT248" s="14"/>
      <c r="AU248" s="14"/>
      <c r="AV248" s="14"/>
      <c r="AW248" s="14"/>
      <c r="AX248" s="14"/>
      <c r="AY248" s="14"/>
      <c r="AZ248" s="14"/>
      <c r="BA248" s="14"/>
      <c r="BB248" s="14"/>
    </row>
    <row r="249" spans="1:54" ht="12" customHeight="1">
      <c r="A249" s="39"/>
      <c r="J249" s="39"/>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R249" s="14"/>
      <c r="AS249" s="14"/>
      <c r="AT249" s="14"/>
      <c r="AU249" s="14"/>
      <c r="AV249" s="14"/>
      <c r="AW249" s="14"/>
      <c r="AX249" s="14"/>
      <c r="AY249" s="14"/>
      <c r="AZ249" s="14"/>
      <c r="BA249" s="14"/>
      <c r="BB249" s="14"/>
    </row>
    <row r="250" spans="1:54" ht="12" customHeight="1">
      <c r="A250" s="39"/>
      <c r="J250" s="39"/>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R250" s="14"/>
      <c r="AS250" s="14"/>
      <c r="AT250" s="14"/>
      <c r="AU250" s="14"/>
      <c r="AV250" s="14"/>
      <c r="AW250" s="14"/>
      <c r="AX250" s="14"/>
      <c r="AY250" s="14"/>
      <c r="AZ250" s="14"/>
      <c r="BA250" s="14"/>
      <c r="BB250" s="14"/>
    </row>
    <row r="251" spans="1:54" ht="12" customHeight="1">
      <c r="J251" s="39"/>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R251" s="14"/>
      <c r="AS251" s="14"/>
    </row>
    <row r="261" spans="1:54" ht="12" customHeight="1">
      <c r="A261" s="39"/>
      <c r="AT261" s="14"/>
      <c r="AU261" s="14"/>
      <c r="AV261" s="14"/>
      <c r="AW261" s="14"/>
      <c r="AX261" s="14"/>
      <c r="AY261" s="14"/>
      <c r="AZ261" s="14"/>
      <c r="BA261" s="14"/>
      <c r="BB261" s="14"/>
    </row>
    <row r="262" spans="1:54" ht="12" customHeight="1">
      <c r="A262" s="39"/>
      <c r="J262" s="39"/>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R262" s="14"/>
      <c r="AS262" s="14"/>
      <c r="AT262" s="14"/>
      <c r="AU262" s="14"/>
      <c r="AV262" s="14"/>
      <c r="AW262" s="14"/>
      <c r="AX262" s="14"/>
      <c r="AY262" s="14"/>
      <c r="AZ262" s="14"/>
      <c r="BA262" s="14"/>
      <c r="BB262" s="14"/>
    </row>
    <row r="263" spans="1:54" ht="12" customHeight="1">
      <c r="A263" s="39"/>
      <c r="J263" s="39"/>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R263" s="14"/>
      <c r="AS263" s="14"/>
      <c r="AT263" s="14"/>
      <c r="AU263" s="14"/>
      <c r="AV263" s="14"/>
      <c r="AW263" s="14"/>
      <c r="AX263" s="14"/>
      <c r="AY263" s="14"/>
      <c r="AZ263" s="14"/>
      <c r="BA263" s="14"/>
      <c r="BB263" s="14"/>
    </row>
    <row r="264" spans="1:54" ht="12" customHeight="1">
      <c r="J264" s="39"/>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R264" s="14"/>
      <c r="AS264" s="14"/>
    </row>
    <row r="266" spans="1:54" ht="12" customHeight="1">
      <c r="A266" s="39"/>
      <c r="AT266" s="14"/>
      <c r="AU266" s="14"/>
      <c r="AV266" s="14"/>
      <c r="AW266" s="14"/>
      <c r="AX266" s="14"/>
      <c r="AY266" s="14"/>
      <c r="AZ266" s="14"/>
      <c r="BA266" s="14"/>
      <c r="BB266" s="14"/>
    </row>
    <row r="267" spans="1:54" ht="12" customHeight="1">
      <c r="A267" s="39"/>
      <c r="J267" s="39"/>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R267" s="14"/>
      <c r="AS267" s="14"/>
      <c r="AT267" s="14"/>
      <c r="AU267" s="14"/>
      <c r="AV267" s="14"/>
      <c r="AW267" s="14"/>
      <c r="AX267" s="14"/>
      <c r="AY267" s="14"/>
      <c r="AZ267" s="14"/>
      <c r="BA267" s="14"/>
      <c r="BB267" s="14"/>
    </row>
    <row r="268" spans="1:54" ht="12" customHeight="1">
      <c r="A268" s="39"/>
      <c r="J268" s="39"/>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R268" s="14"/>
      <c r="AS268" s="14"/>
      <c r="AT268" s="14"/>
      <c r="AU268" s="14"/>
      <c r="AV268" s="14"/>
      <c r="AW268" s="14"/>
      <c r="AX268" s="14"/>
      <c r="AY268" s="14"/>
      <c r="AZ268" s="14"/>
      <c r="BA268" s="14"/>
      <c r="BB268" s="14"/>
    </row>
    <row r="269" spans="1:54" ht="12" customHeight="1">
      <c r="A269" s="39"/>
      <c r="J269" s="39"/>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R269" s="14"/>
      <c r="AS269" s="14"/>
      <c r="AT269" s="14"/>
      <c r="AU269" s="14"/>
      <c r="AV269" s="14"/>
      <c r="AW269" s="14"/>
      <c r="AX269" s="14"/>
      <c r="AY269" s="14"/>
      <c r="AZ269" s="14"/>
      <c r="BA269" s="14"/>
      <c r="BB269" s="14"/>
    </row>
    <row r="270" spans="1:54" ht="12" customHeight="1">
      <c r="A270" s="39"/>
      <c r="J270" s="39"/>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R270" s="14"/>
      <c r="AS270" s="14"/>
      <c r="AT270" s="14"/>
      <c r="AU270" s="14"/>
      <c r="AV270" s="14"/>
      <c r="AW270" s="14"/>
      <c r="AX270" s="14"/>
      <c r="AY270" s="14"/>
      <c r="AZ270" s="14"/>
      <c r="BA270" s="14"/>
      <c r="BB270" s="14"/>
    </row>
    <row r="271" spans="1:54" ht="12" customHeight="1">
      <c r="A271" s="39"/>
      <c r="J271" s="39"/>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R271" s="14"/>
      <c r="AS271" s="14"/>
      <c r="AT271" s="14"/>
      <c r="AU271" s="14"/>
      <c r="AV271" s="14"/>
      <c r="AW271" s="14"/>
      <c r="AX271" s="14"/>
      <c r="AY271" s="14"/>
      <c r="AZ271" s="14"/>
      <c r="BA271" s="14"/>
      <c r="BB271" s="14"/>
    </row>
    <row r="272" spans="1:54" ht="12" customHeight="1">
      <c r="A272" s="39"/>
      <c r="J272" s="39"/>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R272" s="14"/>
      <c r="AS272" s="14"/>
      <c r="AT272" s="14"/>
      <c r="AU272" s="14"/>
      <c r="AV272" s="14"/>
      <c r="AW272" s="14"/>
      <c r="AX272" s="14"/>
      <c r="AY272" s="14"/>
      <c r="AZ272" s="14"/>
      <c r="BA272" s="14"/>
      <c r="BB272" s="14"/>
    </row>
    <row r="273" spans="1:54" ht="12" customHeight="1">
      <c r="J273" s="39"/>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R273" s="14"/>
      <c r="AS273" s="14"/>
    </row>
    <row r="283" spans="1:54" ht="12" customHeight="1">
      <c r="A283" s="39"/>
      <c r="AT283" s="14"/>
      <c r="AU283" s="14"/>
      <c r="AV283" s="14"/>
      <c r="AW283" s="14"/>
      <c r="AX283" s="14"/>
      <c r="AY283" s="14"/>
      <c r="AZ283" s="14"/>
      <c r="BA283" s="14"/>
      <c r="BB283" s="14"/>
    </row>
    <row r="284" spans="1:54" ht="12" customHeight="1">
      <c r="A284" s="39"/>
      <c r="J284" s="39"/>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R284" s="14"/>
      <c r="AS284" s="14"/>
      <c r="AT284" s="14"/>
      <c r="AU284" s="14"/>
      <c r="AV284" s="14"/>
      <c r="AW284" s="14"/>
      <c r="AX284" s="14"/>
      <c r="AY284" s="14"/>
      <c r="AZ284" s="14"/>
      <c r="BA284" s="14"/>
      <c r="BB284" s="14"/>
    </row>
    <row r="285" spans="1:54" ht="12" customHeight="1">
      <c r="A285" s="39"/>
      <c r="J285" s="39"/>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R285" s="14"/>
      <c r="AS285" s="14"/>
      <c r="AT285" s="14"/>
      <c r="AU285" s="14"/>
      <c r="AV285" s="14"/>
      <c r="AW285" s="14"/>
      <c r="AX285" s="14"/>
      <c r="AY285" s="14"/>
      <c r="AZ285" s="14"/>
      <c r="BA285" s="14"/>
      <c r="BB285" s="14"/>
    </row>
    <row r="286" spans="1:54" ht="12" customHeight="1">
      <c r="J286" s="39"/>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R286" s="14"/>
      <c r="AS286" s="14"/>
    </row>
    <row r="288" spans="1:54" ht="12" customHeight="1">
      <c r="A288" s="39"/>
      <c r="AT288" s="14"/>
      <c r="AU288" s="14"/>
      <c r="AV288" s="14"/>
      <c r="AW288" s="14"/>
      <c r="AX288" s="14"/>
      <c r="AY288" s="14"/>
      <c r="AZ288" s="14"/>
      <c r="BA288" s="14"/>
      <c r="BB288" s="14"/>
    </row>
    <row r="289" spans="1:54" ht="12" customHeight="1">
      <c r="A289" s="39"/>
      <c r="J289" s="39"/>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R289" s="14"/>
      <c r="AS289" s="14"/>
      <c r="AT289" s="14"/>
      <c r="AU289" s="14"/>
      <c r="AV289" s="14"/>
      <c r="AW289" s="14"/>
      <c r="AX289" s="14"/>
      <c r="AY289" s="14"/>
      <c r="AZ289" s="14"/>
      <c r="BA289" s="14"/>
      <c r="BB289" s="14"/>
    </row>
    <row r="290" spans="1:54" ht="12" customHeight="1">
      <c r="A290" s="39"/>
      <c r="J290" s="39"/>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R290" s="14"/>
      <c r="AS290" s="14"/>
      <c r="AT290" s="14"/>
      <c r="AU290" s="14"/>
      <c r="AV290" s="14"/>
      <c r="AW290" s="14"/>
      <c r="AX290" s="14"/>
      <c r="AY290" s="14"/>
      <c r="AZ290" s="14"/>
      <c r="BA290" s="14"/>
      <c r="BB290" s="14"/>
    </row>
    <row r="291" spans="1:54" ht="12" customHeight="1">
      <c r="A291" s="39"/>
      <c r="J291" s="39"/>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R291" s="14"/>
      <c r="AS291" s="14"/>
      <c r="AT291" s="14"/>
      <c r="AU291" s="14"/>
      <c r="AV291" s="14"/>
      <c r="AW291" s="14"/>
      <c r="AX291" s="14"/>
      <c r="AY291" s="14"/>
      <c r="AZ291" s="14"/>
      <c r="BA291" s="14"/>
      <c r="BB291" s="14"/>
    </row>
    <row r="292" spans="1:54" ht="12" customHeight="1">
      <c r="A292" s="39"/>
      <c r="J292" s="39"/>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R292" s="14"/>
      <c r="AS292" s="14"/>
      <c r="AT292" s="14"/>
      <c r="AU292" s="14"/>
      <c r="AV292" s="14"/>
      <c r="AW292" s="14"/>
      <c r="AX292" s="14"/>
      <c r="AY292" s="14"/>
      <c r="AZ292" s="14"/>
      <c r="BA292" s="14"/>
      <c r="BB292" s="14"/>
    </row>
    <row r="293" spans="1:54" ht="12" customHeight="1">
      <c r="A293" s="39"/>
      <c r="J293" s="39"/>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R293" s="14"/>
      <c r="AS293" s="14"/>
      <c r="AT293" s="14"/>
      <c r="AU293" s="14"/>
      <c r="AV293" s="14"/>
      <c r="AW293" s="14"/>
      <c r="AX293" s="14"/>
      <c r="AY293" s="14"/>
      <c r="AZ293" s="14"/>
      <c r="BA293" s="14"/>
      <c r="BB293" s="14"/>
    </row>
    <row r="294" spans="1:54" ht="12" customHeight="1">
      <c r="A294" s="39"/>
      <c r="J294" s="39"/>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R294" s="14"/>
      <c r="AS294" s="14"/>
      <c r="AT294" s="14"/>
      <c r="AU294" s="14"/>
      <c r="AV294" s="14"/>
      <c r="AW294" s="14"/>
      <c r="AX294" s="14"/>
      <c r="AY294" s="14"/>
      <c r="AZ294" s="14"/>
      <c r="BA294" s="14"/>
      <c r="BB294" s="14"/>
    </row>
    <row r="295" spans="1:54" ht="12" customHeight="1">
      <c r="J295" s="39"/>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R295" s="14"/>
      <c r="AS295" s="14"/>
    </row>
  </sheetData>
  <mergeCells count="27">
    <mergeCell ref="AR5:AR9"/>
    <mergeCell ref="AS5:AS9"/>
    <mergeCell ref="B5:C9"/>
    <mergeCell ref="H6:I6"/>
    <mergeCell ref="AP7:AQ8"/>
    <mergeCell ref="AJ5:AQ6"/>
    <mergeCell ref="AJ7:AK8"/>
    <mergeCell ref="F5:AC5"/>
    <mergeCell ref="Z6:AC6"/>
    <mergeCell ref="AB7:AC8"/>
    <mergeCell ref="T6:U8"/>
    <mergeCell ref="V7:W8"/>
    <mergeCell ref="X6:Y8"/>
    <mergeCell ref="Z7:AA8"/>
    <mergeCell ref="F6:G8"/>
    <mergeCell ref="H7:I8"/>
    <mergeCell ref="D5:E8"/>
    <mergeCell ref="AL7:AM8"/>
    <mergeCell ref="AN7:AO8"/>
    <mergeCell ref="J6:K8"/>
    <mergeCell ref="L6:M8"/>
    <mergeCell ref="N6:O8"/>
    <mergeCell ref="P6:Q8"/>
    <mergeCell ref="R6:S8"/>
    <mergeCell ref="AD8:AE8"/>
    <mergeCell ref="AF8:AG8"/>
    <mergeCell ref="AH8:AI8"/>
  </mergeCells>
  <phoneticPr fontId="2"/>
  <pageMargins left="0.59055118110236227" right="0" top="0.59055118110236227" bottom="0" header="0" footer="0"/>
  <pageSetup paperSize="9" scale="41"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417"/>
  <sheetViews>
    <sheetView showGridLines="0" tabSelected="1" zoomScale="90" zoomScaleNormal="90" zoomScaleSheetLayoutView="90" workbookViewId="0">
      <pane xSplit="3" ySplit="9" topLeftCell="Q313" activePane="bottomRight" state="frozen"/>
      <selection activeCell="B32" sqref="B32"/>
      <selection pane="topRight" activeCell="B32" sqref="B32"/>
      <selection pane="bottomLeft" activeCell="B32" sqref="B32"/>
      <selection pane="bottomRight" activeCell="AF341" sqref="AF341"/>
    </sheetView>
  </sheetViews>
  <sheetFormatPr defaultColWidth="9" defaultRowHeight="12" customHeight="1"/>
  <cols>
    <col min="1" max="1" width="5.625" style="238" customWidth="1"/>
    <col min="2" max="2" width="7.625" style="13" customWidth="1"/>
    <col min="3" max="3" width="10.625" style="52" customWidth="1"/>
    <col min="4" max="4" width="7.625" style="13" customWidth="1"/>
    <col min="5" max="5" width="10.625" style="13" customWidth="1"/>
    <col min="6" max="6" width="7.625" style="13" customWidth="1"/>
    <col min="7" max="7" width="10.625" style="13" customWidth="1"/>
    <col min="8" max="8" width="7.625" style="13" customWidth="1"/>
    <col min="9" max="10" width="10.625" style="13" customWidth="1"/>
    <col min="11" max="11" width="10.625" style="14" customWidth="1"/>
    <col min="12" max="12" width="7.625" style="14" customWidth="1"/>
    <col min="13" max="13" width="10.625" style="15" customWidth="1"/>
    <col min="14" max="14" width="7.625" style="15" customWidth="1"/>
    <col min="15" max="15" width="10.625" style="15" customWidth="1"/>
    <col min="16" max="16" width="7.625" style="15" customWidth="1"/>
    <col min="17" max="17" width="10.625" style="15" customWidth="1"/>
    <col min="18" max="18" width="7.625" style="15" customWidth="1"/>
    <col min="19" max="19" width="10.625" style="15" customWidth="1"/>
    <col min="20" max="20" width="7.625" style="15" customWidth="1"/>
    <col min="21" max="21" width="10.625" style="15" customWidth="1"/>
    <col min="22" max="22" width="7.625" style="15" customWidth="1"/>
    <col min="23" max="25" width="10.625" style="15" customWidth="1"/>
    <col min="26" max="26" width="7.625" style="15" customWidth="1"/>
    <col min="27" max="35" width="10.625" style="15" customWidth="1"/>
    <col min="36" max="36" width="7.625" style="15" customWidth="1"/>
    <col min="37" max="37" width="10.625" style="15" customWidth="1"/>
    <col min="38" max="38" width="7.625" style="15" customWidth="1"/>
    <col min="39" max="39" width="10.125" style="15" customWidth="1"/>
    <col min="40" max="40" width="7.625" style="15" customWidth="1"/>
    <col min="41" max="41" width="10.125" style="15" customWidth="1"/>
    <col min="42" max="42" width="7.625" style="15" customWidth="1"/>
    <col min="43" max="43" width="10.625" style="15" customWidth="1"/>
    <col min="44" max="44" width="6.625" style="15" customWidth="1"/>
    <col min="45" max="45" width="7.625" style="15" customWidth="1"/>
    <col min="46" max="46" width="6.625" style="15" customWidth="1"/>
    <col min="47" max="47" width="7.625" style="15" customWidth="1"/>
    <col min="48" max="48" width="6.625" style="15" customWidth="1"/>
    <col min="49" max="49" width="7.625" style="15" customWidth="1"/>
    <col min="50" max="50" width="6.625" style="15" customWidth="1"/>
    <col min="51" max="51" width="7.625" style="15" customWidth="1"/>
    <col min="52" max="52" width="6.625" style="15" customWidth="1"/>
    <col min="53" max="16384" width="9" style="14"/>
  </cols>
  <sheetData>
    <row r="2" spans="1:52" s="10" customFormat="1" ht="15" customHeight="1">
      <c r="A2" s="242"/>
      <c r="B2" s="5" t="s">
        <v>50</v>
      </c>
      <c r="C2" s="49"/>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8"/>
      <c r="AK2" s="9"/>
      <c r="AL2" s="8"/>
      <c r="AM2" s="8"/>
      <c r="AN2" s="8"/>
      <c r="AO2" s="8"/>
      <c r="AP2" s="9"/>
      <c r="AQ2" s="9"/>
      <c r="AR2" s="9"/>
      <c r="AS2" s="9"/>
      <c r="AT2" s="9"/>
      <c r="AU2" s="9"/>
      <c r="AV2" s="9"/>
      <c r="AW2" s="9"/>
      <c r="AX2" s="9"/>
      <c r="AY2" s="9"/>
      <c r="AZ2" s="9"/>
    </row>
    <row r="3" spans="1:52" ht="12" customHeight="1">
      <c r="A3" s="207"/>
      <c r="B3" s="12"/>
      <c r="C3" s="50"/>
      <c r="D3" s="11"/>
      <c r="E3" s="11"/>
      <c r="F3" s="11"/>
      <c r="G3" s="11"/>
      <c r="H3" s="11"/>
      <c r="X3" s="140"/>
    </row>
    <row r="4" spans="1:52" ht="12" customHeight="1">
      <c r="B4" s="16"/>
      <c r="C4" s="51"/>
      <c r="D4" s="70"/>
      <c r="E4" s="70"/>
      <c r="F4" s="70"/>
      <c r="G4" s="70"/>
      <c r="H4" s="70"/>
      <c r="I4" s="70"/>
      <c r="J4" s="70"/>
      <c r="K4" s="70"/>
      <c r="L4" s="70"/>
      <c r="M4" s="70"/>
      <c r="N4" s="70"/>
      <c r="O4" s="70"/>
      <c r="P4" s="70"/>
      <c r="Q4" s="70"/>
      <c r="R4" s="70"/>
      <c r="S4" s="70"/>
      <c r="T4" s="70"/>
      <c r="U4" s="70"/>
      <c r="V4" s="70"/>
      <c r="W4" s="70"/>
      <c r="X4" s="70"/>
      <c r="Y4" s="70"/>
      <c r="Z4" s="70"/>
      <c r="AA4" s="70"/>
      <c r="AB4" s="70"/>
      <c r="AC4" s="70"/>
      <c r="AD4" s="150"/>
      <c r="AE4" s="150"/>
      <c r="AF4" s="150"/>
      <c r="AG4" s="150"/>
      <c r="AH4" s="150"/>
      <c r="AI4" s="150"/>
      <c r="AJ4" s="70"/>
      <c r="AK4" s="18"/>
      <c r="AL4" s="150"/>
      <c r="AM4" s="150"/>
      <c r="AN4" s="150"/>
      <c r="AO4" s="150"/>
      <c r="AP4" s="70"/>
      <c r="AQ4" s="18" t="s">
        <v>51</v>
      </c>
      <c r="AZ4" s="18"/>
    </row>
    <row r="5" spans="1:52" ht="12" customHeight="1">
      <c r="B5" s="344" t="s">
        <v>21</v>
      </c>
      <c r="C5" s="345"/>
      <c r="D5" s="374" t="s">
        <v>43</v>
      </c>
      <c r="E5" s="375"/>
      <c r="F5" s="356"/>
      <c r="G5" s="357"/>
      <c r="H5" s="357"/>
      <c r="I5" s="357"/>
      <c r="J5" s="357"/>
      <c r="K5" s="357"/>
      <c r="L5" s="357"/>
      <c r="M5" s="357"/>
      <c r="N5" s="357"/>
      <c r="O5" s="357"/>
      <c r="P5" s="357"/>
      <c r="Q5" s="357"/>
      <c r="R5" s="357"/>
      <c r="S5" s="357"/>
      <c r="T5" s="357"/>
      <c r="U5" s="357"/>
      <c r="V5" s="357"/>
      <c r="W5" s="357"/>
      <c r="X5" s="357"/>
      <c r="Y5" s="357"/>
      <c r="Z5" s="357"/>
      <c r="AA5" s="357"/>
      <c r="AB5" s="357"/>
      <c r="AC5" s="358"/>
      <c r="AD5" s="157"/>
      <c r="AE5" s="151"/>
      <c r="AF5" s="151"/>
      <c r="AG5" s="151"/>
      <c r="AH5" s="151"/>
      <c r="AI5" s="151"/>
      <c r="AJ5" s="382" t="s">
        <v>226</v>
      </c>
      <c r="AK5" s="383"/>
      <c r="AL5" s="383"/>
      <c r="AM5" s="383"/>
      <c r="AN5" s="383"/>
      <c r="AO5" s="383"/>
      <c r="AP5" s="383"/>
      <c r="AQ5" s="384"/>
      <c r="AR5" s="14"/>
      <c r="AS5" s="14"/>
      <c r="AT5" s="14"/>
      <c r="AU5" s="14"/>
      <c r="AV5" s="14"/>
      <c r="AW5" s="14"/>
      <c r="AX5" s="14"/>
      <c r="AY5" s="14"/>
      <c r="AZ5" s="14"/>
    </row>
    <row r="6" spans="1:52" ht="12" customHeight="1">
      <c r="B6" s="346"/>
      <c r="C6" s="347"/>
      <c r="D6" s="376"/>
      <c r="E6" s="368"/>
      <c r="F6" s="364" t="s">
        <v>44</v>
      </c>
      <c r="G6" s="365"/>
      <c r="H6" s="350"/>
      <c r="I6" s="351"/>
      <c r="J6" s="360" t="s">
        <v>46</v>
      </c>
      <c r="K6" s="360"/>
      <c r="L6" s="364" t="s">
        <v>52</v>
      </c>
      <c r="M6" s="368"/>
      <c r="N6" s="364" t="s">
        <v>45</v>
      </c>
      <c r="O6" s="368"/>
      <c r="P6" s="360" t="s">
        <v>53</v>
      </c>
      <c r="Q6" s="360"/>
      <c r="R6" s="360" t="s">
        <v>54</v>
      </c>
      <c r="S6" s="370"/>
      <c r="T6" s="364" t="s">
        <v>55</v>
      </c>
      <c r="U6" s="372"/>
      <c r="V6" s="373"/>
      <c r="W6" s="364"/>
      <c r="X6" s="360" t="s">
        <v>56</v>
      </c>
      <c r="Y6" s="361"/>
      <c r="Z6" s="359"/>
      <c r="AA6" s="360"/>
      <c r="AB6" s="360"/>
      <c r="AC6" s="361"/>
      <c r="AD6" s="156"/>
      <c r="AE6" s="152"/>
      <c r="AF6" s="152"/>
      <c r="AG6" s="152"/>
      <c r="AH6" s="152"/>
      <c r="AI6" s="152"/>
      <c r="AJ6" s="385"/>
      <c r="AK6" s="386"/>
      <c r="AL6" s="386"/>
      <c r="AM6" s="386"/>
      <c r="AN6" s="386"/>
      <c r="AO6" s="386"/>
      <c r="AP6" s="386"/>
      <c r="AQ6" s="387"/>
      <c r="AR6" s="14"/>
      <c r="AS6" s="14"/>
      <c r="AT6" s="14"/>
      <c r="AU6" s="14"/>
      <c r="AV6" s="14"/>
      <c r="AW6" s="14"/>
      <c r="AX6" s="14"/>
      <c r="AY6" s="14"/>
      <c r="AZ6" s="14"/>
    </row>
    <row r="7" spans="1:52" ht="12" customHeight="1">
      <c r="B7" s="346"/>
      <c r="C7" s="347"/>
      <c r="D7" s="377"/>
      <c r="E7" s="366"/>
      <c r="F7" s="366"/>
      <c r="G7" s="366"/>
      <c r="H7" s="366" t="s">
        <v>22</v>
      </c>
      <c r="I7" s="366"/>
      <c r="J7" s="367"/>
      <c r="K7" s="367"/>
      <c r="L7" s="366"/>
      <c r="M7" s="366"/>
      <c r="N7" s="366"/>
      <c r="O7" s="366"/>
      <c r="P7" s="367"/>
      <c r="Q7" s="367"/>
      <c r="R7" s="371"/>
      <c r="S7" s="371"/>
      <c r="T7" s="369"/>
      <c r="U7" s="369"/>
      <c r="V7" s="366" t="s">
        <v>23</v>
      </c>
      <c r="W7" s="366"/>
      <c r="X7" s="367"/>
      <c r="Y7" s="367"/>
      <c r="Z7" s="366" t="s">
        <v>0</v>
      </c>
      <c r="AA7" s="366"/>
      <c r="AB7" s="369" t="s">
        <v>24</v>
      </c>
      <c r="AC7" s="336"/>
      <c r="AD7" s="153"/>
      <c r="AE7" s="153"/>
      <c r="AF7" s="153"/>
      <c r="AG7" s="153"/>
      <c r="AH7" s="153"/>
      <c r="AI7" s="148"/>
      <c r="AJ7" s="336" t="s">
        <v>211</v>
      </c>
      <c r="AK7" s="330"/>
      <c r="AL7" s="329" t="s">
        <v>204</v>
      </c>
      <c r="AM7" s="330"/>
      <c r="AN7" s="329" t="s">
        <v>205</v>
      </c>
      <c r="AO7" s="330"/>
      <c r="AP7" s="378" t="s">
        <v>210</v>
      </c>
      <c r="AQ7" s="379"/>
      <c r="AR7" s="14"/>
      <c r="AS7" s="14"/>
      <c r="AT7" s="14"/>
      <c r="AU7" s="14"/>
      <c r="AV7" s="14"/>
      <c r="AW7" s="14"/>
      <c r="AX7" s="14"/>
      <c r="AY7" s="14"/>
      <c r="AZ7" s="14"/>
    </row>
    <row r="8" spans="1:52" ht="12" customHeight="1">
      <c r="B8" s="346"/>
      <c r="C8" s="347"/>
      <c r="D8" s="159"/>
      <c r="E8" s="163"/>
      <c r="F8" s="160"/>
      <c r="G8" s="163"/>
      <c r="H8" s="160"/>
      <c r="I8" s="163"/>
      <c r="J8" s="161"/>
      <c r="K8" s="164"/>
      <c r="L8" s="160"/>
      <c r="M8" s="163"/>
      <c r="N8" s="160"/>
      <c r="O8" s="163"/>
      <c r="P8" s="161"/>
      <c r="Q8" s="164"/>
      <c r="R8" s="162"/>
      <c r="S8" s="165"/>
      <c r="T8" s="155"/>
      <c r="U8" s="158"/>
      <c r="V8" s="160"/>
      <c r="W8" s="163"/>
      <c r="X8" s="161"/>
      <c r="Y8" s="164"/>
      <c r="Z8" s="160"/>
      <c r="AA8" s="163"/>
      <c r="AB8" s="155"/>
      <c r="AC8" s="158"/>
      <c r="AD8" s="337" t="s">
        <v>180</v>
      </c>
      <c r="AE8" s="330"/>
      <c r="AF8" s="336" t="s">
        <v>181</v>
      </c>
      <c r="AG8" s="330"/>
      <c r="AH8" s="336" t="s">
        <v>182</v>
      </c>
      <c r="AI8" s="330"/>
      <c r="AJ8" s="337"/>
      <c r="AK8" s="331"/>
      <c r="AL8" s="328"/>
      <c r="AM8" s="331"/>
      <c r="AN8" s="328"/>
      <c r="AO8" s="331"/>
      <c r="AP8" s="380"/>
      <c r="AQ8" s="381"/>
      <c r="AR8" s="14"/>
      <c r="AS8" s="14"/>
      <c r="AT8" s="14"/>
      <c r="AU8" s="14"/>
      <c r="AV8" s="14"/>
      <c r="AW8" s="14"/>
      <c r="AX8" s="14"/>
      <c r="AY8" s="14"/>
      <c r="AZ8" s="14"/>
    </row>
    <row r="9" spans="1:52" ht="12" customHeight="1">
      <c r="B9" s="348"/>
      <c r="C9" s="349"/>
      <c r="D9" s="19"/>
      <c r="E9" s="20" t="s">
        <v>57</v>
      </c>
      <c r="F9" s="21"/>
      <c r="G9" s="20" t="s">
        <v>57</v>
      </c>
      <c r="H9" s="21"/>
      <c r="I9" s="20" t="s">
        <v>57</v>
      </c>
      <c r="J9" s="22"/>
      <c r="K9" s="20" t="s">
        <v>57</v>
      </c>
      <c r="L9" s="21"/>
      <c r="M9" s="20" t="s">
        <v>57</v>
      </c>
      <c r="N9" s="21"/>
      <c r="O9" s="20" t="s">
        <v>57</v>
      </c>
      <c r="P9" s="22"/>
      <c r="Q9" s="20" t="s">
        <v>57</v>
      </c>
      <c r="R9" s="23"/>
      <c r="S9" s="20" t="s">
        <v>57</v>
      </c>
      <c r="T9" s="24"/>
      <c r="U9" s="20" t="s">
        <v>57</v>
      </c>
      <c r="V9" s="21"/>
      <c r="W9" s="20" t="s">
        <v>57</v>
      </c>
      <c r="X9" s="23"/>
      <c r="Y9" s="20" t="s">
        <v>57</v>
      </c>
      <c r="Z9" s="21"/>
      <c r="AA9" s="20" t="s">
        <v>57</v>
      </c>
      <c r="AB9" s="21"/>
      <c r="AC9" s="149" t="s">
        <v>57</v>
      </c>
      <c r="AD9" s="154"/>
      <c r="AE9" s="20" t="s">
        <v>183</v>
      </c>
      <c r="AF9" s="154"/>
      <c r="AG9" s="20" t="s">
        <v>183</v>
      </c>
      <c r="AH9" s="154"/>
      <c r="AI9" s="20" t="s">
        <v>183</v>
      </c>
      <c r="AJ9" s="181"/>
      <c r="AK9" s="48" t="s">
        <v>57</v>
      </c>
      <c r="AL9" s="154"/>
      <c r="AM9" s="182" t="s">
        <v>206</v>
      </c>
      <c r="AN9" s="154"/>
      <c r="AO9" s="20" t="s">
        <v>206</v>
      </c>
      <c r="AP9" s="25"/>
      <c r="AQ9" s="26" t="s">
        <v>57</v>
      </c>
      <c r="AR9" s="14"/>
      <c r="AS9" s="14"/>
      <c r="AT9" s="14"/>
      <c r="AU9" s="14"/>
      <c r="AV9" s="14"/>
      <c r="AW9" s="14"/>
      <c r="AX9" s="14"/>
      <c r="AY9" s="14"/>
      <c r="AZ9" s="14"/>
    </row>
    <row r="10" spans="1:52" ht="12" hidden="1" customHeight="1">
      <c r="B10" s="56" t="s">
        <v>58</v>
      </c>
      <c r="C10" s="57" t="s">
        <v>41</v>
      </c>
      <c r="D10" s="103">
        <v>73121</v>
      </c>
      <c r="E10" s="104" t="s">
        <v>59</v>
      </c>
      <c r="F10" s="104">
        <v>1071</v>
      </c>
      <c r="G10" s="104" t="s">
        <v>59</v>
      </c>
      <c r="H10" s="105">
        <v>0</v>
      </c>
      <c r="I10" s="104" t="s">
        <v>167</v>
      </c>
      <c r="J10" s="104">
        <f>D10-F10</f>
        <v>72050</v>
      </c>
      <c r="K10" s="104" t="s">
        <v>59</v>
      </c>
      <c r="L10" s="104">
        <v>41875</v>
      </c>
      <c r="M10" s="104" t="s">
        <v>59</v>
      </c>
      <c r="N10" s="104">
        <v>29050</v>
      </c>
      <c r="O10" s="104" t="s">
        <v>59</v>
      </c>
      <c r="P10" s="104">
        <f>N10-L10</f>
        <v>-12825</v>
      </c>
      <c r="Q10" s="104" t="s">
        <v>59</v>
      </c>
      <c r="R10" s="104">
        <f>J10+P10</f>
        <v>59225</v>
      </c>
      <c r="S10" s="104" t="s">
        <v>59</v>
      </c>
      <c r="T10" s="104">
        <v>34384</v>
      </c>
      <c r="U10" s="104" t="s">
        <v>59</v>
      </c>
      <c r="V10" s="104"/>
      <c r="W10" s="104"/>
      <c r="X10" s="104">
        <f>+R10-T10</f>
        <v>24841</v>
      </c>
      <c r="Y10" s="104" t="s">
        <v>59</v>
      </c>
      <c r="Z10" s="104"/>
      <c r="AA10" s="104"/>
      <c r="AB10" s="104"/>
      <c r="AC10" s="104"/>
      <c r="AD10" s="130"/>
      <c r="AE10" s="130"/>
      <c r="AF10" s="130"/>
      <c r="AG10" s="130"/>
      <c r="AH10" s="130"/>
      <c r="AI10" s="130"/>
      <c r="AJ10" s="28">
        <v>16570</v>
      </c>
      <c r="AK10" s="46" t="s">
        <v>207</v>
      </c>
      <c r="AL10" s="183" t="s">
        <v>29</v>
      </c>
      <c r="AM10" s="180" t="s">
        <v>29</v>
      </c>
      <c r="AN10" s="180" t="s">
        <v>29</v>
      </c>
      <c r="AO10" s="180" t="s">
        <v>29</v>
      </c>
      <c r="AP10" s="28" t="s">
        <v>167</v>
      </c>
      <c r="AQ10" s="40" t="s">
        <v>167</v>
      </c>
      <c r="AR10" s="14"/>
      <c r="AS10" s="14"/>
      <c r="AT10" s="14"/>
      <c r="AU10" s="14"/>
      <c r="AV10" s="14"/>
      <c r="AW10" s="14"/>
      <c r="AX10" s="14"/>
      <c r="AY10" s="14"/>
      <c r="AZ10" s="14"/>
    </row>
    <row r="11" spans="1:52" ht="12" hidden="1" customHeight="1">
      <c r="B11" s="42" t="s">
        <v>60</v>
      </c>
      <c r="C11" s="58" t="s">
        <v>61</v>
      </c>
      <c r="D11" s="106">
        <v>75524</v>
      </c>
      <c r="E11" s="107" t="s">
        <v>59</v>
      </c>
      <c r="F11" s="107">
        <v>1102</v>
      </c>
      <c r="G11" s="107" t="s">
        <v>59</v>
      </c>
      <c r="H11" s="108">
        <v>0</v>
      </c>
      <c r="I11" s="107" t="s">
        <v>167</v>
      </c>
      <c r="J11" s="107">
        <f t="shared" ref="J11:J74" si="0">D11-F11</f>
        <v>74422</v>
      </c>
      <c r="K11" s="107" t="s">
        <v>59</v>
      </c>
      <c r="L11" s="107">
        <v>42855</v>
      </c>
      <c r="M11" s="107" t="s">
        <v>59</v>
      </c>
      <c r="N11" s="107">
        <v>26134</v>
      </c>
      <c r="O11" s="107" t="s">
        <v>59</v>
      </c>
      <c r="P11" s="107">
        <f t="shared" ref="P11:P74" si="1">N11-L11</f>
        <v>-16721</v>
      </c>
      <c r="Q11" s="107" t="s">
        <v>59</v>
      </c>
      <c r="R11" s="107">
        <f t="shared" ref="R11:R74" si="2">J11+P11</f>
        <v>57701</v>
      </c>
      <c r="S11" s="107" t="s">
        <v>59</v>
      </c>
      <c r="T11" s="107">
        <v>36620</v>
      </c>
      <c r="U11" s="107" t="s">
        <v>59</v>
      </c>
      <c r="V11" s="107"/>
      <c r="W11" s="107"/>
      <c r="X11" s="107">
        <f t="shared" ref="X11:X74" si="3">+R11-T11</f>
        <v>21081</v>
      </c>
      <c r="Y11" s="107" t="s">
        <v>59</v>
      </c>
      <c r="Z11" s="107"/>
      <c r="AA11" s="107"/>
      <c r="AB11" s="107"/>
      <c r="AC11" s="107"/>
      <c r="AD11" s="82"/>
      <c r="AE11" s="82"/>
      <c r="AF11" s="82"/>
      <c r="AG11" s="82"/>
      <c r="AH11" s="82"/>
      <c r="AI11" s="82"/>
      <c r="AJ11" s="34">
        <v>15080</v>
      </c>
      <c r="AK11" s="184" t="s">
        <v>29</v>
      </c>
      <c r="AL11" s="185" t="s">
        <v>29</v>
      </c>
      <c r="AM11" s="128" t="s">
        <v>29</v>
      </c>
      <c r="AN11" s="128" t="s">
        <v>29</v>
      </c>
      <c r="AO11" s="128" t="s">
        <v>29</v>
      </c>
      <c r="AP11" s="34" t="s">
        <v>167</v>
      </c>
      <c r="AQ11" s="45" t="s">
        <v>167</v>
      </c>
      <c r="AR11" s="14"/>
      <c r="AS11" s="14"/>
      <c r="AT11" s="14"/>
      <c r="AU11" s="14"/>
      <c r="AV11" s="14"/>
      <c r="AW11" s="14"/>
      <c r="AX11" s="14"/>
      <c r="AY11" s="14"/>
      <c r="AZ11" s="14"/>
    </row>
    <row r="12" spans="1:52" ht="12" hidden="1" customHeight="1">
      <c r="B12" s="42" t="s">
        <v>62</v>
      </c>
      <c r="C12" s="58" t="s">
        <v>63</v>
      </c>
      <c r="D12" s="106">
        <v>71839</v>
      </c>
      <c r="E12" s="107" t="s">
        <v>59</v>
      </c>
      <c r="F12" s="107">
        <v>1089</v>
      </c>
      <c r="G12" s="107" t="s">
        <v>59</v>
      </c>
      <c r="H12" s="108">
        <v>0</v>
      </c>
      <c r="I12" s="107" t="s">
        <v>167</v>
      </c>
      <c r="J12" s="107">
        <f t="shared" si="0"/>
        <v>70750</v>
      </c>
      <c r="K12" s="107" t="s">
        <v>59</v>
      </c>
      <c r="L12" s="107">
        <v>40275</v>
      </c>
      <c r="M12" s="107" t="s">
        <v>59</v>
      </c>
      <c r="N12" s="107">
        <v>20919</v>
      </c>
      <c r="O12" s="107" t="s">
        <v>59</v>
      </c>
      <c r="P12" s="107">
        <f t="shared" si="1"/>
        <v>-19356</v>
      </c>
      <c r="Q12" s="107" t="s">
        <v>59</v>
      </c>
      <c r="R12" s="107">
        <f t="shared" si="2"/>
        <v>51394</v>
      </c>
      <c r="S12" s="107" t="s">
        <v>59</v>
      </c>
      <c r="T12" s="107">
        <v>35913</v>
      </c>
      <c r="U12" s="107" t="s">
        <v>59</v>
      </c>
      <c r="V12" s="107"/>
      <c r="W12" s="107"/>
      <c r="X12" s="107">
        <f t="shared" si="3"/>
        <v>15481</v>
      </c>
      <c r="Y12" s="107" t="s">
        <v>59</v>
      </c>
      <c r="Z12" s="107"/>
      <c r="AA12" s="107"/>
      <c r="AB12" s="107"/>
      <c r="AC12" s="107"/>
      <c r="AD12" s="82"/>
      <c r="AE12" s="82"/>
      <c r="AF12" s="82"/>
      <c r="AG12" s="82"/>
      <c r="AH12" s="82"/>
      <c r="AI12" s="82"/>
      <c r="AJ12" s="34">
        <v>10545</v>
      </c>
      <c r="AK12" s="184" t="s">
        <v>29</v>
      </c>
      <c r="AL12" s="185" t="s">
        <v>29</v>
      </c>
      <c r="AM12" s="128" t="s">
        <v>29</v>
      </c>
      <c r="AN12" s="128" t="s">
        <v>29</v>
      </c>
      <c r="AO12" s="128" t="s">
        <v>29</v>
      </c>
      <c r="AP12" s="34" t="s">
        <v>167</v>
      </c>
      <c r="AQ12" s="45" t="s">
        <v>167</v>
      </c>
      <c r="AR12" s="14"/>
      <c r="AS12" s="14"/>
      <c r="AT12" s="14"/>
      <c r="AU12" s="14"/>
      <c r="AV12" s="14"/>
      <c r="AW12" s="14"/>
      <c r="AX12" s="14"/>
      <c r="AY12" s="14"/>
      <c r="AZ12" s="14"/>
    </row>
    <row r="13" spans="1:52" ht="12" hidden="1" customHeight="1">
      <c r="B13" s="42" t="s">
        <v>64</v>
      </c>
      <c r="C13" s="58" t="s">
        <v>42</v>
      </c>
      <c r="D13" s="106">
        <v>73266</v>
      </c>
      <c r="E13" s="107" t="s">
        <v>59</v>
      </c>
      <c r="F13" s="107">
        <v>1109</v>
      </c>
      <c r="G13" s="107" t="s">
        <v>59</v>
      </c>
      <c r="H13" s="108">
        <v>0</v>
      </c>
      <c r="I13" s="107" t="s">
        <v>167</v>
      </c>
      <c r="J13" s="107">
        <f t="shared" si="0"/>
        <v>72157</v>
      </c>
      <c r="K13" s="107" t="s">
        <v>59</v>
      </c>
      <c r="L13" s="107">
        <v>41982</v>
      </c>
      <c r="M13" s="107" t="s">
        <v>59</v>
      </c>
      <c r="N13" s="107">
        <v>20907</v>
      </c>
      <c r="O13" s="107" t="s">
        <v>59</v>
      </c>
      <c r="P13" s="107">
        <f t="shared" si="1"/>
        <v>-21075</v>
      </c>
      <c r="Q13" s="107" t="s">
        <v>59</v>
      </c>
      <c r="R13" s="107">
        <f t="shared" si="2"/>
        <v>51082</v>
      </c>
      <c r="S13" s="107" t="s">
        <v>59</v>
      </c>
      <c r="T13" s="107">
        <v>36126</v>
      </c>
      <c r="U13" s="107" t="s">
        <v>59</v>
      </c>
      <c r="V13" s="107"/>
      <c r="W13" s="107"/>
      <c r="X13" s="107">
        <f t="shared" si="3"/>
        <v>14956</v>
      </c>
      <c r="Y13" s="107" t="s">
        <v>59</v>
      </c>
      <c r="Z13" s="107"/>
      <c r="AA13" s="107"/>
      <c r="AB13" s="107"/>
      <c r="AC13" s="107"/>
      <c r="AD13" s="82"/>
      <c r="AE13" s="82"/>
      <c r="AF13" s="82"/>
      <c r="AG13" s="82"/>
      <c r="AH13" s="82"/>
      <c r="AI13" s="82"/>
      <c r="AJ13" s="34">
        <v>9428</v>
      </c>
      <c r="AK13" s="184" t="s">
        <v>29</v>
      </c>
      <c r="AL13" s="185" t="s">
        <v>29</v>
      </c>
      <c r="AM13" s="128" t="s">
        <v>29</v>
      </c>
      <c r="AN13" s="128" t="s">
        <v>29</v>
      </c>
      <c r="AO13" s="128" t="s">
        <v>29</v>
      </c>
      <c r="AP13" s="34" t="s">
        <v>167</v>
      </c>
      <c r="AQ13" s="45" t="s">
        <v>167</v>
      </c>
      <c r="AR13" s="14"/>
      <c r="AS13" s="14"/>
      <c r="AT13" s="14"/>
      <c r="AU13" s="14"/>
      <c r="AV13" s="14"/>
      <c r="AW13" s="14"/>
      <c r="AX13" s="14"/>
      <c r="AY13" s="14"/>
      <c r="AZ13" s="14"/>
    </row>
    <row r="14" spans="1:52" ht="12" hidden="1" customHeight="1">
      <c r="B14" s="42" t="s">
        <v>65</v>
      </c>
      <c r="C14" s="58" t="s">
        <v>66</v>
      </c>
      <c r="D14" s="106">
        <v>71960</v>
      </c>
      <c r="E14" s="107" t="s">
        <v>59</v>
      </c>
      <c r="F14" s="107">
        <v>1107</v>
      </c>
      <c r="G14" s="107" t="s">
        <v>59</v>
      </c>
      <c r="H14" s="108">
        <v>0</v>
      </c>
      <c r="I14" s="107" t="s">
        <v>167</v>
      </c>
      <c r="J14" s="107">
        <f t="shared" si="0"/>
        <v>70853</v>
      </c>
      <c r="K14" s="107" t="s">
        <v>59</v>
      </c>
      <c r="L14" s="107">
        <v>41890</v>
      </c>
      <c r="M14" s="107" t="s">
        <v>59</v>
      </c>
      <c r="N14" s="107">
        <v>23269</v>
      </c>
      <c r="O14" s="107" t="s">
        <v>59</v>
      </c>
      <c r="P14" s="107">
        <f t="shared" si="1"/>
        <v>-18621</v>
      </c>
      <c r="Q14" s="107" t="s">
        <v>59</v>
      </c>
      <c r="R14" s="107">
        <f t="shared" si="2"/>
        <v>52232</v>
      </c>
      <c r="S14" s="107" t="s">
        <v>59</v>
      </c>
      <c r="T14" s="107">
        <v>33856</v>
      </c>
      <c r="U14" s="107" t="s">
        <v>59</v>
      </c>
      <c r="V14" s="107"/>
      <c r="W14" s="107"/>
      <c r="X14" s="107">
        <f t="shared" si="3"/>
        <v>18376</v>
      </c>
      <c r="Y14" s="107" t="s">
        <v>59</v>
      </c>
      <c r="Z14" s="107"/>
      <c r="AA14" s="107"/>
      <c r="AB14" s="107"/>
      <c r="AC14" s="107"/>
      <c r="AD14" s="82"/>
      <c r="AE14" s="82"/>
      <c r="AF14" s="82"/>
      <c r="AG14" s="82"/>
      <c r="AH14" s="82"/>
      <c r="AI14" s="82"/>
      <c r="AJ14" s="34">
        <v>12620</v>
      </c>
      <c r="AK14" s="184" t="s">
        <v>29</v>
      </c>
      <c r="AL14" s="185" t="s">
        <v>29</v>
      </c>
      <c r="AM14" s="128" t="s">
        <v>29</v>
      </c>
      <c r="AN14" s="128" t="s">
        <v>29</v>
      </c>
      <c r="AO14" s="128" t="s">
        <v>29</v>
      </c>
      <c r="AP14" s="34" t="s">
        <v>167</v>
      </c>
      <c r="AQ14" s="45" t="s">
        <v>167</v>
      </c>
      <c r="AR14" s="14"/>
      <c r="AS14" s="14"/>
      <c r="AT14" s="14"/>
      <c r="AU14" s="14"/>
      <c r="AV14" s="14"/>
      <c r="AW14" s="14"/>
      <c r="AX14" s="14"/>
      <c r="AY14" s="14"/>
      <c r="AZ14" s="14"/>
    </row>
    <row r="15" spans="1:52" ht="12" hidden="1" customHeight="1">
      <c r="B15" s="42" t="s">
        <v>67</v>
      </c>
      <c r="C15" s="58" t="s">
        <v>68</v>
      </c>
      <c r="D15" s="106">
        <v>68783</v>
      </c>
      <c r="E15" s="107" t="s">
        <v>59</v>
      </c>
      <c r="F15" s="107">
        <v>1080</v>
      </c>
      <c r="G15" s="107" t="s">
        <v>59</v>
      </c>
      <c r="H15" s="108">
        <v>0</v>
      </c>
      <c r="I15" s="107" t="s">
        <v>167</v>
      </c>
      <c r="J15" s="107">
        <f t="shared" si="0"/>
        <v>67703</v>
      </c>
      <c r="K15" s="107" t="s">
        <v>59</v>
      </c>
      <c r="L15" s="107">
        <v>37953</v>
      </c>
      <c r="M15" s="107" t="s">
        <v>59</v>
      </c>
      <c r="N15" s="107">
        <v>14430</v>
      </c>
      <c r="O15" s="107" t="s">
        <v>59</v>
      </c>
      <c r="P15" s="107">
        <f t="shared" si="1"/>
        <v>-23523</v>
      </c>
      <c r="Q15" s="107" t="s">
        <v>59</v>
      </c>
      <c r="R15" s="107">
        <f t="shared" si="2"/>
        <v>44180</v>
      </c>
      <c r="S15" s="107" t="s">
        <v>59</v>
      </c>
      <c r="T15" s="107">
        <v>35843</v>
      </c>
      <c r="U15" s="107" t="s">
        <v>59</v>
      </c>
      <c r="V15" s="107"/>
      <c r="W15" s="107"/>
      <c r="X15" s="107">
        <f t="shared" si="3"/>
        <v>8337</v>
      </c>
      <c r="Y15" s="107" t="s">
        <v>59</v>
      </c>
      <c r="Z15" s="107"/>
      <c r="AA15" s="107"/>
      <c r="AB15" s="107"/>
      <c r="AC15" s="107"/>
      <c r="AD15" s="82"/>
      <c r="AE15" s="82"/>
      <c r="AF15" s="82"/>
      <c r="AG15" s="82"/>
      <c r="AH15" s="82"/>
      <c r="AI15" s="82"/>
      <c r="AJ15" s="34">
        <v>4569</v>
      </c>
      <c r="AK15" s="184" t="s">
        <v>29</v>
      </c>
      <c r="AL15" s="185" t="s">
        <v>29</v>
      </c>
      <c r="AM15" s="128" t="s">
        <v>29</v>
      </c>
      <c r="AN15" s="128" t="s">
        <v>29</v>
      </c>
      <c r="AO15" s="128" t="s">
        <v>29</v>
      </c>
      <c r="AP15" s="34" t="s">
        <v>167</v>
      </c>
      <c r="AQ15" s="45" t="s">
        <v>167</v>
      </c>
      <c r="AR15" s="14"/>
      <c r="AS15" s="14"/>
      <c r="AT15" s="14"/>
      <c r="AU15" s="14"/>
      <c r="AV15" s="14"/>
      <c r="AW15" s="14"/>
      <c r="AX15" s="14"/>
      <c r="AY15" s="14"/>
      <c r="AZ15" s="14"/>
    </row>
    <row r="16" spans="1:52" ht="12" hidden="1" customHeight="1">
      <c r="B16" s="42" t="s">
        <v>38</v>
      </c>
      <c r="C16" s="58" t="s">
        <v>69</v>
      </c>
      <c r="D16" s="106">
        <v>70690</v>
      </c>
      <c r="E16" s="107" t="s">
        <v>59</v>
      </c>
      <c r="F16" s="107">
        <v>1060</v>
      </c>
      <c r="G16" s="107" t="s">
        <v>59</v>
      </c>
      <c r="H16" s="108">
        <v>0</v>
      </c>
      <c r="I16" s="107" t="s">
        <v>167</v>
      </c>
      <c r="J16" s="107">
        <f t="shared" si="0"/>
        <v>69630</v>
      </c>
      <c r="K16" s="107" t="s">
        <v>59</v>
      </c>
      <c r="L16" s="107">
        <v>39126</v>
      </c>
      <c r="M16" s="107" t="s">
        <v>59</v>
      </c>
      <c r="N16" s="107">
        <v>15130</v>
      </c>
      <c r="O16" s="107" t="s">
        <v>59</v>
      </c>
      <c r="P16" s="107">
        <f t="shared" si="1"/>
        <v>-23996</v>
      </c>
      <c r="Q16" s="107" t="s">
        <v>59</v>
      </c>
      <c r="R16" s="107">
        <f t="shared" si="2"/>
        <v>45634</v>
      </c>
      <c r="S16" s="107" t="s">
        <v>59</v>
      </c>
      <c r="T16" s="107">
        <v>37340</v>
      </c>
      <c r="U16" s="107" t="s">
        <v>59</v>
      </c>
      <c r="V16" s="107"/>
      <c r="W16" s="107"/>
      <c r="X16" s="107">
        <f t="shared" si="3"/>
        <v>8294</v>
      </c>
      <c r="Y16" s="107" t="s">
        <v>59</v>
      </c>
      <c r="Z16" s="107"/>
      <c r="AA16" s="107"/>
      <c r="AB16" s="107"/>
      <c r="AC16" s="107"/>
      <c r="AD16" s="82"/>
      <c r="AE16" s="82"/>
      <c r="AF16" s="82"/>
      <c r="AG16" s="82"/>
      <c r="AH16" s="82"/>
      <c r="AI16" s="82"/>
      <c r="AJ16" s="34">
        <v>5040</v>
      </c>
      <c r="AK16" s="184" t="s">
        <v>29</v>
      </c>
      <c r="AL16" s="185" t="s">
        <v>29</v>
      </c>
      <c r="AM16" s="128" t="s">
        <v>29</v>
      </c>
      <c r="AN16" s="128" t="s">
        <v>29</v>
      </c>
      <c r="AO16" s="128" t="s">
        <v>29</v>
      </c>
      <c r="AP16" s="34" t="s">
        <v>167</v>
      </c>
      <c r="AQ16" s="45" t="s">
        <v>167</v>
      </c>
      <c r="AR16" s="14"/>
      <c r="AS16" s="14"/>
      <c r="AT16" s="14"/>
      <c r="AU16" s="14"/>
      <c r="AV16" s="14"/>
      <c r="AW16" s="14"/>
      <c r="AX16" s="14"/>
      <c r="AY16" s="14"/>
      <c r="AZ16" s="14"/>
    </row>
    <row r="17" spans="1:52" ht="12" hidden="1" customHeight="1">
      <c r="B17" s="42" t="s">
        <v>70</v>
      </c>
      <c r="C17" s="58" t="s">
        <v>71</v>
      </c>
      <c r="D17" s="106">
        <v>67191</v>
      </c>
      <c r="E17" s="107" t="s">
        <v>59</v>
      </c>
      <c r="F17" s="107">
        <v>993</v>
      </c>
      <c r="G17" s="107" t="s">
        <v>59</v>
      </c>
      <c r="H17" s="108">
        <v>0</v>
      </c>
      <c r="I17" s="107" t="s">
        <v>167</v>
      </c>
      <c r="J17" s="107">
        <f t="shared" si="0"/>
        <v>66198</v>
      </c>
      <c r="K17" s="107" t="s">
        <v>59</v>
      </c>
      <c r="L17" s="107">
        <v>38010</v>
      </c>
      <c r="M17" s="107" t="s">
        <v>59</v>
      </c>
      <c r="N17" s="107">
        <v>19887</v>
      </c>
      <c r="O17" s="107" t="s">
        <v>59</v>
      </c>
      <c r="P17" s="107">
        <f t="shared" si="1"/>
        <v>-18123</v>
      </c>
      <c r="Q17" s="107" t="s">
        <v>59</v>
      </c>
      <c r="R17" s="107">
        <f t="shared" si="2"/>
        <v>48075</v>
      </c>
      <c r="S17" s="107" t="s">
        <v>59</v>
      </c>
      <c r="T17" s="107">
        <v>34435</v>
      </c>
      <c r="U17" s="107" t="s">
        <v>59</v>
      </c>
      <c r="V17" s="107"/>
      <c r="W17" s="107"/>
      <c r="X17" s="107">
        <f t="shared" si="3"/>
        <v>13640</v>
      </c>
      <c r="Y17" s="107" t="s">
        <v>59</v>
      </c>
      <c r="Z17" s="107"/>
      <c r="AA17" s="107"/>
      <c r="AB17" s="107"/>
      <c r="AC17" s="107"/>
      <c r="AD17" s="82"/>
      <c r="AE17" s="82"/>
      <c r="AF17" s="82"/>
      <c r="AG17" s="82"/>
      <c r="AH17" s="82"/>
      <c r="AI17" s="82"/>
      <c r="AJ17" s="34">
        <v>6855</v>
      </c>
      <c r="AK17" s="184" t="s">
        <v>29</v>
      </c>
      <c r="AL17" s="185" t="s">
        <v>29</v>
      </c>
      <c r="AM17" s="128" t="s">
        <v>29</v>
      </c>
      <c r="AN17" s="128" t="s">
        <v>29</v>
      </c>
      <c r="AO17" s="128" t="s">
        <v>29</v>
      </c>
      <c r="AP17" s="34" t="s">
        <v>167</v>
      </c>
      <c r="AQ17" s="45" t="s">
        <v>167</v>
      </c>
      <c r="AR17" s="14"/>
      <c r="AS17" s="14"/>
      <c r="AT17" s="14"/>
      <c r="AU17" s="14"/>
      <c r="AV17" s="14"/>
      <c r="AW17" s="14"/>
      <c r="AX17" s="14"/>
      <c r="AY17" s="14"/>
      <c r="AZ17" s="14"/>
    </row>
    <row r="18" spans="1:52" ht="12" hidden="1" customHeight="1">
      <c r="A18" s="240"/>
      <c r="B18" s="42" t="s">
        <v>73</v>
      </c>
      <c r="C18" s="58" t="s">
        <v>72</v>
      </c>
      <c r="D18" s="106">
        <v>70445</v>
      </c>
      <c r="E18" s="107" t="s">
        <v>59</v>
      </c>
      <c r="F18" s="107">
        <v>986</v>
      </c>
      <c r="G18" s="107" t="s">
        <v>59</v>
      </c>
      <c r="H18" s="108">
        <v>0</v>
      </c>
      <c r="I18" s="107" t="s">
        <v>167</v>
      </c>
      <c r="J18" s="107">
        <f t="shared" si="0"/>
        <v>69459</v>
      </c>
      <c r="K18" s="107" t="s">
        <v>59</v>
      </c>
      <c r="L18" s="107">
        <v>41027</v>
      </c>
      <c r="M18" s="107" t="s">
        <v>59</v>
      </c>
      <c r="N18" s="107">
        <v>27577</v>
      </c>
      <c r="O18" s="107" t="s">
        <v>59</v>
      </c>
      <c r="P18" s="107">
        <f t="shared" si="1"/>
        <v>-13450</v>
      </c>
      <c r="Q18" s="107" t="s">
        <v>59</v>
      </c>
      <c r="R18" s="107">
        <f t="shared" si="2"/>
        <v>56009</v>
      </c>
      <c r="S18" s="107" t="s">
        <v>59</v>
      </c>
      <c r="T18" s="107">
        <v>33340</v>
      </c>
      <c r="U18" s="107" t="s">
        <v>59</v>
      </c>
      <c r="V18" s="107"/>
      <c r="W18" s="107"/>
      <c r="X18" s="107">
        <f t="shared" si="3"/>
        <v>22669</v>
      </c>
      <c r="Y18" s="107" t="s">
        <v>59</v>
      </c>
      <c r="Z18" s="107"/>
      <c r="AA18" s="107"/>
      <c r="AB18" s="107"/>
      <c r="AC18" s="107"/>
      <c r="AD18" s="82"/>
      <c r="AE18" s="82"/>
      <c r="AF18" s="82"/>
      <c r="AG18" s="82"/>
      <c r="AH18" s="82"/>
      <c r="AI18" s="82"/>
      <c r="AJ18" s="34">
        <v>13399</v>
      </c>
      <c r="AK18" s="184" t="s">
        <v>29</v>
      </c>
      <c r="AL18" s="185" t="s">
        <v>29</v>
      </c>
      <c r="AM18" s="128" t="s">
        <v>29</v>
      </c>
      <c r="AN18" s="128" t="s">
        <v>29</v>
      </c>
      <c r="AO18" s="128" t="s">
        <v>29</v>
      </c>
      <c r="AP18" s="34" t="s">
        <v>167</v>
      </c>
      <c r="AQ18" s="45" t="s">
        <v>167</v>
      </c>
      <c r="AR18" s="14"/>
      <c r="AS18" s="14"/>
      <c r="AT18" s="14"/>
      <c r="AU18" s="14"/>
      <c r="AV18" s="14"/>
      <c r="AW18" s="14"/>
      <c r="AX18" s="14"/>
      <c r="AY18" s="14"/>
      <c r="AZ18" s="14"/>
    </row>
    <row r="19" spans="1:52" ht="12" hidden="1" customHeight="1">
      <c r="A19" s="240"/>
      <c r="B19" s="42" t="s">
        <v>74</v>
      </c>
      <c r="C19" s="58" t="s">
        <v>75</v>
      </c>
      <c r="D19" s="106">
        <v>71111</v>
      </c>
      <c r="E19" s="107" t="s">
        <v>59</v>
      </c>
      <c r="F19" s="107">
        <v>971</v>
      </c>
      <c r="G19" s="107" t="s">
        <v>59</v>
      </c>
      <c r="H19" s="108">
        <v>0</v>
      </c>
      <c r="I19" s="107" t="s">
        <v>167</v>
      </c>
      <c r="J19" s="107">
        <f t="shared" si="0"/>
        <v>70140</v>
      </c>
      <c r="K19" s="107" t="s">
        <v>59</v>
      </c>
      <c r="L19" s="107">
        <v>41911</v>
      </c>
      <c r="M19" s="107" t="s">
        <v>59</v>
      </c>
      <c r="N19" s="107">
        <v>29022</v>
      </c>
      <c r="O19" s="107" t="s">
        <v>59</v>
      </c>
      <c r="P19" s="107">
        <f t="shared" si="1"/>
        <v>-12889</v>
      </c>
      <c r="Q19" s="107" t="s">
        <v>59</v>
      </c>
      <c r="R19" s="107">
        <f t="shared" si="2"/>
        <v>57251</v>
      </c>
      <c r="S19" s="107" t="s">
        <v>59</v>
      </c>
      <c r="T19" s="107">
        <v>31938</v>
      </c>
      <c r="U19" s="107" t="s">
        <v>59</v>
      </c>
      <c r="V19" s="107"/>
      <c r="W19" s="107"/>
      <c r="X19" s="107">
        <f t="shared" si="3"/>
        <v>25313</v>
      </c>
      <c r="Y19" s="107" t="s">
        <v>59</v>
      </c>
      <c r="Z19" s="107"/>
      <c r="AA19" s="107"/>
      <c r="AB19" s="107"/>
      <c r="AC19" s="107"/>
      <c r="AD19" s="82"/>
      <c r="AE19" s="82"/>
      <c r="AF19" s="82"/>
      <c r="AG19" s="82"/>
      <c r="AH19" s="82"/>
      <c r="AI19" s="82"/>
      <c r="AJ19" s="34">
        <v>16876</v>
      </c>
      <c r="AK19" s="184" t="s">
        <v>29</v>
      </c>
      <c r="AL19" s="185" t="s">
        <v>29</v>
      </c>
      <c r="AM19" s="128" t="s">
        <v>29</v>
      </c>
      <c r="AN19" s="128" t="s">
        <v>29</v>
      </c>
      <c r="AO19" s="128" t="s">
        <v>29</v>
      </c>
      <c r="AP19" s="34" t="s">
        <v>167</v>
      </c>
      <c r="AQ19" s="45" t="s">
        <v>167</v>
      </c>
      <c r="AR19" s="14"/>
      <c r="AS19" s="14"/>
      <c r="AT19" s="14"/>
      <c r="AU19" s="14"/>
      <c r="AV19" s="14"/>
      <c r="AW19" s="14"/>
      <c r="AX19" s="14"/>
      <c r="AY19" s="14"/>
      <c r="AZ19" s="14"/>
    </row>
    <row r="20" spans="1:52" ht="12" hidden="1" customHeight="1">
      <c r="A20" s="240"/>
      <c r="B20" s="42" t="s">
        <v>76</v>
      </c>
      <c r="C20" s="58" t="s">
        <v>77</v>
      </c>
      <c r="D20" s="106">
        <v>65524</v>
      </c>
      <c r="E20" s="107" t="s">
        <v>59</v>
      </c>
      <c r="F20" s="107">
        <v>899</v>
      </c>
      <c r="G20" s="107" t="s">
        <v>59</v>
      </c>
      <c r="H20" s="108">
        <v>0</v>
      </c>
      <c r="I20" s="107" t="s">
        <v>167</v>
      </c>
      <c r="J20" s="107">
        <f t="shared" si="0"/>
        <v>64625</v>
      </c>
      <c r="K20" s="107" t="s">
        <v>59</v>
      </c>
      <c r="L20" s="107">
        <v>37840</v>
      </c>
      <c r="M20" s="107" t="s">
        <v>59</v>
      </c>
      <c r="N20" s="107">
        <v>23402</v>
      </c>
      <c r="O20" s="107" t="s">
        <v>59</v>
      </c>
      <c r="P20" s="107">
        <f t="shared" si="1"/>
        <v>-14438</v>
      </c>
      <c r="Q20" s="107" t="s">
        <v>59</v>
      </c>
      <c r="R20" s="107">
        <f t="shared" si="2"/>
        <v>50187</v>
      </c>
      <c r="S20" s="107" t="s">
        <v>59</v>
      </c>
      <c r="T20" s="107">
        <v>31834</v>
      </c>
      <c r="U20" s="107" t="s">
        <v>59</v>
      </c>
      <c r="V20" s="107"/>
      <c r="W20" s="107"/>
      <c r="X20" s="107">
        <f t="shared" si="3"/>
        <v>18353</v>
      </c>
      <c r="Y20" s="107" t="s">
        <v>59</v>
      </c>
      <c r="Z20" s="107"/>
      <c r="AA20" s="107"/>
      <c r="AB20" s="107"/>
      <c r="AC20" s="107"/>
      <c r="AD20" s="82"/>
      <c r="AE20" s="82"/>
      <c r="AF20" s="82"/>
      <c r="AG20" s="82"/>
      <c r="AH20" s="82"/>
      <c r="AI20" s="82"/>
      <c r="AJ20" s="34">
        <v>11725</v>
      </c>
      <c r="AK20" s="184" t="s">
        <v>29</v>
      </c>
      <c r="AL20" s="185" t="s">
        <v>29</v>
      </c>
      <c r="AM20" s="128" t="s">
        <v>29</v>
      </c>
      <c r="AN20" s="128" t="s">
        <v>29</v>
      </c>
      <c r="AO20" s="128" t="s">
        <v>29</v>
      </c>
      <c r="AP20" s="34" t="s">
        <v>167</v>
      </c>
      <c r="AQ20" s="45" t="s">
        <v>167</v>
      </c>
      <c r="AR20" s="14"/>
      <c r="AS20" s="14"/>
      <c r="AT20" s="14"/>
      <c r="AU20" s="14"/>
      <c r="AV20" s="14"/>
      <c r="AW20" s="14"/>
      <c r="AX20" s="14"/>
      <c r="AY20" s="14"/>
      <c r="AZ20" s="14"/>
    </row>
    <row r="21" spans="1:52" ht="12" hidden="1" customHeight="1">
      <c r="A21" s="240"/>
      <c r="B21" s="43" t="s">
        <v>78</v>
      </c>
      <c r="C21" s="58" t="s">
        <v>79</v>
      </c>
      <c r="D21" s="106">
        <v>73536</v>
      </c>
      <c r="E21" s="107" t="s">
        <v>59</v>
      </c>
      <c r="F21" s="107">
        <v>938</v>
      </c>
      <c r="G21" s="107" t="s">
        <v>59</v>
      </c>
      <c r="H21" s="108">
        <v>0</v>
      </c>
      <c r="I21" s="107" t="s">
        <v>167</v>
      </c>
      <c r="J21" s="109">
        <f t="shared" si="0"/>
        <v>72598</v>
      </c>
      <c r="K21" s="109" t="s">
        <v>59</v>
      </c>
      <c r="L21" s="109">
        <v>43540</v>
      </c>
      <c r="M21" s="109" t="s">
        <v>59</v>
      </c>
      <c r="N21" s="109">
        <v>31724</v>
      </c>
      <c r="O21" s="109" t="s">
        <v>59</v>
      </c>
      <c r="P21" s="109">
        <f t="shared" si="1"/>
        <v>-11816</v>
      </c>
      <c r="Q21" s="109" t="s">
        <v>59</v>
      </c>
      <c r="R21" s="109">
        <f t="shared" si="2"/>
        <v>60782</v>
      </c>
      <c r="S21" s="109" t="s">
        <v>59</v>
      </c>
      <c r="T21" s="107">
        <v>33113</v>
      </c>
      <c r="U21" s="107" t="s">
        <v>59</v>
      </c>
      <c r="V21" s="107"/>
      <c r="W21" s="107"/>
      <c r="X21" s="107">
        <f t="shared" si="3"/>
        <v>27669</v>
      </c>
      <c r="Y21" s="107" t="s">
        <v>59</v>
      </c>
      <c r="Z21" s="107"/>
      <c r="AA21" s="107"/>
      <c r="AB21" s="107"/>
      <c r="AC21" s="107"/>
      <c r="AD21" s="82"/>
      <c r="AE21" s="82"/>
      <c r="AF21" s="82"/>
      <c r="AG21" s="82"/>
      <c r="AH21" s="82"/>
      <c r="AI21" s="82"/>
      <c r="AJ21" s="34">
        <v>17706</v>
      </c>
      <c r="AK21" s="186" t="s">
        <v>29</v>
      </c>
      <c r="AL21" s="187" t="s">
        <v>208</v>
      </c>
      <c r="AM21" s="188" t="s">
        <v>208</v>
      </c>
      <c r="AN21" s="188" t="s">
        <v>208</v>
      </c>
      <c r="AO21" s="188" t="s">
        <v>208</v>
      </c>
      <c r="AP21" s="36" t="s">
        <v>167</v>
      </c>
      <c r="AQ21" s="45" t="s">
        <v>167</v>
      </c>
      <c r="AR21" s="14"/>
      <c r="AS21" s="14"/>
      <c r="AT21" s="14"/>
      <c r="AU21" s="14"/>
      <c r="AV21" s="14"/>
      <c r="AW21" s="14"/>
      <c r="AX21" s="14"/>
      <c r="AY21" s="14"/>
      <c r="AZ21" s="14"/>
    </row>
    <row r="22" spans="1:52" ht="12" hidden="1" customHeight="1">
      <c r="A22" s="240"/>
      <c r="B22" s="41" t="s">
        <v>80</v>
      </c>
      <c r="C22" s="59" t="s">
        <v>81</v>
      </c>
      <c r="D22" s="110">
        <v>71019</v>
      </c>
      <c r="E22" s="111">
        <f>D22/D10*100</f>
        <v>97.125312837625316</v>
      </c>
      <c r="F22" s="112">
        <v>926</v>
      </c>
      <c r="G22" s="111">
        <f>F22/F10*100</f>
        <v>86.461251167133526</v>
      </c>
      <c r="H22" s="113">
        <v>0</v>
      </c>
      <c r="I22" s="111" t="s">
        <v>167</v>
      </c>
      <c r="J22" s="112">
        <f t="shared" si="0"/>
        <v>70093</v>
      </c>
      <c r="K22" s="111">
        <f>J22/J10*100</f>
        <v>97.28383067314364</v>
      </c>
      <c r="L22" s="112">
        <v>41476</v>
      </c>
      <c r="M22" s="111">
        <f>L22/L10*100</f>
        <v>99.04716417910447</v>
      </c>
      <c r="N22" s="112">
        <v>29552</v>
      </c>
      <c r="O22" s="111">
        <f>N22/N10*100</f>
        <v>101.72805507745267</v>
      </c>
      <c r="P22" s="112">
        <f t="shared" si="1"/>
        <v>-11924</v>
      </c>
      <c r="Q22" s="111">
        <f>P22/P10*100</f>
        <v>92.974658869395711</v>
      </c>
      <c r="R22" s="112">
        <f t="shared" si="2"/>
        <v>58169</v>
      </c>
      <c r="S22" s="111">
        <f>R22/R10*100</f>
        <v>98.216969185310248</v>
      </c>
      <c r="T22" s="112">
        <v>33093</v>
      </c>
      <c r="U22" s="111">
        <f>T22/T10*100</f>
        <v>96.245346672871108</v>
      </c>
      <c r="V22" s="112"/>
      <c r="W22" s="111"/>
      <c r="X22" s="112">
        <f t="shared" si="3"/>
        <v>25076</v>
      </c>
      <c r="Y22" s="111">
        <f>X22/X10*100</f>
        <v>100.94601666599574</v>
      </c>
      <c r="Z22" s="112"/>
      <c r="AA22" s="111"/>
      <c r="AB22" s="112"/>
      <c r="AC22" s="111"/>
      <c r="AD22" s="87"/>
      <c r="AE22" s="87"/>
      <c r="AF22" s="87"/>
      <c r="AG22" s="87"/>
      <c r="AH22" s="87"/>
      <c r="AI22" s="87"/>
      <c r="AJ22" s="30">
        <v>16331</v>
      </c>
      <c r="AK22" s="47">
        <f>AJ22/AJ10*100</f>
        <v>98.557634278817147</v>
      </c>
      <c r="AL22" s="189" t="s">
        <v>29</v>
      </c>
      <c r="AM22" s="180" t="s">
        <v>29</v>
      </c>
      <c r="AN22" s="180" t="s">
        <v>29</v>
      </c>
      <c r="AO22" s="180" t="s">
        <v>29</v>
      </c>
      <c r="AP22" s="30" t="s">
        <v>167</v>
      </c>
      <c r="AQ22" s="31" t="s">
        <v>167</v>
      </c>
      <c r="AR22" s="14"/>
      <c r="AS22" s="14"/>
      <c r="AT22" s="14"/>
      <c r="AU22" s="14"/>
      <c r="AV22" s="14"/>
      <c r="AW22" s="14"/>
      <c r="AX22" s="14"/>
      <c r="AY22" s="14"/>
      <c r="AZ22" s="14"/>
    </row>
    <row r="23" spans="1:52" ht="12" hidden="1" customHeight="1">
      <c r="A23" s="240"/>
      <c r="B23" s="42" t="s">
        <v>60</v>
      </c>
      <c r="C23" s="58" t="s">
        <v>61</v>
      </c>
      <c r="D23" s="106">
        <v>73919</v>
      </c>
      <c r="E23" s="114">
        <f t="shared" ref="E23:E86" si="4">D23/D11*100</f>
        <v>97.874847730522745</v>
      </c>
      <c r="F23" s="107">
        <v>943</v>
      </c>
      <c r="G23" s="114">
        <f t="shared" ref="G23:G86" si="5">F23/F11*100</f>
        <v>85.57168784029038</v>
      </c>
      <c r="H23" s="108">
        <v>0</v>
      </c>
      <c r="I23" s="114" t="s">
        <v>167</v>
      </c>
      <c r="J23" s="107">
        <f t="shared" si="0"/>
        <v>72976</v>
      </c>
      <c r="K23" s="114">
        <f t="shared" ref="K23:K86" si="6">J23/J11*100</f>
        <v>98.05702614818199</v>
      </c>
      <c r="L23" s="107">
        <v>42925</v>
      </c>
      <c r="M23" s="114">
        <f t="shared" ref="M23:M86" si="7">L23/L11*100</f>
        <v>100.16334150040835</v>
      </c>
      <c r="N23" s="107">
        <v>26993</v>
      </c>
      <c r="O23" s="114">
        <f t="shared" ref="O23:O86" si="8">N23/N11*100</f>
        <v>103.28690594627687</v>
      </c>
      <c r="P23" s="107">
        <f t="shared" si="1"/>
        <v>-15932</v>
      </c>
      <c r="Q23" s="114">
        <f t="shared" ref="Q23:Q86" si="9">P23/P11*100</f>
        <v>95.281382692422696</v>
      </c>
      <c r="R23" s="107">
        <f t="shared" si="2"/>
        <v>57044</v>
      </c>
      <c r="S23" s="114">
        <f t="shared" ref="S23:S86" si="10">R23/R11*100</f>
        <v>98.861371553352626</v>
      </c>
      <c r="T23" s="107">
        <v>35382</v>
      </c>
      <c r="U23" s="114">
        <f t="shared" ref="U23:U86" si="11">T23/T11*100</f>
        <v>96.619333697433092</v>
      </c>
      <c r="V23" s="107"/>
      <c r="W23" s="114"/>
      <c r="X23" s="107">
        <f t="shared" si="3"/>
        <v>21662</v>
      </c>
      <c r="Y23" s="114">
        <f t="shared" ref="Y23:Y86" si="12">X23/X11*100</f>
        <v>102.75603624116502</v>
      </c>
      <c r="Z23" s="107"/>
      <c r="AA23" s="114"/>
      <c r="AB23" s="107"/>
      <c r="AC23" s="114"/>
      <c r="AD23" s="83"/>
      <c r="AE23" s="83"/>
      <c r="AF23" s="83"/>
      <c r="AG23" s="83"/>
      <c r="AH23" s="83"/>
      <c r="AI23" s="83"/>
      <c r="AJ23" s="34">
        <v>15448</v>
      </c>
      <c r="AK23" s="174">
        <f t="shared" ref="AK23:AK86" si="13">AJ23/AJ11*100</f>
        <v>102.44031830238727</v>
      </c>
      <c r="AL23" s="185" t="s">
        <v>29</v>
      </c>
      <c r="AM23" s="128" t="s">
        <v>29</v>
      </c>
      <c r="AN23" s="128" t="s">
        <v>29</v>
      </c>
      <c r="AO23" s="128" t="s">
        <v>29</v>
      </c>
      <c r="AP23" s="34" t="s">
        <v>167</v>
      </c>
      <c r="AQ23" s="35" t="s">
        <v>167</v>
      </c>
      <c r="AR23" s="14"/>
      <c r="AS23" s="14"/>
      <c r="AT23" s="14"/>
      <c r="AU23" s="14"/>
      <c r="AV23" s="14"/>
      <c r="AW23" s="14"/>
      <c r="AX23" s="14"/>
      <c r="AY23" s="14"/>
      <c r="AZ23" s="14"/>
    </row>
    <row r="24" spans="1:52" ht="12" hidden="1" customHeight="1">
      <c r="A24" s="240"/>
      <c r="B24" s="42" t="s">
        <v>62</v>
      </c>
      <c r="C24" s="58" t="s">
        <v>63</v>
      </c>
      <c r="D24" s="106">
        <v>70685</v>
      </c>
      <c r="E24" s="114">
        <f t="shared" si="4"/>
        <v>98.393630200865829</v>
      </c>
      <c r="F24" s="107">
        <v>935</v>
      </c>
      <c r="G24" s="114">
        <f t="shared" si="5"/>
        <v>85.858585858585855</v>
      </c>
      <c r="H24" s="108">
        <v>0</v>
      </c>
      <c r="I24" s="114" t="s">
        <v>167</v>
      </c>
      <c r="J24" s="107">
        <f t="shared" si="0"/>
        <v>69750</v>
      </c>
      <c r="K24" s="114">
        <f t="shared" si="6"/>
        <v>98.586572438162548</v>
      </c>
      <c r="L24" s="107">
        <v>39838</v>
      </c>
      <c r="M24" s="114">
        <f t="shared" si="7"/>
        <v>98.914959652389825</v>
      </c>
      <c r="N24" s="107">
        <v>18613</v>
      </c>
      <c r="O24" s="114">
        <f t="shared" si="8"/>
        <v>88.976528514747358</v>
      </c>
      <c r="P24" s="107">
        <f t="shared" si="1"/>
        <v>-21225</v>
      </c>
      <c r="Q24" s="114">
        <f t="shared" si="9"/>
        <v>109.65592064476131</v>
      </c>
      <c r="R24" s="107">
        <f t="shared" si="2"/>
        <v>48525</v>
      </c>
      <c r="S24" s="114">
        <f t="shared" si="10"/>
        <v>94.417636299957195</v>
      </c>
      <c r="T24" s="107">
        <v>36274</v>
      </c>
      <c r="U24" s="114">
        <f t="shared" si="11"/>
        <v>101.00520702809568</v>
      </c>
      <c r="V24" s="107"/>
      <c r="W24" s="114"/>
      <c r="X24" s="107">
        <f t="shared" si="3"/>
        <v>12251</v>
      </c>
      <c r="Y24" s="114">
        <f t="shared" si="12"/>
        <v>79.135714747109361</v>
      </c>
      <c r="Z24" s="107"/>
      <c r="AA24" s="114"/>
      <c r="AB24" s="107"/>
      <c r="AC24" s="114"/>
      <c r="AD24" s="83"/>
      <c r="AE24" s="83"/>
      <c r="AF24" s="83"/>
      <c r="AG24" s="83"/>
      <c r="AH24" s="83"/>
      <c r="AI24" s="83"/>
      <c r="AJ24" s="34">
        <v>8884</v>
      </c>
      <c r="AK24" s="174">
        <f t="shared" si="13"/>
        <v>84.248458985301085</v>
      </c>
      <c r="AL24" s="185" t="s">
        <v>29</v>
      </c>
      <c r="AM24" s="128" t="s">
        <v>29</v>
      </c>
      <c r="AN24" s="128" t="s">
        <v>29</v>
      </c>
      <c r="AO24" s="128" t="s">
        <v>29</v>
      </c>
      <c r="AP24" s="34" t="s">
        <v>167</v>
      </c>
      <c r="AQ24" s="35" t="s">
        <v>167</v>
      </c>
      <c r="AR24" s="14"/>
      <c r="AS24" s="14"/>
      <c r="AT24" s="14"/>
      <c r="AU24" s="14"/>
      <c r="AV24" s="14"/>
      <c r="AW24" s="14"/>
      <c r="AX24" s="14"/>
      <c r="AY24" s="14"/>
      <c r="AZ24" s="14"/>
    </row>
    <row r="25" spans="1:52" ht="12" hidden="1" customHeight="1">
      <c r="A25" s="240"/>
      <c r="B25" s="42" t="s">
        <v>64</v>
      </c>
      <c r="C25" s="58" t="s">
        <v>42</v>
      </c>
      <c r="D25" s="106">
        <v>70531</v>
      </c>
      <c r="E25" s="114">
        <f t="shared" si="4"/>
        <v>96.267026997515899</v>
      </c>
      <c r="F25" s="107">
        <v>933</v>
      </c>
      <c r="G25" s="114">
        <f t="shared" si="5"/>
        <v>84.129846708746612</v>
      </c>
      <c r="H25" s="108">
        <v>0</v>
      </c>
      <c r="I25" s="114" t="s">
        <v>167</v>
      </c>
      <c r="J25" s="107">
        <f t="shared" si="0"/>
        <v>69598</v>
      </c>
      <c r="K25" s="114">
        <f t="shared" si="6"/>
        <v>96.453566528541927</v>
      </c>
      <c r="L25" s="107">
        <v>40320</v>
      </c>
      <c r="M25" s="114">
        <f t="shared" si="7"/>
        <v>96.041160497356017</v>
      </c>
      <c r="N25" s="107">
        <v>21187</v>
      </c>
      <c r="O25" s="114">
        <f t="shared" si="8"/>
        <v>101.33926436121874</v>
      </c>
      <c r="P25" s="107">
        <f t="shared" si="1"/>
        <v>-19133</v>
      </c>
      <c r="Q25" s="114">
        <f t="shared" si="9"/>
        <v>90.785290628706989</v>
      </c>
      <c r="R25" s="107">
        <f t="shared" si="2"/>
        <v>50465</v>
      </c>
      <c r="S25" s="114">
        <f t="shared" si="10"/>
        <v>98.792138130848443</v>
      </c>
      <c r="T25" s="107">
        <v>35019</v>
      </c>
      <c r="U25" s="114">
        <f t="shared" si="11"/>
        <v>96.935724962630786</v>
      </c>
      <c r="V25" s="107"/>
      <c r="W25" s="114"/>
      <c r="X25" s="107">
        <f t="shared" si="3"/>
        <v>15446</v>
      </c>
      <c r="Y25" s="114">
        <f t="shared" si="12"/>
        <v>103.27627707943302</v>
      </c>
      <c r="Z25" s="107"/>
      <c r="AA25" s="114"/>
      <c r="AB25" s="107"/>
      <c r="AC25" s="114"/>
      <c r="AD25" s="83"/>
      <c r="AE25" s="83"/>
      <c r="AF25" s="83"/>
      <c r="AG25" s="83"/>
      <c r="AH25" s="83"/>
      <c r="AI25" s="83"/>
      <c r="AJ25" s="34">
        <v>10313</v>
      </c>
      <c r="AK25" s="174">
        <f t="shared" si="13"/>
        <v>109.38693254136614</v>
      </c>
      <c r="AL25" s="185" t="s">
        <v>29</v>
      </c>
      <c r="AM25" s="128" t="s">
        <v>29</v>
      </c>
      <c r="AN25" s="128" t="s">
        <v>29</v>
      </c>
      <c r="AO25" s="128" t="s">
        <v>29</v>
      </c>
      <c r="AP25" s="34" t="s">
        <v>167</v>
      </c>
      <c r="AQ25" s="35" t="s">
        <v>167</v>
      </c>
      <c r="AR25" s="14"/>
      <c r="AS25" s="14"/>
      <c r="AT25" s="14"/>
      <c r="AU25" s="14"/>
      <c r="AV25" s="14"/>
      <c r="AW25" s="14"/>
      <c r="AX25" s="14"/>
      <c r="AY25" s="14"/>
      <c r="AZ25" s="14"/>
    </row>
    <row r="26" spans="1:52" ht="12" hidden="1" customHeight="1">
      <c r="A26" s="240"/>
      <c r="B26" s="42" t="s">
        <v>65</v>
      </c>
      <c r="C26" s="58" t="s">
        <v>66</v>
      </c>
      <c r="D26" s="106">
        <v>66930</v>
      </c>
      <c r="E26" s="114">
        <f t="shared" si="4"/>
        <v>93.010005558643698</v>
      </c>
      <c r="F26" s="107">
        <v>912</v>
      </c>
      <c r="G26" s="114">
        <f t="shared" si="5"/>
        <v>82.384823848238483</v>
      </c>
      <c r="H26" s="108">
        <v>0</v>
      </c>
      <c r="I26" s="114" t="s">
        <v>167</v>
      </c>
      <c r="J26" s="107">
        <f t="shared" si="0"/>
        <v>66018</v>
      </c>
      <c r="K26" s="114">
        <f t="shared" si="6"/>
        <v>93.176012307171192</v>
      </c>
      <c r="L26" s="107">
        <v>37160</v>
      </c>
      <c r="M26" s="114">
        <f t="shared" si="7"/>
        <v>88.70852232036286</v>
      </c>
      <c r="N26" s="107">
        <v>18129</v>
      </c>
      <c r="O26" s="114">
        <f t="shared" si="8"/>
        <v>77.910524732476688</v>
      </c>
      <c r="P26" s="107">
        <f t="shared" si="1"/>
        <v>-19031</v>
      </c>
      <c r="Q26" s="114">
        <f t="shared" si="9"/>
        <v>102.2018151549326</v>
      </c>
      <c r="R26" s="107">
        <f t="shared" si="2"/>
        <v>46987</v>
      </c>
      <c r="S26" s="114">
        <f t="shared" si="10"/>
        <v>89.958263133711142</v>
      </c>
      <c r="T26" s="107">
        <v>36078</v>
      </c>
      <c r="U26" s="114">
        <f t="shared" si="11"/>
        <v>106.56309073724009</v>
      </c>
      <c r="V26" s="107"/>
      <c r="W26" s="114"/>
      <c r="X26" s="107">
        <f t="shared" si="3"/>
        <v>10909</v>
      </c>
      <c r="Y26" s="114">
        <f t="shared" si="12"/>
        <v>59.365476708750542</v>
      </c>
      <c r="Z26" s="107"/>
      <c r="AA26" s="114"/>
      <c r="AB26" s="107"/>
      <c r="AC26" s="114"/>
      <c r="AD26" s="83"/>
      <c r="AE26" s="83"/>
      <c r="AF26" s="83"/>
      <c r="AG26" s="83"/>
      <c r="AH26" s="83"/>
      <c r="AI26" s="83"/>
      <c r="AJ26" s="34">
        <v>6309</v>
      </c>
      <c r="AK26" s="174">
        <f t="shared" si="13"/>
        <v>49.992076069730587</v>
      </c>
      <c r="AL26" s="185" t="s">
        <v>29</v>
      </c>
      <c r="AM26" s="128" t="s">
        <v>29</v>
      </c>
      <c r="AN26" s="128" t="s">
        <v>29</v>
      </c>
      <c r="AO26" s="128" t="s">
        <v>29</v>
      </c>
      <c r="AP26" s="34" t="s">
        <v>167</v>
      </c>
      <c r="AQ26" s="35" t="s">
        <v>167</v>
      </c>
      <c r="AR26" s="14"/>
      <c r="AS26" s="14"/>
      <c r="AT26" s="14"/>
      <c r="AU26" s="14"/>
      <c r="AV26" s="14"/>
      <c r="AW26" s="14"/>
      <c r="AX26" s="14"/>
      <c r="AY26" s="14"/>
      <c r="AZ26" s="14"/>
    </row>
    <row r="27" spans="1:52" ht="12" hidden="1" customHeight="1">
      <c r="A27" s="240"/>
      <c r="B27" s="42" t="s">
        <v>67</v>
      </c>
      <c r="C27" s="58" t="s">
        <v>68</v>
      </c>
      <c r="D27" s="106">
        <v>65814</v>
      </c>
      <c r="E27" s="114">
        <f t="shared" si="4"/>
        <v>95.683526452757221</v>
      </c>
      <c r="F27" s="107">
        <v>898</v>
      </c>
      <c r="G27" s="114">
        <f t="shared" si="5"/>
        <v>83.148148148148152</v>
      </c>
      <c r="H27" s="108">
        <v>0</v>
      </c>
      <c r="I27" s="114" t="s">
        <v>167</v>
      </c>
      <c r="J27" s="107">
        <f t="shared" si="0"/>
        <v>64916</v>
      </c>
      <c r="K27" s="114">
        <f t="shared" si="6"/>
        <v>95.883491130378275</v>
      </c>
      <c r="L27" s="107">
        <v>35913</v>
      </c>
      <c r="M27" s="114">
        <f t="shared" si="7"/>
        <v>94.624930835507072</v>
      </c>
      <c r="N27" s="107">
        <v>13624</v>
      </c>
      <c r="O27" s="114">
        <f t="shared" si="8"/>
        <v>94.414414414414409</v>
      </c>
      <c r="P27" s="107">
        <f t="shared" si="1"/>
        <v>-22289</v>
      </c>
      <c r="Q27" s="114">
        <f t="shared" si="9"/>
        <v>94.754070484206949</v>
      </c>
      <c r="R27" s="107">
        <f t="shared" si="2"/>
        <v>42627</v>
      </c>
      <c r="S27" s="114">
        <f t="shared" si="10"/>
        <v>96.484834766862832</v>
      </c>
      <c r="T27" s="107">
        <v>36624</v>
      </c>
      <c r="U27" s="114">
        <f t="shared" si="11"/>
        <v>102.17894707474262</v>
      </c>
      <c r="V27" s="107"/>
      <c r="W27" s="114"/>
      <c r="X27" s="107">
        <f t="shared" si="3"/>
        <v>6003</v>
      </c>
      <c r="Y27" s="114">
        <f t="shared" si="12"/>
        <v>72.004318100035974</v>
      </c>
      <c r="Z27" s="107"/>
      <c r="AA27" s="114"/>
      <c r="AB27" s="107"/>
      <c r="AC27" s="114"/>
      <c r="AD27" s="83"/>
      <c r="AE27" s="83"/>
      <c r="AF27" s="83"/>
      <c r="AG27" s="83"/>
      <c r="AH27" s="83"/>
      <c r="AI27" s="83"/>
      <c r="AJ27" s="34">
        <v>3151</v>
      </c>
      <c r="AK27" s="174">
        <f t="shared" si="13"/>
        <v>68.96476253009412</v>
      </c>
      <c r="AL27" s="185" t="s">
        <v>29</v>
      </c>
      <c r="AM27" s="128" t="s">
        <v>29</v>
      </c>
      <c r="AN27" s="128" t="s">
        <v>29</v>
      </c>
      <c r="AO27" s="128" t="s">
        <v>29</v>
      </c>
      <c r="AP27" s="34" t="s">
        <v>167</v>
      </c>
      <c r="AQ27" s="35" t="s">
        <v>167</v>
      </c>
      <c r="AR27" s="14"/>
      <c r="AS27" s="14"/>
      <c r="AT27" s="14"/>
      <c r="AU27" s="14"/>
      <c r="AV27" s="14"/>
      <c r="AW27" s="14"/>
      <c r="AX27" s="14"/>
      <c r="AY27" s="14"/>
      <c r="AZ27" s="14"/>
    </row>
    <row r="28" spans="1:52" ht="12" hidden="1" customHeight="1">
      <c r="A28" s="240"/>
      <c r="B28" s="42" t="s">
        <v>38</v>
      </c>
      <c r="C28" s="58" t="s">
        <v>69</v>
      </c>
      <c r="D28" s="106">
        <v>67680</v>
      </c>
      <c r="E28" s="114">
        <f t="shared" si="4"/>
        <v>95.741971990380534</v>
      </c>
      <c r="F28" s="107">
        <v>919</v>
      </c>
      <c r="G28" s="114">
        <f t="shared" si="5"/>
        <v>86.698113207547166</v>
      </c>
      <c r="H28" s="108">
        <v>0</v>
      </c>
      <c r="I28" s="114" t="s">
        <v>167</v>
      </c>
      <c r="J28" s="107">
        <f t="shared" si="0"/>
        <v>66761</v>
      </c>
      <c r="K28" s="114">
        <f t="shared" si="6"/>
        <v>95.879649576332042</v>
      </c>
      <c r="L28" s="107">
        <v>37444</v>
      </c>
      <c r="M28" s="114">
        <f t="shared" si="7"/>
        <v>95.701068343301131</v>
      </c>
      <c r="N28" s="107">
        <v>16061</v>
      </c>
      <c r="O28" s="114">
        <f t="shared" si="8"/>
        <v>106.15333773959021</v>
      </c>
      <c r="P28" s="107">
        <f t="shared" si="1"/>
        <v>-21383</v>
      </c>
      <c r="Q28" s="114">
        <f t="shared" si="9"/>
        <v>89.110685114185699</v>
      </c>
      <c r="R28" s="107">
        <f t="shared" si="2"/>
        <v>45378</v>
      </c>
      <c r="S28" s="114">
        <f t="shared" si="10"/>
        <v>99.439014769689265</v>
      </c>
      <c r="T28" s="107">
        <v>37072</v>
      </c>
      <c r="U28" s="114">
        <f t="shared" si="11"/>
        <v>99.282271023031598</v>
      </c>
      <c r="V28" s="107"/>
      <c r="W28" s="114"/>
      <c r="X28" s="107">
        <f t="shared" si="3"/>
        <v>8306</v>
      </c>
      <c r="Y28" s="114">
        <f t="shared" si="12"/>
        <v>100.14468290330359</v>
      </c>
      <c r="Z28" s="107"/>
      <c r="AA28" s="114"/>
      <c r="AB28" s="107"/>
      <c r="AC28" s="114"/>
      <c r="AD28" s="83"/>
      <c r="AE28" s="83"/>
      <c r="AF28" s="83"/>
      <c r="AG28" s="83"/>
      <c r="AH28" s="83"/>
      <c r="AI28" s="83"/>
      <c r="AJ28" s="34">
        <v>4594</v>
      </c>
      <c r="AK28" s="174">
        <f t="shared" si="13"/>
        <v>91.150793650793645</v>
      </c>
      <c r="AL28" s="185" t="s">
        <v>29</v>
      </c>
      <c r="AM28" s="128" t="s">
        <v>29</v>
      </c>
      <c r="AN28" s="128" t="s">
        <v>29</v>
      </c>
      <c r="AO28" s="128" t="s">
        <v>29</v>
      </c>
      <c r="AP28" s="34" t="s">
        <v>167</v>
      </c>
      <c r="AQ28" s="35" t="s">
        <v>167</v>
      </c>
      <c r="AR28" s="14"/>
      <c r="AS28" s="14"/>
      <c r="AT28" s="14"/>
      <c r="AU28" s="14"/>
      <c r="AV28" s="14"/>
      <c r="AW28" s="14"/>
      <c r="AX28" s="14"/>
      <c r="AY28" s="14"/>
      <c r="AZ28" s="14"/>
    </row>
    <row r="29" spans="1:52" ht="12" hidden="1" customHeight="1">
      <c r="A29" s="240"/>
      <c r="B29" s="42" t="s">
        <v>70</v>
      </c>
      <c r="C29" s="58" t="s">
        <v>71</v>
      </c>
      <c r="D29" s="106">
        <v>65139</v>
      </c>
      <c r="E29" s="114">
        <f t="shared" si="4"/>
        <v>96.946019556190564</v>
      </c>
      <c r="F29" s="107">
        <v>869</v>
      </c>
      <c r="G29" s="114">
        <f t="shared" si="5"/>
        <v>87.512588116817724</v>
      </c>
      <c r="H29" s="108">
        <v>0</v>
      </c>
      <c r="I29" s="114" t="s">
        <v>167</v>
      </c>
      <c r="J29" s="107">
        <f t="shared" si="0"/>
        <v>64270</v>
      </c>
      <c r="K29" s="114">
        <f t="shared" si="6"/>
        <v>97.087525302879243</v>
      </c>
      <c r="L29" s="107">
        <v>36120</v>
      </c>
      <c r="M29" s="114">
        <f t="shared" si="7"/>
        <v>95.027624309392266</v>
      </c>
      <c r="N29" s="107">
        <v>18592</v>
      </c>
      <c r="O29" s="114">
        <f t="shared" si="8"/>
        <v>93.488208377331929</v>
      </c>
      <c r="P29" s="107">
        <f t="shared" si="1"/>
        <v>-17528</v>
      </c>
      <c r="Q29" s="114">
        <f t="shared" si="9"/>
        <v>96.716879103901121</v>
      </c>
      <c r="R29" s="107">
        <f t="shared" si="2"/>
        <v>46742</v>
      </c>
      <c r="S29" s="114">
        <f t="shared" si="10"/>
        <v>97.227249089963593</v>
      </c>
      <c r="T29" s="107">
        <v>34827</v>
      </c>
      <c r="U29" s="114">
        <f t="shared" si="11"/>
        <v>101.13837665166254</v>
      </c>
      <c r="V29" s="107"/>
      <c r="W29" s="114"/>
      <c r="X29" s="107">
        <f t="shared" si="3"/>
        <v>11915</v>
      </c>
      <c r="Y29" s="114">
        <f t="shared" si="12"/>
        <v>87.353372434017601</v>
      </c>
      <c r="Z29" s="107"/>
      <c r="AA29" s="114"/>
      <c r="AB29" s="107"/>
      <c r="AC29" s="114"/>
      <c r="AD29" s="83"/>
      <c r="AE29" s="83"/>
      <c r="AF29" s="83"/>
      <c r="AG29" s="83"/>
      <c r="AH29" s="83"/>
      <c r="AI29" s="83"/>
      <c r="AJ29" s="34">
        <v>6107</v>
      </c>
      <c r="AK29" s="174">
        <f t="shared" si="13"/>
        <v>89.088256746900072</v>
      </c>
      <c r="AL29" s="185" t="s">
        <v>29</v>
      </c>
      <c r="AM29" s="128" t="s">
        <v>29</v>
      </c>
      <c r="AN29" s="128" t="s">
        <v>29</v>
      </c>
      <c r="AO29" s="128" t="s">
        <v>29</v>
      </c>
      <c r="AP29" s="34" t="s">
        <v>167</v>
      </c>
      <c r="AQ29" s="35" t="s">
        <v>167</v>
      </c>
      <c r="AR29" s="14"/>
      <c r="AS29" s="14"/>
      <c r="AT29" s="14"/>
      <c r="AU29" s="14"/>
      <c r="AV29" s="14"/>
      <c r="AW29" s="14"/>
      <c r="AX29" s="14"/>
      <c r="AY29" s="14"/>
      <c r="AZ29" s="14"/>
    </row>
    <row r="30" spans="1:52" ht="12" hidden="1" customHeight="1">
      <c r="A30" s="240"/>
      <c r="B30" s="42" t="s">
        <v>73</v>
      </c>
      <c r="C30" s="58" t="s">
        <v>72</v>
      </c>
      <c r="D30" s="106">
        <v>68697</v>
      </c>
      <c r="E30" s="114">
        <f t="shared" si="4"/>
        <v>97.518631556533464</v>
      </c>
      <c r="F30" s="107">
        <v>919</v>
      </c>
      <c r="G30" s="114">
        <f t="shared" si="5"/>
        <v>93.20486815415822</v>
      </c>
      <c r="H30" s="108">
        <v>0</v>
      </c>
      <c r="I30" s="114" t="s">
        <v>167</v>
      </c>
      <c r="J30" s="107">
        <f t="shared" si="0"/>
        <v>67778</v>
      </c>
      <c r="K30" s="114">
        <f t="shared" si="6"/>
        <v>97.579867259822336</v>
      </c>
      <c r="L30" s="107">
        <v>39107</v>
      </c>
      <c r="M30" s="114">
        <f t="shared" si="7"/>
        <v>95.32015501986497</v>
      </c>
      <c r="N30" s="107">
        <v>28052</v>
      </c>
      <c r="O30" s="114">
        <f t="shared" si="8"/>
        <v>101.72244986764332</v>
      </c>
      <c r="P30" s="107">
        <f t="shared" si="1"/>
        <v>-11055</v>
      </c>
      <c r="Q30" s="114">
        <f t="shared" si="9"/>
        <v>82.193308550185876</v>
      </c>
      <c r="R30" s="107">
        <f t="shared" si="2"/>
        <v>56723</v>
      </c>
      <c r="S30" s="114">
        <f t="shared" si="10"/>
        <v>101.2747951222125</v>
      </c>
      <c r="T30" s="107">
        <v>33828</v>
      </c>
      <c r="U30" s="114">
        <f t="shared" si="11"/>
        <v>101.4637072585483</v>
      </c>
      <c r="V30" s="107"/>
      <c r="W30" s="114"/>
      <c r="X30" s="107">
        <f t="shared" si="3"/>
        <v>22895</v>
      </c>
      <c r="Y30" s="114">
        <f t="shared" si="12"/>
        <v>100.99695619568574</v>
      </c>
      <c r="Z30" s="107"/>
      <c r="AA30" s="114"/>
      <c r="AB30" s="107"/>
      <c r="AC30" s="114"/>
      <c r="AD30" s="83"/>
      <c r="AE30" s="83"/>
      <c r="AF30" s="83"/>
      <c r="AG30" s="83"/>
      <c r="AH30" s="83"/>
      <c r="AI30" s="83"/>
      <c r="AJ30" s="34">
        <v>11949</v>
      </c>
      <c r="AK30" s="174">
        <f t="shared" si="13"/>
        <v>89.178296887827443</v>
      </c>
      <c r="AL30" s="185" t="s">
        <v>29</v>
      </c>
      <c r="AM30" s="128" t="s">
        <v>29</v>
      </c>
      <c r="AN30" s="128" t="s">
        <v>29</v>
      </c>
      <c r="AO30" s="128" t="s">
        <v>29</v>
      </c>
      <c r="AP30" s="34" t="s">
        <v>167</v>
      </c>
      <c r="AQ30" s="35" t="s">
        <v>167</v>
      </c>
      <c r="AR30" s="14"/>
      <c r="AS30" s="14"/>
      <c r="AT30" s="14"/>
      <c r="AU30" s="14"/>
      <c r="AV30" s="14"/>
      <c r="AW30" s="14"/>
      <c r="AX30" s="14"/>
      <c r="AY30" s="14"/>
      <c r="AZ30" s="14"/>
    </row>
    <row r="31" spans="1:52" ht="12" hidden="1" customHeight="1">
      <c r="A31" s="240"/>
      <c r="B31" s="42" t="s">
        <v>82</v>
      </c>
      <c r="C31" s="58" t="s">
        <v>83</v>
      </c>
      <c r="D31" s="106">
        <v>70087</v>
      </c>
      <c r="E31" s="114">
        <f t="shared" si="4"/>
        <v>98.559997749996484</v>
      </c>
      <c r="F31" s="107">
        <v>867</v>
      </c>
      <c r="G31" s="114">
        <f t="shared" si="5"/>
        <v>89.289392378990726</v>
      </c>
      <c r="H31" s="108">
        <v>0</v>
      </c>
      <c r="I31" s="114" t="s">
        <v>167</v>
      </c>
      <c r="J31" s="107">
        <f t="shared" si="0"/>
        <v>69220</v>
      </c>
      <c r="K31" s="114">
        <f t="shared" si="6"/>
        <v>98.688337610493306</v>
      </c>
      <c r="L31" s="107">
        <v>40486</v>
      </c>
      <c r="M31" s="114">
        <f t="shared" si="7"/>
        <v>96.599937963780391</v>
      </c>
      <c r="N31" s="107">
        <v>31064</v>
      </c>
      <c r="O31" s="114">
        <f t="shared" si="8"/>
        <v>107.03604162359591</v>
      </c>
      <c r="P31" s="107">
        <f t="shared" si="1"/>
        <v>-9422</v>
      </c>
      <c r="Q31" s="114">
        <f t="shared" si="9"/>
        <v>73.101093956086586</v>
      </c>
      <c r="R31" s="107">
        <f t="shared" si="2"/>
        <v>59798</v>
      </c>
      <c r="S31" s="114">
        <f t="shared" si="10"/>
        <v>104.448830588112</v>
      </c>
      <c r="T31" s="107">
        <v>31822</v>
      </c>
      <c r="U31" s="114">
        <f t="shared" si="11"/>
        <v>99.636796292817337</v>
      </c>
      <c r="V31" s="107"/>
      <c r="W31" s="114"/>
      <c r="X31" s="107">
        <f t="shared" si="3"/>
        <v>27976</v>
      </c>
      <c r="Y31" s="114">
        <f t="shared" si="12"/>
        <v>110.52028601904161</v>
      </c>
      <c r="Z31" s="107"/>
      <c r="AA31" s="114"/>
      <c r="AB31" s="107"/>
      <c r="AC31" s="114"/>
      <c r="AD31" s="83"/>
      <c r="AE31" s="83"/>
      <c r="AF31" s="83"/>
      <c r="AG31" s="83"/>
      <c r="AH31" s="83"/>
      <c r="AI31" s="83"/>
      <c r="AJ31" s="34">
        <v>17591</v>
      </c>
      <c r="AK31" s="174">
        <f t="shared" si="13"/>
        <v>104.23678596823891</v>
      </c>
      <c r="AL31" s="185" t="s">
        <v>29</v>
      </c>
      <c r="AM31" s="128" t="s">
        <v>29</v>
      </c>
      <c r="AN31" s="128" t="s">
        <v>29</v>
      </c>
      <c r="AO31" s="128" t="s">
        <v>29</v>
      </c>
      <c r="AP31" s="34" t="s">
        <v>167</v>
      </c>
      <c r="AQ31" s="35" t="s">
        <v>167</v>
      </c>
      <c r="AR31" s="14"/>
      <c r="AS31" s="14"/>
      <c r="AT31" s="14"/>
      <c r="AU31" s="14"/>
      <c r="AV31" s="14"/>
      <c r="AW31" s="14"/>
      <c r="AX31" s="14"/>
      <c r="AY31" s="14"/>
      <c r="AZ31" s="14"/>
    </row>
    <row r="32" spans="1:52" ht="12" hidden="1" customHeight="1">
      <c r="A32" s="240"/>
      <c r="B32" s="42" t="s">
        <v>76</v>
      </c>
      <c r="C32" s="58" t="s">
        <v>77</v>
      </c>
      <c r="D32" s="106">
        <v>67034</v>
      </c>
      <c r="E32" s="114">
        <f t="shared" si="4"/>
        <v>102.30449911482815</v>
      </c>
      <c r="F32" s="107">
        <v>815</v>
      </c>
      <c r="G32" s="114">
        <f t="shared" si="5"/>
        <v>90.656284760845381</v>
      </c>
      <c r="H32" s="108">
        <v>0</v>
      </c>
      <c r="I32" s="114" t="s">
        <v>167</v>
      </c>
      <c r="J32" s="107">
        <f t="shared" si="0"/>
        <v>66219</v>
      </c>
      <c r="K32" s="114">
        <f t="shared" si="6"/>
        <v>102.46653771760154</v>
      </c>
      <c r="L32" s="107">
        <v>38744</v>
      </c>
      <c r="M32" s="114">
        <f t="shared" si="7"/>
        <v>102.38900634249471</v>
      </c>
      <c r="N32" s="107">
        <v>27507</v>
      </c>
      <c r="O32" s="114">
        <f t="shared" si="8"/>
        <v>117.54123579181265</v>
      </c>
      <c r="P32" s="107">
        <f t="shared" si="1"/>
        <v>-11237</v>
      </c>
      <c r="Q32" s="114">
        <f t="shared" si="9"/>
        <v>77.82933924366256</v>
      </c>
      <c r="R32" s="107">
        <f t="shared" si="2"/>
        <v>54982</v>
      </c>
      <c r="S32" s="114">
        <f t="shared" si="10"/>
        <v>109.55426704126567</v>
      </c>
      <c r="T32" s="107">
        <v>32192</v>
      </c>
      <c r="U32" s="114">
        <f t="shared" si="11"/>
        <v>101.12458377835019</v>
      </c>
      <c r="V32" s="107"/>
      <c r="W32" s="114"/>
      <c r="X32" s="107">
        <f t="shared" si="3"/>
        <v>22790</v>
      </c>
      <c r="Y32" s="114">
        <f t="shared" si="12"/>
        <v>124.17588405165367</v>
      </c>
      <c r="Z32" s="107"/>
      <c r="AA32" s="114"/>
      <c r="AB32" s="107"/>
      <c r="AC32" s="114"/>
      <c r="AD32" s="83"/>
      <c r="AE32" s="83"/>
      <c r="AF32" s="83"/>
      <c r="AG32" s="83"/>
      <c r="AH32" s="83"/>
      <c r="AI32" s="83"/>
      <c r="AJ32" s="34">
        <v>14165</v>
      </c>
      <c r="AK32" s="174">
        <f t="shared" si="13"/>
        <v>120.81023454157783</v>
      </c>
      <c r="AL32" s="185" t="s">
        <v>29</v>
      </c>
      <c r="AM32" s="128" t="s">
        <v>29</v>
      </c>
      <c r="AN32" s="128" t="s">
        <v>29</v>
      </c>
      <c r="AO32" s="128" t="s">
        <v>29</v>
      </c>
      <c r="AP32" s="34" t="s">
        <v>167</v>
      </c>
      <c r="AQ32" s="35" t="s">
        <v>167</v>
      </c>
      <c r="AR32" s="14"/>
      <c r="AS32" s="14"/>
      <c r="AT32" s="14"/>
      <c r="AU32" s="14"/>
      <c r="AV32" s="14"/>
      <c r="AW32" s="14"/>
      <c r="AX32" s="14"/>
      <c r="AY32" s="14"/>
      <c r="AZ32" s="14"/>
    </row>
    <row r="33" spans="1:52" ht="12" hidden="1" customHeight="1">
      <c r="A33" s="240"/>
      <c r="B33" s="43" t="s">
        <v>78</v>
      </c>
      <c r="C33" s="60" t="s">
        <v>79</v>
      </c>
      <c r="D33" s="115">
        <v>72593</v>
      </c>
      <c r="E33" s="116">
        <f t="shared" si="4"/>
        <v>98.717634899912966</v>
      </c>
      <c r="F33" s="109">
        <v>852</v>
      </c>
      <c r="G33" s="116">
        <f t="shared" si="5"/>
        <v>90.8315565031983</v>
      </c>
      <c r="H33" s="117">
        <v>0</v>
      </c>
      <c r="I33" s="116" t="s">
        <v>167</v>
      </c>
      <c r="J33" s="109">
        <f t="shared" si="0"/>
        <v>71741</v>
      </c>
      <c r="K33" s="116">
        <f t="shared" si="6"/>
        <v>98.819526708724766</v>
      </c>
      <c r="L33" s="109">
        <v>43254</v>
      </c>
      <c r="M33" s="116">
        <f t="shared" si="7"/>
        <v>99.343132751492874</v>
      </c>
      <c r="N33" s="109">
        <v>32413</v>
      </c>
      <c r="O33" s="116">
        <f t="shared" si="8"/>
        <v>102.17185726894465</v>
      </c>
      <c r="P33" s="109">
        <f t="shared" si="1"/>
        <v>-10841</v>
      </c>
      <c r="Q33" s="116">
        <f t="shared" si="9"/>
        <v>91.748476641841563</v>
      </c>
      <c r="R33" s="109">
        <f t="shared" si="2"/>
        <v>60900</v>
      </c>
      <c r="S33" s="116">
        <f t="shared" si="10"/>
        <v>100.19413642196704</v>
      </c>
      <c r="T33" s="109">
        <v>32824</v>
      </c>
      <c r="U33" s="116">
        <f t="shared" si="11"/>
        <v>99.127230996889438</v>
      </c>
      <c r="V33" s="109"/>
      <c r="W33" s="116"/>
      <c r="X33" s="109">
        <f t="shared" si="3"/>
        <v>28076</v>
      </c>
      <c r="Y33" s="116">
        <f t="shared" si="12"/>
        <v>101.47096028045827</v>
      </c>
      <c r="Z33" s="109"/>
      <c r="AA33" s="116"/>
      <c r="AB33" s="109"/>
      <c r="AC33" s="116"/>
      <c r="AD33" s="85"/>
      <c r="AE33" s="85"/>
      <c r="AF33" s="85"/>
      <c r="AG33" s="85"/>
      <c r="AH33" s="85"/>
      <c r="AI33" s="85"/>
      <c r="AJ33" s="36">
        <v>18869</v>
      </c>
      <c r="AK33" s="175">
        <f t="shared" si="13"/>
        <v>106.56839489438607</v>
      </c>
      <c r="AL33" s="187" t="s">
        <v>29</v>
      </c>
      <c r="AM33" s="188" t="s">
        <v>29</v>
      </c>
      <c r="AN33" s="188" t="s">
        <v>29</v>
      </c>
      <c r="AO33" s="188" t="s">
        <v>29</v>
      </c>
      <c r="AP33" s="34" t="s">
        <v>167</v>
      </c>
      <c r="AQ33" s="37" t="s">
        <v>167</v>
      </c>
    </row>
    <row r="34" spans="1:52" ht="12" hidden="1" customHeight="1">
      <c r="B34" s="41" t="s">
        <v>84</v>
      </c>
      <c r="C34" s="58" t="s">
        <v>85</v>
      </c>
      <c r="D34" s="110">
        <v>70357</v>
      </c>
      <c r="E34" s="111">
        <f t="shared" si="4"/>
        <v>99.067855081034651</v>
      </c>
      <c r="F34" s="112">
        <v>841</v>
      </c>
      <c r="G34" s="111">
        <f t="shared" si="5"/>
        <v>90.820734341252702</v>
      </c>
      <c r="H34" s="113">
        <v>0</v>
      </c>
      <c r="I34" s="111" t="s">
        <v>167</v>
      </c>
      <c r="J34" s="112">
        <f t="shared" si="0"/>
        <v>69516</v>
      </c>
      <c r="K34" s="111">
        <f t="shared" si="6"/>
        <v>99.176807955145307</v>
      </c>
      <c r="L34" s="112">
        <v>41364</v>
      </c>
      <c r="M34" s="111">
        <f t="shared" si="7"/>
        <v>99.729964316713279</v>
      </c>
      <c r="N34" s="112">
        <v>30285</v>
      </c>
      <c r="O34" s="111">
        <f t="shared" si="8"/>
        <v>102.48037357877639</v>
      </c>
      <c r="P34" s="112">
        <f t="shared" si="1"/>
        <v>-11079</v>
      </c>
      <c r="Q34" s="111">
        <f t="shared" si="9"/>
        <v>92.913451861791344</v>
      </c>
      <c r="R34" s="112">
        <f t="shared" si="2"/>
        <v>58437</v>
      </c>
      <c r="S34" s="111">
        <f t="shared" si="10"/>
        <v>100.46072650380786</v>
      </c>
      <c r="T34" s="112">
        <v>32761</v>
      </c>
      <c r="U34" s="111">
        <f t="shared" si="11"/>
        <v>98.996766687819175</v>
      </c>
      <c r="V34" s="112"/>
      <c r="W34" s="111"/>
      <c r="X34" s="112">
        <f t="shared" si="3"/>
        <v>25676</v>
      </c>
      <c r="Y34" s="111">
        <f t="shared" si="12"/>
        <v>102.39272611261765</v>
      </c>
      <c r="Z34" s="112"/>
      <c r="AA34" s="111"/>
      <c r="AB34" s="112"/>
      <c r="AC34" s="111"/>
      <c r="AD34" s="87"/>
      <c r="AE34" s="87"/>
      <c r="AF34" s="87"/>
      <c r="AG34" s="87"/>
      <c r="AH34" s="87"/>
      <c r="AI34" s="87"/>
      <c r="AJ34" s="30">
        <v>16607</v>
      </c>
      <c r="AK34" s="47">
        <f t="shared" si="13"/>
        <v>101.69003735227481</v>
      </c>
      <c r="AL34" s="189" t="s">
        <v>29</v>
      </c>
      <c r="AM34" s="180" t="s">
        <v>29</v>
      </c>
      <c r="AN34" s="180" t="s">
        <v>29</v>
      </c>
      <c r="AO34" s="180" t="s">
        <v>29</v>
      </c>
      <c r="AP34" s="30" t="s">
        <v>167</v>
      </c>
      <c r="AQ34" s="31" t="s">
        <v>167</v>
      </c>
      <c r="AR34" s="14"/>
      <c r="AS34" s="14"/>
      <c r="AT34" s="14"/>
      <c r="AU34" s="14"/>
      <c r="AV34" s="14"/>
      <c r="AW34" s="14"/>
      <c r="AX34" s="14"/>
      <c r="AY34" s="14"/>
      <c r="AZ34" s="14"/>
    </row>
    <row r="35" spans="1:52" s="15" customFormat="1" ht="12" hidden="1" customHeight="1">
      <c r="A35" s="238"/>
      <c r="B35" s="42" t="s">
        <v>60</v>
      </c>
      <c r="C35" s="58" t="s">
        <v>61</v>
      </c>
      <c r="D35" s="106">
        <v>72249</v>
      </c>
      <c r="E35" s="114">
        <f t="shared" si="4"/>
        <v>97.740770302628562</v>
      </c>
      <c r="F35" s="107">
        <v>847</v>
      </c>
      <c r="G35" s="114">
        <f t="shared" si="5"/>
        <v>89.819724284199367</v>
      </c>
      <c r="H35" s="108">
        <v>0</v>
      </c>
      <c r="I35" s="114" t="s">
        <v>167</v>
      </c>
      <c r="J35" s="107">
        <f t="shared" si="0"/>
        <v>71402</v>
      </c>
      <c r="K35" s="114">
        <f t="shared" si="6"/>
        <v>97.843126507344877</v>
      </c>
      <c r="L35" s="107">
        <v>42299</v>
      </c>
      <c r="M35" s="114">
        <f t="shared" si="7"/>
        <v>98.541642399534069</v>
      </c>
      <c r="N35" s="107">
        <v>30111</v>
      </c>
      <c r="O35" s="114">
        <f t="shared" si="8"/>
        <v>111.55114288889712</v>
      </c>
      <c r="P35" s="107">
        <f t="shared" si="1"/>
        <v>-12188</v>
      </c>
      <c r="Q35" s="114">
        <f t="shared" si="9"/>
        <v>76.500125533517448</v>
      </c>
      <c r="R35" s="107">
        <f t="shared" si="2"/>
        <v>59214</v>
      </c>
      <c r="S35" s="114">
        <f t="shared" si="10"/>
        <v>103.8040810602342</v>
      </c>
      <c r="T35" s="107">
        <v>34087</v>
      </c>
      <c r="U35" s="114">
        <f t="shared" si="11"/>
        <v>96.339946865637899</v>
      </c>
      <c r="V35" s="107"/>
      <c r="W35" s="114"/>
      <c r="X35" s="107">
        <f t="shared" si="3"/>
        <v>25127</v>
      </c>
      <c r="Y35" s="114">
        <f t="shared" si="12"/>
        <v>115.9957529314006</v>
      </c>
      <c r="Z35" s="107"/>
      <c r="AA35" s="114"/>
      <c r="AB35" s="107"/>
      <c r="AC35" s="114"/>
      <c r="AD35" s="83"/>
      <c r="AE35" s="83"/>
      <c r="AF35" s="83"/>
      <c r="AG35" s="83"/>
      <c r="AH35" s="83"/>
      <c r="AI35" s="83"/>
      <c r="AJ35" s="34">
        <v>15285</v>
      </c>
      <c r="AK35" s="174">
        <f t="shared" si="13"/>
        <v>98.944847229414819</v>
      </c>
      <c r="AL35" s="185" t="s">
        <v>29</v>
      </c>
      <c r="AM35" s="128" t="s">
        <v>29</v>
      </c>
      <c r="AN35" s="128" t="s">
        <v>29</v>
      </c>
      <c r="AO35" s="128" t="s">
        <v>29</v>
      </c>
      <c r="AP35" s="34" t="s">
        <v>167</v>
      </c>
      <c r="AQ35" s="35" t="s">
        <v>167</v>
      </c>
    </row>
    <row r="36" spans="1:52" ht="12" hidden="1" customHeight="1">
      <c r="B36" s="42" t="s">
        <v>62</v>
      </c>
      <c r="C36" s="58" t="s">
        <v>63</v>
      </c>
      <c r="D36" s="106">
        <v>66936</v>
      </c>
      <c r="E36" s="114">
        <f t="shared" si="4"/>
        <v>94.696187309896018</v>
      </c>
      <c r="F36" s="107">
        <v>808</v>
      </c>
      <c r="G36" s="114">
        <f t="shared" si="5"/>
        <v>86.417112299465231</v>
      </c>
      <c r="H36" s="108">
        <v>0</v>
      </c>
      <c r="I36" s="114" t="s">
        <v>167</v>
      </c>
      <c r="J36" s="107">
        <f t="shared" si="0"/>
        <v>66128</v>
      </c>
      <c r="K36" s="114">
        <f t="shared" si="6"/>
        <v>94.807168458781362</v>
      </c>
      <c r="L36" s="107">
        <v>37921</v>
      </c>
      <c r="M36" s="114">
        <f t="shared" si="7"/>
        <v>95.188011446357748</v>
      </c>
      <c r="N36" s="107">
        <v>21454</v>
      </c>
      <c r="O36" s="114">
        <f t="shared" si="8"/>
        <v>115.26352549293503</v>
      </c>
      <c r="P36" s="107">
        <f t="shared" si="1"/>
        <v>-16467</v>
      </c>
      <c r="Q36" s="114">
        <f t="shared" si="9"/>
        <v>77.583038869257948</v>
      </c>
      <c r="R36" s="107">
        <f t="shared" si="2"/>
        <v>49661</v>
      </c>
      <c r="S36" s="114">
        <f t="shared" si="10"/>
        <v>102.34106130860381</v>
      </c>
      <c r="T36" s="107">
        <v>34721</v>
      </c>
      <c r="U36" s="114">
        <f t="shared" si="11"/>
        <v>95.718696587087166</v>
      </c>
      <c r="V36" s="107"/>
      <c r="W36" s="114"/>
      <c r="X36" s="107">
        <f t="shared" si="3"/>
        <v>14940</v>
      </c>
      <c r="Y36" s="114">
        <f t="shared" si="12"/>
        <v>121.94922863439719</v>
      </c>
      <c r="Z36" s="107"/>
      <c r="AA36" s="114"/>
      <c r="AB36" s="107"/>
      <c r="AC36" s="114"/>
      <c r="AD36" s="83"/>
      <c r="AE36" s="83"/>
      <c r="AF36" s="83"/>
      <c r="AG36" s="83"/>
      <c r="AH36" s="83"/>
      <c r="AI36" s="83"/>
      <c r="AJ36" s="34">
        <v>8590</v>
      </c>
      <c r="AK36" s="174">
        <f t="shared" si="13"/>
        <v>96.690679873930662</v>
      </c>
      <c r="AL36" s="185" t="s">
        <v>29</v>
      </c>
      <c r="AM36" s="128" t="s">
        <v>29</v>
      </c>
      <c r="AN36" s="128" t="s">
        <v>29</v>
      </c>
      <c r="AO36" s="128" t="s">
        <v>29</v>
      </c>
      <c r="AP36" s="34" t="s">
        <v>167</v>
      </c>
      <c r="AQ36" s="35" t="s">
        <v>167</v>
      </c>
      <c r="AR36" s="14"/>
      <c r="AS36" s="14"/>
      <c r="AT36" s="14"/>
      <c r="AU36" s="14"/>
      <c r="AV36" s="14"/>
      <c r="AW36" s="14"/>
      <c r="AX36" s="14"/>
      <c r="AY36" s="14"/>
      <c r="AZ36" s="14"/>
    </row>
    <row r="37" spans="1:52" s="15" customFormat="1" ht="12" hidden="1" customHeight="1">
      <c r="A37" s="238"/>
      <c r="B37" s="42" t="s">
        <v>64</v>
      </c>
      <c r="C37" s="58" t="s">
        <v>42</v>
      </c>
      <c r="D37" s="106">
        <v>66660</v>
      </c>
      <c r="E37" s="114">
        <f t="shared" si="4"/>
        <v>94.511633182572211</v>
      </c>
      <c r="F37" s="107">
        <v>814</v>
      </c>
      <c r="G37" s="114">
        <f t="shared" si="5"/>
        <v>87.245444801714896</v>
      </c>
      <c r="H37" s="108">
        <v>0</v>
      </c>
      <c r="I37" s="114" t="s">
        <v>167</v>
      </c>
      <c r="J37" s="107">
        <f t="shared" si="0"/>
        <v>65846</v>
      </c>
      <c r="K37" s="114">
        <f t="shared" si="6"/>
        <v>94.609040489669241</v>
      </c>
      <c r="L37" s="107">
        <v>37980</v>
      </c>
      <c r="M37" s="114">
        <f t="shared" si="7"/>
        <v>94.196428571428569</v>
      </c>
      <c r="N37" s="107">
        <v>17771</v>
      </c>
      <c r="O37" s="114">
        <f t="shared" si="8"/>
        <v>83.876905649690841</v>
      </c>
      <c r="P37" s="107">
        <f t="shared" si="1"/>
        <v>-20209</v>
      </c>
      <c r="Q37" s="114">
        <f t="shared" si="9"/>
        <v>105.62379135525009</v>
      </c>
      <c r="R37" s="107">
        <f t="shared" si="2"/>
        <v>45637</v>
      </c>
      <c r="S37" s="114">
        <f t="shared" si="10"/>
        <v>90.432973347864859</v>
      </c>
      <c r="T37" s="107">
        <v>35295</v>
      </c>
      <c r="U37" s="114">
        <f t="shared" si="11"/>
        <v>100.78814357919987</v>
      </c>
      <c r="V37" s="107"/>
      <c r="W37" s="114"/>
      <c r="X37" s="107">
        <f t="shared" si="3"/>
        <v>10342</v>
      </c>
      <c r="Y37" s="114">
        <f t="shared" si="12"/>
        <v>66.955846173766673</v>
      </c>
      <c r="Z37" s="107"/>
      <c r="AA37" s="114"/>
      <c r="AB37" s="107"/>
      <c r="AC37" s="114"/>
      <c r="AD37" s="83"/>
      <c r="AE37" s="83"/>
      <c r="AF37" s="83"/>
      <c r="AG37" s="83"/>
      <c r="AH37" s="83"/>
      <c r="AI37" s="83"/>
      <c r="AJ37" s="34">
        <v>4596</v>
      </c>
      <c r="AK37" s="174">
        <f t="shared" si="13"/>
        <v>44.565111994569961</v>
      </c>
      <c r="AL37" s="185" t="s">
        <v>29</v>
      </c>
      <c r="AM37" s="128" t="s">
        <v>29</v>
      </c>
      <c r="AN37" s="128" t="s">
        <v>29</v>
      </c>
      <c r="AO37" s="128" t="s">
        <v>29</v>
      </c>
      <c r="AP37" s="34" t="s">
        <v>167</v>
      </c>
      <c r="AQ37" s="35" t="s">
        <v>167</v>
      </c>
    </row>
    <row r="38" spans="1:52" ht="12" hidden="1" customHeight="1">
      <c r="B38" s="42" t="s">
        <v>65</v>
      </c>
      <c r="C38" s="58" t="s">
        <v>66</v>
      </c>
      <c r="D38" s="106">
        <v>65498</v>
      </c>
      <c r="E38" s="114">
        <f t="shared" si="4"/>
        <v>97.860451217690127</v>
      </c>
      <c r="F38" s="107">
        <v>820</v>
      </c>
      <c r="G38" s="114">
        <f t="shared" si="5"/>
        <v>89.912280701754383</v>
      </c>
      <c r="H38" s="108">
        <v>0</v>
      </c>
      <c r="I38" s="114" t="s">
        <v>167</v>
      </c>
      <c r="J38" s="107">
        <f t="shared" si="0"/>
        <v>64678</v>
      </c>
      <c r="K38" s="114">
        <f t="shared" si="6"/>
        <v>97.970250537732127</v>
      </c>
      <c r="L38" s="107">
        <v>37876</v>
      </c>
      <c r="M38" s="114">
        <f t="shared" si="7"/>
        <v>101.92680301399355</v>
      </c>
      <c r="N38" s="107">
        <v>19463</v>
      </c>
      <c r="O38" s="114">
        <f t="shared" si="8"/>
        <v>107.35837608251973</v>
      </c>
      <c r="P38" s="107">
        <f t="shared" si="1"/>
        <v>-18413</v>
      </c>
      <c r="Q38" s="114">
        <f t="shared" si="9"/>
        <v>96.752666701697237</v>
      </c>
      <c r="R38" s="107">
        <f t="shared" si="2"/>
        <v>46265</v>
      </c>
      <c r="S38" s="114">
        <f t="shared" si="10"/>
        <v>98.463404771532552</v>
      </c>
      <c r="T38" s="107">
        <v>33745</v>
      </c>
      <c r="U38" s="114">
        <f t="shared" si="11"/>
        <v>93.53345529131326</v>
      </c>
      <c r="V38" s="107"/>
      <c r="W38" s="114"/>
      <c r="X38" s="107">
        <f t="shared" si="3"/>
        <v>12520</v>
      </c>
      <c r="Y38" s="114">
        <f t="shared" si="12"/>
        <v>114.76762306352552</v>
      </c>
      <c r="Z38" s="107"/>
      <c r="AA38" s="114"/>
      <c r="AB38" s="107"/>
      <c r="AC38" s="114"/>
      <c r="AD38" s="83"/>
      <c r="AE38" s="83"/>
      <c r="AF38" s="83"/>
      <c r="AG38" s="83"/>
      <c r="AH38" s="83"/>
      <c r="AI38" s="83"/>
      <c r="AJ38" s="34">
        <v>6056</v>
      </c>
      <c r="AK38" s="174">
        <f t="shared" si="13"/>
        <v>95.9898557616104</v>
      </c>
      <c r="AL38" s="185" t="s">
        <v>29</v>
      </c>
      <c r="AM38" s="128" t="s">
        <v>29</v>
      </c>
      <c r="AN38" s="128" t="s">
        <v>29</v>
      </c>
      <c r="AO38" s="128" t="s">
        <v>29</v>
      </c>
      <c r="AP38" s="34" t="s">
        <v>167</v>
      </c>
      <c r="AQ38" s="35" t="s">
        <v>167</v>
      </c>
      <c r="AR38" s="14"/>
      <c r="AS38" s="14"/>
      <c r="AT38" s="14"/>
      <c r="AU38" s="14"/>
      <c r="AV38" s="14"/>
      <c r="AW38" s="14"/>
      <c r="AX38" s="14"/>
      <c r="AY38" s="14"/>
      <c r="AZ38" s="14"/>
    </row>
    <row r="39" spans="1:52" ht="12" hidden="1" customHeight="1">
      <c r="B39" s="42" t="s">
        <v>67</v>
      </c>
      <c r="C39" s="58" t="s">
        <v>68</v>
      </c>
      <c r="D39" s="106">
        <v>63312</v>
      </c>
      <c r="E39" s="114">
        <f t="shared" si="4"/>
        <v>96.198377244963069</v>
      </c>
      <c r="F39" s="107">
        <v>795</v>
      </c>
      <c r="G39" s="114">
        <f t="shared" si="5"/>
        <v>88.530066815144764</v>
      </c>
      <c r="H39" s="108">
        <v>0</v>
      </c>
      <c r="I39" s="114" t="s">
        <v>167</v>
      </c>
      <c r="J39" s="107">
        <f t="shared" si="0"/>
        <v>62517</v>
      </c>
      <c r="K39" s="114">
        <f t="shared" si="6"/>
        <v>96.304454987984471</v>
      </c>
      <c r="L39" s="107">
        <v>34981</v>
      </c>
      <c r="M39" s="114">
        <f t="shared" si="7"/>
        <v>97.404839473171279</v>
      </c>
      <c r="N39" s="107">
        <v>12818</v>
      </c>
      <c r="O39" s="114">
        <f t="shared" si="8"/>
        <v>94.083969465648849</v>
      </c>
      <c r="P39" s="107">
        <f t="shared" si="1"/>
        <v>-22163</v>
      </c>
      <c r="Q39" s="114">
        <f t="shared" si="9"/>
        <v>99.434698730315404</v>
      </c>
      <c r="R39" s="107">
        <f t="shared" si="2"/>
        <v>40354</v>
      </c>
      <c r="S39" s="114">
        <f t="shared" si="10"/>
        <v>94.667698876299056</v>
      </c>
      <c r="T39" s="107">
        <v>36165</v>
      </c>
      <c r="U39" s="114">
        <f t="shared" si="11"/>
        <v>98.746723460026203</v>
      </c>
      <c r="V39" s="107"/>
      <c r="W39" s="114"/>
      <c r="X39" s="107">
        <f t="shared" si="3"/>
        <v>4189</v>
      </c>
      <c r="Y39" s="114">
        <f t="shared" si="12"/>
        <v>69.781775778777273</v>
      </c>
      <c r="Z39" s="107"/>
      <c r="AA39" s="114"/>
      <c r="AB39" s="107"/>
      <c r="AC39" s="114"/>
      <c r="AD39" s="83"/>
      <c r="AE39" s="83"/>
      <c r="AF39" s="83"/>
      <c r="AG39" s="83"/>
      <c r="AH39" s="83"/>
      <c r="AI39" s="83"/>
      <c r="AJ39" s="34">
        <v>1699</v>
      </c>
      <c r="AK39" s="174">
        <f t="shared" si="13"/>
        <v>53.919390669628683</v>
      </c>
      <c r="AL39" s="185" t="s">
        <v>29</v>
      </c>
      <c r="AM39" s="128" t="s">
        <v>29</v>
      </c>
      <c r="AN39" s="128" t="s">
        <v>29</v>
      </c>
      <c r="AO39" s="128" t="s">
        <v>29</v>
      </c>
      <c r="AP39" s="34" t="s">
        <v>167</v>
      </c>
      <c r="AQ39" s="35" t="s">
        <v>167</v>
      </c>
      <c r="AR39" s="14"/>
      <c r="AS39" s="14"/>
      <c r="AT39" s="14"/>
      <c r="AU39" s="14"/>
      <c r="AV39" s="14"/>
      <c r="AW39" s="14"/>
      <c r="AX39" s="14"/>
      <c r="AY39" s="14"/>
      <c r="AZ39" s="14"/>
    </row>
    <row r="40" spans="1:52" ht="12" hidden="1" customHeight="1">
      <c r="B40" s="42" t="s">
        <v>38</v>
      </c>
      <c r="C40" s="58" t="s">
        <v>69</v>
      </c>
      <c r="D40" s="106">
        <v>66088</v>
      </c>
      <c r="E40" s="114">
        <f t="shared" si="4"/>
        <v>97.64775413711584</v>
      </c>
      <c r="F40" s="107">
        <v>821</v>
      </c>
      <c r="G40" s="114">
        <f t="shared" si="5"/>
        <v>89.33623503808488</v>
      </c>
      <c r="H40" s="108">
        <v>0</v>
      </c>
      <c r="I40" s="114" t="s">
        <v>167</v>
      </c>
      <c r="J40" s="107">
        <f t="shared" si="0"/>
        <v>65267</v>
      </c>
      <c r="K40" s="114">
        <f t="shared" si="6"/>
        <v>97.762166534353895</v>
      </c>
      <c r="L40" s="107">
        <v>39076</v>
      </c>
      <c r="M40" s="114">
        <f t="shared" si="7"/>
        <v>104.35850870633479</v>
      </c>
      <c r="N40" s="107">
        <v>19629</v>
      </c>
      <c r="O40" s="114">
        <f t="shared" si="8"/>
        <v>122.21530415291701</v>
      </c>
      <c r="P40" s="107">
        <f t="shared" si="1"/>
        <v>-19447</v>
      </c>
      <c r="Q40" s="114">
        <f t="shared" si="9"/>
        <v>90.946078660618241</v>
      </c>
      <c r="R40" s="107">
        <f t="shared" si="2"/>
        <v>45820</v>
      </c>
      <c r="S40" s="114">
        <f t="shared" si="10"/>
        <v>100.97404028383798</v>
      </c>
      <c r="T40" s="107">
        <v>36395</v>
      </c>
      <c r="U40" s="114">
        <f t="shared" si="11"/>
        <v>98.173823910228748</v>
      </c>
      <c r="V40" s="107"/>
      <c r="W40" s="114"/>
      <c r="X40" s="107">
        <f t="shared" si="3"/>
        <v>9425</v>
      </c>
      <c r="Y40" s="114">
        <f t="shared" si="12"/>
        <v>113.47218877919576</v>
      </c>
      <c r="Z40" s="107"/>
      <c r="AA40" s="114"/>
      <c r="AB40" s="107"/>
      <c r="AC40" s="114"/>
      <c r="AD40" s="83"/>
      <c r="AE40" s="83"/>
      <c r="AF40" s="83"/>
      <c r="AG40" s="83"/>
      <c r="AH40" s="83"/>
      <c r="AI40" s="83"/>
      <c r="AJ40" s="34">
        <v>4512</v>
      </c>
      <c r="AK40" s="174">
        <f t="shared" si="13"/>
        <v>98.215063125816286</v>
      </c>
      <c r="AL40" s="185" t="s">
        <v>29</v>
      </c>
      <c r="AM40" s="128" t="s">
        <v>29</v>
      </c>
      <c r="AN40" s="128" t="s">
        <v>29</v>
      </c>
      <c r="AO40" s="128" t="s">
        <v>29</v>
      </c>
      <c r="AP40" s="34" t="s">
        <v>167</v>
      </c>
      <c r="AQ40" s="35" t="s">
        <v>167</v>
      </c>
      <c r="AR40" s="14"/>
      <c r="AS40" s="14"/>
      <c r="AT40" s="14"/>
      <c r="AU40" s="14"/>
      <c r="AV40" s="14"/>
      <c r="AW40" s="14"/>
      <c r="AX40" s="14"/>
      <c r="AY40" s="14"/>
      <c r="AZ40" s="14"/>
    </row>
    <row r="41" spans="1:52" ht="12" hidden="1" customHeight="1">
      <c r="B41" s="42" t="s">
        <v>70</v>
      </c>
      <c r="C41" s="58" t="s">
        <v>71</v>
      </c>
      <c r="D41" s="106">
        <v>63368</v>
      </c>
      <c r="E41" s="114">
        <f t="shared" si="4"/>
        <v>97.281198667464963</v>
      </c>
      <c r="F41" s="107">
        <v>808</v>
      </c>
      <c r="G41" s="114">
        <f t="shared" si="5"/>
        <v>92.980437284234753</v>
      </c>
      <c r="H41" s="108">
        <v>0</v>
      </c>
      <c r="I41" s="114" t="s">
        <v>167</v>
      </c>
      <c r="J41" s="107">
        <f t="shared" si="0"/>
        <v>62560</v>
      </c>
      <c r="K41" s="114">
        <f t="shared" si="6"/>
        <v>97.339349618795694</v>
      </c>
      <c r="L41" s="107">
        <v>37716</v>
      </c>
      <c r="M41" s="114">
        <f t="shared" si="7"/>
        <v>104.41860465116279</v>
      </c>
      <c r="N41" s="107">
        <v>20140</v>
      </c>
      <c r="O41" s="114">
        <f t="shared" si="8"/>
        <v>108.32616179001721</v>
      </c>
      <c r="P41" s="107">
        <f t="shared" si="1"/>
        <v>-17576</v>
      </c>
      <c r="Q41" s="114">
        <f t="shared" si="9"/>
        <v>100.2738475581926</v>
      </c>
      <c r="R41" s="107">
        <f t="shared" si="2"/>
        <v>44984</v>
      </c>
      <c r="S41" s="114">
        <f t="shared" si="10"/>
        <v>96.238928586710031</v>
      </c>
      <c r="T41" s="107">
        <v>34222</v>
      </c>
      <c r="U41" s="114">
        <f t="shared" si="11"/>
        <v>98.262842047836457</v>
      </c>
      <c r="V41" s="107"/>
      <c r="W41" s="114"/>
      <c r="X41" s="107">
        <f t="shared" si="3"/>
        <v>10762</v>
      </c>
      <c r="Y41" s="114">
        <f t="shared" si="12"/>
        <v>90.323122114981118</v>
      </c>
      <c r="Z41" s="107"/>
      <c r="AA41" s="114"/>
      <c r="AB41" s="107"/>
      <c r="AC41" s="114"/>
      <c r="AD41" s="83"/>
      <c r="AE41" s="83"/>
      <c r="AF41" s="83"/>
      <c r="AG41" s="83"/>
      <c r="AH41" s="83"/>
      <c r="AI41" s="83"/>
      <c r="AJ41" s="34">
        <v>3692</v>
      </c>
      <c r="AK41" s="174">
        <f t="shared" si="13"/>
        <v>60.455215326674306</v>
      </c>
      <c r="AL41" s="185" t="s">
        <v>29</v>
      </c>
      <c r="AM41" s="128" t="s">
        <v>29</v>
      </c>
      <c r="AN41" s="128" t="s">
        <v>29</v>
      </c>
      <c r="AO41" s="128" t="s">
        <v>29</v>
      </c>
      <c r="AP41" s="34" t="s">
        <v>167</v>
      </c>
      <c r="AQ41" s="35" t="s">
        <v>167</v>
      </c>
      <c r="AR41" s="14"/>
      <c r="AS41" s="14"/>
      <c r="AT41" s="14"/>
      <c r="AU41" s="14"/>
      <c r="AV41" s="14"/>
      <c r="AW41" s="14"/>
      <c r="AX41" s="14"/>
      <c r="AY41" s="14"/>
      <c r="AZ41" s="14"/>
    </row>
    <row r="42" spans="1:52" ht="12" hidden="1" customHeight="1">
      <c r="B42" s="42" t="s">
        <v>73</v>
      </c>
      <c r="C42" s="58" t="s">
        <v>72</v>
      </c>
      <c r="D42" s="106">
        <v>66582</v>
      </c>
      <c r="E42" s="114">
        <f t="shared" si="4"/>
        <v>96.921262937246169</v>
      </c>
      <c r="F42" s="107">
        <v>823</v>
      </c>
      <c r="G42" s="114">
        <f t="shared" si="5"/>
        <v>89.553862894450489</v>
      </c>
      <c r="H42" s="108">
        <v>0</v>
      </c>
      <c r="I42" s="114" t="s">
        <v>167</v>
      </c>
      <c r="J42" s="107">
        <f t="shared" si="0"/>
        <v>65759</v>
      </c>
      <c r="K42" s="114">
        <f t="shared" si="6"/>
        <v>97.021157307680966</v>
      </c>
      <c r="L42" s="107">
        <v>40663</v>
      </c>
      <c r="M42" s="114">
        <f t="shared" si="7"/>
        <v>103.97882731991714</v>
      </c>
      <c r="N42" s="107">
        <v>25842</v>
      </c>
      <c r="O42" s="114">
        <f t="shared" si="8"/>
        <v>92.121773848566946</v>
      </c>
      <c r="P42" s="107">
        <f t="shared" si="1"/>
        <v>-14821</v>
      </c>
      <c r="Q42" s="114">
        <f t="shared" si="9"/>
        <v>134.06603346901855</v>
      </c>
      <c r="R42" s="107">
        <f t="shared" si="2"/>
        <v>50938</v>
      </c>
      <c r="S42" s="114">
        <f t="shared" si="10"/>
        <v>89.801315163161334</v>
      </c>
      <c r="T42" s="107">
        <v>33617</v>
      </c>
      <c r="U42" s="114">
        <f t="shared" si="11"/>
        <v>99.376256355681676</v>
      </c>
      <c r="V42" s="107"/>
      <c r="W42" s="114"/>
      <c r="X42" s="107">
        <f t="shared" si="3"/>
        <v>17321</v>
      </c>
      <c r="Y42" s="114">
        <f t="shared" si="12"/>
        <v>75.654072941690316</v>
      </c>
      <c r="Z42" s="107"/>
      <c r="AA42" s="114"/>
      <c r="AB42" s="107"/>
      <c r="AC42" s="114"/>
      <c r="AD42" s="83"/>
      <c r="AE42" s="83"/>
      <c r="AF42" s="83"/>
      <c r="AG42" s="83"/>
      <c r="AH42" s="83"/>
      <c r="AI42" s="83"/>
      <c r="AJ42" s="34">
        <v>8224</v>
      </c>
      <c r="AK42" s="174">
        <f t="shared" si="13"/>
        <v>68.825843166792197</v>
      </c>
      <c r="AL42" s="185" t="s">
        <v>29</v>
      </c>
      <c r="AM42" s="128" t="s">
        <v>29</v>
      </c>
      <c r="AN42" s="128" t="s">
        <v>29</v>
      </c>
      <c r="AO42" s="128" t="s">
        <v>29</v>
      </c>
      <c r="AP42" s="34" t="s">
        <v>167</v>
      </c>
      <c r="AQ42" s="35" t="s">
        <v>167</v>
      </c>
      <c r="AR42" s="14"/>
      <c r="AS42" s="14"/>
      <c r="AT42" s="14"/>
      <c r="AU42" s="14"/>
      <c r="AV42" s="14"/>
      <c r="AW42" s="14"/>
      <c r="AX42" s="14"/>
      <c r="AY42" s="14"/>
      <c r="AZ42" s="14"/>
    </row>
    <row r="43" spans="1:52" ht="12" hidden="1" customHeight="1">
      <c r="B43" s="42" t="s">
        <v>86</v>
      </c>
      <c r="C43" s="58" t="s">
        <v>87</v>
      </c>
      <c r="D43" s="106">
        <v>67559</v>
      </c>
      <c r="E43" s="114">
        <f t="shared" si="4"/>
        <v>96.393054346740485</v>
      </c>
      <c r="F43" s="107">
        <v>819</v>
      </c>
      <c r="G43" s="114">
        <f t="shared" si="5"/>
        <v>94.463667820069205</v>
      </c>
      <c r="H43" s="108">
        <v>0</v>
      </c>
      <c r="I43" s="114" t="s">
        <v>167</v>
      </c>
      <c r="J43" s="107">
        <f t="shared" si="0"/>
        <v>66740</v>
      </c>
      <c r="K43" s="114">
        <f t="shared" si="6"/>
        <v>96.417220456515466</v>
      </c>
      <c r="L43" s="107">
        <v>41442</v>
      </c>
      <c r="M43" s="114">
        <f t="shared" si="7"/>
        <v>102.36131008249765</v>
      </c>
      <c r="N43" s="107">
        <v>28150</v>
      </c>
      <c r="O43" s="114">
        <f t="shared" si="8"/>
        <v>90.619366469224829</v>
      </c>
      <c r="P43" s="107">
        <f t="shared" si="1"/>
        <v>-13292</v>
      </c>
      <c r="Q43" s="114">
        <f t="shared" si="9"/>
        <v>141.07408193589472</v>
      </c>
      <c r="R43" s="107">
        <f t="shared" si="2"/>
        <v>53448</v>
      </c>
      <c r="S43" s="114">
        <f t="shared" si="10"/>
        <v>89.380915749690629</v>
      </c>
      <c r="T43" s="107">
        <v>32611</v>
      </c>
      <c r="U43" s="114">
        <f t="shared" si="11"/>
        <v>102.4794167557036</v>
      </c>
      <c r="V43" s="107"/>
      <c r="W43" s="114"/>
      <c r="X43" s="107">
        <f t="shared" si="3"/>
        <v>20837</v>
      </c>
      <c r="Y43" s="114">
        <f t="shared" si="12"/>
        <v>74.481698598798971</v>
      </c>
      <c r="Z43" s="107"/>
      <c r="AA43" s="114"/>
      <c r="AB43" s="107"/>
      <c r="AC43" s="114"/>
      <c r="AD43" s="83"/>
      <c r="AE43" s="83"/>
      <c r="AF43" s="83"/>
      <c r="AG43" s="83"/>
      <c r="AH43" s="83"/>
      <c r="AI43" s="83"/>
      <c r="AJ43" s="34">
        <v>11677</v>
      </c>
      <c r="AK43" s="174">
        <f t="shared" si="13"/>
        <v>66.380535501108511</v>
      </c>
      <c r="AL43" s="185" t="s">
        <v>29</v>
      </c>
      <c r="AM43" s="128" t="s">
        <v>29</v>
      </c>
      <c r="AN43" s="128" t="s">
        <v>29</v>
      </c>
      <c r="AO43" s="128" t="s">
        <v>29</v>
      </c>
      <c r="AP43" s="34" t="s">
        <v>167</v>
      </c>
      <c r="AQ43" s="35" t="s">
        <v>167</v>
      </c>
      <c r="AR43" s="14"/>
      <c r="AS43" s="14"/>
      <c r="AT43" s="14"/>
      <c r="AU43" s="14"/>
      <c r="AV43" s="14"/>
      <c r="AW43" s="14"/>
      <c r="AX43" s="14"/>
      <c r="AY43" s="14"/>
      <c r="AZ43" s="14"/>
    </row>
    <row r="44" spans="1:52" ht="12" hidden="1" customHeight="1">
      <c r="B44" s="42" t="s">
        <v>76</v>
      </c>
      <c r="C44" s="58" t="s">
        <v>77</v>
      </c>
      <c r="D44" s="106">
        <v>62567</v>
      </c>
      <c r="E44" s="114">
        <f t="shared" si="4"/>
        <v>93.336217441895158</v>
      </c>
      <c r="F44" s="107">
        <v>744</v>
      </c>
      <c r="G44" s="114">
        <f t="shared" si="5"/>
        <v>91.288343558282207</v>
      </c>
      <c r="H44" s="108">
        <v>0</v>
      </c>
      <c r="I44" s="114" t="s">
        <v>167</v>
      </c>
      <c r="J44" s="107">
        <f t="shared" si="0"/>
        <v>61823</v>
      </c>
      <c r="K44" s="114">
        <f t="shared" si="6"/>
        <v>93.361421948383395</v>
      </c>
      <c r="L44" s="107">
        <v>37522</v>
      </c>
      <c r="M44" s="114">
        <f t="shared" si="7"/>
        <v>96.845963245921951</v>
      </c>
      <c r="N44" s="107">
        <v>24655</v>
      </c>
      <c r="O44" s="114">
        <f t="shared" si="8"/>
        <v>89.631730105064165</v>
      </c>
      <c r="P44" s="107">
        <f t="shared" si="1"/>
        <v>-12867</v>
      </c>
      <c r="Q44" s="114">
        <f t="shared" si="9"/>
        <v>114.50565097445937</v>
      </c>
      <c r="R44" s="107">
        <f t="shared" si="2"/>
        <v>48956</v>
      </c>
      <c r="S44" s="114">
        <f t="shared" si="10"/>
        <v>89.04004947073588</v>
      </c>
      <c r="T44" s="107">
        <v>31787</v>
      </c>
      <c r="U44" s="114">
        <f t="shared" si="11"/>
        <v>98.741923459244532</v>
      </c>
      <c r="V44" s="107"/>
      <c r="W44" s="114"/>
      <c r="X44" s="107">
        <f t="shared" si="3"/>
        <v>17169</v>
      </c>
      <c r="Y44" s="114">
        <f t="shared" si="12"/>
        <v>75.335673541026765</v>
      </c>
      <c r="Z44" s="107"/>
      <c r="AA44" s="114"/>
      <c r="AB44" s="107"/>
      <c r="AC44" s="114"/>
      <c r="AD44" s="83"/>
      <c r="AE44" s="83"/>
      <c r="AF44" s="83"/>
      <c r="AG44" s="83"/>
      <c r="AH44" s="83"/>
      <c r="AI44" s="83"/>
      <c r="AJ44" s="34">
        <v>7995</v>
      </c>
      <c r="AK44" s="174">
        <f t="shared" si="13"/>
        <v>56.441934345217085</v>
      </c>
      <c r="AL44" s="185" t="s">
        <v>29</v>
      </c>
      <c r="AM44" s="128" t="s">
        <v>29</v>
      </c>
      <c r="AN44" s="128" t="s">
        <v>29</v>
      </c>
      <c r="AO44" s="128" t="s">
        <v>29</v>
      </c>
      <c r="AP44" s="34" t="s">
        <v>167</v>
      </c>
      <c r="AQ44" s="35" t="s">
        <v>167</v>
      </c>
      <c r="AR44" s="14"/>
      <c r="AS44" s="14"/>
      <c r="AT44" s="14"/>
      <c r="AU44" s="14"/>
      <c r="AV44" s="14"/>
      <c r="AW44" s="14"/>
      <c r="AX44" s="14"/>
      <c r="AY44" s="14"/>
      <c r="AZ44" s="14"/>
    </row>
    <row r="45" spans="1:52" ht="12" hidden="1" customHeight="1">
      <c r="B45" s="43" t="s">
        <v>78</v>
      </c>
      <c r="C45" s="58" t="s">
        <v>79</v>
      </c>
      <c r="D45" s="115">
        <v>69902</v>
      </c>
      <c r="E45" s="116">
        <f t="shared" si="4"/>
        <v>96.29303100849944</v>
      </c>
      <c r="F45" s="109">
        <v>782</v>
      </c>
      <c r="G45" s="116">
        <f t="shared" si="5"/>
        <v>91.784037558685455</v>
      </c>
      <c r="H45" s="117">
        <v>0</v>
      </c>
      <c r="I45" s="116" t="s">
        <v>167</v>
      </c>
      <c r="J45" s="109">
        <f t="shared" si="0"/>
        <v>69120</v>
      </c>
      <c r="K45" s="116">
        <f t="shared" si="6"/>
        <v>96.34658005882271</v>
      </c>
      <c r="L45" s="109">
        <v>43612</v>
      </c>
      <c r="M45" s="116">
        <f t="shared" si="7"/>
        <v>100.82766911730707</v>
      </c>
      <c r="N45" s="109">
        <v>31346</v>
      </c>
      <c r="O45" s="116">
        <f t="shared" si="8"/>
        <v>96.708110943140099</v>
      </c>
      <c r="P45" s="109">
        <f t="shared" si="1"/>
        <v>-12266</v>
      </c>
      <c r="Q45" s="116">
        <f t="shared" si="9"/>
        <v>113.14454386126742</v>
      </c>
      <c r="R45" s="109">
        <f t="shared" si="2"/>
        <v>56854</v>
      </c>
      <c r="S45" s="116">
        <f t="shared" si="10"/>
        <v>93.356321839080465</v>
      </c>
      <c r="T45" s="109">
        <v>33039</v>
      </c>
      <c r="U45" s="116">
        <f t="shared" si="11"/>
        <v>100.65500853034366</v>
      </c>
      <c r="V45" s="109"/>
      <c r="W45" s="116"/>
      <c r="X45" s="109">
        <f t="shared" si="3"/>
        <v>23815</v>
      </c>
      <c r="Y45" s="116">
        <f t="shared" si="12"/>
        <v>84.823336657643551</v>
      </c>
      <c r="Z45" s="109"/>
      <c r="AA45" s="116"/>
      <c r="AB45" s="109"/>
      <c r="AC45" s="116"/>
      <c r="AD45" s="85"/>
      <c r="AE45" s="85"/>
      <c r="AF45" s="85"/>
      <c r="AG45" s="85"/>
      <c r="AH45" s="85"/>
      <c r="AI45" s="85"/>
      <c r="AJ45" s="36">
        <v>13292</v>
      </c>
      <c r="AK45" s="175">
        <f t="shared" si="13"/>
        <v>70.443584715671207</v>
      </c>
      <c r="AL45" s="187" t="s">
        <v>29</v>
      </c>
      <c r="AM45" s="188" t="s">
        <v>29</v>
      </c>
      <c r="AN45" s="188" t="s">
        <v>29</v>
      </c>
      <c r="AO45" s="188" t="s">
        <v>29</v>
      </c>
      <c r="AP45" s="34" t="s">
        <v>167</v>
      </c>
      <c r="AQ45" s="37" t="s">
        <v>167</v>
      </c>
      <c r="AR45" s="14"/>
      <c r="AS45" s="14"/>
      <c r="AT45" s="14"/>
      <c r="AU45" s="14"/>
      <c r="AV45" s="14"/>
      <c r="AW45" s="14"/>
      <c r="AX45" s="14"/>
      <c r="AY45" s="14"/>
      <c r="AZ45" s="14"/>
    </row>
    <row r="46" spans="1:52" ht="12" hidden="1" customHeight="1">
      <c r="B46" s="41" t="s">
        <v>88</v>
      </c>
      <c r="C46" s="59" t="s">
        <v>89</v>
      </c>
      <c r="D46" s="110">
        <v>67934</v>
      </c>
      <c r="E46" s="111">
        <f t="shared" si="4"/>
        <v>96.556135139360691</v>
      </c>
      <c r="F46" s="112">
        <v>757</v>
      </c>
      <c r="G46" s="111">
        <f t="shared" si="5"/>
        <v>90.011890606420934</v>
      </c>
      <c r="H46" s="113">
        <v>0</v>
      </c>
      <c r="I46" s="111" t="s">
        <v>167</v>
      </c>
      <c r="J46" s="112">
        <f t="shared" si="0"/>
        <v>67177</v>
      </c>
      <c r="K46" s="111">
        <f t="shared" si="6"/>
        <v>96.635306979688124</v>
      </c>
      <c r="L46" s="112">
        <v>46385</v>
      </c>
      <c r="M46" s="111">
        <f t="shared" si="7"/>
        <v>112.13857460593752</v>
      </c>
      <c r="N46" s="112">
        <v>32737</v>
      </c>
      <c r="O46" s="111">
        <f t="shared" si="8"/>
        <v>108.09641736833416</v>
      </c>
      <c r="P46" s="112">
        <f t="shared" si="1"/>
        <v>-13648</v>
      </c>
      <c r="Q46" s="111">
        <f t="shared" si="9"/>
        <v>123.18801335860637</v>
      </c>
      <c r="R46" s="112">
        <f t="shared" si="2"/>
        <v>53529</v>
      </c>
      <c r="S46" s="111">
        <f t="shared" si="10"/>
        <v>91.601211561168441</v>
      </c>
      <c r="T46" s="112">
        <v>33543</v>
      </c>
      <c r="U46" s="111">
        <f t="shared" si="11"/>
        <v>102.38698452428193</v>
      </c>
      <c r="V46" s="112"/>
      <c r="W46" s="111"/>
      <c r="X46" s="112">
        <f t="shared" si="3"/>
        <v>19986</v>
      </c>
      <c r="Y46" s="111">
        <f t="shared" si="12"/>
        <v>77.839227293971021</v>
      </c>
      <c r="Z46" s="112"/>
      <c r="AA46" s="111"/>
      <c r="AB46" s="112"/>
      <c r="AC46" s="111"/>
      <c r="AD46" s="87"/>
      <c r="AE46" s="87"/>
      <c r="AF46" s="87"/>
      <c r="AG46" s="87"/>
      <c r="AH46" s="87"/>
      <c r="AI46" s="87"/>
      <c r="AJ46" s="30">
        <v>11018</v>
      </c>
      <c r="AK46" s="47">
        <f t="shared" si="13"/>
        <v>66.345516950683447</v>
      </c>
      <c r="AL46" s="189" t="s">
        <v>29</v>
      </c>
      <c r="AM46" s="180" t="s">
        <v>29</v>
      </c>
      <c r="AN46" s="180" t="s">
        <v>29</v>
      </c>
      <c r="AO46" s="180" t="s">
        <v>29</v>
      </c>
      <c r="AP46" s="30" t="s">
        <v>167</v>
      </c>
      <c r="AQ46" s="31" t="s">
        <v>167</v>
      </c>
      <c r="AR46" s="14"/>
      <c r="AS46" s="14"/>
      <c r="AT46" s="14"/>
      <c r="AU46" s="14"/>
      <c r="AV46" s="14"/>
      <c r="AW46" s="14"/>
      <c r="AX46" s="14"/>
      <c r="AY46" s="14"/>
      <c r="AZ46" s="14"/>
    </row>
    <row r="47" spans="1:52" ht="12" hidden="1" customHeight="1">
      <c r="B47" s="42" t="s">
        <v>60</v>
      </c>
      <c r="C47" s="58" t="s">
        <v>61</v>
      </c>
      <c r="D47" s="106">
        <v>69516</v>
      </c>
      <c r="E47" s="114">
        <f t="shared" si="4"/>
        <v>96.217248681642658</v>
      </c>
      <c r="F47" s="107">
        <v>770</v>
      </c>
      <c r="G47" s="114">
        <f t="shared" si="5"/>
        <v>90.909090909090907</v>
      </c>
      <c r="H47" s="108">
        <v>0</v>
      </c>
      <c r="I47" s="114" t="s">
        <v>167</v>
      </c>
      <c r="J47" s="107">
        <f t="shared" si="0"/>
        <v>68746</v>
      </c>
      <c r="K47" s="114">
        <f t="shared" si="6"/>
        <v>96.280216240441447</v>
      </c>
      <c r="L47" s="107">
        <v>47392</v>
      </c>
      <c r="M47" s="114">
        <f t="shared" si="7"/>
        <v>112.04047377006549</v>
      </c>
      <c r="N47" s="107">
        <v>31115</v>
      </c>
      <c r="O47" s="114">
        <f t="shared" si="8"/>
        <v>103.33432964697286</v>
      </c>
      <c r="P47" s="107">
        <f t="shared" si="1"/>
        <v>-16277</v>
      </c>
      <c r="Q47" s="114">
        <f t="shared" si="9"/>
        <v>133.54939284542172</v>
      </c>
      <c r="R47" s="107">
        <f t="shared" si="2"/>
        <v>52469</v>
      </c>
      <c r="S47" s="114">
        <f t="shared" si="10"/>
        <v>88.609112709832132</v>
      </c>
      <c r="T47" s="107">
        <v>35753</v>
      </c>
      <c r="U47" s="114">
        <f t="shared" si="11"/>
        <v>104.88749376595183</v>
      </c>
      <c r="V47" s="107"/>
      <c r="W47" s="114"/>
      <c r="X47" s="107">
        <f t="shared" si="3"/>
        <v>16716</v>
      </c>
      <c r="Y47" s="114">
        <f t="shared" si="12"/>
        <v>66.526047677796797</v>
      </c>
      <c r="Z47" s="107"/>
      <c r="AA47" s="114"/>
      <c r="AB47" s="107"/>
      <c r="AC47" s="114"/>
      <c r="AD47" s="83"/>
      <c r="AE47" s="83"/>
      <c r="AF47" s="83"/>
      <c r="AG47" s="83"/>
      <c r="AH47" s="83"/>
      <c r="AI47" s="83"/>
      <c r="AJ47" s="34">
        <v>8607</v>
      </c>
      <c r="AK47" s="174">
        <f t="shared" si="13"/>
        <v>56.310107948969581</v>
      </c>
      <c r="AL47" s="185" t="s">
        <v>29</v>
      </c>
      <c r="AM47" s="128" t="s">
        <v>29</v>
      </c>
      <c r="AN47" s="128" t="s">
        <v>29</v>
      </c>
      <c r="AO47" s="128" t="s">
        <v>29</v>
      </c>
      <c r="AP47" s="34" t="s">
        <v>167</v>
      </c>
      <c r="AQ47" s="35" t="s">
        <v>167</v>
      </c>
      <c r="AR47" s="14"/>
      <c r="AS47" s="14"/>
      <c r="AT47" s="14"/>
      <c r="AU47" s="14"/>
      <c r="AV47" s="14"/>
      <c r="AW47" s="14"/>
      <c r="AX47" s="14"/>
      <c r="AY47" s="14"/>
      <c r="AZ47" s="14"/>
    </row>
    <row r="48" spans="1:52" ht="12" hidden="1" customHeight="1">
      <c r="B48" s="42" t="s">
        <v>62</v>
      </c>
      <c r="C48" s="58" t="s">
        <v>63</v>
      </c>
      <c r="D48" s="106">
        <v>65281</v>
      </c>
      <c r="E48" s="114">
        <f t="shared" si="4"/>
        <v>97.52748894466356</v>
      </c>
      <c r="F48" s="107">
        <v>807</v>
      </c>
      <c r="G48" s="114">
        <f t="shared" si="5"/>
        <v>99.876237623762378</v>
      </c>
      <c r="H48" s="108">
        <v>0</v>
      </c>
      <c r="I48" s="114" t="s">
        <v>167</v>
      </c>
      <c r="J48" s="107">
        <f t="shared" si="0"/>
        <v>64474</v>
      </c>
      <c r="K48" s="114">
        <f t="shared" si="6"/>
        <v>97.498790225018155</v>
      </c>
      <c r="L48" s="107">
        <v>43979</v>
      </c>
      <c r="M48" s="114">
        <f t="shared" si="7"/>
        <v>115.97531710661639</v>
      </c>
      <c r="N48" s="107">
        <v>26288</v>
      </c>
      <c r="O48" s="114">
        <f t="shared" si="8"/>
        <v>122.53192877785028</v>
      </c>
      <c r="P48" s="107">
        <f t="shared" si="1"/>
        <v>-17691</v>
      </c>
      <c r="Q48" s="114">
        <f t="shared" si="9"/>
        <v>107.43304791400983</v>
      </c>
      <c r="R48" s="107">
        <f t="shared" si="2"/>
        <v>46783</v>
      </c>
      <c r="S48" s="114">
        <f t="shared" si="10"/>
        <v>94.204707919695537</v>
      </c>
      <c r="T48" s="107">
        <v>35709</v>
      </c>
      <c r="U48" s="114">
        <f t="shared" si="11"/>
        <v>102.84554016301375</v>
      </c>
      <c r="V48" s="107"/>
      <c r="W48" s="114"/>
      <c r="X48" s="107">
        <f t="shared" si="3"/>
        <v>11074</v>
      </c>
      <c r="Y48" s="114">
        <f t="shared" si="12"/>
        <v>74.12315930388219</v>
      </c>
      <c r="Z48" s="107"/>
      <c r="AA48" s="114"/>
      <c r="AB48" s="107"/>
      <c r="AC48" s="114"/>
      <c r="AD48" s="83"/>
      <c r="AE48" s="83"/>
      <c r="AF48" s="83"/>
      <c r="AG48" s="83"/>
      <c r="AH48" s="83"/>
      <c r="AI48" s="83"/>
      <c r="AJ48" s="34">
        <v>4480</v>
      </c>
      <c r="AK48" s="174">
        <f t="shared" si="13"/>
        <v>52.153667054714781</v>
      </c>
      <c r="AL48" s="185" t="s">
        <v>29</v>
      </c>
      <c r="AM48" s="128" t="s">
        <v>29</v>
      </c>
      <c r="AN48" s="128" t="s">
        <v>29</v>
      </c>
      <c r="AO48" s="128" t="s">
        <v>29</v>
      </c>
      <c r="AP48" s="34" t="s">
        <v>167</v>
      </c>
      <c r="AQ48" s="35" t="s">
        <v>167</v>
      </c>
      <c r="AR48" s="14"/>
      <c r="AS48" s="14"/>
      <c r="AT48" s="14"/>
      <c r="AU48" s="14"/>
      <c r="AV48" s="14"/>
      <c r="AW48" s="14"/>
      <c r="AX48" s="14"/>
      <c r="AY48" s="14"/>
      <c r="AZ48" s="14"/>
    </row>
    <row r="49" spans="1:52" ht="12" hidden="1" customHeight="1">
      <c r="B49" s="42" t="s">
        <v>64</v>
      </c>
      <c r="C49" s="58" t="s">
        <v>42</v>
      </c>
      <c r="D49" s="106">
        <v>64335</v>
      </c>
      <c r="E49" s="114">
        <f t="shared" si="4"/>
        <v>96.512151215121506</v>
      </c>
      <c r="F49" s="107">
        <v>831</v>
      </c>
      <c r="G49" s="114">
        <f t="shared" si="5"/>
        <v>102.0884520884521</v>
      </c>
      <c r="H49" s="108">
        <v>0</v>
      </c>
      <c r="I49" s="114" t="s">
        <v>167</v>
      </c>
      <c r="J49" s="107">
        <f t="shared" si="0"/>
        <v>63504</v>
      </c>
      <c r="K49" s="114">
        <f t="shared" si="6"/>
        <v>96.443215988822402</v>
      </c>
      <c r="L49" s="107">
        <v>42484</v>
      </c>
      <c r="M49" s="114">
        <f t="shared" si="7"/>
        <v>111.85887309110059</v>
      </c>
      <c r="N49" s="107">
        <v>21582</v>
      </c>
      <c r="O49" s="114">
        <f t="shared" si="8"/>
        <v>121.44505092566543</v>
      </c>
      <c r="P49" s="107">
        <f t="shared" si="1"/>
        <v>-20902</v>
      </c>
      <c r="Q49" s="114">
        <f t="shared" si="9"/>
        <v>103.42916522341532</v>
      </c>
      <c r="R49" s="107">
        <f t="shared" si="2"/>
        <v>42602</v>
      </c>
      <c r="S49" s="114">
        <f t="shared" si="10"/>
        <v>93.34969432697153</v>
      </c>
      <c r="T49" s="107">
        <v>37618</v>
      </c>
      <c r="U49" s="114">
        <f t="shared" si="11"/>
        <v>106.58166879161355</v>
      </c>
      <c r="V49" s="107"/>
      <c r="W49" s="114"/>
      <c r="X49" s="107">
        <f t="shared" si="3"/>
        <v>4984</v>
      </c>
      <c r="Y49" s="114">
        <f t="shared" si="12"/>
        <v>48.191839102688064</v>
      </c>
      <c r="Z49" s="107"/>
      <c r="AA49" s="114"/>
      <c r="AB49" s="107"/>
      <c r="AC49" s="114"/>
      <c r="AD49" s="83"/>
      <c r="AE49" s="83"/>
      <c r="AF49" s="83"/>
      <c r="AG49" s="83"/>
      <c r="AH49" s="83"/>
      <c r="AI49" s="83"/>
      <c r="AJ49" s="34">
        <v>2199</v>
      </c>
      <c r="AK49" s="174">
        <f t="shared" si="13"/>
        <v>47.845953002610962</v>
      </c>
      <c r="AL49" s="185" t="s">
        <v>29</v>
      </c>
      <c r="AM49" s="128" t="s">
        <v>29</v>
      </c>
      <c r="AN49" s="128" t="s">
        <v>29</v>
      </c>
      <c r="AO49" s="128" t="s">
        <v>29</v>
      </c>
      <c r="AP49" s="34" t="s">
        <v>167</v>
      </c>
      <c r="AQ49" s="35" t="s">
        <v>167</v>
      </c>
      <c r="AR49" s="14"/>
      <c r="AS49" s="14"/>
      <c r="AT49" s="14"/>
      <c r="AU49" s="14"/>
      <c r="AV49" s="14"/>
      <c r="AW49" s="14"/>
      <c r="AX49" s="14"/>
      <c r="AY49" s="14"/>
      <c r="AZ49" s="14"/>
    </row>
    <row r="50" spans="1:52" ht="12" hidden="1" customHeight="1">
      <c r="A50" s="240"/>
      <c r="B50" s="42" t="s">
        <v>65</v>
      </c>
      <c r="C50" s="58" t="s">
        <v>66</v>
      </c>
      <c r="D50" s="106">
        <v>64578</v>
      </c>
      <c r="E50" s="114">
        <f t="shared" si="4"/>
        <v>98.59537695807505</v>
      </c>
      <c r="F50" s="107">
        <v>800</v>
      </c>
      <c r="G50" s="114">
        <f t="shared" si="5"/>
        <v>97.560975609756099</v>
      </c>
      <c r="H50" s="108">
        <v>0</v>
      </c>
      <c r="I50" s="114" t="s">
        <v>167</v>
      </c>
      <c r="J50" s="107">
        <f t="shared" si="0"/>
        <v>63778</v>
      </c>
      <c r="K50" s="114">
        <f t="shared" si="6"/>
        <v>98.608491295340002</v>
      </c>
      <c r="L50" s="107">
        <v>45077</v>
      </c>
      <c r="M50" s="114">
        <f t="shared" si="7"/>
        <v>119.01203928609145</v>
      </c>
      <c r="N50" s="107">
        <v>27986</v>
      </c>
      <c r="O50" s="114">
        <f t="shared" si="8"/>
        <v>143.79078251040437</v>
      </c>
      <c r="P50" s="107">
        <f t="shared" si="1"/>
        <v>-17091</v>
      </c>
      <c r="Q50" s="114">
        <f t="shared" si="9"/>
        <v>92.820290012491185</v>
      </c>
      <c r="R50" s="107">
        <f t="shared" si="2"/>
        <v>46687</v>
      </c>
      <c r="S50" s="114">
        <f t="shared" si="10"/>
        <v>100.91213660434452</v>
      </c>
      <c r="T50" s="107">
        <v>34112</v>
      </c>
      <c r="U50" s="114">
        <f t="shared" si="11"/>
        <v>101.08756852867091</v>
      </c>
      <c r="V50" s="107"/>
      <c r="W50" s="114"/>
      <c r="X50" s="107">
        <f t="shared" si="3"/>
        <v>12575</v>
      </c>
      <c r="Y50" s="114">
        <f t="shared" si="12"/>
        <v>100.43929712460064</v>
      </c>
      <c r="Z50" s="107"/>
      <c r="AA50" s="114"/>
      <c r="AB50" s="107"/>
      <c r="AC50" s="114"/>
      <c r="AD50" s="83"/>
      <c r="AE50" s="83"/>
      <c r="AF50" s="83"/>
      <c r="AG50" s="83"/>
      <c r="AH50" s="83"/>
      <c r="AI50" s="83"/>
      <c r="AJ50" s="34">
        <v>7312</v>
      </c>
      <c r="AK50" s="174">
        <f t="shared" si="13"/>
        <v>120.73976221928666</v>
      </c>
      <c r="AL50" s="185" t="s">
        <v>29</v>
      </c>
      <c r="AM50" s="128" t="s">
        <v>29</v>
      </c>
      <c r="AN50" s="128" t="s">
        <v>29</v>
      </c>
      <c r="AO50" s="128" t="s">
        <v>29</v>
      </c>
      <c r="AP50" s="34" t="s">
        <v>167</v>
      </c>
      <c r="AQ50" s="35" t="s">
        <v>167</v>
      </c>
      <c r="AR50" s="14"/>
      <c r="AS50" s="14"/>
      <c r="AT50" s="14"/>
      <c r="AU50" s="14"/>
      <c r="AV50" s="14"/>
      <c r="AW50" s="14"/>
      <c r="AX50" s="14"/>
      <c r="AY50" s="14"/>
      <c r="AZ50" s="14"/>
    </row>
    <row r="51" spans="1:52" ht="12" hidden="1" customHeight="1">
      <c r="A51" s="240"/>
      <c r="B51" s="42" t="s">
        <v>67</v>
      </c>
      <c r="C51" s="58" t="s">
        <v>68</v>
      </c>
      <c r="D51" s="106">
        <v>61716</v>
      </c>
      <c r="E51" s="114">
        <f t="shared" si="4"/>
        <v>97.479150871872633</v>
      </c>
      <c r="F51" s="107">
        <v>778</v>
      </c>
      <c r="G51" s="114">
        <f t="shared" si="5"/>
        <v>97.861635220125791</v>
      </c>
      <c r="H51" s="108">
        <v>0</v>
      </c>
      <c r="I51" s="114" t="s">
        <v>167</v>
      </c>
      <c r="J51" s="107">
        <f t="shared" si="0"/>
        <v>60938</v>
      </c>
      <c r="K51" s="114">
        <f t="shared" si="6"/>
        <v>97.474286993937653</v>
      </c>
      <c r="L51" s="107">
        <v>41167</v>
      </c>
      <c r="M51" s="114">
        <f t="shared" si="7"/>
        <v>117.68388553786342</v>
      </c>
      <c r="N51" s="107">
        <v>22454</v>
      </c>
      <c r="O51" s="114">
        <f t="shared" si="8"/>
        <v>175.17553440474333</v>
      </c>
      <c r="P51" s="107">
        <f t="shared" si="1"/>
        <v>-18713</v>
      </c>
      <c r="Q51" s="114">
        <f t="shared" si="9"/>
        <v>84.43351531832333</v>
      </c>
      <c r="R51" s="107">
        <f t="shared" si="2"/>
        <v>42225</v>
      </c>
      <c r="S51" s="114">
        <f t="shared" si="10"/>
        <v>104.63646726470735</v>
      </c>
      <c r="T51" s="107">
        <v>36183</v>
      </c>
      <c r="U51" s="114">
        <f t="shared" si="11"/>
        <v>100.04977187888844</v>
      </c>
      <c r="V51" s="107"/>
      <c r="W51" s="114"/>
      <c r="X51" s="107">
        <f t="shared" si="3"/>
        <v>6042</v>
      </c>
      <c r="Y51" s="114">
        <f t="shared" si="12"/>
        <v>144.2349009310098</v>
      </c>
      <c r="Z51" s="107"/>
      <c r="AA51" s="114"/>
      <c r="AB51" s="107"/>
      <c r="AC51" s="114"/>
      <c r="AD51" s="83"/>
      <c r="AE51" s="83"/>
      <c r="AF51" s="83"/>
      <c r="AG51" s="83"/>
      <c r="AH51" s="83"/>
      <c r="AI51" s="83"/>
      <c r="AJ51" s="34">
        <v>2688</v>
      </c>
      <c r="AK51" s="174">
        <f t="shared" si="13"/>
        <v>158.21071218363741</v>
      </c>
      <c r="AL51" s="185" t="s">
        <v>29</v>
      </c>
      <c r="AM51" s="128" t="s">
        <v>29</v>
      </c>
      <c r="AN51" s="128" t="s">
        <v>29</v>
      </c>
      <c r="AO51" s="128" t="s">
        <v>29</v>
      </c>
      <c r="AP51" s="34" t="s">
        <v>167</v>
      </c>
      <c r="AQ51" s="35" t="s">
        <v>167</v>
      </c>
      <c r="AR51" s="14"/>
      <c r="AS51" s="14"/>
      <c r="AT51" s="14"/>
      <c r="AU51" s="14"/>
      <c r="AV51" s="14"/>
      <c r="AW51" s="14"/>
      <c r="AX51" s="14"/>
      <c r="AY51" s="14"/>
      <c r="AZ51" s="14"/>
    </row>
    <row r="52" spans="1:52" ht="12" hidden="1" customHeight="1">
      <c r="A52" s="240"/>
      <c r="B52" s="42" t="s">
        <v>38</v>
      </c>
      <c r="C52" s="58" t="s">
        <v>69</v>
      </c>
      <c r="D52" s="106">
        <v>64355</v>
      </c>
      <c r="E52" s="114">
        <f t="shared" si="4"/>
        <v>97.377738772545698</v>
      </c>
      <c r="F52" s="107">
        <v>783</v>
      </c>
      <c r="G52" s="114">
        <f t="shared" si="5"/>
        <v>95.371498172959804</v>
      </c>
      <c r="H52" s="108">
        <v>0</v>
      </c>
      <c r="I52" s="114" t="s">
        <v>167</v>
      </c>
      <c r="J52" s="107">
        <f t="shared" si="0"/>
        <v>63572</v>
      </c>
      <c r="K52" s="114">
        <f t="shared" si="6"/>
        <v>97.402975469992498</v>
      </c>
      <c r="L52" s="107">
        <v>43276</v>
      </c>
      <c r="M52" s="114">
        <f t="shared" si="7"/>
        <v>110.74828539256833</v>
      </c>
      <c r="N52" s="107">
        <v>25546</v>
      </c>
      <c r="O52" s="114">
        <f t="shared" si="8"/>
        <v>130.14417443578378</v>
      </c>
      <c r="P52" s="107">
        <f t="shared" si="1"/>
        <v>-17730</v>
      </c>
      <c r="Q52" s="114">
        <f t="shared" si="9"/>
        <v>91.170874685041397</v>
      </c>
      <c r="R52" s="107">
        <f t="shared" si="2"/>
        <v>45842</v>
      </c>
      <c r="S52" s="114">
        <f t="shared" si="10"/>
        <v>100.04801396769969</v>
      </c>
      <c r="T52" s="107">
        <v>35768</v>
      </c>
      <c r="U52" s="114">
        <f t="shared" si="11"/>
        <v>98.27723588405</v>
      </c>
      <c r="V52" s="107"/>
      <c r="W52" s="114"/>
      <c r="X52" s="107">
        <f t="shared" si="3"/>
        <v>10074</v>
      </c>
      <c r="Y52" s="114">
        <f t="shared" si="12"/>
        <v>106.88594164456234</v>
      </c>
      <c r="Z52" s="107"/>
      <c r="AA52" s="114"/>
      <c r="AB52" s="107"/>
      <c r="AC52" s="114"/>
      <c r="AD52" s="83"/>
      <c r="AE52" s="83"/>
      <c r="AF52" s="83"/>
      <c r="AG52" s="83"/>
      <c r="AH52" s="83"/>
      <c r="AI52" s="83"/>
      <c r="AJ52" s="34">
        <v>4666</v>
      </c>
      <c r="AK52" s="174">
        <f t="shared" si="13"/>
        <v>103.41312056737588</v>
      </c>
      <c r="AL52" s="185" t="s">
        <v>29</v>
      </c>
      <c r="AM52" s="128" t="s">
        <v>29</v>
      </c>
      <c r="AN52" s="128" t="s">
        <v>29</v>
      </c>
      <c r="AO52" s="128" t="s">
        <v>29</v>
      </c>
      <c r="AP52" s="34" t="s">
        <v>167</v>
      </c>
      <c r="AQ52" s="35" t="s">
        <v>167</v>
      </c>
      <c r="AR52" s="14"/>
      <c r="AS52" s="14"/>
      <c r="AT52" s="14"/>
      <c r="AU52" s="14"/>
      <c r="AV52" s="14"/>
      <c r="AW52" s="14"/>
      <c r="AX52" s="14"/>
      <c r="AY52" s="14"/>
      <c r="AZ52" s="14"/>
    </row>
    <row r="53" spans="1:52" ht="12" hidden="1" customHeight="1">
      <c r="A53" s="240"/>
      <c r="B53" s="42" t="s">
        <v>70</v>
      </c>
      <c r="C53" s="58" t="s">
        <v>71</v>
      </c>
      <c r="D53" s="106">
        <v>61837</v>
      </c>
      <c r="E53" s="114">
        <f t="shared" si="4"/>
        <v>97.583954046206287</v>
      </c>
      <c r="F53" s="107">
        <v>738</v>
      </c>
      <c r="G53" s="114">
        <f t="shared" si="5"/>
        <v>91.336633663366342</v>
      </c>
      <c r="H53" s="108">
        <v>0</v>
      </c>
      <c r="I53" s="114" t="s">
        <v>167</v>
      </c>
      <c r="J53" s="107">
        <f t="shared" si="0"/>
        <v>61099</v>
      </c>
      <c r="K53" s="114">
        <f t="shared" si="6"/>
        <v>97.664641943734026</v>
      </c>
      <c r="L53" s="107">
        <v>42017</v>
      </c>
      <c r="M53" s="114">
        <f t="shared" si="7"/>
        <v>111.40364831901582</v>
      </c>
      <c r="N53" s="107">
        <v>26395</v>
      </c>
      <c r="O53" s="114">
        <f t="shared" si="8"/>
        <v>131.05759682224431</v>
      </c>
      <c r="P53" s="107">
        <f t="shared" si="1"/>
        <v>-15622</v>
      </c>
      <c r="Q53" s="114">
        <f t="shared" si="9"/>
        <v>88.882567137005012</v>
      </c>
      <c r="R53" s="107">
        <f t="shared" si="2"/>
        <v>45477</v>
      </c>
      <c r="S53" s="114">
        <f t="shared" si="10"/>
        <v>101.09594522496887</v>
      </c>
      <c r="T53" s="107">
        <v>33662</v>
      </c>
      <c r="U53" s="114">
        <f t="shared" si="11"/>
        <v>98.363625737829466</v>
      </c>
      <c r="V53" s="107"/>
      <c r="W53" s="114"/>
      <c r="X53" s="107">
        <f t="shared" si="3"/>
        <v>11815</v>
      </c>
      <c r="Y53" s="114">
        <f t="shared" si="12"/>
        <v>109.7844266864895</v>
      </c>
      <c r="Z53" s="107"/>
      <c r="AA53" s="114"/>
      <c r="AB53" s="107"/>
      <c r="AC53" s="114"/>
      <c r="AD53" s="83"/>
      <c r="AE53" s="83"/>
      <c r="AF53" s="83"/>
      <c r="AG53" s="83"/>
      <c r="AH53" s="83"/>
      <c r="AI53" s="83"/>
      <c r="AJ53" s="34">
        <v>5942</v>
      </c>
      <c r="AK53" s="174">
        <f t="shared" si="13"/>
        <v>160.94257854821234</v>
      </c>
      <c r="AL53" s="185" t="s">
        <v>29</v>
      </c>
      <c r="AM53" s="128" t="s">
        <v>29</v>
      </c>
      <c r="AN53" s="128" t="s">
        <v>29</v>
      </c>
      <c r="AO53" s="128" t="s">
        <v>29</v>
      </c>
      <c r="AP53" s="34" t="s">
        <v>167</v>
      </c>
      <c r="AQ53" s="35" t="s">
        <v>167</v>
      </c>
      <c r="AR53" s="14"/>
      <c r="AS53" s="14"/>
      <c r="AT53" s="14"/>
      <c r="AU53" s="14"/>
      <c r="AV53" s="14"/>
      <c r="AW53" s="14"/>
      <c r="AX53" s="14"/>
      <c r="AY53" s="14"/>
      <c r="AZ53" s="14"/>
    </row>
    <row r="54" spans="1:52" ht="12" hidden="1" customHeight="1">
      <c r="A54" s="240"/>
      <c r="B54" s="42" t="s">
        <v>73</v>
      </c>
      <c r="C54" s="58" t="s">
        <v>72</v>
      </c>
      <c r="D54" s="106">
        <v>64821</v>
      </c>
      <c r="E54" s="114">
        <f t="shared" si="4"/>
        <v>97.35514102910696</v>
      </c>
      <c r="F54" s="107">
        <v>743</v>
      </c>
      <c r="G54" s="114">
        <f t="shared" si="5"/>
        <v>90.279465370595375</v>
      </c>
      <c r="H54" s="108">
        <v>0</v>
      </c>
      <c r="I54" s="114" t="s">
        <v>167</v>
      </c>
      <c r="J54" s="107">
        <f t="shared" si="0"/>
        <v>64078</v>
      </c>
      <c r="K54" s="114">
        <f t="shared" si="6"/>
        <v>97.44369591995013</v>
      </c>
      <c r="L54" s="107">
        <v>45272</v>
      </c>
      <c r="M54" s="114">
        <f t="shared" si="7"/>
        <v>111.33462853208076</v>
      </c>
      <c r="N54" s="107">
        <v>35301</v>
      </c>
      <c r="O54" s="114">
        <f t="shared" si="8"/>
        <v>136.60320408637102</v>
      </c>
      <c r="P54" s="107">
        <f t="shared" si="1"/>
        <v>-9971</v>
      </c>
      <c r="Q54" s="114">
        <f t="shared" si="9"/>
        <v>67.276162202280545</v>
      </c>
      <c r="R54" s="107">
        <f t="shared" si="2"/>
        <v>54107</v>
      </c>
      <c r="S54" s="114">
        <f t="shared" si="10"/>
        <v>106.22128862538773</v>
      </c>
      <c r="T54" s="107">
        <v>32747</v>
      </c>
      <c r="U54" s="114">
        <f t="shared" si="11"/>
        <v>97.412023678495999</v>
      </c>
      <c r="V54" s="107"/>
      <c r="W54" s="114"/>
      <c r="X54" s="107">
        <f t="shared" si="3"/>
        <v>21360</v>
      </c>
      <c r="Y54" s="114">
        <f t="shared" si="12"/>
        <v>123.31851509728075</v>
      </c>
      <c r="Z54" s="107"/>
      <c r="AA54" s="114"/>
      <c r="AB54" s="107"/>
      <c r="AC54" s="114"/>
      <c r="AD54" s="83"/>
      <c r="AE54" s="83"/>
      <c r="AF54" s="83"/>
      <c r="AG54" s="83"/>
      <c r="AH54" s="83"/>
      <c r="AI54" s="83"/>
      <c r="AJ54" s="34">
        <v>10787</v>
      </c>
      <c r="AK54" s="174">
        <f t="shared" si="13"/>
        <v>131.16488326848247</v>
      </c>
      <c r="AL54" s="185" t="s">
        <v>29</v>
      </c>
      <c r="AM54" s="128" t="s">
        <v>29</v>
      </c>
      <c r="AN54" s="128" t="s">
        <v>29</v>
      </c>
      <c r="AO54" s="128" t="s">
        <v>29</v>
      </c>
      <c r="AP54" s="34" t="s">
        <v>167</v>
      </c>
      <c r="AQ54" s="35" t="s">
        <v>167</v>
      </c>
      <c r="AR54" s="14"/>
      <c r="AS54" s="14"/>
      <c r="AT54" s="14"/>
      <c r="AU54" s="14"/>
      <c r="AV54" s="14"/>
      <c r="AW54" s="14"/>
      <c r="AX54" s="14"/>
      <c r="AY54" s="14"/>
      <c r="AZ54" s="14"/>
    </row>
    <row r="55" spans="1:52" ht="12" hidden="1" customHeight="1">
      <c r="A55" s="240"/>
      <c r="B55" s="42" t="s">
        <v>90</v>
      </c>
      <c r="C55" s="58" t="s">
        <v>91</v>
      </c>
      <c r="D55" s="79">
        <v>66868</v>
      </c>
      <c r="E55" s="83">
        <f t="shared" si="4"/>
        <v>98.977190307731021</v>
      </c>
      <c r="F55" s="82">
        <v>797</v>
      </c>
      <c r="G55" s="83">
        <f t="shared" si="5"/>
        <v>97.313797313797309</v>
      </c>
      <c r="H55" s="88">
        <v>0</v>
      </c>
      <c r="I55" s="83" t="s">
        <v>167</v>
      </c>
      <c r="J55" s="82">
        <f t="shared" si="0"/>
        <v>66071</v>
      </c>
      <c r="K55" s="83">
        <f t="shared" si="6"/>
        <v>98.997602637099192</v>
      </c>
      <c r="L55" s="82">
        <v>47247</v>
      </c>
      <c r="M55" s="83">
        <f t="shared" si="7"/>
        <v>114.00752859417982</v>
      </c>
      <c r="N55" s="82">
        <v>35932</v>
      </c>
      <c r="O55" s="83">
        <f t="shared" si="8"/>
        <v>127.64476021314388</v>
      </c>
      <c r="P55" s="82">
        <f t="shared" si="1"/>
        <v>-11315</v>
      </c>
      <c r="Q55" s="83">
        <f t="shared" si="9"/>
        <v>85.126391814625336</v>
      </c>
      <c r="R55" s="82">
        <f t="shared" si="2"/>
        <v>54756</v>
      </c>
      <c r="S55" s="83">
        <f t="shared" si="10"/>
        <v>102.44723843735967</v>
      </c>
      <c r="T55" s="82">
        <v>32480</v>
      </c>
      <c r="U55" s="83">
        <f t="shared" si="11"/>
        <v>99.598295053816202</v>
      </c>
      <c r="V55" s="107"/>
      <c r="W55" s="114"/>
      <c r="X55" s="107">
        <f t="shared" si="3"/>
        <v>22276</v>
      </c>
      <c r="Y55" s="114">
        <f t="shared" si="12"/>
        <v>106.90598454671978</v>
      </c>
      <c r="Z55" s="107"/>
      <c r="AA55" s="114"/>
      <c r="AB55" s="107"/>
      <c r="AC55" s="114"/>
      <c r="AD55" s="83"/>
      <c r="AE55" s="83"/>
      <c r="AF55" s="83"/>
      <c r="AG55" s="83"/>
      <c r="AH55" s="83"/>
      <c r="AI55" s="83"/>
      <c r="AJ55" s="71">
        <v>14063</v>
      </c>
      <c r="AK55" s="190">
        <f t="shared" si="13"/>
        <v>120.43333047871884</v>
      </c>
      <c r="AL55" s="185" t="s">
        <v>29</v>
      </c>
      <c r="AM55" s="128" t="s">
        <v>29</v>
      </c>
      <c r="AN55" s="128" t="s">
        <v>29</v>
      </c>
      <c r="AO55" s="128" t="s">
        <v>29</v>
      </c>
      <c r="AP55" s="34" t="s">
        <v>167</v>
      </c>
      <c r="AQ55" s="35" t="s">
        <v>167</v>
      </c>
      <c r="AR55" s="14"/>
      <c r="AS55" s="14"/>
      <c r="AT55" s="14"/>
      <c r="AU55" s="14"/>
      <c r="AV55" s="14"/>
      <c r="AW55" s="14"/>
      <c r="AX55" s="14"/>
      <c r="AY55" s="14"/>
      <c r="AZ55" s="14"/>
    </row>
    <row r="56" spans="1:52" ht="12" hidden="1" customHeight="1">
      <c r="A56" s="240"/>
      <c r="B56" s="42" t="s">
        <v>76</v>
      </c>
      <c r="C56" s="58" t="s">
        <v>77</v>
      </c>
      <c r="D56" s="97">
        <v>61693</v>
      </c>
      <c r="E56" s="95">
        <f t="shared" si="4"/>
        <v>98.603097479501983</v>
      </c>
      <c r="F56" s="91">
        <v>733</v>
      </c>
      <c r="G56" s="95">
        <f t="shared" si="5"/>
        <v>98.521505376344081</v>
      </c>
      <c r="H56" s="98">
        <v>0</v>
      </c>
      <c r="I56" s="95" t="s">
        <v>167</v>
      </c>
      <c r="J56" s="91">
        <f t="shared" si="0"/>
        <v>60960</v>
      </c>
      <c r="K56" s="95">
        <f t="shared" si="6"/>
        <v>98.604079387930057</v>
      </c>
      <c r="L56" s="91">
        <v>42478</v>
      </c>
      <c r="M56" s="95">
        <f t="shared" si="7"/>
        <v>113.20825115931987</v>
      </c>
      <c r="N56" s="91">
        <v>32548</v>
      </c>
      <c r="O56" s="95">
        <f t="shared" si="8"/>
        <v>132.0137903062259</v>
      </c>
      <c r="P56" s="91">
        <f t="shared" si="1"/>
        <v>-9930</v>
      </c>
      <c r="Q56" s="95">
        <f t="shared" si="9"/>
        <v>77.174166472371184</v>
      </c>
      <c r="R56" s="91">
        <f t="shared" si="2"/>
        <v>51030</v>
      </c>
      <c r="S56" s="95">
        <f t="shared" si="10"/>
        <v>104.23645722689763</v>
      </c>
      <c r="T56" s="91">
        <v>31752</v>
      </c>
      <c r="U56" s="95">
        <f t="shared" si="11"/>
        <v>99.88989209425236</v>
      </c>
      <c r="V56" s="118"/>
      <c r="W56" s="119"/>
      <c r="X56" s="118">
        <f t="shared" si="3"/>
        <v>19278</v>
      </c>
      <c r="Y56" s="119">
        <f t="shared" si="12"/>
        <v>112.28376725493622</v>
      </c>
      <c r="Z56" s="107"/>
      <c r="AA56" s="114"/>
      <c r="AB56" s="107"/>
      <c r="AC56" s="114"/>
      <c r="AD56" s="83"/>
      <c r="AE56" s="83"/>
      <c r="AF56" s="83"/>
      <c r="AG56" s="83"/>
      <c r="AH56" s="83"/>
      <c r="AI56" s="83"/>
      <c r="AJ56" s="34">
        <v>9955</v>
      </c>
      <c r="AK56" s="174">
        <f t="shared" si="13"/>
        <v>124.51532207629769</v>
      </c>
      <c r="AL56" s="185" t="s">
        <v>29</v>
      </c>
      <c r="AM56" s="128" t="s">
        <v>29</v>
      </c>
      <c r="AN56" s="128" t="s">
        <v>29</v>
      </c>
      <c r="AO56" s="128" t="s">
        <v>29</v>
      </c>
      <c r="AP56" s="34" t="s">
        <v>167</v>
      </c>
      <c r="AQ56" s="35" t="s">
        <v>167</v>
      </c>
      <c r="AR56" s="14"/>
      <c r="AS56" s="14"/>
      <c r="AT56" s="14"/>
      <c r="AU56" s="14"/>
      <c r="AV56" s="14"/>
      <c r="AW56" s="14"/>
      <c r="AX56" s="14"/>
      <c r="AY56" s="14"/>
      <c r="AZ56" s="14"/>
    </row>
    <row r="57" spans="1:52" ht="12" hidden="1" customHeight="1">
      <c r="A57" s="240"/>
      <c r="B57" s="43" t="s">
        <v>78</v>
      </c>
      <c r="C57" s="60" t="s">
        <v>79</v>
      </c>
      <c r="D57" s="99">
        <v>69775</v>
      </c>
      <c r="E57" s="93">
        <f t="shared" si="4"/>
        <v>99.818317072472894</v>
      </c>
      <c r="F57" s="92">
        <v>766</v>
      </c>
      <c r="G57" s="93">
        <f t="shared" si="5"/>
        <v>97.953964194373398</v>
      </c>
      <c r="H57" s="100">
        <v>0</v>
      </c>
      <c r="I57" s="93" t="s">
        <v>167</v>
      </c>
      <c r="J57" s="92">
        <f t="shared" si="0"/>
        <v>69009</v>
      </c>
      <c r="K57" s="93">
        <f t="shared" si="6"/>
        <v>99.839409722222229</v>
      </c>
      <c r="L57" s="92">
        <v>49802</v>
      </c>
      <c r="M57" s="93">
        <f t="shared" si="7"/>
        <v>114.1933412822159</v>
      </c>
      <c r="N57" s="92">
        <v>39070</v>
      </c>
      <c r="O57" s="93">
        <f t="shared" si="8"/>
        <v>124.64110253301857</v>
      </c>
      <c r="P57" s="92">
        <f t="shared" si="1"/>
        <v>-10732</v>
      </c>
      <c r="Q57" s="93">
        <f t="shared" si="9"/>
        <v>87.493885537257455</v>
      </c>
      <c r="R57" s="92">
        <f t="shared" si="2"/>
        <v>58277</v>
      </c>
      <c r="S57" s="93">
        <f t="shared" si="10"/>
        <v>102.50290217047173</v>
      </c>
      <c r="T57" s="92">
        <v>33474</v>
      </c>
      <c r="U57" s="93">
        <f t="shared" si="11"/>
        <v>101.3166258058658</v>
      </c>
      <c r="V57" s="120"/>
      <c r="W57" s="121"/>
      <c r="X57" s="120">
        <f t="shared" si="3"/>
        <v>24803</v>
      </c>
      <c r="Y57" s="121">
        <f t="shared" si="12"/>
        <v>104.14864581146337</v>
      </c>
      <c r="Z57" s="109"/>
      <c r="AA57" s="116"/>
      <c r="AB57" s="109"/>
      <c r="AC57" s="116"/>
      <c r="AD57" s="85"/>
      <c r="AE57" s="85"/>
      <c r="AF57" s="85"/>
      <c r="AG57" s="85"/>
      <c r="AH57" s="85"/>
      <c r="AI57" s="85"/>
      <c r="AJ57" s="36">
        <v>14655</v>
      </c>
      <c r="AK57" s="175">
        <f t="shared" si="13"/>
        <v>110.25428829371052</v>
      </c>
      <c r="AL57" s="187" t="s">
        <v>29</v>
      </c>
      <c r="AM57" s="188" t="s">
        <v>29</v>
      </c>
      <c r="AN57" s="188" t="s">
        <v>29</v>
      </c>
      <c r="AO57" s="188" t="s">
        <v>29</v>
      </c>
      <c r="AP57" s="34" t="s">
        <v>167</v>
      </c>
      <c r="AQ57" s="37" t="s">
        <v>167</v>
      </c>
      <c r="AR57" s="14"/>
      <c r="AS57" s="14"/>
      <c r="AT57" s="14"/>
      <c r="AU57" s="14"/>
      <c r="AV57" s="14"/>
      <c r="AW57" s="14"/>
      <c r="AX57" s="14"/>
      <c r="AY57" s="14"/>
      <c r="AZ57" s="14"/>
    </row>
    <row r="58" spans="1:52" ht="12" hidden="1" customHeight="1">
      <c r="A58" s="240"/>
      <c r="B58" s="41" t="s">
        <v>92</v>
      </c>
      <c r="C58" s="58" t="s">
        <v>93</v>
      </c>
      <c r="D58" s="101">
        <v>67402</v>
      </c>
      <c r="E58" s="94">
        <f t="shared" si="4"/>
        <v>99.216886978537985</v>
      </c>
      <c r="F58" s="96">
        <v>766</v>
      </c>
      <c r="G58" s="94">
        <f t="shared" si="5"/>
        <v>101.18890356671071</v>
      </c>
      <c r="H58" s="102">
        <v>0</v>
      </c>
      <c r="I58" s="94" t="s">
        <v>167</v>
      </c>
      <c r="J58" s="96">
        <f t="shared" si="0"/>
        <v>66636</v>
      </c>
      <c r="K58" s="94">
        <f t="shared" si="6"/>
        <v>99.194664840644862</v>
      </c>
      <c r="L58" s="96">
        <v>49700</v>
      </c>
      <c r="M58" s="94">
        <f t="shared" si="7"/>
        <v>107.14670690956127</v>
      </c>
      <c r="N58" s="96">
        <v>38138</v>
      </c>
      <c r="O58" s="94">
        <f t="shared" si="8"/>
        <v>116.49815193817392</v>
      </c>
      <c r="P58" s="96">
        <f t="shared" si="1"/>
        <v>-11562</v>
      </c>
      <c r="Q58" s="94">
        <f t="shared" si="9"/>
        <v>84.715709261430248</v>
      </c>
      <c r="R58" s="96">
        <f t="shared" si="2"/>
        <v>55074</v>
      </c>
      <c r="S58" s="94">
        <f t="shared" si="10"/>
        <v>102.88628593846327</v>
      </c>
      <c r="T58" s="91">
        <v>34017</v>
      </c>
      <c r="U58" s="94">
        <f t="shared" si="11"/>
        <v>101.41311152848583</v>
      </c>
      <c r="V58" s="122"/>
      <c r="W58" s="123"/>
      <c r="X58" s="122">
        <f t="shared" si="3"/>
        <v>21057</v>
      </c>
      <c r="Y58" s="123">
        <f t="shared" si="12"/>
        <v>105.35875112578805</v>
      </c>
      <c r="Z58" s="112"/>
      <c r="AA58" s="111"/>
      <c r="AB58" s="112"/>
      <c r="AC58" s="111"/>
      <c r="AD58" s="87"/>
      <c r="AE58" s="87"/>
      <c r="AF58" s="87"/>
      <c r="AG58" s="87"/>
      <c r="AH58" s="87"/>
      <c r="AI58" s="87"/>
      <c r="AJ58" s="30">
        <v>11258</v>
      </c>
      <c r="AK58" s="47">
        <f t="shared" si="13"/>
        <v>102.1782537665638</v>
      </c>
      <c r="AL58" s="189" t="s">
        <v>29</v>
      </c>
      <c r="AM58" s="180" t="s">
        <v>29</v>
      </c>
      <c r="AN58" s="180" t="s">
        <v>29</v>
      </c>
      <c r="AO58" s="180" t="s">
        <v>29</v>
      </c>
      <c r="AP58" s="30" t="s">
        <v>167</v>
      </c>
      <c r="AQ58" s="31" t="s">
        <v>167</v>
      </c>
      <c r="AR58" s="14"/>
      <c r="AS58" s="14"/>
      <c r="AT58" s="14"/>
      <c r="AU58" s="14"/>
      <c r="AV58" s="14"/>
      <c r="AW58" s="14"/>
      <c r="AX58" s="14"/>
      <c r="AY58" s="14"/>
      <c r="AZ58" s="14"/>
    </row>
    <row r="59" spans="1:52" ht="12" hidden="1" customHeight="1">
      <c r="A59" s="240"/>
      <c r="B59" s="42" t="s">
        <v>60</v>
      </c>
      <c r="C59" s="58" t="s">
        <v>61</v>
      </c>
      <c r="D59" s="97">
        <v>69130</v>
      </c>
      <c r="E59" s="95">
        <f t="shared" si="4"/>
        <v>99.444732147994714</v>
      </c>
      <c r="F59" s="91">
        <v>761</v>
      </c>
      <c r="G59" s="95">
        <f t="shared" si="5"/>
        <v>98.831168831168839</v>
      </c>
      <c r="H59" s="98">
        <v>0</v>
      </c>
      <c r="I59" s="95" t="s">
        <v>167</v>
      </c>
      <c r="J59" s="91">
        <f t="shared" si="0"/>
        <v>68369</v>
      </c>
      <c r="K59" s="95">
        <f t="shared" si="6"/>
        <v>99.451604456986587</v>
      </c>
      <c r="L59" s="91">
        <v>50148</v>
      </c>
      <c r="M59" s="95">
        <f t="shared" si="7"/>
        <v>105.81532748143148</v>
      </c>
      <c r="N59" s="91">
        <v>34871</v>
      </c>
      <c r="O59" s="95">
        <f t="shared" si="8"/>
        <v>112.07134822432909</v>
      </c>
      <c r="P59" s="91">
        <f t="shared" si="1"/>
        <v>-15277</v>
      </c>
      <c r="Q59" s="95">
        <f t="shared" si="9"/>
        <v>93.856361737420897</v>
      </c>
      <c r="R59" s="91">
        <f t="shared" si="2"/>
        <v>53092</v>
      </c>
      <c r="S59" s="95">
        <f t="shared" si="10"/>
        <v>101.18736777906953</v>
      </c>
      <c r="T59" s="91">
        <v>37224</v>
      </c>
      <c r="U59" s="95">
        <f t="shared" si="11"/>
        <v>104.11434005537996</v>
      </c>
      <c r="V59" s="118"/>
      <c r="W59" s="119"/>
      <c r="X59" s="118">
        <f t="shared" si="3"/>
        <v>15868</v>
      </c>
      <c r="Y59" s="119">
        <f t="shared" si="12"/>
        <v>94.927016032543676</v>
      </c>
      <c r="Z59" s="107"/>
      <c r="AA59" s="114"/>
      <c r="AB59" s="107"/>
      <c r="AC59" s="114"/>
      <c r="AD59" s="83"/>
      <c r="AE59" s="83"/>
      <c r="AF59" s="83"/>
      <c r="AG59" s="83"/>
      <c r="AH59" s="83"/>
      <c r="AI59" s="83"/>
      <c r="AJ59" s="34">
        <v>8473</v>
      </c>
      <c r="AK59" s="174">
        <f t="shared" si="13"/>
        <v>98.443127686766587</v>
      </c>
      <c r="AL59" s="185" t="s">
        <v>29</v>
      </c>
      <c r="AM59" s="128" t="s">
        <v>29</v>
      </c>
      <c r="AN59" s="128" t="s">
        <v>29</v>
      </c>
      <c r="AO59" s="128" t="s">
        <v>29</v>
      </c>
      <c r="AP59" s="34" t="s">
        <v>167</v>
      </c>
      <c r="AQ59" s="35" t="s">
        <v>167</v>
      </c>
      <c r="AR59" s="14"/>
      <c r="AS59" s="14"/>
      <c r="AT59" s="14"/>
      <c r="AU59" s="14"/>
      <c r="AV59" s="14"/>
      <c r="AW59" s="14"/>
      <c r="AX59" s="14"/>
      <c r="AY59" s="14"/>
      <c r="AZ59" s="14"/>
    </row>
    <row r="60" spans="1:52" ht="12" hidden="1" customHeight="1">
      <c r="A60" s="240"/>
      <c r="B60" s="42" t="s">
        <v>62</v>
      </c>
      <c r="C60" s="58" t="s">
        <v>63</v>
      </c>
      <c r="D60" s="97">
        <v>66013</v>
      </c>
      <c r="E60" s="95">
        <f t="shared" si="4"/>
        <v>101.12130635253749</v>
      </c>
      <c r="F60" s="91">
        <v>735</v>
      </c>
      <c r="G60" s="95">
        <f t="shared" si="5"/>
        <v>91.078066914498152</v>
      </c>
      <c r="H60" s="98">
        <v>0</v>
      </c>
      <c r="I60" s="95" t="s">
        <v>167</v>
      </c>
      <c r="J60" s="91">
        <f t="shared" si="0"/>
        <v>65278</v>
      </c>
      <c r="K60" s="95">
        <f t="shared" si="6"/>
        <v>101.24701430033811</v>
      </c>
      <c r="L60" s="91">
        <v>47342</v>
      </c>
      <c r="M60" s="95">
        <f t="shared" si="7"/>
        <v>107.64683144227926</v>
      </c>
      <c r="N60" s="91">
        <v>29352</v>
      </c>
      <c r="O60" s="95">
        <f t="shared" si="8"/>
        <v>111.65550821667681</v>
      </c>
      <c r="P60" s="91">
        <f t="shared" si="1"/>
        <v>-17990</v>
      </c>
      <c r="Q60" s="95">
        <f t="shared" si="9"/>
        <v>101.69012492227687</v>
      </c>
      <c r="R60" s="91">
        <f t="shared" si="2"/>
        <v>47288</v>
      </c>
      <c r="S60" s="95">
        <f t="shared" si="10"/>
        <v>101.07945193766967</v>
      </c>
      <c r="T60" s="91">
        <v>37703</v>
      </c>
      <c r="U60" s="95">
        <f t="shared" si="11"/>
        <v>105.58402643591252</v>
      </c>
      <c r="V60" s="118"/>
      <c r="W60" s="119"/>
      <c r="X60" s="118">
        <f t="shared" si="3"/>
        <v>9585</v>
      </c>
      <c r="Y60" s="119">
        <f t="shared" si="12"/>
        <v>86.554090662813792</v>
      </c>
      <c r="Z60" s="107"/>
      <c r="AA60" s="114"/>
      <c r="AB60" s="107"/>
      <c r="AC60" s="114"/>
      <c r="AD60" s="83"/>
      <c r="AE60" s="83"/>
      <c r="AF60" s="83"/>
      <c r="AG60" s="83"/>
      <c r="AH60" s="83"/>
      <c r="AI60" s="83"/>
      <c r="AJ60" s="34">
        <v>4610</v>
      </c>
      <c r="AK60" s="174">
        <f t="shared" si="13"/>
        <v>102.90178571428572</v>
      </c>
      <c r="AL60" s="185" t="s">
        <v>29</v>
      </c>
      <c r="AM60" s="128" t="s">
        <v>29</v>
      </c>
      <c r="AN60" s="128" t="s">
        <v>29</v>
      </c>
      <c r="AO60" s="128" t="s">
        <v>29</v>
      </c>
      <c r="AP60" s="34" t="s">
        <v>167</v>
      </c>
      <c r="AQ60" s="35" t="s">
        <v>167</v>
      </c>
      <c r="AR60" s="14"/>
      <c r="AS60" s="14"/>
      <c r="AT60" s="14"/>
      <c r="AU60" s="14"/>
      <c r="AV60" s="14"/>
      <c r="AW60" s="14"/>
      <c r="AX60" s="14"/>
      <c r="AY60" s="14"/>
      <c r="AZ60" s="14"/>
    </row>
    <row r="61" spans="1:52" ht="12" hidden="1" customHeight="1">
      <c r="A61" s="240"/>
      <c r="B61" s="42" t="s">
        <v>64</v>
      </c>
      <c r="C61" s="58" t="s">
        <v>42</v>
      </c>
      <c r="D61" s="97">
        <v>66019</v>
      </c>
      <c r="E61" s="95">
        <f t="shared" si="4"/>
        <v>102.61754876816663</v>
      </c>
      <c r="F61" s="91">
        <v>739</v>
      </c>
      <c r="G61" s="95">
        <f t="shared" si="5"/>
        <v>88.929001203369438</v>
      </c>
      <c r="H61" s="98">
        <v>0</v>
      </c>
      <c r="I61" s="95" t="s">
        <v>167</v>
      </c>
      <c r="J61" s="91">
        <f t="shared" si="0"/>
        <v>65280</v>
      </c>
      <c r="K61" s="95">
        <f t="shared" si="6"/>
        <v>102.79667422524565</v>
      </c>
      <c r="L61" s="91">
        <v>47829</v>
      </c>
      <c r="M61" s="95">
        <f t="shared" si="7"/>
        <v>112.58120704265136</v>
      </c>
      <c r="N61" s="91">
        <v>29082</v>
      </c>
      <c r="O61" s="95">
        <f t="shared" si="8"/>
        <v>134.75118154017235</v>
      </c>
      <c r="P61" s="91">
        <f t="shared" si="1"/>
        <v>-18747</v>
      </c>
      <c r="Q61" s="95">
        <f t="shared" si="9"/>
        <v>89.689981819921542</v>
      </c>
      <c r="R61" s="91">
        <f t="shared" si="2"/>
        <v>46533</v>
      </c>
      <c r="S61" s="95">
        <f t="shared" si="10"/>
        <v>109.22726632552462</v>
      </c>
      <c r="T61" s="91">
        <v>37742</v>
      </c>
      <c r="U61" s="95">
        <f t="shared" si="11"/>
        <v>100.32962943271838</v>
      </c>
      <c r="V61" s="118"/>
      <c r="W61" s="119"/>
      <c r="X61" s="118">
        <f t="shared" si="3"/>
        <v>8791</v>
      </c>
      <c r="Y61" s="119">
        <f t="shared" si="12"/>
        <v>176.38443017656499</v>
      </c>
      <c r="Z61" s="107"/>
      <c r="AA61" s="114"/>
      <c r="AB61" s="107"/>
      <c r="AC61" s="114"/>
      <c r="AD61" s="83"/>
      <c r="AE61" s="83"/>
      <c r="AF61" s="83"/>
      <c r="AG61" s="83"/>
      <c r="AH61" s="83"/>
      <c r="AI61" s="83"/>
      <c r="AJ61" s="34">
        <v>4364</v>
      </c>
      <c r="AK61" s="174">
        <f t="shared" si="13"/>
        <v>198.45384265575262</v>
      </c>
      <c r="AL61" s="185" t="s">
        <v>29</v>
      </c>
      <c r="AM61" s="128" t="s">
        <v>29</v>
      </c>
      <c r="AN61" s="128" t="s">
        <v>29</v>
      </c>
      <c r="AO61" s="128" t="s">
        <v>29</v>
      </c>
      <c r="AP61" s="34" t="s">
        <v>167</v>
      </c>
      <c r="AQ61" s="35" t="s">
        <v>167</v>
      </c>
      <c r="AR61" s="14"/>
      <c r="AS61" s="14"/>
      <c r="AT61" s="14"/>
      <c r="AU61" s="14"/>
      <c r="AV61" s="14"/>
      <c r="AW61" s="14"/>
      <c r="AX61" s="14"/>
      <c r="AY61" s="14"/>
      <c r="AZ61" s="14"/>
    </row>
    <row r="62" spans="1:52" ht="12" hidden="1" customHeight="1">
      <c r="A62" s="240"/>
      <c r="B62" s="42" t="s">
        <v>65</v>
      </c>
      <c r="C62" s="58" t="s">
        <v>66</v>
      </c>
      <c r="D62" s="97">
        <v>64874</v>
      </c>
      <c r="E62" s="95">
        <f t="shared" si="4"/>
        <v>100.45836043234537</v>
      </c>
      <c r="F62" s="91">
        <v>757</v>
      </c>
      <c r="G62" s="95">
        <f t="shared" si="5"/>
        <v>94.625</v>
      </c>
      <c r="H62" s="98">
        <v>0</v>
      </c>
      <c r="I62" s="95" t="s">
        <v>167</v>
      </c>
      <c r="J62" s="91">
        <f t="shared" si="0"/>
        <v>64117</v>
      </c>
      <c r="K62" s="95">
        <f t="shared" si="6"/>
        <v>100.53153124902003</v>
      </c>
      <c r="L62" s="91">
        <v>47164</v>
      </c>
      <c r="M62" s="95">
        <f t="shared" si="7"/>
        <v>104.62985558045123</v>
      </c>
      <c r="N62" s="91">
        <v>30995</v>
      </c>
      <c r="O62" s="95">
        <f t="shared" si="8"/>
        <v>110.75180447366539</v>
      </c>
      <c r="P62" s="91">
        <f t="shared" si="1"/>
        <v>-16169</v>
      </c>
      <c r="Q62" s="95">
        <f t="shared" si="9"/>
        <v>94.60534784389445</v>
      </c>
      <c r="R62" s="91">
        <f t="shared" si="2"/>
        <v>47948</v>
      </c>
      <c r="S62" s="95">
        <f t="shared" si="10"/>
        <v>102.70096600766809</v>
      </c>
      <c r="T62" s="91">
        <v>37198</v>
      </c>
      <c r="U62" s="95">
        <f t="shared" si="11"/>
        <v>109.04666979362101</v>
      </c>
      <c r="V62" s="118"/>
      <c r="W62" s="119"/>
      <c r="X62" s="118">
        <f t="shared" si="3"/>
        <v>10750</v>
      </c>
      <c r="Y62" s="119">
        <f t="shared" si="12"/>
        <v>85.487077534791254</v>
      </c>
      <c r="Z62" s="107"/>
      <c r="AA62" s="114"/>
      <c r="AB62" s="107"/>
      <c r="AC62" s="114"/>
      <c r="AD62" s="83"/>
      <c r="AE62" s="83"/>
      <c r="AF62" s="83"/>
      <c r="AG62" s="83"/>
      <c r="AH62" s="83"/>
      <c r="AI62" s="83"/>
      <c r="AJ62" s="34">
        <v>5421</v>
      </c>
      <c r="AK62" s="174">
        <f t="shared" si="13"/>
        <v>74.138402625820561</v>
      </c>
      <c r="AL62" s="185" t="s">
        <v>29</v>
      </c>
      <c r="AM62" s="128" t="s">
        <v>29</v>
      </c>
      <c r="AN62" s="128" t="s">
        <v>29</v>
      </c>
      <c r="AO62" s="128" t="s">
        <v>29</v>
      </c>
      <c r="AP62" s="34" t="s">
        <v>167</v>
      </c>
      <c r="AQ62" s="35" t="s">
        <v>167</v>
      </c>
      <c r="AR62" s="14"/>
      <c r="AS62" s="14"/>
      <c r="AT62" s="14"/>
      <c r="AU62" s="14"/>
      <c r="AV62" s="14"/>
      <c r="AW62" s="14"/>
      <c r="AX62" s="14"/>
      <c r="AY62" s="14"/>
      <c r="AZ62" s="14"/>
    </row>
    <row r="63" spans="1:52" ht="12" hidden="1" customHeight="1">
      <c r="A63" s="240"/>
      <c r="B63" s="42" t="s">
        <v>67</v>
      </c>
      <c r="C63" s="58" t="s">
        <v>68</v>
      </c>
      <c r="D63" s="97">
        <v>62152</v>
      </c>
      <c r="E63" s="95">
        <f>D63/D51*100</f>
        <v>100.706461857541</v>
      </c>
      <c r="F63" s="91">
        <v>855</v>
      </c>
      <c r="G63" s="95">
        <f t="shared" si="5"/>
        <v>109.89717223650386</v>
      </c>
      <c r="H63" s="98">
        <v>0</v>
      </c>
      <c r="I63" s="95" t="s">
        <v>167</v>
      </c>
      <c r="J63" s="91">
        <f t="shared" si="0"/>
        <v>61297</v>
      </c>
      <c r="K63" s="95">
        <f t="shared" si="6"/>
        <v>100.58912337129541</v>
      </c>
      <c r="L63" s="91">
        <v>43462</v>
      </c>
      <c r="M63" s="95">
        <f t="shared" si="7"/>
        <v>105.57485364490975</v>
      </c>
      <c r="N63" s="91">
        <v>25297</v>
      </c>
      <c r="O63" s="95">
        <f t="shared" si="8"/>
        <v>112.66144116861139</v>
      </c>
      <c r="P63" s="91">
        <f t="shared" si="1"/>
        <v>-18165</v>
      </c>
      <c r="Q63" s="95">
        <f t="shared" si="9"/>
        <v>97.071554534280978</v>
      </c>
      <c r="R63" s="91">
        <f t="shared" si="2"/>
        <v>43132</v>
      </c>
      <c r="S63" s="95">
        <f t="shared" si="10"/>
        <v>102.14801657785672</v>
      </c>
      <c r="T63" s="91">
        <v>38781</v>
      </c>
      <c r="U63" s="95">
        <f t="shared" si="11"/>
        <v>107.18016748196666</v>
      </c>
      <c r="V63" s="118"/>
      <c r="W63" s="119"/>
      <c r="X63" s="118">
        <f t="shared" si="3"/>
        <v>4351</v>
      </c>
      <c r="Y63" s="119">
        <f t="shared" si="12"/>
        <v>72.012578616352201</v>
      </c>
      <c r="Z63" s="107"/>
      <c r="AA63" s="114"/>
      <c r="AB63" s="107"/>
      <c r="AC63" s="114"/>
      <c r="AD63" s="83"/>
      <c r="AE63" s="83"/>
      <c r="AF63" s="83"/>
      <c r="AG63" s="83"/>
      <c r="AH63" s="83"/>
      <c r="AI63" s="83"/>
      <c r="AJ63" s="34">
        <v>1809</v>
      </c>
      <c r="AK63" s="174">
        <f t="shared" si="13"/>
        <v>67.299107142857139</v>
      </c>
      <c r="AL63" s="185" t="s">
        <v>29</v>
      </c>
      <c r="AM63" s="128" t="s">
        <v>29</v>
      </c>
      <c r="AN63" s="128" t="s">
        <v>29</v>
      </c>
      <c r="AO63" s="128" t="s">
        <v>29</v>
      </c>
      <c r="AP63" s="34" t="s">
        <v>167</v>
      </c>
      <c r="AQ63" s="35" t="s">
        <v>167</v>
      </c>
      <c r="AR63" s="14"/>
      <c r="AS63" s="14"/>
      <c r="AT63" s="14"/>
      <c r="AU63" s="14"/>
      <c r="AV63" s="14"/>
      <c r="AW63" s="14"/>
      <c r="AX63" s="14"/>
      <c r="AY63" s="14"/>
      <c r="AZ63" s="14"/>
    </row>
    <row r="64" spans="1:52" ht="12" hidden="1" customHeight="1">
      <c r="A64" s="240"/>
      <c r="B64" s="42" t="s">
        <v>38</v>
      </c>
      <c r="C64" s="58" t="s">
        <v>69</v>
      </c>
      <c r="D64" s="97">
        <v>64036</v>
      </c>
      <c r="E64" s="95">
        <f t="shared" si="4"/>
        <v>99.504312019268127</v>
      </c>
      <c r="F64" s="91">
        <v>845</v>
      </c>
      <c r="G64" s="95">
        <f t="shared" si="5"/>
        <v>107.91826309067689</v>
      </c>
      <c r="H64" s="98">
        <v>0</v>
      </c>
      <c r="I64" s="95" t="s">
        <v>167</v>
      </c>
      <c r="J64" s="91">
        <f t="shared" si="0"/>
        <v>63191</v>
      </c>
      <c r="K64" s="95">
        <f t="shared" si="6"/>
        <v>99.400679544453524</v>
      </c>
      <c r="L64" s="91">
        <v>45012</v>
      </c>
      <c r="M64" s="95">
        <f t="shared" si="7"/>
        <v>104.01146131805157</v>
      </c>
      <c r="N64" s="91">
        <v>25949</v>
      </c>
      <c r="O64" s="95">
        <f t="shared" si="8"/>
        <v>101.57754638690987</v>
      </c>
      <c r="P64" s="91">
        <f t="shared" si="1"/>
        <v>-19063</v>
      </c>
      <c r="Q64" s="95">
        <f t="shared" si="9"/>
        <v>107.51833051325437</v>
      </c>
      <c r="R64" s="91">
        <f t="shared" si="2"/>
        <v>44128</v>
      </c>
      <c r="S64" s="95">
        <f t="shared" si="10"/>
        <v>96.261070633916503</v>
      </c>
      <c r="T64" s="91">
        <v>38816</v>
      </c>
      <c r="U64" s="95">
        <f t="shared" si="11"/>
        <v>108.5215835383583</v>
      </c>
      <c r="V64" s="118"/>
      <c r="W64" s="119"/>
      <c r="X64" s="118">
        <f t="shared" si="3"/>
        <v>5312</v>
      </c>
      <c r="Y64" s="119">
        <f t="shared" si="12"/>
        <v>52.72979948381974</v>
      </c>
      <c r="Z64" s="107"/>
      <c r="AA64" s="114"/>
      <c r="AB64" s="107"/>
      <c r="AC64" s="114"/>
      <c r="AD64" s="83"/>
      <c r="AE64" s="83"/>
      <c r="AF64" s="83"/>
      <c r="AG64" s="83"/>
      <c r="AH64" s="83"/>
      <c r="AI64" s="83"/>
      <c r="AJ64" s="34">
        <v>2163</v>
      </c>
      <c r="AK64" s="174">
        <f t="shared" si="13"/>
        <v>46.356622374624948</v>
      </c>
      <c r="AL64" s="185" t="s">
        <v>29</v>
      </c>
      <c r="AM64" s="128" t="s">
        <v>29</v>
      </c>
      <c r="AN64" s="128" t="s">
        <v>29</v>
      </c>
      <c r="AO64" s="128" t="s">
        <v>29</v>
      </c>
      <c r="AP64" s="34" t="s">
        <v>167</v>
      </c>
      <c r="AQ64" s="35" t="s">
        <v>167</v>
      </c>
      <c r="AR64" s="14"/>
      <c r="AS64" s="14"/>
      <c r="AT64" s="14"/>
      <c r="AU64" s="14"/>
      <c r="AV64" s="14"/>
      <c r="AW64" s="14"/>
      <c r="AX64" s="14"/>
      <c r="AY64" s="14"/>
      <c r="AZ64" s="14"/>
    </row>
    <row r="65" spans="1:52" ht="12" hidden="1" customHeight="1">
      <c r="A65" s="240"/>
      <c r="B65" s="42" t="s">
        <v>70</v>
      </c>
      <c r="C65" s="58" t="s">
        <v>71</v>
      </c>
      <c r="D65" s="97">
        <v>61022</v>
      </c>
      <c r="E65" s="95">
        <f t="shared" si="4"/>
        <v>98.682018856024712</v>
      </c>
      <c r="F65" s="91">
        <v>849</v>
      </c>
      <c r="G65" s="95">
        <f t="shared" si="5"/>
        <v>115.04065040650406</v>
      </c>
      <c r="H65" s="98">
        <v>0</v>
      </c>
      <c r="I65" s="95" t="s">
        <v>167</v>
      </c>
      <c r="J65" s="91">
        <f t="shared" si="0"/>
        <v>60173</v>
      </c>
      <c r="K65" s="95">
        <f t="shared" si="6"/>
        <v>98.484426913697448</v>
      </c>
      <c r="L65" s="91">
        <v>42730</v>
      </c>
      <c r="M65" s="95">
        <f t="shared" si="7"/>
        <v>101.69693219411191</v>
      </c>
      <c r="N65" s="91">
        <v>25702</v>
      </c>
      <c r="O65" s="95">
        <f t="shared" si="8"/>
        <v>97.374502746732333</v>
      </c>
      <c r="P65" s="91">
        <f t="shared" si="1"/>
        <v>-17028</v>
      </c>
      <c r="Q65" s="95">
        <f t="shared" si="9"/>
        <v>109.00012802458072</v>
      </c>
      <c r="R65" s="91">
        <f t="shared" si="2"/>
        <v>43145</v>
      </c>
      <c r="S65" s="95">
        <f t="shared" si="10"/>
        <v>94.872133166215889</v>
      </c>
      <c r="T65" s="91">
        <v>37179</v>
      </c>
      <c r="U65" s="95">
        <f t="shared" si="11"/>
        <v>110.44798288871725</v>
      </c>
      <c r="V65" s="118"/>
      <c r="W65" s="119"/>
      <c r="X65" s="118">
        <f t="shared" si="3"/>
        <v>5966</v>
      </c>
      <c r="Y65" s="119">
        <f t="shared" si="12"/>
        <v>50.495133305120611</v>
      </c>
      <c r="Z65" s="107"/>
      <c r="AA65" s="114"/>
      <c r="AB65" s="107"/>
      <c r="AC65" s="114"/>
      <c r="AD65" s="83"/>
      <c r="AE65" s="83"/>
      <c r="AF65" s="83"/>
      <c r="AG65" s="83"/>
      <c r="AH65" s="83"/>
      <c r="AI65" s="83"/>
      <c r="AJ65" s="34">
        <v>2495</v>
      </c>
      <c r="AK65" s="174">
        <f t="shared" si="13"/>
        <v>41.989229215752275</v>
      </c>
      <c r="AL65" s="185" t="s">
        <v>29</v>
      </c>
      <c r="AM65" s="128" t="s">
        <v>29</v>
      </c>
      <c r="AN65" s="128" t="s">
        <v>29</v>
      </c>
      <c r="AO65" s="128" t="s">
        <v>29</v>
      </c>
      <c r="AP65" s="34" t="s">
        <v>167</v>
      </c>
      <c r="AQ65" s="35" t="s">
        <v>167</v>
      </c>
      <c r="AR65" s="14"/>
      <c r="AS65" s="14"/>
      <c r="AT65" s="14"/>
      <c r="AU65" s="14"/>
      <c r="AV65" s="14"/>
      <c r="AW65" s="14"/>
      <c r="AX65" s="14"/>
      <c r="AY65" s="14"/>
      <c r="AZ65" s="14"/>
    </row>
    <row r="66" spans="1:52" ht="12" hidden="1" customHeight="1">
      <c r="A66" s="240"/>
      <c r="B66" s="42" t="s">
        <v>73</v>
      </c>
      <c r="C66" s="58" t="s">
        <v>72</v>
      </c>
      <c r="D66" s="97">
        <v>63809</v>
      </c>
      <c r="E66" s="95">
        <f t="shared" si="4"/>
        <v>98.438777556656021</v>
      </c>
      <c r="F66" s="91">
        <v>768</v>
      </c>
      <c r="G66" s="95">
        <f t="shared" si="5"/>
        <v>103.36473755047106</v>
      </c>
      <c r="H66" s="98">
        <v>0</v>
      </c>
      <c r="I66" s="95" t="s">
        <v>167</v>
      </c>
      <c r="J66" s="91">
        <f t="shared" si="0"/>
        <v>63041</v>
      </c>
      <c r="K66" s="95">
        <f t="shared" si="6"/>
        <v>98.381659852055307</v>
      </c>
      <c r="L66" s="91">
        <v>45870</v>
      </c>
      <c r="M66" s="95">
        <f t="shared" si="7"/>
        <v>101.32090475349003</v>
      </c>
      <c r="N66" s="91">
        <v>33133</v>
      </c>
      <c r="O66" s="95">
        <f t="shared" si="8"/>
        <v>93.858530919803968</v>
      </c>
      <c r="P66" s="91">
        <f t="shared" si="1"/>
        <v>-12737</v>
      </c>
      <c r="Q66" s="95">
        <f t="shared" si="9"/>
        <v>127.74044729716177</v>
      </c>
      <c r="R66" s="91">
        <f t="shared" si="2"/>
        <v>50304</v>
      </c>
      <c r="S66" s="95">
        <f t="shared" si="10"/>
        <v>92.971334577781064</v>
      </c>
      <c r="T66" s="91">
        <v>36108</v>
      </c>
      <c r="U66" s="95">
        <f t="shared" si="11"/>
        <v>110.26353559104652</v>
      </c>
      <c r="V66" s="118"/>
      <c r="W66" s="119"/>
      <c r="X66" s="118">
        <f t="shared" si="3"/>
        <v>14196</v>
      </c>
      <c r="Y66" s="119">
        <f t="shared" si="12"/>
        <v>66.460674157303373</v>
      </c>
      <c r="Z66" s="107"/>
      <c r="AA66" s="114"/>
      <c r="AB66" s="107"/>
      <c r="AC66" s="114"/>
      <c r="AD66" s="83"/>
      <c r="AE66" s="83"/>
      <c r="AF66" s="83"/>
      <c r="AG66" s="83"/>
      <c r="AH66" s="83"/>
      <c r="AI66" s="83"/>
      <c r="AJ66" s="34">
        <v>6628</v>
      </c>
      <c r="AK66" s="174">
        <f t="shared" si="13"/>
        <v>61.444331139334388</v>
      </c>
      <c r="AL66" s="185" t="s">
        <v>29</v>
      </c>
      <c r="AM66" s="128" t="s">
        <v>29</v>
      </c>
      <c r="AN66" s="128" t="s">
        <v>29</v>
      </c>
      <c r="AO66" s="128" t="s">
        <v>29</v>
      </c>
      <c r="AP66" s="34" t="s">
        <v>167</v>
      </c>
      <c r="AQ66" s="35" t="s">
        <v>167</v>
      </c>
      <c r="AR66" s="14"/>
      <c r="AS66" s="14"/>
      <c r="AT66" s="14"/>
      <c r="AU66" s="14"/>
      <c r="AV66" s="14"/>
      <c r="AW66" s="14"/>
      <c r="AX66" s="14"/>
      <c r="AY66" s="14"/>
      <c r="AZ66" s="14"/>
    </row>
    <row r="67" spans="1:52" ht="12" hidden="1" customHeight="1">
      <c r="A67" s="240"/>
      <c r="B67" s="42" t="s">
        <v>94</v>
      </c>
      <c r="C67" s="58" t="s">
        <v>95</v>
      </c>
      <c r="D67" s="97">
        <v>64723</v>
      </c>
      <c r="E67" s="95">
        <f t="shared" si="4"/>
        <v>96.79218759346773</v>
      </c>
      <c r="F67" s="91">
        <v>773</v>
      </c>
      <c r="G67" s="95">
        <f t="shared" si="5"/>
        <v>96.988707653701383</v>
      </c>
      <c r="H67" s="98">
        <v>0</v>
      </c>
      <c r="I67" s="95" t="s">
        <v>167</v>
      </c>
      <c r="J67" s="91">
        <f t="shared" si="0"/>
        <v>63950</v>
      </c>
      <c r="K67" s="95">
        <f t="shared" si="6"/>
        <v>96.789817015029286</v>
      </c>
      <c r="L67" s="91">
        <v>45362</v>
      </c>
      <c r="M67" s="95">
        <f t="shared" si="7"/>
        <v>96.0103286981184</v>
      </c>
      <c r="N67" s="91">
        <v>31701</v>
      </c>
      <c r="O67" s="95">
        <f t="shared" si="8"/>
        <v>88.224980518757661</v>
      </c>
      <c r="P67" s="91">
        <f t="shared" si="1"/>
        <v>-13661</v>
      </c>
      <c r="Q67" s="95">
        <f t="shared" si="9"/>
        <v>120.73353954927089</v>
      </c>
      <c r="R67" s="91">
        <f t="shared" si="2"/>
        <v>50289</v>
      </c>
      <c r="S67" s="95">
        <f t="shared" si="10"/>
        <v>91.841989918912986</v>
      </c>
      <c r="T67" s="91">
        <v>35419</v>
      </c>
      <c r="U67" s="95">
        <f t="shared" si="11"/>
        <v>109.04864532019704</v>
      </c>
      <c r="V67" s="118"/>
      <c r="W67" s="119"/>
      <c r="X67" s="118">
        <f t="shared" si="3"/>
        <v>14870</v>
      </c>
      <c r="Y67" s="119">
        <f t="shared" si="12"/>
        <v>66.753456634943447</v>
      </c>
      <c r="Z67" s="107"/>
      <c r="AA67" s="114"/>
      <c r="AB67" s="107"/>
      <c r="AC67" s="114"/>
      <c r="AD67" s="83"/>
      <c r="AE67" s="83"/>
      <c r="AF67" s="83"/>
      <c r="AG67" s="83"/>
      <c r="AH67" s="83"/>
      <c r="AI67" s="83"/>
      <c r="AJ67" s="34">
        <v>7177</v>
      </c>
      <c r="AK67" s="174">
        <f t="shared" si="13"/>
        <v>51.034629879826497</v>
      </c>
      <c r="AL67" s="185" t="s">
        <v>29</v>
      </c>
      <c r="AM67" s="128" t="s">
        <v>29</v>
      </c>
      <c r="AN67" s="128" t="s">
        <v>29</v>
      </c>
      <c r="AO67" s="128" t="s">
        <v>29</v>
      </c>
      <c r="AP67" s="34" t="s">
        <v>167</v>
      </c>
      <c r="AQ67" s="35" t="s">
        <v>167</v>
      </c>
      <c r="AR67" s="14"/>
      <c r="AS67" s="139"/>
      <c r="AT67" s="14"/>
      <c r="AU67" s="14"/>
      <c r="AV67" s="14"/>
      <c r="AW67" s="14"/>
      <c r="AX67" s="14"/>
      <c r="AY67" s="14"/>
      <c r="AZ67" s="14"/>
    </row>
    <row r="68" spans="1:52" ht="12" hidden="1" customHeight="1">
      <c r="A68" s="240"/>
      <c r="B68" s="42" t="s">
        <v>76</v>
      </c>
      <c r="C68" s="58" t="s">
        <v>77</v>
      </c>
      <c r="D68" s="97">
        <v>60123</v>
      </c>
      <c r="E68" s="95">
        <f t="shared" si="4"/>
        <v>97.455140777721951</v>
      </c>
      <c r="F68" s="91">
        <v>756</v>
      </c>
      <c r="G68" s="95">
        <f t="shared" si="5"/>
        <v>103.13778990450204</v>
      </c>
      <c r="H68" s="98">
        <v>0</v>
      </c>
      <c r="I68" s="95" t="s">
        <v>167</v>
      </c>
      <c r="J68" s="91">
        <f t="shared" si="0"/>
        <v>59367</v>
      </c>
      <c r="K68" s="95">
        <f t="shared" si="6"/>
        <v>97.386811023622045</v>
      </c>
      <c r="L68" s="91">
        <v>41677</v>
      </c>
      <c r="M68" s="95">
        <f t="shared" si="7"/>
        <v>98.114317999905836</v>
      </c>
      <c r="N68" s="91">
        <v>27861</v>
      </c>
      <c r="O68" s="95">
        <f t="shared" si="8"/>
        <v>85.599729630084795</v>
      </c>
      <c r="P68" s="91">
        <f t="shared" si="1"/>
        <v>-13816</v>
      </c>
      <c r="Q68" s="95">
        <f t="shared" si="9"/>
        <v>139.13393756294059</v>
      </c>
      <c r="R68" s="91">
        <f t="shared" si="2"/>
        <v>45551</v>
      </c>
      <c r="S68" s="95">
        <f t="shared" si="10"/>
        <v>89.263178522437784</v>
      </c>
      <c r="T68" s="91">
        <v>34298</v>
      </c>
      <c r="U68" s="95">
        <f t="shared" si="11"/>
        <v>108.01839254220206</v>
      </c>
      <c r="V68" s="118"/>
      <c r="W68" s="119"/>
      <c r="X68" s="118">
        <f t="shared" si="3"/>
        <v>11253</v>
      </c>
      <c r="Y68" s="119">
        <f t="shared" si="12"/>
        <v>58.372237784002493</v>
      </c>
      <c r="Z68" s="107"/>
      <c r="AA68" s="114"/>
      <c r="AB68" s="107"/>
      <c r="AC68" s="114"/>
      <c r="AD68" s="83"/>
      <c r="AE68" s="83"/>
      <c r="AF68" s="83"/>
      <c r="AG68" s="83"/>
      <c r="AH68" s="83"/>
      <c r="AI68" s="83"/>
      <c r="AJ68" s="34">
        <v>4692</v>
      </c>
      <c r="AK68" s="174">
        <f t="shared" si="13"/>
        <v>47.132094424912104</v>
      </c>
      <c r="AL68" s="185" t="s">
        <v>29</v>
      </c>
      <c r="AM68" s="128" t="s">
        <v>29</v>
      </c>
      <c r="AN68" s="128" t="s">
        <v>29</v>
      </c>
      <c r="AO68" s="128" t="s">
        <v>29</v>
      </c>
      <c r="AP68" s="34" t="s">
        <v>167</v>
      </c>
      <c r="AQ68" s="35" t="s">
        <v>167</v>
      </c>
      <c r="AR68" s="14"/>
      <c r="AS68" s="139"/>
      <c r="AT68" s="14"/>
      <c r="AU68" s="14"/>
      <c r="AV68" s="14"/>
      <c r="AW68" s="14"/>
      <c r="AX68" s="14"/>
      <c r="AY68" s="14"/>
      <c r="AZ68" s="14"/>
    </row>
    <row r="69" spans="1:52" ht="12" hidden="1" customHeight="1">
      <c r="A69" s="240"/>
      <c r="B69" s="43" t="s">
        <v>78</v>
      </c>
      <c r="C69" s="58" t="s">
        <v>79</v>
      </c>
      <c r="D69" s="99">
        <v>67462</v>
      </c>
      <c r="E69" s="93">
        <f t="shared" si="4"/>
        <v>96.68505911859549</v>
      </c>
      <c r="F69" s="92">
        <v>809</v>
      </c>
      <c r="G69" s="93">
        <f t="shared" si="5"/>
        <v>105.61357702349869</v>
      </c>
      <c r="H69" s="100">
        <v>0</v>
      </c>
      <c r="I69" s="93" t="s">
        <v>167</v>
      </c>
      <c r="J69" s="92">
        <f t="shared" si="0"/>
        <v>66653</v>
      </c>
      <c r="K69" s="93">
        <f t="shared" si="6"/>
        <v>96.585952556912872</v>
      </c>
      <c r="L69" s="92">
        <v>48523</v>
      </c>
      <c r="M69" s="93">
        <f t="shared" si="7"/>
        <v>97.431830046986065</v>
      </c>
      <c r="N69" s="92">
        <v>36277</v>
      </c>
      <c r="O69" s="93">
        <f t="shared" si="8"/>
        <v>92.851292551830042</v>
      </c>
      <c r="P69" s="92">
        <f t="shared" si="1"/>
        <v>-12246</v>
      </c>
      <c r="Q69" s="93">
        <f t="shared" si="9"/>
        <v>114.107342527022</v>
      </c>
      <c r="R69" s="92">
        <f t="shared" si="2"/>
        <v>54407</v>
      </c>
      <c r="S69" s="93">
        <f t="shared" si="10"/>
        <v>93.359301268081751</v>
      </c>
      <c r="T69" s="92">
        <v>35341</v>
      </c>
      <c r="U69" s="93">
        <f t="shared" si="11"/>
        <v>105.57746310569398</v>
      </c>
      <c r="V69" s="120"/>
      <c r="W69" s="121"/>
      <c r="X69" s="120">
        <f t="shared" si="3"/>
        <v>19066</v>
      </c>
      <c r="Y69" s="121">
        <f t="shared" si="12"/>
        <v>76.869733499979844</v>
      </c>
      <c r="Z69" s="109"/>
      <c r="AA69" s="116"/>
      <c r="AB69" s="109"/>
      <c r="AC69" s="116"/>
      <c r="AD69" s="85"/>
      <c r="AE69" s="85"/>
      <c r="AF69" s="85"/>
      <c r="AG69" s="85"/>
      <c r="AH69" s="85"/>
      <c r="AI69" s="85"/>
      <c r="AJ69" s="36">
        <v>9406</v>
      </c>
      <c r="AK69" s="175">
        <f t="shared" si="13"/>
        <v>64.182872739679283</v>
      </c>
      <c r="AL69" s="187" t="s">
        <v>29</v>
      </c>
      <c r="AM69" s="188" t="s">
        <v>29</v>
      </c>
      <c r="AN69" s="188" t="s">
        <v>29</v>
      </c>
      <c r="AO69" s="188" t="s">
        <v>29</v>
      </c>
      <c r="AP69" s="34" t="s">
        <v>167</v>
      </c>
      <c r="AQ69" s="37" t="s">
        <v>167</v>
      </c>
      <c r="AR69" s="14"/>
      <c r="AS69" s="139"/>
      <c r="AT69" s="14"/>
      <c r="AU69" s="14"/>
      <c r="AV69" s="14"/>
      <c r="AW69" s="14"/>
      <c r="AX69" s="14"/>
      <c r="AY69" s="14"/>
      <c r="AZ69" s="14"/>
    </row>
    <row r="70" spans="1:52" ht="12" hidden="1" customHeight="1">
      <c r="A70" s="240"/>
      <c r="B70" s="41" t="s">
        <v>96</v>
      </c>
      <c r="C70" s="59" t="s">
        <v>97</v>
      </c>
      <c r="D70" s="101">
        <v>65617</v>
      </c>
      <c r="E70" s="94">
        <f t="shared" si="4"/>
        <v>97.35171063173199</v>
      </c>
      <c r="F70" s="96">
        <v>826</v>
      </c>
      <c r="G70" s="94">
        <f t="shared" si="5"/>
        <v>107.83289817232375</v>
      </c>
      <c r="H70" s="102">
        <v>0</v>
      </c>
      <c r="I70" s="94" t="s">
        <v>167</v>
      </c>
      <c r="J70" s="96">
        <f t="shared" si="0"/>
        <v>64791</v>
      </c>
      <c r="K70" s="94">
        <f t="shared" si="6"/>
        <v>97.231226364127494</v>
      </c>
      <c r="L70" s="96">
        <v>45937</v>
      </c>
      <c r="M70" s="94">
        <f t="shared" si="7"/>
        <v>92.428571428571431</v>
      </c>
      <c r="N70" s="96">
        <v>32920</v>
      </c>
      <c r="O70" s="94">
        <f t="shared" si="8"/>
        <v>86.318107923855464</v>
      </c>
      <c r="P70" s="96">
        <f t="shared" si="1"/>
        <v>-13017</v>
      </c>
      <c r="Q70" s="94">
        <f t="shared" si="9"/>
        <v>112.58432797093928</v>
      </c>
      <c r="R70" s="96">
        <f t="shared" si="2"/>
        <v>51774</v>
      </c>
      <c r="S70" s="94">
        <f t="shared" si="10"/>
        <v>94.008061880379117</v>
      </c>
      <c r="T70" s="96">
        <v>36145</v>
      </c>
      <c r="U70" s="94">
        <f t="shared" si="11"/>
        <v>106.25569568157098</v>
      </c>
      <c r="V70" s="122">
        <v>1268</v>
      </c>
      <c r="W70" s="118" t="s">
        <v>59</v>
      </c>
      <c r="X70" s="122">
        <f t="shared" si="3"/>
        <v>15629</v>
      </c>
      <c r="Y70" s="123">
        <f t="shared" si="12"/>
        <v>74.222348862611014</v>
      </c>
      <c r="Z70" s="112"/>
      <c r="AA70" s="111"/>
      <c r="AB70" s="112"/>
      <c r="AC70" s="111"/>
      <c r="AD70" s="87"/>
      <c r="AE70" s="87"/>
      <c r="AF70" s="87"/>
      <c r="AG70" s="87"/>
      <c r="AH70" s="87"/>
      <c r="AI70" s="87"/>
      <c r="AJ70" s="30">
        <v>7825</v>
      </c>
      <c r="AK70" s="47">
        <f t="shared" si="13"/>
        <v>69.506128974951139</v>
      </c>
      <c r="AL70" s="189" t="s">
        <v>29</v>
      </c>
      <c r="AM70" s="180" t="s">
        <v>29</v>
      </c>
      <c r="AN70" s="180" t="s">
        <v>29</v>
      </c>
      <c r="AO70" s="180" t="s">
        <v>29</v>
      </c>
      <c r="AP70" s="30" t="s">
        <v>167</v>
      </c>
      <c r="AQ70" s="31" t="s">
        <v>167</v>
      </c>
      <c r="AR70" s="14"/>
      <c r="AS70" s="139"/>
      <c r="AT70" s="14"/>
      <c r="AU70" s="14"/>
      <c r="AV70" s="14"/>
      <c r="AW70" s="14"/>
      <c r="AX70" s="14"/>
      <c r="AY70" s="14"/>
      <c r="AZ70" s="14"/>
    </row>
    <row r="71" spans="1:52" ht="12" hidden="1" customHeight="1">
      <c r="A71" s="240"/>
      <c r="B71" s="42" t="s">
        <v>60</v>
      </c>
      <c r="C71" s="58" t="s">
        <v>61</v>
      </c>
      <c r="D71" s="97">
        <v>68204</v>
      </c>
      <c r="E71" s="95">
        <f t="shared" si="4"/>
        <v>98.660494720092586</v>
      </c>
      <c r="F71" s="91">
        <v>803</v>
      </c>
      <c r="G71" s="95">
        <f t="shared" si="5"/>
        <v>105.51905387647831</v>
      </c>
      <c r="H71" s="98">
        <v>0</v>
      </c>
      <c r="I71" s="95" t="s">
        <v>167</v>
      </c>
      <c r="J71" s="91">
        <f t="shared" si="0"/>
        <v>67401</v>
      </c>
      <c r="K71" s="95">
        <f t="shared" si="6"/>
        <v>98.584153636882206</v>
      </c>
      <c r="L71" s="91">
        <v>47009</v>
      </c>
      <c r="M71" s="95">
        <f t="shared" si="7"/>
        <v>93.740528037010449</v>
      </c>
      <c r="N71" s="91">
        <v>31885</v>
      </c>
      <c r="O71" s="95">
        <f t="shared" si="8"/>
        <v>91.437010696567341</v>
      </c>
      <c r="P71" s="91">
        <f t="shared" si="1"/>
        <v>-15124</v>
      </c>
      <c r="Q71" s="95">
        <f t="shared" si="9"/>
        <v>98.998494468809312</v>
      </c>
      <c r="R71" s="91">
        <f t="shared" si="2"/>
        <v>52277</v>
      </c>
      <c r="S71" s="95">
        <f t="shared" si="10"/>
        <v>98.464928802832816</v>
      </c>
      <c r="T71" s="91">
        <v>37403</v>
      </c>
      <c r="U71" s="95">
        <f t="shared" si="11"/>
        <v>100.48087255534064</v>
      </c>
      <c r="V71" s="118">
        <v>1058</v>
      </c>
      <c r="W71" s="107" t="s">
        <v>59</v>
      </c>
      <c r="X71" s="118">
        <f t="shared" si="3"/>
        <v>14874</v>
      </c>
      <c r="Y71" s="119">
        <f t="shared" si="12"/>
        <v>93.73582051928409</v>
      </c>
      <c r="Z71" s="107"/>
      <c r="AA71" s="114"/>
      <c r="AB71" s="107"/>
      <c r="AC71" s="114"/>
      <c r="AD71" s="83"/>
      <c r="AE71" s="83"/>
      <c r="AF71" s="83"/>
      <c r="AG71" s="83"/>
      <c r="AH71" s="83"/>
      <c r="AI71" s="83"/>
      <c r="AJ71" s="34">
        <v>8168</v>
      </c>
      <c r="AK71" s="174">
        <f t="shared" si="13"/>
        <v>96.400330461465828</v>
      </c>
      <c r="AL71" s="185" t="s">
        <v>29</v>
      </c>
      <c r="AM71" s="128" t="s">
        <v>29</v>
      </c>
      <c r="AN71" s="128" t="s">
        <v>29</v>
      </c>
      <c r="AO71" s="128" t="s">
        <v>29</v>
      </c>
      <c r="AP71" s="34" t="s">
        <v>167</v>
      </c>
      <c r="AQ71" s="35" t="s">
        <v>167</v>
      </c>
      <c r="AR71" s="14"/>
      <c r="AS71" s="139"/>
      <c r="AT71" s="14"/>
      <c r="AU71" s="14"/>
      <c r="AV71" s="14"/>
      <c r="AW71" s="14"/>
      <c r="AX71" s="14"/>
      <c r="AY71" s="14"/>
      <c r="AZ71" s="14"/>
    </row>
    <row r="72" spans="1:52" ht="12" hidden="1" customHeight="1">
      <c r="A72" s="240"/>
      <c r="B72" s="42" t="s">
        <v>62</v>
      </c>
      <c r="C72" s="58" t="s">
        <v>63</v>
      </c>
      <c r="D72" s="97">
        <v>64357</v>
      </c>
      <c r="E72" s="95">
        <f t="shared" si="4"/>
        <v>97.491403208458934</v>
      </c>
      <c r="F72" s="91">
        <v>794</v>
      </c>
      <c r="G72" s="95">
        <f t="shared" si="5"/>
        <v>108.02721088435374</v>
      </c>
      <c r="H72" s="98">
        <v>0</v>
      </c>
      <c r="I72" s="95" t="s">
        <v>167</v>
      </c>
      <c r="J72" s="91">
        <f t="shared" si="0"/>
        <v>63563</v>
      </c>
      <c r="K72" s="95">
        <f t="shared" si="6"/>
        <v>97.372774901191832</v>
      </c>
      <c r="L72" s="91">
        <v>43893</v>
      </c>
      <c r="M72" s="95">
        <f t="shared" si="7"/>
        <v>92.714714207257828</v>
      </c>
      <c r="N72" s="91">
        <v>27088</v>
      </c>
      <c r="O72" s="95">
        <f t="shared" si="8"/>
        <v>92.286726628509129</v>
      </c>
      <c r="P72" s="91">
        <f t="shared" si="1"/>
        <v>-16805</v>
      </c>
      <c r="Q72" s="95">
        <f t="shared" si="9"/>
        <v>93.4130072262368</v>
      </c>
      <c r="R72" s="91">
        <f t="shared" si="2"/>
        <v>46758</v>
      </c>
      <c r="S72" s="95">
        <f t="shared" si="10"/>
        <v>98.879208255794282</v>
      </c>
      <c r="T72" s="91">
        <v>37433</v>
      </c>
      <c r="U72" s="95">
        <f t="shared" si="11"/>
        <v>99.283876614592998</v>
      </c>
      <c r="V72" s="118">
        <v>1137</v>
      </c>
      <c r="W72" s="107" t="s">
        <v>59</v>
      </c>
      <c r="X72" s="118">
        <f t="shared" si="3"/>
        <v>9325</v>
      </c>
      <c r="Y72" s="119">
        <f t="shared" si="12"/>
        <v>97.287428273343764</v>
      </c>
      <c r="Z72" s="107"/>
      <c r="AA72" s="114"/>
      <c r="AB72" s="107"/>
      <c r="AC72" s="114"/>
      <c r="AD72" s="83"/>
      <c r="AE72" s="83"/>
      <c r="AF72" s="83"/>
      <c r="AG72" s="83"/>
      <c r="AH72" s="83"/>
      <c r="AI72" s="83"/>
      <c r="AJ72" s="34">
        <v>4633</v>
      </c>
      <c r="AK72" s="174">
        <f t="shared" si="13"/>
        <v>100.49891540130152</v>
      </c>
      <c r="AL72" s="185" t="s">
        <v>29</v>
      </c>
      <c r="AM72" s="128" t="s">
        <v>29</v>
      </c>
      <c r="AN72" s="128" t="s">
        <v>29</v>
      </c>
      <c r="AO72" s="128" t="s">
        <v>29</v>
      </c>
      <c r="AP72" s="34" t="s">
        <v>167</v>
      </c>
      <c r="AQ72" s="35" t="s">
        <v>167</v>
      </c>
      <c r="AR72" s="14"/>
      <c r="AS72" s="139"/>
      <c r="AT72" s="14"/>
      <c r="AU72" s="14"/>
      <c r="AV72" s="14"/>
      <c r="AW72" s="14"/>
      <c r="AX72" s="14"/>
      <c r="AY72" s="14"/>
      <c r="AZ72" s="14"/>
    </row>
    <row r="73" spans="1:52" ht="12" hidden="1" customHeight="1">
      <c r="A73" s="240"/>
      <c r="B73" s="42" t="s">
        <v>64</v>
      </c>
      <c r="C73" s="58" t="s">
        <v>42</v>
      </c>
      <c r="D73" s="97">
        <v>65405</v>
      </c>
      <c r="E73" s="95">
        <f t="shared" si="4"/>
        <v>99.06996470712977</v>
      </c>
      <c r="F73" s="91">
        <v>788</v>
      </c>
      <c r="G73" s="95">
        <f t="shared" si="5"/>
        <v>106.63058186738836</v>
      </c>
      <c r="H73" s="98">
        <v>0</v>
      </c>
      <c r="I73" s="95" t="s">
        <v>167</v>
      </c>
      <c r="J73" s="91">
        <f t="shared" si="0"/>
        <v>64617</v>
      </c>
      <c r="K73" s="95">
        <f t="shared" si="6"/>
        <v>98.984375</v>
      </c>
      <c r="L73" s="91">
        <v>46038</v>
      </c>
      <c r="M73" s="95">
        <f t="shared" si="7"/>
        <v>96.255409897760771</v>
      </c>
      <c r="N73" s="91">
        <v>35182</v>
      </c>
      <c r="O73" s="95">
        <f t="shared" si="8"/>
        <v>120.97517364692938</v>
      </c>
      <c r="P73" s="91">
        <f t="shared" si="1"/>
        <v>-10856</v>
      </c>
      <c r="Q73" s="95">
        <f t="shared" si="9"/>
        <v>57.907931935776389</v>
      </c>
      <c r="R73" s="91">
        <f t="shared" si="2"/>
        <v>53761</v>
      </c>
      <c r="S73" s="95">
        <f t="shared" si="10"/>
        <v>115.5330625577547</v>
      </c>
      <c r="T73" s="91">
        <v>36222</v>
      </c>
      <c r="U73" s="95">
        <f t="shared" si="11"/>
        <v>95.972656456997512</v>
      </c>
      <c r="V73" s="118">
        <v>1168</v>
      </c>
      <c r="W73" s="107" t="s">
        <v>59</v>
      </c>
      <c r="X73" s="118">
        <f t="shared" si="3"/>
        <v>17539</v>
      </c>
      <c r="Y73" s="119">
        <f t="shared" si="12"/>
        <v>199.51086338300536</v>
      </c>
      <c r="Z73" s="107"/>
      <c r="AA73" s="114"/>
      <c r="AB73" s="107"/>
      <c r="AC73" s="114"/>
      <c r="AD73" s="83"/>
      <c r="AE73" s="83"/>
      <c r="AF73" s="83"/>
      <c r="AG73" s="83"/>
      <c r="AH73" s="83"/>
      <c r="AI73" s="83"/>
      <c r="AJ73" s="34">
        <v>7395</v>
      </c>
      <c r="AK73" s="174">
        <f t="shared" si="13"/>
        <v>169.45462878093491</v>
      </c>
      <c r="AL73" s="185" t="s">
        <v>29</v>
      </c>
      <c r="AM73" s="128" t="s">
        <v>29</v>
      </c>
      <c r="AN73" s="128" t="s">
        <v>29</v>
      </c>
      <c r="AO73" s="128" t="s">
        <v>29</v>
      </c>
      <c r="AP73" s="34" t="s">
        <v>167</v>
      </c>
      <c r="AQ73" s="35" t="s">
        <v>167</v>
      </c>
      <c r="AR73" s="14"/>
      <c r="AS73" s="139"/>
      <c r="AT73" s="14"/>
      <c r="AU73" s="14"/>
      <c r="AV73" s="14"/>
      <c r="AW73" s="14"/>
      <c r="AX73" s="14"/>
      <c r="AY73" s="14"/>
      <c r="AZ73" s="14"/>
    </row>
    <row r="74" spans="1:52" ht="12" hidden="1" customHeight="1">
      <c r="A74" s="240"/>
      <c r="B74" s="42" t="s">
        <v>65</v>
      </c>
      <c r="C74" s="58" t="s">
        <v>66</v>
      </c>
      <c r="D74" s="97">
        <v>63881</v>
      </c>
      <c r="E74" s="95">
        <f t="shared" si="4"/>
        <v>98.46934056787002</v>
      </c>
      <c r="F74" s="91">
        <v>772</v>
      </c>
      <c r="G74" s="95">
        <f t="shared" si="5"/>
        <v>101.98150594451782</v>
      </c>
      <c r="H74" s="98">
        <v>0</v>
      </c>
      <c r="I74" s="95" t="s">
        <v>167</v>
      </c>
      <c r="J74" s="91">
        <f t="shared" si="0"/>
        <v>63109</v>
      </c>
      <c r="K74" s="95">
        <f t="shared" si="6"/>
        <v>98.427874042765566</v>
      </c>
      <c r="L74" s="91">
        <v>45849</v>
      </c>
      <c r="M74" s="95">
        <f t="shared" si="7"/>
        <v>97.211856500720884</v>
      </c>
      <c r="N74" s="91">
        <v>33946</v>
      </c>
      <c r="O74" s="95">
        <f t="shared" si="8"/>
        <v>109.52089046620424</v>
      </c>
      <c r="P74" s="91">
        <f t="shared" si="1"/>
        <v>-11903</v>
      </c>
      <c r="Q74" s="95">
        <f t="shared" si="9"/>
        <v>73.616179108169959</v>
      </c>
      <c r="R74" s="91">
        <f t="shared" si="2"/>
        <v>51206</v>
      </c>
      <c r="S74" s="95">
        <f t="shared" si="10"/>
        <v>106.79486109952447</v>
      </c>
      <c r="T74" s="91">
        <v>34499</v>
      </c>
      <c r="U74" s="95">
        <f t="shared" si="11"/>
        <v>92.744233560944139</v>
      </c>
      <c r="V74" s="118">
        <v>1308</v>
      </c>
      <c r="W74" s="107" t="s">
        <v>59</v>
      </c>
      <c r="X74" s="118">
        <f t="shared" si="3"/>
        <v>16707</v>
      </c>
      <c r="Y74" s="119">
        <f t="shared" si="12"/>
        <v>155.4139534883721</v>
      </c>
      <c r="Z74" s="107"/>
      <c r="AA74" s="114"/>
      <c r="AB74" s="107"/>
      <c r="AC74" s="114"/>
      <c r="AD74" s="83"/>
      <c r="AE74" s="83"/>
      <c r="AF74" s="83"/>
      <c r="AG74" s="83"/>
      <c r="AH74" s="83"/>
      <c r="AI74" s="83"/>
      <c r="AJ74" s="34">
        <v>8423</v>
      </c>
      <c r="AK74" s="174">
        <f t="shared" si="13"/>
        <v>155.3772366722007</v>
      </c>
      <c r="AL74" s="185" t="s">
        <v>29</v>
      </c>
      <c r="AM74" s="128" t="s">
        <v>29</v>
      </c>
      <c r="AN74" s="128" t="s">
        <v>29</v>
      </c>
      <c r="AO74" s="128" t="s">
        <v>29</v>
      </c>
      <c r="AP74" s="34" t="s">
        <v>167</v>
      </c>
      <c r="AQ74" s="35" t="s">
        <v>167</v>
      </c>
      <c r="AR74" s="14"/>
      <c r="AS74" s="139"/>
      <c r="AT74" s="14"/>
      <c r="AU74" s="14"/>
      <c r="AV74" s="14"/>
      <c r="AW74" s="14"/>
      <c r="AX74" s="14"/>
      <c r="AY74" s="14"/>
      <c r="AZ74" s="14"/>
    </row>
    <row r="75" spans="1:52" ht="12" hidden="1" customHeight="1">
      <c r="A75" s="240"/>
      <c r="B75" s="42" t="s">
        <v>67</v>
      </c>
      <c r="C75" s="58" t="s">
        <v>68</v>
      </c>
      <c r="D75" s="97">
        <v>61541</v>
      </c>
      <c r="E75" s="95">
        <f t="shared" si="4"/>
        <v>99.01692624533402</v>
      </c>
      <c r="F75" s="91">
        <v>755</v>
      </c>
      <c r="G75" s="95">
        <f t="shared" si="5"/>
        <v>88.304093567251456</v>
      </c>
      <c r="H75" s="98">
        <v>0</v>
      </c>
      <c r="I75" s="95" t="s">
        <v>167</v>
      </c>
      <c r="J75" s="91">
        <f t="shared" ref="J75:J138" si="14">D75-F75</f>
        <v>60786</v>
      </c>
      <c r="K75" s="95">
        <f t="shared" si="6"/>
        <v>99.166353981434654</v>
      </c>
      <c r="L75" s="91">
        <v>42043</v>
      </c>
      <c r="M75" s="95">
        <f t="shared" si="7"/>
        <v>96.7350789195159</v>
      </c>
      <c r="N75" s="91">
        <v>24842</v>
      </c>
      <c r="O75" s="95">
        <f t="shared" si="8"/>
        <v>98.201367751116734</v>
      </c>
      <c r="P75" s="91">
        <f t="shared" ref="P75:P138" si="15">N75-L75</f>
        <v>-17201</v>
      </c>
      <c r="Q75" s="95">
        <f t="shared" si="9"/>
        <v>94.693091109276082</v>
      </c>
      <c r="R75" s="91">
        <f t="shared" ref="R75:R138" si="16">J75+P75</f>
        <v>43585</v>
      </c>
      <c r="S75" s="95">
        <f t="shared" si="10"/>
        <v>101.05026430492441</v>
      </c>
      <c r="T75" s="91">
        <v>37698</v>
      </c>
      <c r="U75" s="95">
        <f t="shared" si="11"/>
        <v>97.207395374023363</v>
      </c>
      <c r="V75" s="118">
        <v>1662</v>
      </c>
      <c r="W75" s="107" t="s">
        <v>59</v>
      </c>
      <c r="X75" s="118">
        <f t="shared" ref="X75:X138" si="17">+R75-T75</f>
        <v>5887</v>
      </c>
      <c r="Y75" s="119">
        <f t="shared" si="12"/>
        <v>135.30222937255803</v>
      </c>
      <c r="Z75" s="107"/>
      <c r="AA75" s="114"/>
      <c r="AB75" s="107"/>
      <c r="AC75" s="114"/>
      <c r="AD75" s="83"/>
      <c r="AE75" s="83"/>
      <c r="AF75" s="83"/>
      <c r="AG75" s="83"/>
      <c r="AH75" s="83"/>
      <c r="AI75" s="83"/>
      <c r="AJ75" s="34">
        <v>2552</v>
      </c>
      <c r="AK75" s="174">
        <f t="shared" si="13"/>
        <v>141.07241569928138</v>
      </c>
      <c r="AL75" s="185" t="s">
        <v>29</v>
      </c>
      <c r="AM75" s="128" t="s">
        <v>29</v>
      </c>
      <c r="AN75" s="128" t="s">
        <v>29</v>
      </c>
      <c r="AO75" s="128" t="s">
        <v>29</v>
      </c>
      <c r="AP75" s="34" t="s">
        <v>167</v>
      </c>
      <c r="AQ75" s="35" t="s">
        <v>167</v>
      </c>
      <c r="AR75" s="14"/>
      <c r="AS75" s="139"/>
      <c r="AT75" s="14"/>
      <c r="AU75" s="14"/>
      <c r="AV75" s="14"/>
      <c r="AW75" s="14"/>
      <c r="AX75" s="14"/>
      <c r="AY75" s="14"/>
      <c r="AZ75" s="14"/>
    </row>
    <row r="76" spans="1:52" ht="12" hidden="1" customHeight="1">
      <c r="A76" s="240"/>
      <c r="B76" s="42" t="s">
        <v>38</v>
      </c>
      <c r="C76" s="58" t="s">
        <v>69</v>
      </c>
      <c r="D76" s="97">
        <v>63557</v>
      </c>
      <c r="E76" s="95">
        <f t="shared" si="4"/>
        <v>99.251983259416576</v>
      </c>
      <c r="F76" s="91">
        <v>781</v>
      </c>
      <c r="G76" s="95">
        <f t="shared" si="5"/>
        <v>92.426035502958584</v>
      </c>
      <c r="H76" s="98">
        <v>0</v>
      </c>
      <c r="I76" s="95" t="s">
        <v>167</v>
      </c>
      <c r="J76" s="91">
        <f t="shared" si="14"/>
        <v>62776</v>
      </c>
      <c r="K76" s="95">
        <f t="shared" si="6"/>
        <v>99.343260907407711</v>
      </c>
      <c r="L76" s="91">
        <v>44820</v>
      </c>
      <c r="M76" s="95">
        <f t="shared" si="7"/>
        <v>99.57344708077845</v>
      </c>
      <c r="N76" s="91">
        <v>29009</v>
      </c>
      <c r="O76" s="95">
        <f t="shared" si="8"/>
        <v>111.7923619407299</v>
      </c>
      <c r="P76" s="91">
        <f t="shared" si="15"/>
        <v>-15811</v>
      </c>
      <c r="Q76" s="95">
        <f t="shared" si="9"/>
        <v>82.940775323925934</v>
      </c>
      <c r="R76" s="91">
        <f t="shared" si="16"/>
        <v>46965</v>
      </c>
      <c r="S76" s="95">
        <f t="shared" si="10"/>
        <v>106.42902465554749</v>
      </c>
      <c r="T76" s="91">
        <v>36964</v>
      </c>
      <c r="U76" s="95">
        <f t="shared" si="11"/>
        <v>95.228771640560595</v>
      </c>
      <c r="V76" s="118">
        <v>2029</v>
      </c>
      <c r="W76" s="107" t="s">
        <v>59</v>
      </c>
      <c r="X76" s="118">
        <f t="shared" si="17"/>
        <v>10001</v>
      </c>
      <c r="Y76" s="119">
        <f t="shared" si="12"/>
        <v>188.27183734939757</v>
      </c>
      <c r="Z76" s="107"/>
      <c r="AA76" s="114"/>
      <c r="AB76" s="107"/>
      <c r="AC76" s="114"/>
      <c r="AD76" s="83"/>
      <c r="AE76" s="83"/>
      <c r="AF76" s="83"/>
      <c r="AG76" s="83"/>
      <c r="AH76" s="83"/>
      <c r="AI76" s="83"/>
      <c r="AJ76" s="34">
        <v>4441</v>
      </c>
      <c r="AK76" s="174">
        <f t="shared" si="13"/>
        <v>205.31668978270918</v>
      </c>
      <c r="AL76" s="185" t="s">
        <v>29</v>
      </c>
      <c r="AM76" s="128" t="s">
        <v>29</v>
      </c>
      <c r="AN76" s="128" t="s">
        <v>29</v>
      </c>
      <c r="AO76" s="128" t="s">
        <v>29</v>
      </c>
      <c r="AP76" s="34" t="s">
        <v>167</v>
      </c>
      <c r="AQ76" s="35" t="s">
        <v>167</v>
      </c>
      <c r="AR76" s="14"/>
      <c r="AS76" s="139"/>
      <c r="AT76" s="14"/>
      <c r="AU76" s="14"/>
      <c r="AV76" s="14"/>
      <c r="AW76" s="14"/>
      <c r="AX76" s="14"/>
      <c r="AY76" s="14"/>
      <c r="AZ76" s="14"/>
    </row>
    <row r="77" spans="1:52" ht="12" hidden="1" customHeight="1">
      <c r="A77" s="240"/>
      <c r="B77" s="42" t="s">
        <v>70</v>
      </c>
      <c r="C77" s="58" t="s">
        <v>71</v>
      </c>
      <c r="D77" s="97">
        <v>60840</v>
      </c>
      <c r="E77" s="95">
        <f t="shared" si="4"/>
        <v>99.701746910950149</v>
      </c>
      <c r="F77" s="91">
        <v>740</v>
      </c>
      <c r="G77" s="95">
        <f t="shared" si="5"/>
        <v>87.16136631330977</v>
      </c>
      <c r="H77" s="98">
        <v>0</v>
      </c>
      <c r="I77" s="95" t="s">
        <v>167</v>
      </c>
      <c r="J77" s="91">
        <f t="shared" si="14"/>
        <v>60100</v>
      </c>
      <c r="K77" s="95">
        <f t="shared" si="6"/>
        <v>99.878683130307607</v>
      </c>
      <c r="L77" s="91">
        <v>42716</v>
      </c>
      <c r="M77" s="95">
        <f t="shared" si="7"/>
        <v>99.967236133863793</v>
      </c>
      <c r="N77" s="91">
        <v>27530</v>
      </c>
      <c r="O77" s="95">
        <f t="shared" si="8"/>
        <v>107.11228698155786</v>
      </c>
      <c r="P77" s="91">
        <f t="shared" si="15"/>
        <v>-15186</v>
      </c>
      <c r="Q77" s="95">
        <f t="shared" si="9"/>
        <v>89.182522903453133</v>
      </c>
      <c r="R77" s="91">
        <f t="shared" si="16"/>
        <v>44914</v>
      </c>
      <c r="S77" s="95">
        <f t="shared" si="10"/>
        <v>104.10012747711205</v>
      </c>
      <c r="T77" s="91">
        <v>35656</v>
      </c>
      <c r="U77" s="95">
        <f t="shared" si="11"/>
        <v>95.903601495467868</v>
      </c>
      <c r="V77" s="118">
        <v>2070</v>
      </c>
      <c r="W77" s="107" t="s">
        <v>59</v>
      </c>
      <c r="X77" s="118">
        <f t="shared" si="17"/>
        <v>9258</v>
      </c>
      <c r="Y77" s="119">
        <f t="shared" si="12"/>
        <v>155.17934964800537</v>
      </c>
      <c r="Z77" s="107"/>
      <c r="AA77" s="114"/>
      <c r="AB77" s="107"/>
      <c r="AC77" s="114"/>
      <c r="AD77" s="83"/>
      <c r="AE77" s="83"/>
      <c r="AF77" s="83"/>
      <c r="AG77" s="83"/>
      <c r="AH77" s="83"/>
      <c r="AI77" s="83"/>
      <c r="AJ77" s="34">
        <v>3856</v>
      </c>
      <c r="AK77" s="174">
        <f t="shared" si="13"/>
        <v>154.54909819639278</v>
      </c>
      <c r="AL77" s="185" t="s">
        <v>29</v>
      </c>
      <c r="AM77" s="128" t="s">
        <v>29</v>
      </c>
      <c r="AN77" s="128" t="s">
        <v>29</v>
      </c>
      <c r="AO77" s="128" t="s">
        <v>29</v>
      </c>
      <c r="AP77" s="34" t="s">
        <v>167</v>
      </c>
      <c r="AQ77" s="35" t="s">
        <v>167</v>
      </c>
      <c r="AR77" s="14"/>
      <c r="AS77" s="139"/>
      <c r="AT77" s="14"/>
      <c r="AU77" s="14"/>
      <c r="AV77" s="14"/>
      <c r="AW77" s="14"/>
      <c r="AX77" s="14"/>
      <c r="AY77" s="14"/>
      <c r="AZ77" s="14"/>
    </row>
    <row r="78" spans="1:52" ht="12" hidden="1" customHeight="1">
      <c r="A78" s="240"/>
      <c r="B78" s="42" t="s">
        <v>73</v>
      </c>
      <c r="C78" s="58" t="s">
        <v>72</v>
      </c>
      <c r="D78" s="97">
        <v>63921</v>
      </c>
      <c r="E78" s="95">
        <f t="shared" si="4"/>
        <v>100.17552382892696</v>
      </c>
      <c r="F78" s="91">
        <v>773</v>
      </c>
      <c r="G78" s="95">
        <f t="shared" si="5"/>
        <v>100.65104166666667</v>
      </c>
      <c r="H78" s="98">
        <v>0</v>
      </c>
      <c r="I78" s="95" t="s">
        <v>167</v>
      </c>
      <c r="J78" s="91">
        <f t="shared" si="14"/>
        <v>63148</v>
      </c>
      <c r="K78" s="95">
        <f t="shared" si="6"/>
        <v>100.16973081010772</v>
      </c>
      <c r="L78" s="91">
        <v>45918</v>
      </c>
      <c r="M78" s="95">
        <f t="shared" si="7"/>
        <v>100.10464355788098</v>
      </c>
      <c r="N78" s="91">
        <v>35171</v>
      </c>
      <c r="O78" s="95">
        <f t="shared" si="8"/>
        <v>106.15096731355447</v>
      </c>
      <c r="P78" s="91">
        <f t="shared" si="15"/>
        <v>-10747</v>
      </c>
      <c r="Q78" s="95">
        <f t="shared" si="9"/>
        <v>84.376226740990816</v>
      </c>
      <c r="R78" s="91">
        <f t="shared" si="16"/>
        <v>52401</v>
      </c>
      <c r="S78" s="95">
        <f t="shared" si="10"/>
        <v>104.16865458015268</v>
      </c>
      <c r="T78" s="91">
        <v>34053</v>
      </c>
      <c r="U78" s="95">
        <f t="shared" si="11"/>
        <v>94.30874044533067</v>
      </c>
      <c r="V78" s="118">
        <v>1610</v>
      </c>
      <c r="W78" s="107" t="s">
        <v>59</v>
      </c>
      <c r="X78" s="118">
        <f t="shared" si="17"/>
        <v>18348</v>
      </c>
      <c r="Y78" s="119">
        <f t="shared" si="12"/>
        <v>129.24767540152155</v>
      </c>
      <c r="Z78" s="107"/>
      <c r="AA78" s="114"/>
      <c r="AB78" s="107"/>
      <c r="AC78" s="114"/>
      <c r="AD78" s="83"/>
      <c r="AE78" s="83"/>
      <c r="AF78" s="83"/>
      <c r="AG78" s="83"/>
      <c r="AH78" s="83"/>
      <c r="AI78" s="83"/>
      <c r="AJ78" s="34">
        <v>8673</v>
      </c>
      <c r="AK78" s="174">
        <f t="shared" si="13"/>
        <v>130.85395292697646</v>
      </c>
      <c r="AL78" s="185" t="s">
        <v>29</v>
      </c>
      <c r="AM78" s="128" t="s">
        <v>29</v>
      </c>
      <c r="AN78" s="128" t="s">
        <v>29</v>
      </c>
      <c r="AO78" s="128" t="s">
        <v>29</v>
      </c>
      <c r="AP78" s="34" t="s">
        <v>167</v>
      </c>
      <c r="AQ78" s="35" t="s">
        <v>167</v>
      </c>
      <c r="AR78" s="14"/>
      <c r="AS78" s="139"/>
      <c r="AT78" s="14"/>
      <c r="AU78" s="14"/>
      <c r="AV78" s="14"/>
      <c r="AW78" s="14"/>
      <c r="AX78" s="14"/>
      <c r="AY78" s="14"/>
      <c r="AZ78" s="14"/>
    </row>
    <row r="79" spans="1:52" ht="12" hidden="1" customHeight="1">
      <c r="A79" s="240"/>
      <c r="B79" s="42" t="s">
        <v>98</v>
      </c>
      <c r="C79" s="58" t="s">
        <v>99</v>
      </c>
      <c r="D79" s="97">
        <v>63819</v>
      </c>
      <c r="E79" s="95">
        <f t="shared" si="4"/>
        <v>98.603278587210113</v>
      </c>
      <c r="F79" s="91">
        <v>745</v>
      </c>
      <c r="G79" s="95">
        <f t="shared" si="5"/>
        <v>96.377749029754199</v>
      </c>
      <c r="H79" s="98">
        <v>0</v>
      </c>
      <c r="I79" s="95" t="s">
        <v>167</v>
      </c>
      <c r="J79" s="91">
        <f t="shared" si="14"/>
        <v>63074</v>
      </c>
      <c r="K79" s="95">
        <f t="shared" si="6"/>
        <v>98.630179827990617</v>
      </c>
      <c r="L79" s="91">
        <v>46016</v>
      </c>
      <c r="M79" s="95">
        <f t="shared" si="7"/>
        <v>101.44173537321987</v>
      </c>
      <c r="N79" s="91">
        <v>33529</v>
      </c>
      <c r="O79" s="95">
        <f t="shared" si="8"/>
        <v>105.76637960947603</v>
      </c>
      <c r="P79" s="91">
        <f t="shared" si="15"/>
        <v>-12487</v>
      </c>
      <c r="Q79" s="95">
        <f t="shared" si="9"/>
        <v>91.406192811653611</v>
      </c>
      <c r="R79" s="91">
        <f t="shared" si="16"/>
        <v>50587</v>
      </c>
      <c r="S79" s="95">
        <f t="shared" si="10"/>
        <v>100.59257491697986</v>
      </c>
      <c r="T79" s="91">
        <v>33954</v>
      </c>
      <c r="U79" s="95">
        <f t="shared" si="11"/>
        <v>95.863801914226826</v>
      </c>
      <c r="V79" s="118">
        <v>1363</v>
      </c>
      <c r="W79" s="107" t="s">
        <v>59</v>
      </c>
      <c r="X79" s="118">
        <f t="shared" si="17"/>
        <v>16633</v>
      </c>
      <c r="Y79" s="119">
        <f t="shared" si="12"/>
        <v>111.8560860793544</v>
      </c>
      <c r="Z79" s="107"/>
      <c r="AA79" s="114"/>
      <c r="AB79" s="107"/>
      <c r="AC79" s="114"/>
      <c r="AD79" s="83"/>
      <c r="AE79" s="83"/>
      <c r="AF79" s="83"/>
      <c r="AG79" s="83"/>
      <c r="AH79" s="83"/>
      <c r="AI79" s="83"/>
      <c r="AJ79" s="34">
        <v>9546</v>
      </c>
      <c r="AK79" s="174">
        <f t="shared" si="13"/>
        <v>133.00822070502994</v>
      </c>
      <c r="AL79" s="185" t="s">
        <v>29</v>
      </c>
      <c r="AM79" s="128" t="s">
        <v>29</v>
      </c>
      <c r="AN79" s="128" t="s">
        <v>29</v>
      </c>
      <c r="AO79" s="128" t="s">
        <v>29</v>
      </c>
      <c r="AP79" s="34" t="s">
        <v>167</v>
      </c>
      <c r="AQ79" s="35" t="s">
        <v>167</v>
      </c>
      <c r="AR79" s="14"/>
      <c r="AS79" s="139"/>
      <c r="AT79" s="14"/>
      <c r="AU79" s="14"/>
      <c r="AV79" s="14"/>
      <c r="AW79" s="14"/>
      <c r="AX79" s="14"/>
      <c r="AY79" s="14"/>
      <c r="AZ79" s="14"/>
    </row>
    <row r="80" spans="1:52" ht="12" hidden="1" customHeight="1">
      <c r="A80" s="240"/>
      <c r="B80" s="42" t="s">
        <v>76</v>
      </c>
      <c r="C80" s="58" t="s">
        <v>77</v>
      </c>
      <c r="D80" s="97">
        <v>60443</v>
      </c>
      <c r="E80" s="95">
        <f t="shared" si="4"/>
        <v>100.53224223674799</v>
      </c>
      <c r="F80" s="91">
        <v>758</v>
      </c>
      <c r="G80" s="95">
        <f t="shared" si="5"/>
        <v>100.26455026455025</v>
      </c>
      <c r="H80" s="98">
        <v>0</v>
      </c>
      <c r="I80" s="95" t="s">
        <v>167</v>
      </c>
      <c r="J80" s="91">
        <f t="shared" si="14"/>
        <v>59685</v>
      </c>
      <c r="K80" s="95">
        <f t="shared" si="6"/>
        <v>100.53565111930871</v>
      </c>
      <c r="L80" s="91">
        <v>42254</v>
      </c>
      <c r="M80" s="95">
        <f t="shared" si="7"/>
        <v>101.38445665474963</v>
      </c>
      <c r="N80" s="91">
        <v>28185</v>
      </c>
      <c r="O80" s="95">
        <f t="shared" si="8"/>
        <v>101.16291590395177</v>
      </c>
      <c r="P80" s="91">
        <f t="shared" si="15"/>
        <v>-14069</v>
      </c>
      <c r="Q80" s="95">
        <f t="shared" si="9"/>
        <v>101.83121019108282</v>
      </c>
      <c r="R80" s="91">
        <f t="shared" si="16"/>
        <v>45616</v>
      </c>
      <c r="S80" s="95">
        <f t="shared" si="10"/>
        <v>100.14269719654891</v>
      </c>
      <c r="T80" s="91">
        <v>34395</v>
      </c>
      <c r="U80" s="95">
        <f t="shared" si="11"/>
        <v>100.28281532450872</v>
      </c>
      <c r="V80" s="118">
        <v>1401</v>
      </c>
      <c r="W80" s="107" t="s">
        <v>59</v>
      </c>
      <c r="X80" s="118">
        <f t="shared" si="17"/>
        <v>11221</v>
      </c>
      <c r="Y80" s="119">
        <f t="shared" si="12"/>
        <v>99.715631387185638</v>
      </c>
      <c r="Z80" s="107"/>
      <c r="AA80" s="114"/>
      <c r="AB80" s="107"/>
      <c r="AC80" s="114"/>
      <c r="AD80" s="83"/>
      <c r="AE80" s="83"/>
      <c r="AF80" s="83"/>
      <c r="AG80" s="83"/>
      <c r="AH80" s="83"/>
      <c r="AI80" s="83"/>
      <c r="AJ80" s="34">
        <v>5894</v>
      </c>
      <c r="AK80" s="174">
        <f t="shared" si="13"/>
        <v>125.61807331628303</v>
      </c>
      <c r="AL80" s="185" t="s">
        <v>29</v>
      </c>
      <c r="AM80" s="128" t="s">
        <v>29</v>
      </c>
      <c r="AN80" s="128" t="s">
        <v>29</v>
      </c>
      <c r="AO80" s="128" t="s">
        <v>29</v>
      </c>
      <c r="AP80" s="34" t="s">
        <v>167</v>
      </c>
      <c r="AQ80" s="35" t="s">
        <v>167</v>
      </c>
      <c r="AR80" s="14"/>
      <c r="AS80" s="139"/>
      <c r="AT80" s="14"/>
      <c r="AU80" s="14"/>
      <c r="AV80" s="14"/>
      <c r="AW80" s="14"/>
      <c r="AX80" s="14"/>
      <c r="AY80" s="14"/>
      <c r="AZ80" s="14"/>
    </row>
    <row r="81" spans="1:52" ht="12" hidden="1" customHeight="1">
      <c r="A81" s="240"/>
      <c r="B81" s="43" t="s">
        <v>78</v>
      </c>
      <c r="C81" s="60" t="s">
        <v>79</v>
      </c>
      <c r="D81" s="99">
        <v>65653</v>
      </c>
      <c r="E81" s="93">
        <f t="shared" si="4"/>
        <v>97.318490409415674</v>
      </c>
      <c r="F81" s="92">
        <v>754</v>
      </c>
      <c r="G81" s="93">
        <f t="shared" si="5"/>
        <v>93.201483312731767</v>
      </c>
      <c r="H81" s="100">
        <v>0</v>
      </c>
      <c r="I81" s="93" t="s">
        <v>167</v>
      </c>
      <c r="J81" s="92">
        <f t="shared" si="14"/>
        <v>64899</v>
      </c>
      <c r="K81" s="93">
        <f t="shared" si="6"/>
        <v>97.36846053440955</v>
      </c>
      <c r="L81" s="92">
        <v>47332</v>
      </c>
      <c r="M81" s="93">
        <f t="shared" si="7"/>
        <v>97.545493889495702</v>
      </c>
      <c r="N81" s="92">
        <v>36159</v>
      </c>
      <c r="O81" s="93">
        <f t="shared" si="8"/>
        <v>99.674725032389659</v>
      </c>
      <c r="P81" s="92">
        <f t="shared" si="15"/>
        <v>-11173</v>
      </c>
      <c r="Q81" s="93">
        <f t="shared" si="9"/>
        <v>91.2379552506941</v>
      </c>
      <c r="R81" s="92">
        <f t="shared" si="16"/>
        <v>53726</v>
      </c>
      <c r="S81" s="93">
        <f t="shared" si="10"/>
        <v>98.748322826106943</v>
      </c>
      <c r="T81" s="92">
        <v>34242</v>
      </c>
      <c r="U81" s="93">
        <f t="shared" si="11"/>
        <v>96.890297388302542</v>
      </c>
      <c r="V81" s="120">
        <v>1301</v>
      </c>
      <c r="W81" s="107" t="s">
        <v>59</v>
      </c>
      <c r="X81" s="120">
        <f t="shared" si="17"/>
        <v>19484</v>
      </c>
      <c r="Y81" s="121">
        <f t="shared" si="12"/>
        <v>102.19238434910312</v>
      </c>
      <c r="Z81" s="109"/>
      <c r="AA81" s="116"/>
      <c r="AB81" s="109"/>
      <c r="AC81" s="116"/>
      <c r="AD81" s="85"/>
      <c r="AE81" s="85"/>
      <c r="AF81" s="85"/>
      <c r="AG81" s="85"/>
      <c r="AH81" s="85"/>
      <c r="AI81" s="85"/>
      <c r="AJ81" s="36">
        <v>9748</v>
      </c>
      <c r="AK81" s="175">
        <f t="shared" si="13"/>
        <v>103.6359770359345</v>
      </c>
      <c r="AL81" s="187" t="s">
        <v>29</v>
      </c>
      <c r="AM81" s="188" t="s">
        <v>29</v>
      </c>
      <c r="AN81" s="188" t="s">
        <v>29</v>
      </c>
      <c r="AO81" s="188" t="s">
        <v>29</v>
      </c>
      <c r="AP81" s="34" t="s">
        <v>167</v>
      </c>
      <c r="AQ81" s="37" t="s">
        <v>167</v>
      </c>
      <c r="AR81" s="139"/>
      <c r="AS81" s="139"/>
      <c r="AT81" s="14"/>
      <c r="AU81" s="14"/>
      <c r="AV81" s="14"/>
      <c r="AW81" s="14"/>
      <c r="AX81" s="14"/>
      <c r="AY81" s="14"/>
      <c r="AZ81" s="14"/>
    </row>
    <row r="82" spans="1:52" ht="12" hidden="1" customHeight="1">
      <c r="A82" s="240"/>
      <c r="B82" s="41" t="s">
        <v>100</v>
      </c>
      <c r="C82" s="58" t="s">
        <v>101</v>
      </c>
      <c r="D82" s="101">
        <v>63882</v>
      </c>
      <c r="E82" s="94">
        <f t="shared" si="4"/>
        <v>97.355868143926116</v>
      </c>
      <c r="F82" s="96">
        <v>756</v>
      </c>
      <c r="G82" s="94">
        <f t="shared" si="5"/>
        <v>91.525423728813564</v>
      </c>
      <c r="H82" s="102">
        <v>0</v>
      </c>
      <c r="I82" s="94" t="s">
        <v>167</v>
      </c>
      <c r="J82" s="96">
        <f t="shared" si="14"/>
        <v>63126</v>
      </c>
      <c r="K82" s="94">
        <f t="shared" si="6"/>
        <v>97.430198638699821</v>
      </c>
      <c r="L82" s="96">
        <v>45289</v>
      </c>
      <c r="M82" s="94">
        <f t="shared" si="7"/>
        <v>98.58937240133227</v>
      </c>
      <c r="N82" s="96">
        <v>33822</v>
      </c>
      <c r="O82" s="94">
        <f t="shared" si="8"/>
        <v>102.73997569866341</v>
      </c>
      <c r="P82" s="96">
        <f t="shared" si="15"/>
        <v>-11467</v>
      </c>
      <c r="Q82" s="94">
        <f t="shared" si="9"/>
        <v>88.092494430360304</v>
      </c>
      <c r="R82" s="96">
        <f t="shared" si="16"/>
        <v>51659</v>
      </c>
      <c r="S82" s="94">
        <f t="shared" si="10"/>
        <v>99.77788078958551</v>
      </c>
      <c r="T82" s="91">
        <v>34869</v>
      </c>
      <c r="U82" s="94">
        <f t="shared" si="11"/>
        <v>96.469774519297275</v>
      </c>
      <c r="V82" s="122">
        <v>1706</v>
      </c>
      <c r="W82" s="111">
        <f t="shared" ref="W82:W93" si="18">V82/V70*100</f>
        <v>134.54258675078864</v>
      </c>
      <c r="X82" s="122">
        <f t="shared" si="17"/>
        <v>16790</v>
      </c>
      <c r="Y82" s="123">
        <f t="shared" si="12"/>
        <v>107.42849830443406</v>
      </c>
      <c r="Z82" s="112"/>
      <c r="AA82" s="111"/>
      <c r="AB82" s="112"/>
      <c r="AC82" s="111"/>
      <c r="AD82" s="87"/>
      <c r="AE82" s="87"/>
      <c r="AF82" s="87"/>
      <c r="AG82" s="87"/>
      <c r="AH82" s="87"/>
      <c r="AI82" s="87"/>
      <c r="AJ82" s="30">
        <v>8587</v>
      </c>
      <c r="AK82" s="47">
        <f t="shared" si="13"/>
        <v>109.73801916932908</v>
      </c>
      <c r="AL82" s="189" t="s">
        <v>29</v>
      </c>
      <c r="AM82" s="180" t="s">
        <v>29</v>
      </c>
      <c r="AN82" s="180" t="s">
        <v>29</v>
      </c>
      <c r="AO82" s="180" t="s">
        <v>29</v>
      </c>
      <c r="AP82" s="30" t="s">
        <v>167</v>
      </c>
      <c r="AQ82" s="31" t="s">
        <v>167</v>
      </c>
      <c r="AR82" s="14"/>
      <c r="AS82" s="139"/>
      <c r="AT82" s="14"/>
      <c r="AU82" s="14"/>
      <c r="AV82" s="14"/>
      <c r="AW82" s="14"/>
      <c r="AX82" s="14"/>
      <c r="AY82" s="14"/>
      <c r="AZ82" s="14"/>
    </row>
    <row r="83" spans="1:52" ht="12" hidden="1" customHeight="1">
      <c r="A83" s="240"/>
      <c r="B83" s="42" t="s">
        <v>60</v>
      </c>
      <c r="C83" s="58" t="s">
        <v>18</v>
      </c>
      <c r="D83" s="79">
        <v>66711</v>
      </c>
      <c r="E83" s="83">
        <f t="shared" si="4"/>
        <v>97.810978828221224</v>
      </c>
      <c r="F83" s="82">
        <v>747</v>
      </c>
      <c r="G83" s="83">
        <f t="shared" si="5"/>
        <v>93.02615193026152</v>
      </c>
      <c r="H83" s="88">
        <v>0</v>
      </c>
      <c r="I83" s="83" t="s">
        <v>167</v>
      </c>
      <c r="J83" s="82">
        <f t="shared" si="14"/>
        <v>65964</v>
      </c>
      <c r="K83" s="83">
        <f t="shared" si="6"/>
        <v>97.867984154537766</v>
      </c>
      <c r="L83" s="82">
        <v>47167</v>
      </c>
      <c r="M83" s="83">
        <f t="shared" si="7"/>
        <v>100.33610585207089</v>
      </c>
      <c r="N83" s="82">
        <v>36944</v>
      </c>
      <c r="O83" s="83">
        <f t="shared" si="8"/>
        <v>115.8663948565156</v>
      </c>
      <c r="P83" s="82">
        <f t="shared" si="15"/>
        <v>-10223</v>
      </c>
      <c r="Q83" s="83">
        <f t="shared" si="9"/>
        <v>67.594551705897914</v>
      </c>
      <c r="R83" s="82">
        <f t="shared" si="16"/>
        <v>55741</v>
      </c>
      <c r="S83" s="83">
        <f t="shared" si="10"/>
        <v>106.62624098551944</v>
      </c>
      <c r="T83" s="82">
        <v>36098</v>
      </c>
      <c r="U83" s="83">
        <f t="shared" si="11"/>
        <v>96.510975055476834</v>
      </c>
      <c r="V83" s="107">
        <v>1202</v>
      </c>
      <c r="W83" s="114">
        <f t="shared" si="18"/>
        <v>113.61058601134215</v>
      </c>
      <c r="X83" s="107">
        <f t="shared" si="17"/>
        <v>19643</v>
      </c>
      <c r="Y83" s="114">
        <f t="shared" si="12"/>
        <v>132.06265967459998</v>
      </c>
      <c r="Z83" s="107"/>
      <c r="AA83" s="114"/>
      <c r="AB83" s="107"/>
      <c r="AC83" s="114"/>
      <c r="AD83" s="83"/>
      <c r="AE83" s="83"/>
      <c r="AF83" s="83"/>
      <c r="AG83" s="83"/>
      <c r="AH83" s="83"/>
      <c r="AI83" s="83"/>
      <c r="AJ83" s="34">
        <v>9762</v>
      </c>
      <c r="AK83" s="174">
        <f t="shared" si="13"/>
        <v>119.51518119490696</v>
      </c>
      <c r="AL83" s="185" t="s">
        <v>29</v>
      </c>
      <c r="AM83" s="128" t="s">
        <v>29</v>
      </c>
      <c r="AN83" s="128" t="s">
        <v>29</v>
      </c>
      <c r="AO83" s="128" t="s">
        <v>29</v>
      </c>
      <c r="AP83" s="34" t="s">
        <v>167</v>
      </c>
      <c r="AQ83" s="35" t="s">
        <v>167</v>
      </c>
      <c r="AR83" s="14"/>
      <c r="AS83" s="139"/>
      <c r="AT83" s="14"/>
      <c r="AU83" s="14"/>
      <c r="AV83" s="14"/>
      <c r="AW83" s="14"/>
      <c r="AX83" s="14"/>
      <c r="AY83" s="14"/>
      <c r="AZ83" s="14"/>
    </row>
    <row r="84" spans="1:52" ht="12" hidden="1" customHeight="1">
      <c r="A84" s="240"/>
      <c r="B84" s="42" t="s">
        <v>62</v>
      </c>
      <c r="C84" s="58" t="s">
        <v>10</v>
      </c>
      <c r="D84" s="79">
        <v>63698</v>
      </c>
      <c r="E84" s="83">
        <f t="shared" si="4"/>
        <v>98.976024364094044</v>
      </c>
      <c r="F84" s="82">
        <v>727</v>
      </c>
      <c r="G84" s="83">
        <f t="shared" si="5"/>
        <v>91.561712846347604</v>
      </c>
      <c r="H84" s="88">
        <v>0</v>
      </c>
      <c r="I84" s="83" t="s">
        <v>167</v>
      </c>
      <c r="J84" s="82">
        <f t="shared" si="14"/>
        <v>62971</v>
      </c>
      <c r="K84" s="83">
        <f t="shared" si="6"/>
        <v>99.068640561332856</v>
      </c>
      <c r="L84" s="82">
        <v>44117</v>
      </c>
      <c r="M84" s="83">
        <f t="shared" si="7"/>
        <v>100.51033194359009</v>
      </c>
      <c r="N84" s="82">
        <v>28918</v>
      </c>
      <c r="O84" s="83">
        <f t="shared" si="8"/>
        <v>106.75575900767869</v>
      </c>
      <c r="P84" s="82">
        <f t="shared" si="15"/>
        <v>-15199</v>
      </c>
      <c r="Q84" s="83">
        <f t="shared" si="9"/>
        <v>90.443320440345133</v>
      </c>
      <c r="R84" s="82">
        <f t="shared" si="16"/>
        <v>47772</v>
      </c>
      <c r="S84" s="83">
        <f t="shared" si="10"/>
        <v>102.16861285769281</v>
      </c>
      <c r="T84" s="82">
        <v>36332</v>
      </c>
      <c r="U84" s="83">
        <f t="shared" si="11"/>
        <v>97.05874495765768</v>
      </c>
      <c r="V84" s="107">
        <v>1359</v>
      </c>
      <c r="W84" s="114">
        <f t="shared" si="18"/>
        <v>119.5250659630607</v>
      </c>
      <c r="X84" s="107">
        <f t="shared" si="17"/>
        <v>11440</v>
      </c>
      <c r="Y84" s="114">
        <f t="shared" si="12"/>
        <v>122.68096514745308</v>
      </c>
      <c r="Z84" s="107"/>
      <c r="AA84" s="114"/>
      <c r="AB84" s="107"/>
      <c r="AC84" s="114"/>
      <c r="AD84" s="83"/>
      <c r="AE84" s="83"/>
      <c r="AF84" s="83"/>
      <c r="AG84" s="83"/>
      <c r="AH84" s="83"/>
      <c r="AI84" s="83"/>
      <c r="AJ84" s="34">
        <v>5542</v>
      </c>
      <c r="AK84" s="174">
        <f t="shared" si="13"/>
        <v>119.62011655514786</v>
      </c>
      <c r="AL84" s="185" t="s">
        <v>29</v>
      </c>
      <c r="AM84" s="128" t="s">
        <v>29</v>
      </c>
      <c r="AN84" s="128" t="s">
        <v>29</v>
      </c>
      <c r="AO84" s="128" t="s">
        <v>29</v>
      </c>
      <c r="AP84" s="34" t="s">
        <v>167</v>
      </c>
      <c r="AQ84" s="35" t="s">
        <v>167</v>
      </c>
      <c r="AR84" s="14"/>
      <c r="AS84" s="139"/>
      <c r="AT84" s="14"/>
      <c r="AU84" s="14"/>
      <c r="AV84" s="14"/>
      <c r="AW84" s="14"/>
      <c r="AX84" s="14"/>
      <c r="AY84" s="14"/>
      <c r="AZ84" s="14"/>
    </row>
    <row r="85" spans="1:52" ht="12" hidden="1" customHeight="1">
      <c r="A85" s="240"/>
      <c r="B85" s="42" t="s">
        <v>64</v>
      </c>
      <c r="C85" s="58" t="s">
        <v>11</v>
      </c>
      <c r="D85" s="79">
        <v>64272</v>
      </c>
      <c r="E85" s="83">
        <f t="shared" si="4"/>
        <v>98.267716535433067</v>
      </c>
      <c r="F85" s="82">
        <v>732</v>
      </c>
      <c r="G85" s="83">
        <f t="shared" si="5"/>
        <v>92.89340101522842</v>
      </c>
      <c r="H85" s="88">
        <v>0</v>
      </c>
      <c r="I85" s="83" t="s">
        <v>167</v>
      </c>
      <c r="J85" s="82">
        <f t="shared" si="14"/>
        <v>63540</v>
      </c>
      <c r="K85" s="83">
        <f t="shared" si="6"/>
        <v>98.333255954315419</v>
      </c>
      <c r="L85" s="82">
        <v>45243</v>
      </c>
      <c r="M85" s="83">
        <f t="shared" si="7"/>
        <v>98.273165645770888</v>
      </c>
      <c r="N85" s="82">
        <v>29475</v>
      </c>
      <c r="O85" s="83">
        <f t="shared" si="8"/>
        <v>83.778636802910583</v>
      </c>
      <c r="P85" s="82">
        <f t="shared" si="15"/>
        <v>-15768</v>
      </c>
      <c r="Q85" s="83">
        <f t="shared" si="9"/>
        <v>145.24686809137805</v>
      </c>
      <c r="R85" s="82">
        <f t="shared" si="16"/>
        <v>47772</v>
      </c>
      <c r="S85" s="83">
        <f t="shared" si="10"/>
        <v>88.85995424192258</v>
      </c>
      <c r="T85" s="82">
        <v>36099</v>
      </c>
      <c r="U85" s="83">
        <f t="shared" si="11"/>
        <v>99.660427364585061</v>
      </c>
      <c r="V85" s="107">
        <v>1293</v>
      </c>
      <c r="W85" s="114">
        <f t="shared" si="18"/>
        <v>110.70205479452055</v>
      </c>
      <c r="X85" s="107">
        <f t="shared" si="17"/>
        <v>11673</v>
      </c>
      <c r="Y85" s="114">
        <f t="shared" si="12"/>
        <v>66.554535606362961</v>
      </c>
      <c r="Z85" s="107"/>
      <c r="AA85" s="114"/>
      <c r="AB85" s="107"/>
      <c r="AC85" s="114"/>
      <c r="AD85" s="83"/>
      <c r="AE85" s="83"/>
      <c r="AF85" s="83"/>
      <c r="AG85" s="83"/>
      <c r="AH85" s="83"/>
      <c r="AI85" s="83"/>
      <c r="AJ85" s="34">
        <v>5840</v>
      </c>
      <c r="AK85" s="174">
        <f t="shared" si="13"/>
        <v>78.972278566599059</v>
      </c>
      <c r="AL85" s="185" t="s">
        <v>29</v>
      </c>
      <c r="AM85" s="128" t="s">
        <v>29</v>
      </c>
      <c r="AN85" s="128" t="s">
        <v>29</v>
      </c>
      <c r="AO85" s="128" t="s">
        <v>29</v>
      </c>
      <c r="AP85" s="34" t="s">
        <v>167</v>
      </c>
      <c r="AQ85" s="35" t="s">
        <v>167</v>
      </c>
      <c r="AR85" s="14"/>
      <c r="AS85" s="139"/>
      <c r="AT85" s="14"/>
      <c r="AU85" s="14"/>
      <c r="AV85" s="14"/>
      <c r="AW85" s="14"/>
      <c r="AX85" s="14"/>
      <c r="AY85" s="14"/>
      <c r="AZ85" s="14"/>
    </row>
    <row r="86" spans="1:52" ht="12" hidden="1" customHeight="1">
      <c r="A86" s="240"/>
      <c r="B86" s="42" t="s">
        <v>65</v>
      </c>
      <c r="C86" s="58" t="s">
        <v>12</v>
      </c>
      <c r="D86" s="79">
        <v>62321</v>
      </c>
      <c r="E86" s="83">
        <f t="shared" si="4"/>
        <v>97.557959330630396</v>
      </c>
      <c r="F86" s="82">
        <v>705</v>
      </c>
      <c r="G86" s="83">
        <f t="shared" si="5"/>
        <v>91.32124352331607</v>
      </c>
      <c r="H86" s="88">
        <v>0</v>
      </c>
      <c r="I86" s="83" t="s">
        <v>167</v>
      </c>
      <c r="J86" s="82">
        <f t="shared" si="14"/>
        <v>61616</v>
      </c>
      <c r="K86" s="83">
        <f t="shared" si="6"/>
        <v>97.63425184997385</v>
      </c>
      <c r="L86" s="82">
        <v>44200</v>
      </c>
      <c r="M86" s="83">
        <f t="shared" si="7"/>
        <v>96.403411197626994</v>
      </c>
      <c r="N86" s="82">
        <v>31675</v>
      </c>
      <c r="O86" s="83">
        <f t="shared" si="8"/>
        <v>93.30996288222471</v>
      </c>
      <c r="P86" s="82">
        <f t="shared" si="15"/>
        <v>-12525</v>
      </c>
      <c r="Q86" s="83">
        <f t="shared" si="9"/>
        <v>105.22557338486097</v>
      </c>
      <c r="R86" s="82">
        <f t="shared" si="16"/>
        <v>49091</v>
      </c>
      <c r="S86" s="83">
        <f t="shared" si="10"/>
        <v>95.86962465336093</v>
      </c>
      <c r="T86" s="82">
        <v>34957</v>
      </c>
      <c r="U86" s="83">
        <f t="shared" si="11"/>
        <v>101.32757471231051</v>
      </c>
      <c r="V86" s="107">
        <v>1364</v>
      </c>
      <c r="W86" s="114">
        <f t="shared" si="18"/>
        <v>104.28134556574923</v>
      </c>
      <c r="X86" s="107">
        <f t="shared" si="17"/>
        <v>14134</v>
      </c>
      <c r="Y86" s="114">
        <f t="shared" si="12"/>
        <v>84.599269767163463</v>
      </c>
      <c r="Z86" s="107"/>
      <c r="AA86" s="114"/>
      <c r="AB86" s="107"/>
      <c r="AC86" s="114"/>
      <c r="AD86" s="83"/>
      <c r="AE86" s="83"/>
      <c r="AF86" s="83"/>
      <c r="AG86" s="83"/>
      <c r="AH86" s="83"/>
      <c r="AI86" s="83"/>
      <c r="AJ86" s="34">
        <v>7053</v>
      </c>
      <c r="AK86" s="174">
        <f t="shared" si="13"/>
        <v>83.735011278641807</v>
      </c>
      <c r="AL86" s="185" t="s">
        <v>29</v>
      </c>
      <c r="AM86" s="128" t="s">
        <v>29</v>
      </c>
      <c r="AN86" s="128" t="s">
        <v>29</v>
      </c>
      <c r="AO86" s="128" t="s">
        <v>29</v>
      </c>
      <c r="AP86" s="34" t="s">
        <v>167</v>
      </c>
      <c r="AQ86" s="35" t="s">
        <v>167</v>
      </c>
      <c r="AR86" s="14"/>
      <c r="AS86" s="139"/>
      <c r="AT86" s="14"/>
      <c r="AU86" s="14"/>
      <c r="AV86" s="14"/>
      <c r="AW86" s="14"/>
      <c r="AX86" s="14"/>
      <c r="AY86" s="14"/>
      <c r="AZ86" s="14"/>
    </row>
    <row r="87" spans="1:52" ht="12" hidden="1" customHeight="1">
      <c r="A87" s="240"/>
      <c r="B87" s="42" t="s">
        <v>67</v>
      </c>
      <c r="C87" s="58" t="s">
        <v>13</v>
      </c>
      <c r="D87" s="79">
        <v>60548</v>
      </c>
      <c r="E87" s="83">
        <f t="shared" ref="E87:E150" si="19">D87/D75*100</f>
        <v>98.386441559285672</v>
      </c>
      <c r="F87" s="82">
        <v>692</v>
      </c>
      <c r="G87" s="83">
        <f t="shared" ref="G87:G150" si="20">F87/F75*100</f>
        <v>91.655629139072843</v>
      </c>
      <c r="H87" s="88">
        <v>0</v>
      </c>
      <c r="I87" s="83" t="s">
        <v>167</v>
      </c>
      <c r="J87" s="82">
        <f t="shared" si="14"/>
        <v>59856</v>
      </c>
      <c r="K87" s="83">
        <f t="shared" ref="K87:K150" si="21">J87/J75*100</f>
        <v>98.4700424439838</v>
      </c>
      <c r="L87" s="82">
        <v>42167</v>
      </c>
      <c r="M87" s="83">
        <f t="shared" ref="M87:M150" si="22">L87/L75*100</f>
        <v>100.29493613681231</v>
      </c>
      <c r="N87" s="82">
        <v>26490</v>
      </c>
      <c r="O87" s="83">
        <f t="shared" ref="O87:O150" si="23">N87/N75*100</f>
        <v>106.63392641494242</v>
      </c>
      <c r="P87" s="82">
        <f t="shared" si="15"/>
        <v>-15677</v>
      </c>
      <c r="Q87" s="83">
        <f t="shared" ref="Q87:Q150" si="24">P87/P75*100</f>
        <v>91.1400499970932</v>
      </c>
      <c r="R87" s="82">
        <f t="shared" si="16"/>
        <v>44179</v>
      </c>
      <c r="S87" s="83">
        <f t="shared" ref="S87:S150" si="25">R87/R75*100</f>
        <v>101.36285419295629</v>
      </c>
      <c r="T87" s="82">
        <v>35662</v>
      </c>
      <c r="U87" s="83">
        <f t="shared" ref="U87:U150" si="26">T87/T75*100</f>
        <v>94.599182980529477</v>
      </c>
      <c r="V87" s="107">
        <v>1837</v>
      </c>
      <c r="W87" s="114">
        <f t="shared" si="18"/>
        <v>110.5294825511432</v>
      </c>
      <c r="X87" s="107">
        <f t="shared" si="17"/>
        <v>8517</v>
      </c>
      <c r="Y87" s="114">
        <f t="shared" ref="Y87:Y150" si="27">X87/X75*100</f>
        <v>144.67470698148463</v>
      </c>
      <c r="Z87" s="107"/>
      <c r="AA87" s="114"/>
      <c r="AB87" s="107"/>
      <c r="AC87" s="114"/>
      <c r="AD87" s="83"/>
      <c r="AE87" s="83"/>
      <c r="AF87" s="83"/>
      <c r="AG87" s="83"/>
      <c r="AH87" s="83"/>
      <c r="AI87" s="83"/>
      <c r="AJ87" s="34">
        <v>4445</v>
      </c>
      <c r="AK87" s="174">
        <f t="shared" ref="AK87:AK150" si="28">AJ87/AJ75*100</f>
        <v>174.17711598746081</v>
      </c>
      <c r="AL87" s="185" t="s">
        <v>29</v>
      </c>
      <c r="AM87" s="128" t="s">
        <v>29</v>
      </c>
      <c r="AN87" s="128" t="s">
        <v>29</v>
      </c>
      <c r="AO87" s="128" t="s">
        <v>29</v>
      </c>
      <c r="AP87" s="34" t="s">
        <v>167</v>
      </c>
      <c r="AQ87" s="35" t="s">
        <v>167</v>
      </c>
      <c r="AR87" s="14"/>
      <c r="AS87" s="139"/>
      <c r="AT87" s="14"/>
      <c r="AU87" s="14"/>
      <c r="AV87" s="14"/>
      <c r="AW87" s="14"/>
      <c r="AX87" s="14"/>
      <c r="AY87" s="14"/>
      <c r="AZ87" s="14"/>
    </row>
    <row r="88" spans="1:52" ht="12" hidden="1" customHeight="1">
      <c r="A88" s="240"/>
      <c r="B88" s="42" t="s">
        <v>38</v>
      </c>
      <c r="C88" s="58" t="s">
        <v>14</v>
      </c>
      <c r="D88" s="79">
        <v>61443</v>
      </c>
      <c r="E88" s="83">
        <f t="shared" si="19"/>
        <v>96.673851818053095</v>
      </c>
      <c r="F88" s="82">
        <v>705</v>
      </c>
      <c r="G88" s="83">
        <f t="shared" si="20"/>
        <v>90.268886043533939</v>
      </c>
      <c r="H88" s="88">
        <v>0</v>
      </c>
      <c r="I88" s="83" t="s">
        <v>167</v>
      </c>
      <c r="J88" s="82">
        <f t="shared" si="14"/>
        <v>60738</v>
      </c>
      <c r="K88" s="83">
        <f t="shared" si="21"/>
        <v>96.753536383331209</v>
      </c>
      <c r="L88" s="82">
        <v>42833</v>
      </c>
      <c r="M88" s="83">
        <f t="shared" si="22"/>
        <v>95.566711289602864</v>
      </c>
      <c r="N88" s="82">
        <v>27657</v>
      </c>
      <c r="O88" s="83">
        <f t="shared" si="23"/>
        <v>95.339377434589267</v>
      </c>
      <c r="P88" s="82">
        <f t="shared" si="15"/>
        <v>-15176</v>
      </c>
      <c r="Q88" s="83">
        <f t="shared" si="24"/>
        <v>95.983808740750106</v>
      </c>
      <c r="R88" s="82">
        <f t="shared" si="16"/>
        <v>45562</v>
      </c>
      <c r="S88" s="83">
        <f t="shared" si="25"/>
        <v>97.012669008836369</v>
      </c>
      <c r="T88" s="82">
        <v>35457</v>
      </c>
      <c r="U88" s="83">
        <f t="shared" si="26"/>
        <v>95.923060274862024</v>
      </c>
      <c r="V88" s="107">
        <v>1433</v>
      </c>
      <c r="W88" s="114">
        <f t="shared" si="18"/>
        <v>70.625924100542136</v>
      </c>
      <c r="X88" s="107">
        <f t="shared" si="17"/>
        <v>10105</v>
      </c>
      <c r="Y88" s="114">
        <f t="shared" si="27"/>
        <v>101.03989601039896</v>
      </c>
      <c r="Z88" s="107"/>
      <c r="AA88" s="114"/>
      <c r="AB88" s="107"/>
      <c r="AC88" s="114"/>
      <c r="AD88" s="83"/>
      <c r="AE88" s="83"/>
      <c r="AF88" s="83"/>
      <c r="AG88" s="83"/>
      <c r="AH88" s="83"/>
      <c r="AI88" s="83"/>
      <c r="AJ88" s="34">
        <v>4186</v>
      </c>
      <c r="AK88" s="174">
        <f t="shared" si="28"/>
        <v>94.258049988741277</v>
      </c>
      <c r="AL88" s="185" t="s">
        <v>29</v>
      </c>
      <c r="AM88" s="128" t="s">
        <v>29</v>
      </c>
      <c r="AN88" s="128" t="s">
        <v>29</v>
      </c>
      <c r="AO88" s="128" t="s">
        <v>29</v>
      </c>
      <c r="AP88" s="34" t="s">
        <v>167</v>
      </c>
      <c r="AQ88" s="35" t="s">
        <v>167</v>
      </c>
      <c r="AR88" s="14"/>
      <c r="AS88" s="139"/>
      <c r="AT88" s="14"/>
      <c r="AU88" s="14"/>
      <c r="AV88" s="14"/>
      <c r="AW88" s="14"/>
      <c r="AX88" s="14"/>
      <c r="AY88" s="14"/>
      <c r="AZ88" s="14"/>
    </row>
    <row r="89" spans="1:52" ht="12" hidden="1" customHeight="1">
      <c r="A89" s="240"/>
      <c r="B89" s="42" t="s">
        <v>70</v>
      </c>
      <c r="C89" s="58" t="s">
        <v>15</v>
      </c>
      <c r="D89" s="79">
        <v>59135</v>
      </c>
      <c r="E89" s="83">
        <f t="shared" si="19"/>
        <v>97.19756738987509</v>
      </c>
      <c r="F89" s="82">
        <v>699</v>
      </c>
      <c r="G89" s="83">
        <f t="shared" si="20"/>
        <v>94.459459459459467</v>
      </c>
      <c r="H89" s="88">
        <v>0</v>
      </c>
      <c r="I89" s="83" t="s">
        <v>167</v>
      </c>
      <c r="J89" s="82">
        <f t="shared" si="14"/>
        <v>58436</v>
      </c>
      <c r="K89" s="83">
        <f t="shared" si="21"/>
        <v>97.23128119800333</v>
      </c>
      <c r="L89" s="82">
        <v>41701</v>
      </c>
      <c r="M89" s="83">
        <f t="shared" si="22"/>
        <v>97.623841183631427</v>
      </c>
      <c r="N89" s="82">
        <v>27024</v>
      </c>
      <c r="O89" s="83">
        <f t="shared" si="23"/>
        <v>98.162005085361429</v>
      </c>
      <c r="P89" s="82">
        <f t="shared" si="15"/>
        <v>-14677</v>
      </c>
      <c r="Q89" s="83">
        <f t="shared" si="24"/>
        <v>96.648228631634396</v>
      </c>
      <c r="R89" s="82">
        <f t="shared" si="16"/>
        <v>43759</v>
      </c>
      <c r="S89" s="83">
        <f t="shared" si="25"/>
        <v>97.428418755844504</v>
      </c>
      <c r="T89" s="82">
        <v>34012</v>
      </c>
      <c r="U89" s="83">
        <f t="shared" si="26"/>
        <v>95.389275297285167</v>
      </c>
      <c r="V89" s="107">
        <v>1418</v>
      </c>
      <c r="W89" s="114">
        <f t="shared" si="18"/>
        <v>68.502415458937193</v>
      </c>
      <c r="X89" s="107">
        <f t="shared" si="17"/>
        <v>9747</v>
      </c>
      <c r="Y89" s="114">
        <f t="shared" si="27"/>
        <v>105.28191834089435</v>
      </c>
      <c r="Z89" s="107"/>
      <c r="AA89" s="114"/>
      <c r="AB89" s="107"/>
      <c r="AC89" s="114"/>
      <c r="AD89" s="83"/>
      <c r="AE89" s="83"/>
      <c r="AF89" s="83"/>
      <c r="AG89" s="83"/>
      <c r="AH89" s="83"/>
      <c r="AI89" s="83"/>
      <c r="AJ89" s="34">
        <v>3443</v>
      </c>
      <c r="AK89" s="174">
        <f t="shared" si="28"/>
        <v>89.289419087136935</v>
      </c>
      <c r="AL89" s="185" t="s">
        <v>29</v>
      </c>
      <c r="AM89" s="128" t="s">
        <v>29</v>
      </c>
      <c r="AN89" s="128" t="s">
        <v>29</v>
      </c>
      <c r="AO89" s="128" t="s">
        <v>29</v>
      </c>
      <c r="AP89" s="34" t="s">
        <v>167</v>
      </c>
      <c r="AQ89" s="35" t="s">
        <v>167</v>
      </c>
      <c r="AR89" s="14"/>
      <c r="AS89" s="139"/>
      <c r="AT89" s="14"/>
      <c r="AU89" s="14"/>
      <c r="AV89" s="14"/>
      <c r="AW89" s="14"/>
      <c r="AX89" s="14"/>
      <c r="AY89" s="14"/>
      <c r="AZ89" s="14"/>
    </row>
    <row r="90" spans="1:52" ht="12" hidden="1" customHeight="1">
      <c r="A90" s="240"/>
      <c r="B90" s="42" t="s">
        <v>73</v>
      </c>
      <c r="C90" s="58" t="s">
        <v>16</v>
      </c>
      <c r="D90" s="79">
        <v>62338</v>
      </c>
      <c r="E90" s="83">
        <f t="shared" si="19"/>
        <v>97.523505577196858</v>
      </c>
      <c r="F90" s="82">
        <v>723</v>
      </c>
      <c r="G90" s="83">
        <f t="shared" si="20"/>
        <v>93.531694695989657</v>
      </c>
      <c r="H90" s="88">
        <v>0</v>
      </c>
      <c r="I90" s="83" t="s">
        <v>167</v>
      </c>
      <c r="J90" s="82">
        <f t="shared" si="14"/>
        <v>61615</v>
      </c>
      <c r="K90" s="83">
        <f t="shared" si="21"/>
        <v>97.572369671248495</v>
      </c>
      <c r="L90" s="82">
        <v>44547</v>
      </c>
      <c r="M90" s="83">
        <f t="shared" si="22"/>
        <v>97.01424278060891</v>
      </c>
      <c r="N90" s="82">
        <v>34263</v>
      </c>
      <c r="O90" s="83">
        <f t="shared" si="23"/>
        <v>97.418327599442719</v>
      </c>
      <c r="P90" s="82">
        <f t="shared" si="15"/>
        <v>-10284</v>
      </c>
      <c r="Q90" s="83">
        <f t="shared" si="24"/>
        <v>95.691820973294867</v>
      </c>
      <c r="R90" s="82">
        <f t="shared" si="16"/>
        <v>51331</v>
      </c>
      <c r="S90" s="83">
        <f t="shared" si="25"/>
        <v>97.958054235606198</v>
      </c>
      <c r="T90" s="82">
        <v>33507</v>
      </c>
      <c r="U90" s="83">
        <f t="shared" si="26"/>
        <v>98.396617038146417</v>
      </c>
      <c r="V90" s="107">
        <v>1484</v>
      </c>
      <c r="W90" s="114">
        <f t="shared" si="18"/>
        <v>92.173913043478265</v>
      </c>
      <c r="X90" s="107">
        <f t="shared" si="17"/>
        <v>17824</v>
      </c>
      <c r="Y90" s="114">
        <f t="shared" si="27"/>
        <v>97.144102899498591</v>
      </c>
      <c r="Z90" s="107"/>
      <c r="AA90" s="114"/>
      <c r="AB90" s="107"/>
      <c r="AC90" s="114"/>
      <c r="AD90" s="83"/>
      <c r="AE90" s="83"/>
      <c r="AF90" s="83"/>
      <c r="AG90" s="83"/>
      <c r="AH90" s="83"/>
      <c r="AI90" s="83"/>
      <c r="AJ90" s="34">
        <v>7965</v>
      </c>
      <c r="AK90" s="174">
        <f t="shared" si="28"/>
        <v>91.83673469387756</v>
      </c>
      <c r="AL90" s="185" t="s">
        <v>29</v>
      </c>
      <c r="AM90" s="128" t="s">
        <v>29</v>
      </c>
      <c r="AN90" s="128" t="s">
        <v>29</v>
      </c>
      <c r="AO90" s="128" t="s">
        <v>29</v>
      </c>
      <c r="AP90" s="34" t="s">
        <v>167</v>
      </c>
      <c r="AQ90" s="35" t="s">
        <v>167</v>
      </c>
      <c r="AR90" s="14"/>
      <c r="AS90" s="139"/>
      <c r="AT90" s="14"/>
      <c r="AU90" s="14"/>
      <c r="AV90" s="14"/>
      <c r="AW90" s="14"/>
      <c r="AX90" s="14"/>
      <c r="AY90" s="14"/>
      <c r="AZ90" s="14"/>
    </row>
    <row r="91" spans="1:52" ht="12" hidden="1" customHeight="1">
      <c r="A91" s="240"/>
      <c r="B91" s="42" t="s">
        <v>102</v>
      </c>
      <c r="C91" s="58" t="s">
        <v>103</v>
      </c>
      <c r="D91" s="79">
        <v>62809</v>
      </c>
      <c r="E91" s="83">
        <f t="shared" si="19"/>
        <v>98.417399207132675</v>
      </c>
      <c r="F91" s="82">
        <v>715</v>
      </c>
      <c r="G91" s="83">
        <f t="shared" si="20"/>
        <v>95.973154362416096</v>
      </c>
      <c r="H91" s="88">
        <v>0</v>
      </c>
      <c r="I91" s="83" t="s">
        <v>167</v>
      </c>
      <c r="J91" s="82">
        <f t="shared" si="14"/>
        <v>62094</v>
      </c>
      <c r="K91" s="83">
        <f t="shared" si="21"/>
        <v>98.446269461267718</v>
      </c>
      <c r="L91" s="82">
        <v>45967</v>
      </c>
      <c r="M91" s="83">
        <f t="shared" si="22"/>
        <v>99.893515299026419</v>
      </c>
      <c r="N91" s="82">
        <v>35195</v>
      </c>
      <c r="O91" s="83">
        <f t="shared" si="23"/>
        <v>104.96883295058011</v>
      </c>
      <c r="P91" s="82">
        <f t="shared" si="15"/>
        <v>-10772</v>
      </c>
      <c r="Q91" s="83">
        <f t="shared" si="24"/>
        <v>86.265716344998793</v>
      </c>
      <c r="R91" s="82">
        <f t="shared" si="16"/>
        <v>51322</v>
      </c>
      <c r="S91" s="83">
        <f t="shared" si="25"/>
        <v>101.45294245557159</v>
      </c>
      <c r="T91" s="82">
        <v>33136</v>
      </c>
      <c r="U91" s="83">
        <f t="shared" si="26"/>
        <v>97.590858219944636</v>
      </c>
      <c r="V91" s="107">
        <v>1451</v>
      </c>
      <c r="W91" s="114">
        <f t="shared" si="18"/>
        <v>106.45634629493763</v>
      </c>
      <c r="X91" s="107">
        <f t="shared" si="17"/>
        <v>18186</v>
      </c>
      <c r="Y91" s="114">
        <f t="shared" si="27"/>
        <v>109.3368604581254</v>
      </c>
      <c r="Z91" s="107"/>
      <c r="AA91" s="114"/>
      <c r="AB91" s="107"/>
      <c r="AC91" s="114"/>
      <c r="AD91" s="83"/>
      <c r="AE91" s="83"/>
      <c r="AF91" s="83"/>
      <c r="AG91" s="83"/>
      <c r="AH91" s="83"/>
      <c r="AI91" s="83"/>
      <c r="AJ91" s="34">
        <v>10353</v>
      </c>
      <c r="AK91" s="174">
        <f t="shared" si="28"/>
        <v>108.45380263984916</v>
      </c>
      <c r="AL91" s="185" t="s">
        <v>29</v>
      </c>
      <c r="AM91" s="128" t="s">
        <v>29</v>
      </c>
      <c r="AN91" s="128" t="s">
        <v>29</v>
      </c>
      <c r="AO91" s="128" t="s">
        <v>29</v>
      </c>
      <c r="AP91" s="34" t="s">
        <v>167</v>
      </c>
      <c r="AQ91" s="35" t="s">
        <v>167</v>
      </c>
      <c r="AR91" s="14"/>
      <c r="AS91" s="14"/>
      <c r="AT91" s="14"/>
      <c r="AU91" s="14"/>
      <c r="AV91" s="14"/>
      <c r="AW91" s="14"/>
      <c r="AX91" s="14"/>
      <c r="AY91" s="14"/>
      <c r="AZ91" s="14"/>
    </row>
    <row r="92" spans="1:52" ht="12" hidden="1" customHeight="1">
      <c r="A92" s="240"/>
      <c r="B92" s="42" t="s">
        <v>76</v>
      </c>
      <c r="C92" s="58" t="s">
        <v>19</v>
      </c>
      <c r="D92" s="79">
        <v>57776</v>
      </c>
      <c r="E92" s="83">
        <f t="shared" si="19"/>
        <v>95.587578379630401</v>
      </c>
      <c r="F92" s="82">
        <v>664</v>
      </c>
      <c r="G92" s="83">
        <f t="shared" si="20"/>
        <v>87.598944591029024</v>
      </c>
      <c r="H92" s="88">
        <v>0</v>
      </c>
      <c r="I92" s="83" t="s">
        <v>167</v>
      </c>
      <c r="J92" s="82">
        <f t="shared" si="14"/>
        <v>57112</v>
      </c>
      <c r="K92" s="83">
        <f t="shared" si="21"/>
        <v>95.68903409566893</v>
      </c>
      <c r="L92" s="82">
        <v>41454</v>
      </c>
      <c r="M92" s="83">
        <f t="shared" si="22"/>
        <v>98.106688124201256</v>
      </c>
      <c r="N92" s="82">
        <v>31668</v>
      </c>
      <c r="O92" s="83">
        <f t="shared" si="23"/>
        <v>112.35763704097926</v>
      </c>
      <c r="P92" s="82">
        <f t="shared" si="15"/>
        <v>-9786</v>
      </c>
      <c r="Q92" s="83">
        <f t="shared" si="24"/>
        <v>69.557182457886142</v>
      </c>
      <c r="R92" s="82">
        <f t="shared" si="16"/>
        <v>47326</v>
      </c>
      <c r="S92" s="83">
        <f t="shared" si="25"/>
        <v>103.7486846720449</v>
      </c>
      <c r="T92" s="82">
        <v>31567</v>
      </c>
      <c r="U92" s="83">
        <f t="shared" si="26"/>
        <v>91.777874691088826</v>
      </c>
      <c r="V92" s="107">
        <v>1420</v>
      </c>
      <c r="W92" s="114">
        <f t="shared" si="18"/>
        <v>101.35617416131335</v>
      </c>
      <c r="X92" s="107">
        <f t="shared" si="17"/>
        <v>15759</v>
      </c>
      <c r="Y92" s="114">
        <f t="shared" si="27"/>
        <v>140.44202833972017</v>
      </c>
      <c r="Z92" s="107"/>
      <c r="AA92" s="114"/>
      <c r="AB92" s="107"/>
      <c r="AC92" s="114"/>
      <c r="AD92" s="83"/>
      <c r="AE92" s="83"/>
      <c r="AF92" s="83"/>
      <c r="AG92" s="83"/>
      <c r="AH92" s="83"/>
      <c r="AI92" s="83"/>
      <c r="AJ92" s="34">
        <v>7375</v>
      </c>
      <c r="AK92" s="174">
        <f t="shared" si="28"/>
        <v>125.12724804886327</v>
      </c>
      <c r="AL92" s="185" t="s">
        <v>29</v>
      </c>
      <c r="AM92" s="128" t="s">
        <v>29</v>
      </c>
      <c r="AN92" s="128" t="s">
        <v>29</v>
      </c>
      <c r="AO92" s="128" t="s">
        <v>29</v>
      </c>
      <c r="AP92" s="34" t="s">
        <v>167</v>
      </c>
      <c r="AQ92" s="35" t="s">
        <v>167</v>
      </c>
      <c r="AR92" s="14"/>
      <c r="AS92" s="14"/>
      <c r="AT92" s="14"/>
      <c r="AU92" s="14"/>
      <c r="AV92" s="14"/>
      <c r="AW92" s="14"/>
      <c r="AX92" s="14"/>
      <c r="AY92" s="14"/>
      <c r="AZ92" s="14"/>
    </row>
    <row r="93" spans="1:52" ht="12" hidden="1" customHeight="1">
      <c r="A93" s="240"/>
      <c r="B93" s="43" t="s">
        <v>78</v>
      </c>
      <c r="C93" s="58" t="s">
        <v>20</v>
      </c>
      <c r="D93" s="80">
        <v>64533</v>
      </c>
      <c r="E93" s="85">
        <f t="shared" si="19"/>
        <v>98.294061200554424</v>
      </c>
      <c r="F93" s="84">
        <v>718</v>
      </c>
      <c r="G93" s="85">
        <f t="shared" si="20"/>
        <v>95.225464190981441</v>
      </c>
      <c r="H93" s="89">
        <v>0</v>
      </c>
      <c r="I93" s="85" t="s">
        <v>167</v>
      </c>
      <c r="J93" s="84">
        <f t="shared" si="14"/>
        <v>63815</v>
      </c>
      <c r="K93" s="85">
        <f t="shared" si="21"/>
        <v>98.329712322223756</v>
      </c>
      <c r="L93" s="84">
        <v>47431</v>
      </c>
      <c r="M93" s="85">
        <f t="shared" si="22"/>
        <v>100.20916082143158</v>
      </c>
      <c r="N93" s="84">
        <v>38359</v>
      </c>
      <c r="O93" s="85">
        <f t="shared" si="23"/>
        <v>106.08423905528362</v>
      </c>
      <c r="P93" s="84">
        <f t="shared" si="15"/>
        <v>-9072</v>
      </c>
      <c r="Q93" s="85">
        <f t="shared" si="24"/>
        <v>81.195739729705537</v>
      </c>
      <c r="R93" s="84">
        <f t="shared" si="16"/>
        <v>54743</v>
      </c>
      <c r="S93" s="85">
        <f t="shared" si="25"/>
        <v>101.89293824219186</v>
      </c>
      <c r="T93" s="84">
        <v>32446</v>
      </c>
      <c r="U93" s="85">
        <f t="shared" si="26"/>
        <v>94.754979265229835</v>
      </c>
      <c r="V93" s="109">
        <v>1504</v>
      </c>
      <c r="W93" s="116">
        <f t="shared" si="18"/>
        <v>115.60338201383551</v>
      </c>
      <c r="X93" s="109">
        <f t="shared" si="17"/>
        <v>22297</v>
      </c>
      <c r="Y93" s="116">
        <f t="shared" si="27"/>
        <v>114.43748716895914</v>
      </c>
      <c r="Z93" s="109"/>
      <c r="AA93" s="116"/>
      <c r="AB93" s="109"/>
      <c r="AC93" s="116"/>
      <c r="AD93" s="85"/>
      <c r="AE93" s="85"/>
      <c r="AF93" s="85"/>
      <c r="AG93" s="85"/>
      <c r="AH93" s="85"/>
      <c r="AI93" s="85"/>
      <c r="AJ93" s="36">
        <v>11660</v>
      </c>
      <c r="AK93" s="175">
        <f t="shared" si="28"/>
        <v>119.61427985227739</v>
      </c>
      <c r="AL93" s="187" t="s">
        <v>29</v>
      </c>
      <c r="AM93" s="188" t="s">
        <v>29</v>
      </c>
      <c r="AN93" s="188" t="s">
        <v>29</v>
      </c>
      <c r="AO93" s="188" t="s">
        <v>29</v>
      </c>
      <c r="AP93" s="34" t="s">
        <v>167</v>
      </c>
      <c r="AQ93" s="37" t="s">
        <v>167</v>
      </c>
      <c r="AR93" s="14"/>
      <c r="AS93" s="14"/>
      <c r="AT93" s="14"/>
      <c r="AU93" s="14"/>
      <c r="AV93" s="14"/>
      <c r="AW93" s="14"/>
      <c r="AX93" s="14"/>
      <c r="AY93" s="14"/>
      <c r="AZ93" s="14"/>
    </row>
    <row r="94" spans="1:52" ht="12" hidden="1" customHeight="1">
      <c r="A94" s="240"/>
      <c r="B94" s="41" t="s">
        <v>104</v>
      </c>
      <c r="C94" s="59" t="s">
        <v>105</v>
      </c>
      <c r="D94" s="81">
        <v>63007</v>
      </c>
      <c r="E94" s="87">
        <f t="shared" si="19"/>
        <v>98.630287091825551</v>
      </c>
      <c r="F94" s="86">
        <v>703</v>
      </c>
      <c r="G94" s="87">
        <f t="shared" si="20"/>
        <v>92.989417989417987</v>
      </c>
      <c r="H94" s="90">
        <v>0</v>
      </c>
      <c r="I94" s="87" t="s">
        <v>167</v>
      </c>
      <c r="J94" s="86">
        <f t="shared" si="14"/>
        <v>62304</v>
      </c>
      <c r="K94" s="87">
        <f t="shared" si="21"/>
        <v>98.697842410417252</v>
      </c>
      <c r="L94" s="86">
        <v>46054</v>
      </c>
      <c r="M94" s="87">
        <f t="shared" si="22"/>
        <v>101.68915189118771</v>
      </c>
      <c r="N94" s="86">
        <v>34459</v>
      </c>
      <c r="O94" s="87">
        <f t="shared" si="23"/>
        <v>101.88338950978653</v>
      </c>
      <c r="P94" s="86">
        <f t="shared" si="15"/>
        <v>-11595</v>
      </c>
      <c r="Q94" s="87">
        <f t="shared" si="24"/>
        <v>101.11624662073777</v>
      </c>
      <c r="R94" s="86">
        <f t="shared" si="16"/>
        <v>50709</v>
      </c>
      <c r="S94" s="87">
        <f t="shared" si="25"/>
        <v>98.161017441297744</v>
      </c>
      <c r="T94" s="86">
        <v>32531</v>
      </c>
      <c r="U94" s="87">
        <f t="shared" si="26"/>
        <v>93.294903782729648</v>
      </c>
      <c r="V94" s="112">
        <v>1604</v>
      </c>
      <c r="W94" s="111">
        <f t="shared" ref="W94:W157" si="29">V94/V82*100</f>
        <v>94.02110199296601</v>
      </c>
      <c r="X94" s="112">
        <f t="shared" si="17"/>
        <v>18178</v>
      </c>
      <c r="Y94" s="111">
        <f t="shared" si="27"/>
        <v>108.2668254913639</v>
      </c>
      <c r="Z94" s="112"/>
      <c r="AA94" s="111"/>
      <c r="AB94" s="112"/>
      <c r="AC94" s="111"/>
      <c r="AD94" s="87"/>
      <c r="AE94" s="87"/>
      <c r="AF94" s="87"/>
      <c r="AG94" s="87"/>
      <c r="AH94" s="87"/>
      <c r="AI94" s="87"/>
      <c r="AJ94" s="30">
        <v>10161</v>
      </c>
      <c r="AK94" s="47">
        <f t="shared" si="28"/>
        <v>118.33003377198091</v>
      </c>
      <c r="AL94" s="189" t="s">
        <v>29</v>
      </c>
      <c r="AM94" s="180" t="s">
        <v>29</v>
      </c>
      <c r="AN94" s="180" t="s">
        <v>29</v>
      </c>
      <c r="AO94" s="180" t="s">
        <v>29</v>
      </c>
      <c r="AP94" s="30" t="s">
        <v>167</v>
      </c>
      <c r="AQ94" s="31" t="s">
        <v>167</v>
      </c>
      <c r="AR94" s="14"/>
      <c r="AS94" s="14"/>
      <c r="AT94" s="14"/>
      <c r="AU94" s="14"/>
      <c r="AV94" s="14"/>
      <c r="AW94" s="14"/>
      <c r="AX94" s="14"/>
      <c r="AY94" s="14"/>
      <c r="AZ94" s="14"/>
    </row>
    <row r="95" spans="1:52" ht="12" hidden="1" customHeight="1">
      <c r="A95" s="240"/>
      <c r="B95" s="42" t="s">
        <v>60</v>
      </c>
      <c r="C95" s="58" t="s">
        <v>18</v>
      </c>
      <c r="D95" s="79">
        <v>64908</v>
      </c>
      <c r="E95" s="83">
        <f t="shared" si="19"/>
        <v>97.297297297297305</v>
      </c>
      <c r="F95" s="82">
        <v>723</v>
      </c>
      <c r="G95" s="83">
        <f t="shared" si="20"/>
        <v>96.787148594377513</v>
      </c>
      <c r="H95" s="88">
        <v>0</v>
      </c>
      <c r="I95" s="83" t="s">
        <v>167</v>
      </c>
      <c r="J95" s="82">
        <f t="shared" si="14"/>
        <v>64185</v>
      </c>
      <c r="K95" s="83">
        <f t="shared" si="21"/>
        <v>97.303074404220482</v>
      </c>
      <c r="L95" s="82">
        <v>46562</v>
      </c>
      <c r="M95" s="83">
        <f t="shared" si="22"/>
        <v>98.71732355248372</v>
      </c>
      <c r="N95" s="82">
        <v>34140</v>
      </c>
      <c r="O95" s="83">
        <f t="shared" si="23"/>
        <v>92.410134257254214</v>
      </c>
      <c r="P95" s="82">
        <f t="shared" si="15"/>
        <v>-12422</v>
      </c>
      <c r="Q95" s="83">
        <f t="shared" si="24"/>
        <v>121.51031986696665</v>
      </c>
      <c r="R95" s="82">
        <f t="shared" si="16"/>
        <v>51763</v>
      </c>
      <c r="S95" s="83">
        <f t="shared" si="25"/>
        <v>92.86342189770545</v>
      </c>
      <c r="T95" s="82">
        <v>34418</v>
      </c>
      <c r="U95" s="83">
        <f t="shared" si="26"/>
        <v>95.346002548617648</v>
      </c>
      <c r="V95" s="107">
        <v>1295</v>
      </c>
      <c r="W95" s="114">
        <f t="shared" si="29"/>
        <v>107.73710482529117</v>
      </c>
      <c r="X95" s="107">
        <f t="shared" si="17"/>
        <v>17345</v>
      </c>
      <c r="Y95" s="114">
        <f t="shared" si="27"/>
        <v>88.301175991447337</v>
      </c>
      <c r="Z95" s="107"/>
      <c r="AA95" s="114"/>
      <c r="AB95" s="107"/>
      <c r="AC95" s="114"/>
      <c r="AD95" s="83"/>
      <c r="AE95" s="83"/>
      <c r="AF95" s="83"/>
      <c r="AG95" s="83"/>
      <c r="AH95" s="83"/>
      <c r="AI95" s="83"/>
      <c r="AJ95" s="34">
        <v>8642</v>
      </c>
      <c r="AK95" s="174">
        <f t="shared" si="28"/>
        <v>88.526941200573646</v>
      </c>
      <c r="AL95" s="185" t="s">
        <v>29</v>
      </c>
      <c r="AM95" s="128" t="s">
        <v>29</v>
      </c>
      <c r="AN95" s="128" t="s">
        <v>29</v>
      </c>
      <c r="AO95" s="128" t="s">
        <v>29</v>
      </c>
      <c r="AP95" s="34" t="s">
        <v>167</v>
      </c>
      <c r="AQ95" s="35" t="s">
        <v>167</v>
      </c>
      <c r="AR95" s="14"/>
      <c r="AS95" s="14"/>
      <c r="AT95" s="14"/>
      <c r="AU95" s="14"/>
      <c r="AV95" s="14"/>
      <c r="AW95" s="14"/>
      <c r="AX95" s="14"/>
      <c r="AY95" s="14"/>
      <c r="AZ95" s="14"/>
    </row>
    <row r="96" spans="1:52" ht="12" hidden="1" customHeight="1">
      <c r="A96" s="240"/>
      <c r="B96" s="42" t="s">
        <v>62</v>
      </c>
      <c r="C96" s="58" t="s">
        <v>10</v>
      </c>
      <c r="D96" s="79">
        <v>61733</v>
      </c>
      <c r="E96" s="83">
        <f t="shared" si="19"/>
        <v>96.915130773336671</v>
      </c>
      <c r="F96" s="82">
        <v>705</v>
      </c>
      <c r="G96" s="83">
        <f t="shared" si="20"/>
        <v>96.97386519944979</v>
      </c>
      <c r="H96" s="88">
        <v>0</v>
      </c>
      <c r="I96" s="83" t="s">
        <v>167</v>
      </c>
      <c r="J96" s="82">
        <f t="shared" si="14"/>
        <v>61028</v>
      </c>
      <c r="K96" s="83">
        <f t="shared" si="21"/>
        <v>96.914452684569085</v>
      </c>
      <c r="L96" s="82">
        <v>43576</v>
      </c>
      <c r="M96" s="83">
        <f t="shared" si="22"/>
        <v>98.773715347825103</v>
      </c>
      <c r="N96" s="82">
        <v>27826</v>
      </c>
      <c r="O96" s="83">
        <f t="shared" si="23"/>
        <v>96.223805242409583</v>
      </c>
      <c r="P96" s="82">
        <f t="shared" si="15"/>
        <v>-15750</v>
      </c>
      <c r="Q96" s="83">
        <f t="shared" si="24"/>
        <v>103.62523850253307</v>
      </c>
      <c r="R96" s="82">
        <f t="shared" si="16"/>
        <v>45278</v>
      </c>
      <c r="S96" s="83">
        <f t="shared" si="25"/>
        <v>94.779368667838909</v>
      </c>
      <c r="T96" s="82">
        <v>34408</v>
      </c>
      <c r="U96" s="83">
        <f t="shared" si="26"/>
        <v>94.704392821754922</v>
      </c>
      <c r="V96" s="107">
        <v>1157</v>
      </c>
      <c r="W96" s="114">
        <f t="shared" si="29"/>
        <v>85.136129506990429</v>
      </c>
      <c r="X96" s="107">
        <f t="shared" si="17"/>
        <v>10870</v>
      </c>
      <c r="Y96" s="114">
        <f t="shared" si="27"/>
        <v>95.01748251748252</v>
      </c>
      <c r="Z96" s="107"/>
      <c r="AA96" s="114"/>
      <c r="AB96" s="107"/>
      <c r="AC96" s="114"/>
      <c r="AD96" s="83"/>
      <c r="AE96" s="83"/>
      <c r="AF96" s="83"/>
      <c r="AG96" s="83"/>
      <c r="AH96" s="83"/>
      <c r="AI96" s="83"/>
      <c r="AJ96" s="34">
        <v>5669</v>
      </c>
      <c r="AK96" s="174">
        <f t="shared" si="28"/>
        <v>102.29159148321905</v>
      </c>
      <c r="AL96" s="185" t="s">
        <v>29</v>
      </c>
      <c r="AM96" s="128" t="s">
        <v>29</v>
      </c>
      <c r="AN96" s="128" t="s">
        <v>29</v>
      </c>
      <c r="AO96" s="128" t="s">
        <v>29</v>
      </c>
      <c r="AP96" s="34" t="s">
        <v>167</v>
      </c>
      <c r="AQ96" s="35" t="s">
        <v>167</v>
      </c>
      <c r="AR96" s="14"/>
      <c r="AS96" s="14"/>
      <c r="AT96" s="14"/>
      <c r="AU96" s="14"/>
      <c r="AV96" s="14"/>
      <c r="AW96" s="14"/>
      <c r="AX96" s="14"/>
      <c r="AY96" s="14"/>
      <c r="AZ96" s="14"/>
    </row>
    <row r="97" spans="1:52" ht="12" hidden="1" customHeight="1">
      <c r="A97" s="240"/>
      <c r="B97" s="42" t="s">
        <v>64</v>
      </c>
      <c r="C97" s="58" t="s">
        <v>11</v>
      </c>
      <c r="D97" s="79">
        <v>63576</v>
      </c>
      <c r="E97" s="83">
        <f t="shared" si="19"/>
        <v>98.917102315160562</v>
      </c>
      <c r="F97" s="82">
        <v>730</v>
      </c>
      <c r="G97" s="83">
        <f t="shared" si="20"/>
        <v>99.726775956284158</v>
      </c>
      <c r="H97" s="88">
        <v>0</v>
      </c>
      <c r="I97" s="83" t="s">
        <v>167</v>
      </c>
      <c r="J97" s="82">
        <f t="shared" si="14"/>
        <v>62846</v>
      </c>
      <c r="K97" s="83">
        <f t="shared" si="21"/>
        <v>98.907774630154236</v>
      </c>
      <c r="L97" s="82">
        <v>45884</v>
      </c>
      <c r="M97" s="83">
        <f t="shared" si="22"/>
        <v>101.41679375815042</v>
      </c>
      <c r="N97" s="82">
        <v>31156</v>
      </c>
      <c r="O97" s="83">
        <f t="shared" si="23"/>
        <v>105.70313825275657</v>
      </c>
      <c r="P97" s="82">
        <f t="shared" si="15"/>
        <v>-14728</v>
      </c>
      <c r="Q97" s="83">
        <f t="shared" si="24"/>
        <v>93.404363267376965</v>
      </c>
      <c r="R97" s="82">
        <f t="shared" si="16"/>
        <v>48118</v>
      </c>
      <c r="S97" s="83">
        <f t="shared" si="25"/>
        <v>100.7242736330905</v>
      </c>
      <c r="T97" s="82">
        <v>34268</v>
      </c>
      <c r="U97" s="83">
        <f t="shared" si="26"/>
        <v>94.92783733621431</v>
      </c>
      <c r="V97" s="107">
        <v>1005</v>
      </c>
      <c r="W97" s="114">
        <f t="shared" si="29"/>
        <v>77.726218097447799</v>
      </c>
      <c r="X97" s="107">
        <f t="shared" si="17"/>
        <v>13850</v>
      </c>
      <c r="Y97" s="114">
        <f t="shared" si="27"/>
        <v>118.64987578171851</v>
      </c>
      <c r="Z97" s="107"/>
      <c r="AA97" s="114"/>
      <c r="AB97" s="107"/>
      <c r="AC97" s="114"/>
      <c r="AD97" s="83"/>
      <c r="AE97" s="83"/>
      <c r="AF97" s="83"/>
      <c r="AG97" s="83"/>
      <c r="AH97" s="83"/>
      <c r="AI97" s="83"/>
      <c r="AJ97" s="34">
        <v>7026</v>
      </c>
      <c r="AK97" s="174">
        <f t="shared" si="28"/>
        <v>120.30821917808218</v>
      </c>
      <c r="AL97" s="185" t="s">
        <v>29</v>
      </c>
      <c r="AM97" s="128" t="s">
        <v>29</v>
      </c>
      <c r="AN97" s="128" t="s">
        <v>29</v>
      </c>
      <c r="AO97" s="128" t="s">
        <v>29</v>
      </c>
      <c r="AP97" s="34" t="s">
        <v>167</v>
      </c>
      <c r="AQ97" s="35" t="s">
        <v>167</v>
      </c>
      <c r="AR97" s="14"/>
      <c r="AS97" s="14"/>
      <c r="AT97" s="14"/>
      <c r="AU97" s="14"/>
      <c r="AV97" s="14"/>
      <c r="AW97" s="14"/>
      <c r="AX97" s="14"/>
      <c r="AY97" s="14"/>
      <c r="AZ97" s="14"/>
    </row>
    <row r="98" spans="1:52" ht="12" hidden="1" customHeight="1">
      <c r="A98" s="240"/>
      <c r="B98" s="42" t="s">
        <v>65</v>
      </c>
      <c r="C98" s="58" t="s">
        <v>12</v>
      </c>
      <c r="D98" s="79">
        <v>61357</v>
      </c>
      <c r="E98" s="83">
        <f t="shared" si="19"/>
        <v>98.453169878532123</v>
      </c>
      <c r="F98" s="82">
        <v>715</v>
      </c>
      <c r="G98" s="83">
        <f t="shared" si="20"/>
        <v>101.41843971631207</v>
      </c>
      <c r="H98" s="88">
        <v>0</v>
      </c>
      <c r="I98" s="83" t="s">
        <v>167</v>
      </c>
      <c r="J98" s="82">
        <f t="shared" si="14"/>
        <v>60642</v>
      </c>
      <c r="K98" s="83">
        <f t="shared" si="21"/>
        <v>98.419241755388214</v>
      </c>
      <c r="L98" s="82">
        <v>44198</v>
      </c>
      <c r="M98" s="83">
        <f t="shared" si="22"/>
        <v>99.995475113122168</v>
      </c>
      <c r="N98" s="82">
        <v>31270</v>
      </c>
      <c r="O98" s="83">
        <f t="shared" si="23"/>
        <v>98.721389108129443</v>
      </c>
      <c r="P98" s="82">
        <f t="shared" si="15"/>
        <v>-12928</v>
      </c>
      <c r="Q98" s="83">
        <f t="shared" si="24"/>
        <v>103.21756487025948</v>
      </c>
      <c r="R98" s="82">
        <f t="shared" si="16"/>
        <v>47714</v>
      </c>
      <c r="S98" s="83">
        <f t="shared" si="25"/>
        <v>97.195005194434827</v>
      </c>
      <c r="T98" s="82">
        <v>33619</v>
      </c>
      <c r="U98" s="83">
        <f t="shared" si="26"/>
        <v>96.172440426810084</v>
      </c>
      <c r="V98" s="107">
        <v>1571</v>
      </c>
      <c r="W98" s="114">
        <f t="shared" si="29"/>
        <v>115.1759530791789</v>
      </c>
      <c r="X98" s="107">
        <f t="shared" si="17"/>
        <v>14095</v>
      </c>
      <c r="Y98" s="114">
        <f t="shared" si="27"/>
        <v>99.724069619357579</v>
      </c>
      <c r="Z98" s="107"/>
      <c r="AA98" s="114"/>
      <c r="AB98" s="107"/>
      <c r="AC98" s="114"/>
      <c r="AD98" s="83"/>
      <c r="AE98" s="83"/>
      <c r="AF98" s="83"/>
      <c r="AG98" s="83"/>
      <c r="AH98" s="83"/>
      <c r="AI98" s="83"/>
      <c r="AJ98" s="34">
        <v>7511</v>
      </c>
      <c r="AK98" s="174">
        <f t="shared" si="28"/>
        <v>106.49369062810152</v>
      </c>
      <c r="AL98" s="185" t="s">
        <v>29</v>
      </c>
      <c r="AM98" s="128" t="s">
        <v>29</v>
      </c>
      <c r="AN98" s="128" t="s">
        <v>29</v>
      </c>
      <c r="AO98" s="128" t="s">
        <v>29</v>
      </c>
      <c r="AP98" s="34" t="s">
        <v>167</v>
      </c>
      <c r="AQ98" s="35" t="s">
        <v>167</v>
      </c>
      <c r="AR98" s="14"/>
      <c r="AS98" s="14"/>
      <c r="AT98" s="14"/>
      <c r="AU98" s="14"/>
      <c r="AV98" s="14"/>
      <c r="AW98" s="14"/>
      <c r="AX98" s="14"/>
      <c r="AY98" s="14"/>
      <c r="AZ98" s="14"/>
    </row>
    <row r="99" spans="1:52" ht="12" hidden="1" customHeight="1">
      <c r="A99" s="240"/>
      <c r="B99" s="42" t="s">
        <v>67</v>
      </c>
      <c r="C99" s="58" t="s">
        <v>13</v>
      </c>
      <c r="D99" s="79">
        <v>60115</v>
      </c>
      <c r="E99" s="83">
        <f t="shared" si="19"/>
        <v>99.28486490057476</v>
      </c>
      <c r="F99" s="82">
        <v>700</v>
      </c>
      <c r="G99" s="83">
        <f t="shared" si="20"/>
        <v>101.15606936416187</v>
      </c>
      <c r="H99" s="88">
        <v>0</v>
      </c>
      <c r="I99" s="83" t="s">
        <v>167</v>
      </c>
      <c r="J99" s="82">
        <f t="shared" si="14"/>
        <v>59415</v>
      </c>
      <c r="K99" s="83">
        <f t="shared" si="21"/>
        <v>99.263231756214921</v>
      </c>
      <c r="L99" s="82">
        <v>42268</v>
      </c>
      <c r="M99" s="83">
        <f t="shared" si="22"/>
        <v>100.23952379823085</v>
      </c>
      <c r="N99" s="82">
        <v>26459</v>
      </c>
      <c r="O99" s="83">
        <f t="shared" si="23"/>
        <v>99.882974707436773</v>
      </c>
      <c r="P99" s="82">
        <f t="shared" si="15"/>
        <v>-15809</v>
      </c>
      <c r="Q99" s="83">
        <f t="shared" si="24"/>
        <v>100.8419978312177</v>
      </c>
      <c r="R99" s="82">
        <f t="shared" si="16"/>
        <v>43606</v>
      </c>
      <c r="S99" s="83">
        <f t="shared" si="25"/>
        <v>98.703003689535748</v>
      </c>
      <c r="T99" s="82">
        <v>35742</v>
      </c>
      <c r="U99" s="83">
        <f t="shared" si="26"/>
        <v>100.22432841680219</v>
      </c>
      <c r="V99" s="107">
        <v>2161</v>
      </c>
      <c r="W99" s="114">
        <f t="shared" si="29"/>
        <v>117.63745236799127</v>
      </c>
      <c r="X99" s="107">
        <f t="shared" si="17"/>
        <v>7864</v>
      </c>
      <c r="Y99" s="114">
        <f t="shared" si="27"/>
        <v>92.332981096630277</v>
      </c>
      <c r="Z99" s="107"/>
      <c r="AA99" s="114"/>
      <c r="AB99" s="107"/>
      <c r="AC99" s="114"/>
      <c r="AD99" s="83"/>
      <c r="AE99" s="83"/>
      <c r="AF99" s="83"/>
      <c r="AG99" s="83"/>
      <c r="AH99" s="83"/>
      <c r="AI99" s="83"/>
      <c r="AJ99" s="34">
        <v>3890</v>
      </c>
      <c r="AK99" s="174">
        <f t="shared" si="28"/>
        <v>87.514060742407196</v>
      </c>
      <c r="AL99" s="185" t="s">
        <v>29</v>
      </c>
      <c r="AM99" s="128" t="s">
        <v>29</v>
      </c>
      <c r="AN99" s="128" t="s">
        <v>29</v>
      </c>
      <c r="AO99" s="128" t="s">
        <v>29</v>
      </c>
      <c r="AP99" s="34" t="s">
        <v>167</v>
      </c>
      <c r="AQ99" s="35" t="s">
        <v>167</v>
      </c>
      <c r="AR99" s="14"/>
      <c r="AS99" s="14"/>
      <c r="AT99" s="14"/>
      <c r="AU99" s="14"/>
      <c r="AV99" s="14"/>
      <c r="AW99" s="14"/>
      <c r="AX99" s="14"/>
      <c r="AY99" s="14"/>
      <c r="AZ99" s="14"/>
    </row>
    <row r="100" spans="1:52" ht="12" hidden="1" customHeight="1">
      <c r="A100" s="240"/>
      <c r="B100" s="42" t="s">
        <v>38</v>
      </c>
      <c r="C100" s="58" t="s">
        <v>14</v>
      </c>
      <c r="D100" s="79">
        <v>61468</v>
      </c>
      <c r="E100" s="83">
        <f t="shared" si="19"/>
        <v>100.04068811744217</v>
      </c>
      <c r="F100" s="82">
        <v>712</v>
      </c>
      <c r="G100" s="83">
        <f t="shared" si="20"/>
        <v>100.99290780141843</v>
      </c>
      <c r="H100" s="88">
        <v>0</v>
      </c>
      <c r="I100" s="83" t="s">
        <v>167</v>
      </c>
      <c r="J100" s="82">
        <f t="shared" si="14"/>
        <v>60756</v>
      </c>
      <c r="K100" s="83">
        <f t="shared" si="21"/>
        <v>100.0296354835523</v>
      </c>
      <c r="L100" s="82">
        <v>44037</v>
      </c>
      <c r="M100" s="83">
        <f t="shared" si="22"/>
        <v>102.81091681647328</v>
      </c>
      <c r="N100" s="82">
        <v>30031</v>
      </c>
      <c r="O100" s="83">
        <f t="shared" si="23"/>
        <v>108.58372202335755</v>
      </c>
      <c r="P100" s="82">
        <f t="shared" si="15"/>
        <v>-14006</v>
      </c>
      <c r="Q100" s="83">
        <f t="shared" si="24"/>
        <v>92.290458618871909</v>
      </c>
      <c r="R100" s="82">
        <f t="shared" si="16"/>
        <v>46750</v>
      </c>
      <c r="S100" s="83">
        <f t="shared" si="25"/>
        <v>102.60743602124577</v>
      </c>
      <c r="T100" s="82">
        <v>34606</v>
      </c>
      <c r="U100" s="83">
        <f t="shared" si="26"/>
        <v>97.599909749837835</v>
      </c>
      <c r="V100" s="107">
        <v>2020</v>
      </c>
      <c r="W100" s="114">
        <f t="shared" si="29"/>
        <v>140.96301465457083</v>
      </c>
      <c r="X100" s="107">
        <f t="shared" si="17"/>
        <v>12144</v>
      </c>
      <c r="Y100" s="114">
        <f t="shared" si="27"/>
        <v>120.17812963879268</v>
      </c>
      <c r="Z100" s="107"/>
      <c r="AA100" s="114"/>
      <c r="AB100" s="107"/>
      <c r="AC100" s="114"/>
      <c r="AD100" s="83"/>
      <c r="AE100" s="83"/>
      <c r="AF100" s="83"/>
      <c r="AG100" s="83"/>
      <c r="AH100" s="83"/>
      <c r="AI100" s="83"/>
      <c r="AJ100" s="34">
        <v>4939</v>
      </c>
      <c r="AK100" s="174">
        <f t="shared" si="28"/>
        <v>117.98853320592451</v>
      </c>
      <c r="AL100" s="185" t="s">
        <v>29</v>
      </c>
      <c r="AM100" s="128" t="s">
        <v>29</v>
      </c>
      <c r="AN100" s="128" t="s">
        <v>29</v>
      </c>
      <c r="AO100" s="128" t="s">
        <v>29</v>
      </c>
      <c r="AP100" s="34" t="s">
        <v>167</v>
      </c>
      <c r="AQ100" s="35" t="s">
        <v>167</v>
      </c>
      <c r="AR100" s="14"/>
      <c r="AS100" s="14"/>
      <c r="AT100" s="14"/>
      <c r="AU100" s="14"/>
      <c r="AV100" s="14"/>
      <c r="AW100" s="14"/>
      <c r="AX100" s="14"/>
      <c r="AY100" s="14"/>
      <c r="AZ100" s="14"/>
    </row>
    <row r="101" spans="1:52" ht="12" hidden="1" customHeight="1">
      <c r="A101" s="240"/>
      <c r="B101" s="42" t="s">
        <v>70</v>
      </c>
      <c r="C101" s="58" t="s">
        <v>15</v>
      </c>
      <c r="D101" s="79">
        <v>59276</v>
      </c>
      <c r="E101" s="83">
        <f t="shared" si="19"/>
        <v>100.23843747357742</v>
      </c>
      <c r="F101" s="82">
        <v>688</v>
      </c>
      <c r="G101" s="83">
        <f t="shared" si="20"/>
        <v>98.42632331902719</v>
      </c>
      <c r="H101" s="88">
        <v>0</v>
      </c>
      <c r="I101" s="83" t="s">
        <v>167</v>
      </c>
      <c r="J101" s="82">
        <f t="shared" si="14"/>
        <v>58588</v>
      </c>
      <c r="K101" s="83">
        <f t="shared" si="21"/>
        <v>100.26011362858512</v>
      </c>
      <c r="L101" s="82">
        <v>42639</v>
      </c>
      <c r="M101" s="83">
        <f t="shared" si="22"/>
        <v>102.24934653845233</v>
      </c>
      <c r="N101" s="82">
        <v>30286</v>
      </c>
      <c r="O101" s="83">
        <f t="shared" si="23"/>
        <v>112.07075192421551</v>
      </c>
      <c r="P101" s="82">
        <f t="shared" si="15"/>
        <v>-12353</v>
      </c>
      <c r="Q101" s="83">
        <f t="shared" si="24"/>
        <v>84.165701437623497</v>
      </c>
      <c r="R101" s="82">
        <f t="shared" si="16"/>
        <v>46235</v>
      </c>
      <c r="S101" s="83">
        <f t="shared" si="25"/>
        <v>105.65826458557098</v>
      </c>
      <c r="T101" s="82">
        <v>32684</v>
      </c>
      <c r="U101" s="83">
        <f t="shared" si="26"/>
        <v>96.09549570739739</v>
      </c>
      <c r="V101" s="107">
        <v>1989</v>
      </c>
      <c r="W101" s="114">
        <f t="shared" si="29"/>
        <v>140.26798307475318</v>
      </c>
      <c r="X101" s="107">
        <f t="shared" si="17"/>
        <v>13551</v>
      </c>
      <c r="Y101" s="114">
        <f t="shared" si="27"/>
        <v>139.02739304401354</v>
      </c>
      <c r="Z101" s="107"/>
      <c r="AA101" s="114"/>
      <c r="AB101" s="107"/>
      <c r="AC101" s="114"/>
      <c r="AD101" s="83"/>
      <c r="AE101" s="83"/>
      <c r="AF101" s="83"/>
      <c r="AG101" s="83"/>
      <c r="AH101" s="83"/>
      <c r="AI101" s="83"/>
      <c r="AJ101" s="34">
        <v>5333</v>
      </c>
      <c r="AK101" s="174">
        <f t="shared" si="28"/>
        <v>154.89398780133604</v>
      </c>
      <c r="AL101" s="185" t="s">
        <v>29</v>
      </c>
      <c r="AM101" s="128" t="s">
        <v>29</v>
      </c>
      <c r="AN101" s="128" t="s">
        <v>29</v>
      </c>
      <c r="AO101" s="128" t="s">
        <v>29</v>
      </c>
      <c r="AP101" s="34" t="s">
        <v>167</v>
      </c>
      <c r="AQ101" s="35" t="s">
        <v>167</v>
      </c>
      <c r="AR101" s="14"/>
      <c r="AS101" s="14"/>
      <c r="AT101" s="14"/>
      <c r="AU101" s="14"/>
      <c r="AV101" s="14"/>
      <c r="AW101" s="14"/>
      <c r="AX101" s="14"/>
      <c r="AY101" s="14"/>
      <c r="AZ101" s="14"/>
    </row>
    <row r="102" spans="1:52" ht="12" hidden="1" customHeight="1">
      <c r="A102" s="240"/>
      <c r="B102" s="42" t="s">
        <v>73</v>
      </c>
      <c r="C102" s="58" t="s">
        <v>16</v>
      </c>
      <c r="D102" s="79">
        <v>61954</v>
      </c>
      <c r="E102" s="83">
        <f t="shared" si="19"/>
        <v>99.38400333664859</v>
      </c>
      <c r="F102" s="82">
        <v>713</v>
      </c>
      <c r="G102" s="83">
        <f t="shared" si="20"/>
        <v>98.61687413554634</v>
      </c>
      <c r="H102" s="88">
        <v>0</v>
      </c>
      <c r="I102" s="83" t="s">
        <v>167</v>
      </c>
      <c r="J102" s="82">
        <f t="shared" si="14"/>
        <v>61241</v>
      </c>
      <c r="K102" s="83">
        <f t="shared" si="21"/>
        <v>99.393004950093328</v>
      </c>
      <c r="L102" s="82">
        <v>44699</v>
      </c>
      <c r="M102" s="83">
        <f t="shared" si="22"/>
        <v>100.34121265180596</v>
      </c>
      <c r="N102" s="82">
        <v>33724</v>
      </c>
      <c r="O102" s="83">
        <f t="shared" si="23"/>
        <v>98.426874471003714</v>
      </c>
      <c r="P102" s="82">
        <f t="shared" si="15"/>
        <v>-10975</v>
      </c>
      <c r="Q102" s="83">
        <f t="shared" si="24"/>
        <v>106.71917541812523</v>
      </c>
      <c r="R102" s="82">
        <f t="shared" si="16"/>
        <v>50266</v>
      </c>
      <c r="S102" s="83">
        <f t="shared" si="25"/>
        <v>97.92523036761412</v>
      </c>
      <c r="T102" s="82">
        <v>32139</v>
      </c>
      <c r="U102" s="83">
        <f t="shared" si="26"/>
        <v>95.917271017996242</v>
      </c>
      <c r="V102" s="107">
        <v>2188</v>
      </c>
      <c r="W102" s="114">
        <f t="shared" si="29"/>
        <v>147.43935309973045</v>
      </c>
      <c r="X102" s="107">
        <f t="shared" si="17"/>
        <v>18127</v>
      </c>
      <c r="Y102" s="114">
        <f t="shared" si="27"/>
        <v>101.69995511669659</v>
      </c>
      <c r="Z102" s="107"/>
      <c r="AA102" s="114"/>
      <c r="AB102" s="107"/>
      <c r="AC102" s="114"/>
      <c r="AD102" s="83"/>
      <c r="AE102" s="83"/>
      <c r="AF102" s="83"/>
      <c r="AG102" s="83"/>
      <c r="AH102" s="83"/>
      <c r="AI102" s="83"/>
      <c r="AJ102" s="34">
        <v>9510</v>
      </c>
      <c r="AK102" s="174">
        <f t="shared" si="28"/>
        <v>119.39736346516008</v>
      </c>
      <c r="AL102" s="185" t="s">
        <v>29</v>
      </c>
      <c r="AM102" s="128" t="s">
        <v>29</v>
      </c>
      <c r="AN102" s="128" t="s">
        <v>29</v>
      </c>
      <c r="AO102" s="128" t="s">
        <v>29</v>
      </c>
      <c r="AP102" s="34" t="s">
        <v>167</v>
      </c>
      <c r="AQ102" s="35" t="s">
        <v>167</v>
      </c>
      <c r="AR102" s="14"/>
      <c r="AS102" s="14"/>
      <c r="AT102" s="14"/>
      <c r="AU102" s="14"/>
      <c r="AV102" s="14"/>
      <c r="AW102" s="14"/>
      <c r="AX102" s="14"/>
      <c r="AY102" s="14"/>
      <c r="AZ102" s="14"/>
    </row>
    <row r="103" spans="1:52" ht="12" hidden="1" customHeight="1">
      <c r="A103" s="240"/>
      <c r="B103" s="42" t="s">
        <v>106</v>
      </c>
      <c r="C103" s="58" t="s">
        <v>107</v>
      </c>
      <c r="D103" s="79">
        <v>62149</v>
      </c>
      <c r="E103" s="83">
        <f t="shared" si="19"/>
        <v>98.949195179034859</v>
      </c>
      <c r="F103" s="82">
        <v>695</v>
      </c>
      <c r="G103" s="83">
        <f t="shared" si="20"/>
        <v>97.2027972027972</v>
      </c>
      <c r="H103" s="88">
        <v>0</v>
      </c>
      <c r="I103" s="83" t="s">
        <v>167</v>
      </c>
      <c r="J103" s="82">
        <f t="shared" si="14"/>
        <v>61454</v>
      </c>
      <c r="K103" s="83">
        <f t="shared" si="21"/>
        <v>98.96930460269914</v>
      </c>
      <c r="L103" s="82">
        <v>45910</v>
      </c>
      <c r="M103" s="83">
        <f t="shared" si="22"/>
        <v>99.875997998564188</v>
      </c>
      <c r="N103" s="82">
        <v>34241</v>
      </c>
      <c r="O103" s="83">
        <f t="shared" si="23"/>
        <v>97.289387697116069</v>
      </c>
      <c r="P103" s="82">
        <f t="shared" si="15"/>
        <v>-11669</v>
      </c>
      <c r="Q103" s="83">
        <f t="shared" si="24"/>
        <v>108.32714444857037</v>
      </c>
      <c r="R103" s="82">
        <f t="shared" si="16"/>
        <v>49785</v>
      </c>
      <c r="S103" s="83">
        <f t="shared" si="25"/>
        <v>97.005182962472233</v>
      </c>
      <c r="T103" s="82">
        <v>30795</v>
      </c>
      <c r="U103" s="83">
        <f t="shared" si="26"/>
        <v>92.935176243360701</v>
      </c>
      <c r="V103" s="107">
        <v>1305</v>
      </c>
      <c r="W103" s="114">
        <f t="shared" si="29"/>
        <v>89.937973811164724</v>
      </c>
      <c r="X103" s="107">
        <f t="shared" si="17"/>
        <v>18990</v>
      </c>
      <c r="Y103" s="114">
        <f t="shared" si="27"/>
        <v>104.42098317387001</v>
      </c>
      <c r="Z103" s="107"/>
      <c r="AA103" s="114"/>
      <c r="AB103" s="107"/>
      <c r="AC103" s="114"/>
      <c r="AD103" s="83"/>
      <c r="AE103" s="83"/>
      <c r="AF103" s="83"/>
      <c r="AG103" s="83"/>
      <c r="AH103" s="83"/>
      <c r="AI103" s="83"/>
      <c r="AJ103" s="34">
        <v>11840</v>
      </c>
      <c r="AK103" s="174">
        <f t="shared" si="28"/>
        <v>114.36298657393993</v>
      </c>
      <c r="AL103" s="185" t="s">
        <v>29</v>
      </c>
      <c r="AM103" s="128" t="s">
        <v>29</v>
      </c>
      <c r="AN103" s="128" t="s">
        <v>29</v>
      </c>
      <c r="AO103" s="128" t="s">
        <v>29</v>
      </c>
      <c r="AP103" s="34" t="s">
        <v>167</v>
      </c>
      <c r="AQ103" s="35" t="s">
        <v>167</v>
      </c>
      <c r="AR103" s="14"/>
      <c r="AS103" s="14"/>
      <c r="AT103" s="14"/>
      <c r="AU103" s="14"/>
      <c r="AV103" s="14"/>
      <c r="AW103" s="14"/>
      <c r="AX103" s="14"/>
      <c r="AY103" s="14"/>
      <c r="AZ103" s="14"/>
    </row>
    <row r="104" spans="1:52" ht="12" hidden="1" customHeight="1">
      <c r="A104" s="240"/>
      <c r="B104" s="42" t="s">
        <v>76</v>
      </c>
      <c r="C104" s="58" t="s">
        <v>77</v>
      </c>
      <c r="D104" s="79">
        <v>57274</v>
      </c>
      <c r="E104" s="83">
        <f t="shared" si="19"/>
        <v>99.131127111603433</v>
      </c>
      <c r="F104" s="82">
        <v>630</v>
      </c>
      <c r="G104" s="83">
        <f t="shared" si="20"/>
        <v>94.879518072289159</v>
      </c>
      <c r="H104" s="88">
        <v>0</v>
      </c>
      <c r="I104" s="83" t="s">
        <v>167</v>
      </c>
      <c r="J104" s="82">
        <f t="shared" si="14"/>
        <v>56644</v>
      </c>
      <c r="K104" s="83">
        <f t="shared" si="21"/>
        <v>99.180557501050572</v>
      </c>
      <c r="L104" s="82">
        <v>41666</v>
      </c>
      <c r="M104" s="83">
        <f t="shared" si="22"/>
        <v>100.51141023785402</v>
      </c>
      <c r="N104" s="82">
        <v>31751</v>
      </c>
      <c r="O104" s="83">
        <f t="shared" si="23"/>
        <v>100.26209422761147</v>
      </c>
      <c r="P104" s="82">
        <f t="shared" si="15"/>
        <v>-9915</v>
      </c>
      <c r="Q104" s="83">
        <f t="shared" si="24"/>
        <v>101.3182096873084</v>
      </c>
      <c r="R104" s="82">
        <f t="shared" si="16"/>
        <v>46729</v>
      </c>
      <c r="S104" s="83">
        <f t="shared" si="25"/>
        <v>98.738536956429868</v>
      </c>
      <c r="T104" s="82">
        <v>30191</v>
      </c>
      <c r="U104" s="83">
        <f t="shared" si="26"/>
        <v>95.641017518294419</v>
      </c>
      <c r="V104" s="107">
        <v>1323</v>
      </c>
      <c r="W104" s="114">
        <f t="shared" si="29"/>
        <v>93.16901408450704</v>
      </c>
      <c r="X104" s="107">
        <f t="shared" si="17"/>
        <v>16538</v>
      </c>
      <c r="Y104" s="114">
        <f t="shared" si="27"/>
        <v>104.9432070562853</v>
      </c>
      <c r="Z104" s="107"/>
      <c r="AA104" s="114"/>
      <c r="AB104" s="107"/>
      <c r="AC104" s="114"/>
      <c r="AD104" s="83"/>
      <c r="AE104" s="83"/>
      <c r="AF104" s="83"/>
      <c r="AG104" s="83"/>
      <c r="AH104" s="83"/>
      <c r="AI104" s="83"/>
      <c r="AJ104" s="34">
        <v>8932</v>
      </c>
      <c r="AK104" s="174">
        <f t="shared" si="28"/>
        <v>121.11186440677966</v>
      </c>
      <c r="AL104" s="185" t="s">
        <v>29</v>
      </c>
      <c r="AM104" s="128" t="s">
        <v>29</v>
      </c>
      <c r="AN104" s="128" t="s">
        <v>29</v>
      </c>
      <c r="AO104" s="128" t="s">
        <v>29</v>
      </c>
      <c r="AP104" s="34" t="s">
        <v>167</v>
      </c>
      <c r="AQ104" s="35" t="s">
        <v>167</v>
      </c>
      <c r="AR104" s="14"/>
      <c r="AS104" s="14"/>
      <c r="AT104" s="14"/>
      <c r="AU104" s="14"/>
      <c r="AV104" s="14"/>
      <c r="AW104" s="14"/>
      <c r="AX104" s="14"/>
      <c r="AY104" s="14"/>
      <c r="AZ104" s="14"/>
    </row>
    <row r="105" spans="1:52" ht="12" hidden="1" customHeight="1">
      <c r="A105" s="240"/>
      <c r="B105" s="43" t="s">
        <v>78</v>
      </c>
      <c r="C105" s="60" t="s">
        <v>20</v>
      </c>
      <c r="D105" s="80">
        <v>64449</v>
      </c>
      <c r="E105" s="85">
        <f t="shared" si="19"/>
        <v>99.869834038398963</v>
      </c>
      <c r="F105" s="84">
        <v>689</v>
      </c>
      <c r="G105" s="85">
        <f t="shared" si="20"/>
        <v>95.961002785515319</v>
      </c>
      <c r="H105" s="89">
        <v>0</v>
      </c>
      <c r="I105" s="85" t="s">
        <v>167</v>
      </c>
      <c r="J105" s="84">
        <f t="shared" si="14"/>
        <v>63760</v>
      </c>
      <c r="K105" s="85">
        <f t="shared" si="21"/>
        <v>99.913813366763307</v>
      </c>
      <c r="L105" s="84">
        <v>47620</v>
      </c>
      <c r="M105" s="85">
        <f t="shared" si="22"/>
        <v>100.39847357213635</v>
      </c>
      <c r="N105" s="84">
        <v>37230</v>
      </c>
      <c r="O105" s="85">
        <f t="shared" si="23"/>
        <v>97.056753304309282</v>
      </c>
      <c r="P105" s="84">
        <f t="shared" si="15"/>
        <v>-10390</v>
      </c>
      <c r="Q105" s="85">
        <f t="shared" si="24"/>
        <v>114.52821869488537</v>
      </c>
      <c r="R105" s="84">
        <f t="shared" si="16"/>
        <v>53370</v>
      </c>
      <c r="S105" s="85">
        <f t="shared" si="25"/>
        <v>97.491916774747452</v>
      </c>
      <c r="T105" s="84">
        <v>30586</v>
      </c>
      <c r="U105" s="85">
        <f t="shared" si="26"/>
        <v>94.267398138445415</v>
      </c>
      <c r="V105" s="109">
        <v>1304</v>
      </c>
      <c r="W105" s="116">
        <f t="shared" si="29"/>
        <v>86.702127659574472</v>
      </c>
      <c r="X105" s="109">
        <f t="shared" si="17"/>
        <v>22784</v>
      </c>
      <c r="Y105" s="116">
        <f t="shared" si="27"/>
        <v>102.18415033412566</v>
      </c>
      <c r="Z105" s="109"/>
      <c r="AA105" s="116"/>
      <c r="AB105" s="109"/>
      <c r="AC105" s="116"/>
      <c r="AD105" s="85"/>
      <c r="AE105" s="85"/>
      <c r="AF105" s="85"/>
      <c r="AG105" s="85"/>
      <c r="AH105" s="85"/>
      <c r="AI105" s="85"/>
      <c r="AJ105" s="36">
        <v>14448</v>
      </c>
      <c r="AK105" s="175">
        <f t="shared" si="28"/>
        <v>123.91080617495712</v>
      </c>
      <c r="AL105" s="187" t="s">
        <v>29</v>
      </c>
      <c r="AM105" s="188" t="s">
        <v>29</v>
      </c>
      <c r="AN105" s="188" t="s">
        <v>29</v>
      </c>
      <c r="AO105" s="188" t="s">
        <v>29</v>
      </c>
      <c r="AP105" s="34" t="s">
        <v>167</v>
      </c>
      <c r="AQ105" s="37" t="s">
        <v>167</v>
      </c>
      <c r="AR105" s="14"/>
      <c r="AS105" s="14"/>
      <c r="AT105" s="14"/>
      <c r="AU105" s="14"/>
      <c r="AV105" s="14"/>
      <c r="AW105" s="14"/>
      <c r="AX105" s="14"/>
      <c r="AY105" s="14"/>
      <c r="AZ105" s="14"/>
    </row>
    <row r="106" spans="1:52" ht="12" hidden="1" customHeight="1">
      <c r="A106" s="240"/>
      <c r="B106" s="41" t="s">
        <v>108</v>
      </c>
      <c r="C106" s="58" t="s">
        <v>109</v>
      </c>
      <c r="D106" s="81">
        <v>62259</v>
      </c>
      <c r="E106" s="87">
        <f t="shared" si="19"/>
        <v>98.812830320440582</v>
      </c>
      <c r="F106" s="86">
        <v>675</v>
      </c>
      <c r="G106" s="87">
        <f t="shared" si="20"/>
        <v>96.017069701280221</v>
      </c>
      <c r="H106" s="90">
        <v>0</v>
      </c>
      <c r="I106" s="87" t="s">
        <v>167</v>
      </c>
      <c r="J106" s="86">
        <f t="shared" si="14"/>
        <v>61584</v>
      </c>
      <c r="K106" s="87">
        <f t="shared" si="21"/>
        <v>98.844375963020028</v>
      </c>
      <c r="L106" s="86">
        <v>45504</v>
      </c>
      <c r="M106" s="87">
        <f t="shared" si="22"/>
        <v>98.805749772006777</v>
      </c>
      <c r="N106" s="86">
        <v>32785</v>
      </c>
      <c r="O106" s="87">
        <f t="shared" si="23"/>
        <v>95.142052874430476</v>
      </c>
      <c r="P106" s="86">
        <f t="shared" si="15"/>
        <v>-12719</v>
      </c>
      <c r="Q106" s="87">
        <f t="shared" si="24"/>
        <v>109.6938335489435</v>
      </c>
      <c r="R106" s="86">
        <f t="shared" si="16"/>
        <v>48865</v>
      </c>
      <c r="S106" s="87">
        <f t="shared" si="25"/>
        <v>96.363564653217381</v>
      </c>
      <c r="T106" s="86">
        <v>30850</v>
      </c>
      <c r="U106" s="87">
        <f t="shared" si="26"/>
        <v>94.832621192093697</v>
      </c>
      <c r="V106" s="112">
        <v>1530</v>
      </c>
      <c r="W106" s="111">
        <f t="shared" si="29"/>
        <v>95.386533665835415</v>
      </c>
      <c r="X106" s="112">
        <f t="shared" si="17"/>
        <v>18015</v>
      </c>
      <c r="Y106" s="111">
        <f t="shared" si="27"/>
        <v>99.103311695456043</v>
      </c>
      <c r="Z106" s="112"/>
      <c r="AA106" s="111"/>
      <c r="AB106" s="112"/>
      <c r="AC106" s="111"/>
      <c r="AD106" s="87"/>
      <c r="AE106" s="87"/>
      <c r="AF106" s="87"/>
      <c r="AG106" s="87"/>
      <c r="AH106" s="87"/>
      <c r="AI106" s="87"/>
      <c r="AJ106" s="30">
        <v>12141</v>
      </c>
      <c r="AK106" s="47">
        <f t="shared" si="28"/>
        <v>119.48627103631533</v>
      </c>
      <c r="AL106" s="189" t="s">
        <v>29</v>
      </c>
      <c r="AM106" s="180" t="s">
        <v>29</v>
      </c>
      <c r="AN106" s="180" t="s">
        <v>29</v>
      </c>
      <c r="AO106" s="180" t="s">
        <v>29</v>
      </c>
      <c r="AP106" s="30" t="s">
        <v>167</v>
      </c>
      <c r="AQ106" s="31" t="s">
        <v>167</v>
      </c>
      <c r="AR106" s="14"/>
      <c r="AS106" s="14"/>
      <c r="AT106" s="14"/>
      <c r="AU106" s="14"/>
      <c r="AV106" s="14"/>
      <c r="AW106" s="14"/>
      <c r="AX106" s="14"/>
      <c r="AY106" s="14"/>
      <c r="AZ106" s="14"/>
    </row>
    <row r="107" spans="1:52" ht="12" hidden="1" customHeight="1">
      <c r="A107" s="240"/>
      <c r="B107" s="42" t="s">
        <v>60</v>
      </c>
      <c r="C107" s="58" t="s">
        <v>18</v>
      </c>
      <c r="D107" s="79">
        <v>64342</v>
      </c>
      <c r="E107" s="83">
        <f t="shared" si="19"/>
        <v>99.127996548961605</v>
      </c>
      <c r="F107" s="82">
        <v>695</v>
      </c>
      <c r="G107" s="83">
        <f t="shared" si="20"/>
        <v>96.127247579529737</v>
      </c>
      <c r="H107" s="88">
        <v>0</v>
      </c>
      <c r="I107" s="83" t="s">
        <v>167</v>
      </c>
      <c r="J107" s="82">
        <f t="shared" si="14"/>
        <v>63647</v>
      </c>
      <c r="K107" s="83">
        <f t="shared" si="21"/>
        <v>99.161797927864768</v>
      </c>
      <c r="L107" s="82">
        <v>46730</v>
      </c>
      <c r="M107" s="83">
        <f t="shared" si="22"/>
        <v>100.36080924358919</v>
      </c>
      <c r="N107" s="82">
        <v>33433</v>
      </c>
      <c r="O107" s="83">
        <f t="shared" si="23"/>
        <v>97.929115407147037</v>
      </c>
      <c r="P107" s="82">
        <f t="shared" si="15"/>
        <v>-13297</v>
      </c>
      <c r="Q107" s="83">
        <f t="shared" si="24"/>
        <v>107.04395427467396</v>
      </c>
      <c r="R107" s="82">
        <f t="shared" si="16"/>
        <v>50350</v>
      </c>
      <c r="S107" s="83">
        <f t="shared" si="25"/>
        <v>97.270250951451814</v>
      </c>
      <c r="T107" s="82">
        <v>32197</v>
      </c>
      <c r="U107" s="83">
        <f t="shared" si="26"/>
        <v>93.546981230751342</v>
      </c>
      <c r="V107" s="107">
        <v>1051</v>
      </c>
      <c r="W107" s="114">
        <f t="shared" si="29"/>
        <v>81.158301158301157</v>
      </c>
      <c r="X107" s="107">
        <f t="shared" si="17"/>
        <v>18153</v>
      </c>
      <c r="Y107" s="114">
        <f t="shared" si="27"/>
        <v>104.65840299798212</v>
      </c>
      <c r="Z107" s="107"/>
      <c r="AA107" s="114"/>
      <c r="AB107" s="107"/>
      <c r="AC107" s="114"/>
      <c r="AD107" s="83"/>
      <c r="AE107" s="83"/>
      <c r="AF107" s="83"/>
      <c r="AG107" s="83"/>
      <c r="AH107" s="83"/>
      <c r="AI107" s="83"/>
      <c r="AJ107" s="34">
        <v>11301</v>
      </c>
      <c r="AK107" s="174">
        <f t="shared" si="28"/>
        <v>130.76834066188383</v>
      </c>
      <c r="AL107" s="185" t="s">
        <v>29</v>
      </c>
      <c r="AM107" s="128" t="s">
        <v>29</v>
      </c>
      <c r="AN107" s="128" t="s">
        <v>29</v>
      </c>
      <c r="AO107" s="128" t="s">
        <v>29</v>
      </c>
      <c r="AP107" s="34" t="s">
        <v>167</v>
      </c>
      <c r="AQ107" s="35" t="s">
        <v>167</v>
      </c>
      <c r="AR107" s="14"/>
      <c r="AS107" s="14"/>
      <c r="AT107" s="14"/>
      <c r="AU107" s="14"/>
      <c r="AV107" s="14"/>
      <c r="AW107" s="14"/>
      <c r="AX107" s="14"/>
      <c r="AY107" s="14"/>
      <c r="AZ107" s="14"/>
    </row>
    <row r="108" spans="1:52" ht="12" hidden="1" customHeight="1">
      <c r="A108" s="240"/>
      <c r="B108" s="42" t="s">
        <v>62</v>
      </c>
      <c r="C108" s="58" t="s">
        <v>10</v>
      </c>
      <c r="D108" s="79">
        <v>60810</v>
      </c>
      <c r="E108" s="83">
        <f t="shared" si="19"/>
        <v>98.504851538075258</v>
      </c>
      <c r="F108" s="82">
        <v>666</v>
      </c>
      <c r="G108" s="83">
        <f t="shared" si="20"/>
        <v>94.468085106382986</v>
      </c>
      <c r="H108" s="88">
        <v>0</v>
      </c>
      <c r="I108" s="83" t="s">
        <v>167</v>
      </c>
      <c r="J108" s="82">
        <f t="shared" si="14"/>
        <v>60144</v>
      </c>
      <c r="K108" s="83">
        <f t="shared" si="21"/>
        <v>98.551484564462214</v>
      </c>
      <c r="L108" s="82">
        <v>43397</v>
      </c>
      <c r="M108" s="83">
        <f t="shared" si="22"/>
        <v>99.589223425738936</v>
      </c>
      <c r="N108" s="82">
        <v>26231</v>
      </c>
      <c r="O108" s="83">
        <f t="shared" si="23"/>
        <v>94.267950837346376</v>
      </c>
      <c r="P108" s="82">
        <f t="shared" si="15"/>
        <v>-17166</v>
      </c>
      <c r="Q108" s="83">
        <f t="shared" si="24"/>
        <v>108.99047619047619</v>
      </c>
      <c r="R108" s="82">
        <f t="shared" si="16"/>
        <v>42978</v>
      </c>
      <c r="S108" s="83">
        <f t="shared" si="25"/>
        <v>94.920270329961582</v>
      </c>
      <c r="T108" s="82">
        <v>32111</v>
      </c>
      <c r="U108" s="83">
        <f t="shared" si="26"/>
        <v>93.324226923971167</v>
      </c>
      <c r="V108" s="107">
        <v>1062</v>
      </c>
      <c r="W108" s="114">
        <f t="shared" si="29"/>
        <v>91.78910976663785</v>
      </c>
      <c r="X108" s="107">
        <f t="shared" si="17"/>
        <v>10867</v>
      </c>
      <c r="Y108" s="114">
        <f t="shared" si="27"/>
        <v>99.972401103955846</v>
      </c>
      <c r="Z108" s="107"/>
      <c r="AA108" s="114"/>
      <c r="AB108" s="107"/>
      <c r="AC108" s="114"/>
      <c r="AD108" s="83"/>
      <c r="AE108" s="83"/>
      <c r="AF108" s="83"/>
      <c r="AG108" s="83"/>
      <c r="AH108" s="83"/>
      <c r="AI108" s="83"/>
      <c r="AJ108" s="34">
        <v>6421</v>
      </c>
      <c r="AK108" s="174">
        <f t="shared" si="28"/>
        <v>113.26512612453696</v>
      </c>
      <c r="AL108" s="185" t="s">
        <v>29</v>
      </c>
      <c r="AM108" s="128" t="s">
        <v>29</v>
      </c>
      <c r="AN108" s="128" t="s">
        <v>29</v>
      </c>
      <c r="AO108" s="128" t="s">
        <v>29</v>
      </c>
      <c r="AP108" s="34" t="s">
        <v>167</v>
      </c>
      <c r="AQ108" s="35" t="s">
        <v>167</v>
      </c>
      <c r="AR108" s="14"/>
      <c r="AS108" s="14"/>
      <c r="AT108" s="14"/>
      <c r="AU108" s="14"/>
      <c r="AV108" s="14"/>
      <c r="AW108" s="14"/>
      <c r="AX108" s="14"/>
      <c r="AY108" s="14"/>
      <c r="AZ108" s="14"/>
    </row>
    <row r="109" spans="1:52" ht="12" hidden="1" customHeight="1">
      <c r="A109" s="240"/>
      <c r="B109" s="42" t="s">
        <v>64</v>
      </c>
      <c r="C109" s="58" t="s">
        <v>42</v>
      </c>
      <c r="D109" s="79">
        <v>61134</v>
      </c>
      <c r="E109" s="83">
        <f t="shared" si="19"/>
        <v>96.158927897319742</v>
      </c>
      <c r="F109" s="82">
        <v>683</v>
      </c>
      <c r="G109" s="83">
        <f t="shared" si="20"/>
        <v>93.561643835616437</v>
      </c>
      <c r="H109" s="88">
        <v>0</v>
      </c>
      <c r="I109" s="83" t="s">
        <v>167</v>
      </c>
      <c r="J109" s="82">
        <f t="shared" si="14"/>
        <v>60451</v>
      </c>
      <c r="K109" s="83">
        <f t="shared" si="21"/>
        <v>96.189097158132569</v>
      </c>
      <c r="L109" s="82">
        <v>44319</v>
      </c>
      <c r="M109" s="83">
        <f t="shared" si="22"/>
        <v>96.589225002179418</v>
      </c>
      <c r="N109" s="82">
        <v>27729</v>
      </c>
      <c r="O109" s="83">
        <f t="shared" si="23"/>
        <v>89.000513544742589</v>
      </c>
      <c r="P109" s="82">
        <f t="shared" si="15"/>
        <v>-16590</v>
      </c>
      <c r="Q109" s="83">
        <f t="shared" si="24"/>
        <v>112.6425855513308</v>
      </c>
      <c r="R109" s="82">
        <f t="shared" si="16"/>
        <v>43861</v>
      </c>
      <c r="S109" s="83">
        <f t="shared" si="25"/>
        <v>91.152998877758833</v>
      </c>
      <c r="T109" s="82">
        <v>31633</v>
      </c>
      <c r="U109" s="83">
        <f t="shared" si="26"/>
        <v>92.31061048208241</v>
      </c>
      <c r="V109" s="107">
        <v>1103</v>
      </c>
      <c r="W109" s="114">
        <f t="shared" si="29"/>
        <v>109.75124378109453</v>
      </c>
      <c r="X109" s="107">
        <f t="shared" si="17"/>
        <v>12228</v>
      </c>
      <c r="Y109" s="114">
        <f t="shared" si="27"/>
        <v>88.288808664259932</v>
      </c>
      <c r="Z109" s="107"/>
      <c r="AA109" s="114"/>
      <c r="AB109" s="107"/>
      <c r="AC109" s="114"/>
      <c r="AD109" s="83"/>
      <c r="AE109" s="83"/>
      <c r="AF109" s="83"/>
      <c r="AG109" s="83"/>
      <c r="AH109" s="83"/>
      <c r="AI109" s="83"/>
      <c r="AJ109" s="34">
        <v>7090</v>
      </c>
      <c r="AK109" s="174">
        <f t="shared" si="28"/>
        <v>100.910902362653</v>
      </c>
      <c r="AL109" s="185" t="s">
        <v>29</v>
      </c>
      <c r="AM109" s="128" t="s">
        <v>29</v>
      </c>
      <c r="AN109" s="128" t="s">
        <v>29</v>
      </c>
      <c r="AO109" s="128" t="s">
        <v>29</v>
      </c>
      <c r="AP109" s="34" t="s">
        <v>167</v>
      </c>
      <c r="AQ109" s="35" t="s">
        <v>167</v>
      </c>
      <c r="AR109" s="14"/>
      <c r="AS109" s="14"/>
      <c r="AT109" s="14"/>
      <c r="AU109" s="14"/>
      <c r="AV109" s="14"/>
      <c r="AW109" s="14"/>
      <c r="AX109" s="14"/>
      <c r="AY109" s="14"/>
      <c r="AZ109" s="14"/>
    </row>
    <row r="110" spans="1:52" ht="12" hidden="1" customHeight="1">
      <c r="A110" s="240"/>
      <c r="B110" s="42" t="s">
        <v>65</v>
      </c>
      <c r="C110" s="58" t="s">
        <v>66</v>
      </c>
      <c r="D110" s="79">
        <v>59718</v>
      </c>
      <c r="E110" s="83">
        <f t="shared" si="19"/>
        <v>97.328748146095805</v>
      </c>
      <c r="F110" s="82">
        <v>674</v>
      </c>
      <c r="G110" s="83">
        <f t="shared" si="20"/>
        <v>94.265734265734267</v>
      </c>
      <c r="H110" s="88">
        <v>0</v>
      </c>
      <c r="I110" s="83" t="s">
        <v>167</v>
      </c>
      <c r="J110" s="82">
        <f t="shared" si="14"/>
        <v>59044</v>
      </c>
      <c r="K110" s="83">
        <f t="shared" si="21"/>
        <v>97.364862636456579</v>
      </c>
      <c r="L110" s="82">
        <v>43670</v>
      </c>
      <c r="M110" s="83">
        <f t="shared" si="22"/>
        <v>98.805375808860134</v>
      </c>
      <c r="N110" s="82">
        <v>27380</v>
      </c>
      <c r="O110" s="83">
        <f t="shared" si="23"/>
        <v>87.559961624560273</v>
      </c>
      <c r="P110" s="82">
        <f t="shared" si="15"/>
        <v>-16290</v>
      </c>
      <c r="Q110" s="83">
        <f t="shared" si="24"/>
        <v>126.0055693069307</v>
      </c>
      <c r="R110" s="82">
        <f t="shared" si="16"/>
        <v>42754</v>
      </c>
      <c r="S110" s="83">
        <f t="shared" si="25"/>
        <v>89.604728172024977</v>
      </c>
      <c r="T110" s="82">
        <v>31431</v>
      </c>
      <c r="U110" s="83">
        <f t="shared" si="26"/>
        <v>93.491775484101254</v>
      </c>
      <c r="V110" s="107">
        <v>1352</v>
      </c>
      <c r="W110" s="114">
        <f t="shared" si="29"/>
        <v>86.05983450031826</v>
      </c>
      <c r="X110" s="107">
        <f t="shared" si="17"/>
        <v>11323</v>
      </c>
      <c r="Y110" s="114">
        <f t="shared" si="27"/>
        <v>80.333451578573971</v>
      </c>
      <c r="Z110" s="107"/>
      <c r="AA110" s="114"/>
      <c r="AB110" s="107"/>
      <c r="AC110" s="114"/>
      <c r="AD110" s="83"/>
      <c r="AE110" s="83"/>
      <c r="AF110" s="83"/>
      <c r="AG110" s="83"/>
      <c r="AH110" s="83"/>
      <c r="AI110" s="83"/>
      <c r="AJ110" s="34">
        <v>7028</v>
      </c>
      <c r="AK110" s="174">
        <f t="shared" si="28"/>
        <v>93.569431500465981</v>
      </c>
      <c r="AL110" s="185" t="s">
        <v>29</v>
      </c>
      <c r="AM110" s="128" t="s">
        <v>29</v>
      </c>
      <c r="AN110" s="128" t="s">
        <v>29</v>
      </c>
      <c r="AO110" s="128" t="s">
        <v>29</v>
      </c>
      <c r="AP110" s="34" t="s">
        <v>167</v>
      </c>
      <c r="AQ110" s="35" t="s">
        <v>167</v>
      </c>
      <c r="AR110" s="14"/>
      <c r="AS110" s="14"/>
      <c r="AT110" s="14"/>
      <c r="AU110" s="14"/>
      <c r="AV110" s="14"/>
      <c r="AW110" s="14"/>
      <c r="AX110" s="14"/>
      <c r="AY110" s="14"/>
      <c r="AZ110" s="14"/>
    </row>
    <row r="111" spans="1:52" ht="12" hidden="1" customHeight="1">
      <c r="A111" s="240"/>
      <c r="B111" s="42" t="s">
        <v>67</v>
      </c>
      <c r="C111" s="58" t="s">
        <v>13</v>
      </c>
      <c r="D111" s="79">
        <v>58339</v>
      </c>
      <c r="E111" s="83">
        <f t="shared" si="19"/>
        <v>97.045662480246193</v>
      </c>
      <c r="F111" s="82">
        <v>657</v>
      </c>
      <c r="G111" s="83">
        <f t="shared" si="20"/>
        <v>93.857142857142861</v>
      </c>
      <c r="H111" s="88">
        <v>0</v>
      </c>
      <c r="I111" s="83" t="s">
        <v>167</v>
      </c>
      <c r="J111" s="82">
        <f t="shared" si="14"/>
        <v>57682</v>
      </c>
      <c r="K111" s="83">
        <f t="shared" si="21"/>
        <v>97.083228141041815</v>
      </c>
      <c r="L111" s="82">
        <v>41399</v>
      </c>
      <c r="M111" s="83">
        <f t="shared" si="22"/>
        <v>97.944071164947474</v>
      </c>
      <c r="N111" s="82">
        <v>23214</v>
      </c>
      <c r="O111" s="83">
        <f t="shared" si="23"/>
        <v>87.735742091537844</v>
      </c>
      <c r="P111" s="82">
        <f t="shared" si="15"/>
        <v>-18185</v>
      </c>
      <c r="Q111" s="83">
        <f t="shared" si="24"/>
        <v>115.02941362515023</v>
      </c>
      <c r="R111" s="82">
        <f t="shared" si="16"/>
        <v>39497</v>
      </c>
      <c r="S111" s="83">
        <f t="shared" si="25"/>
        <v>90.576984818602952</v>
      </c>
      <c r="T111" s="82">
        <v>32457</v>
      </c>
      <c r="U111" s="83">
        <f t="shared" si="26"/>
        <v>90.809132113479933</v>
      </c>
      <c r="V111" s="107">
        <v>1284</v>
      </c>
      <c r="W111" s="114">
        <f t="shared" si="29"/>
        <v>59.41693660342434</v>
      </c>
      <c r="X111" s="107">
        <f t="shared" si="17"/>
        <v>7040</v>
      </c>
      <c r="Y111" s="114">
        <f t="shared" si="27"/>
        <v>89.52187182095625</v>
      </c>
      <c r="Z111" s="107"/>
      <c r="AA111" s="114"/>
      <c r="AB111" s="107"/>
      <c r="AC111" s="114"/>
      <c r="AD111" s="83"/>
      <c r="AE111" s="83"/>
      <c r="AF111" s="83"/>
      <c r="AG111" s="83"/>
      <c r="AH111" s="83"/>
      <c r="AI111" s="83"/>
      <c r="AJ111" s="34">
        <v>2838</v>
      </c>
      <c r="AK111" s="174">
        <f t="shared" si="28"/>
        <v>72.956298200514141</v>
      </c>
      <c r="AL111" s="185" t="s">
        <v>29</v>
      </c>
      <c r="AM111" s="128" t="s">
        <v>29</v>
      </c>
      <c r="AN111" s="128" t="s">
        <v>29</v>
      </c>
      <c r="AO111" s="128" t="s">
        <v>29</v>
      </c>
      <c r="AP111" s="34" t="s">
        <v>167</v>
      </c>
      <c r="AQ111" s="35" t="s">
        <v>167</v>
      </c>
      <c r="AR111" s="14"/>
      <c r="AS111" s="14"/>
      <c r="AT111" s="14"/>
      <c r="AU111" s="14"/>
      <c r="AV111" s="14"/>
      <c r="AW111" s="14"/>
      <c r="AX111" s="14"/>
      <c r="AY111" s="14"/>
      <c r="AZ111" s="14"/>
    </row>
    <row r="112" spans="1:52" ht="12" hidden="1" customHeight="1">
      <c r="A112" s="240"/>
      <c r="B112" s="42" t="s">
        <v>38</v>
      </c>
      <c r="C112" s="58" t="s">
        <v>14</v>
      </c>
      <c r="D112" s="79">
        <v>59669</v>
      </c>
      <c r="E112" s="83">
        <f t="shared" si="19"/>
        <v>97.073273898613905</v>
      </c>
      <c r="F112" s="82">
        <v>673</v>
      </c>
      <c r="G112" s="83">
        <f t="shared" si="20"/>
        <v>94.522471910112358</v>
      </c>
      <c r="H112" s="88">
        <v>0</v>
      </c>
      <c r="I112" s="83" t="s">
        <v>167</v>
      </c>
      <c r="J112" s="82">
        <f t="shared" si="14"/>
        <v>58996</v>
      </c>
      <c r="K112" s="83">
        <f t="shared" si="21"/>
        <v>97.103166765422344</v>
      </c>
      <c r="L112" s="82">
        <v>43267</v>
      </c>
      <c r="M112" s="83">
        <f t="shared" si="22"/>
        <v>98.251470354474648</v>
      </c>
      <c r="N112" s="82">
        <v>24979</v>
      </c>
      <c r="O112" s="83">
        <f t="shared" si="23"/>
        <v>83.177383370517134</v>
      </c>
      <c r="P112" s="82">
        <f t="shared" si="15"/>
        <v>-18288</v>
      </c>
      <c r="Q112" s="83">
        <f t="shared" si="24"/>
        <v>130.57261173782663</v>
      </c>
      <c r="R112" s="82">
        <f t="shared" si="16"/>
        <v>40708</v>
      </c>
      <c r="S112" s="83">
        <f t="shared" si="25"/>
        <v>87.075935828877007</v>
      </c>
      <c r="T112" s="82">
        <v>32037</v>
      </c>
      <c r="U112" s="83">
        <f t="shared" si="26"/>
        <v>92.576431832630178</v>
      </c>
      <c r="V112" s="107">
        <v>1611</v>
      </c>
      <c r="W112" s="114">
        <f t="shared" si="29"/>
        <v>79.752475247524757</v>
      </c>
      <c r="X112" s="107">
        <f t="shared" si="17"/>
        <v>8671</v>
      </c>
      <c r="Y112" s="114">
        <f t="shared" si="27"/>
        <v>71.401515151515156</v>
      </c>
      <c r="Z112" s="107"/>
      <c r="AA112" s="114"/>
      <c r="AB112" s="107"/>
      <c r="AC112" s="114"/>
      <c r="AD112" s="83"/>
      <c r="AE112" s="83"/>
      <c r="AF112" s="83"/>
      <c r="AG112" s="83"/>
      <c r="AH112" s="83"/>
      <c r="AI112" s="83"/>
      <c r="AJ112" s="34">
        <v>3505</v>
      </c>
      <c r="AK112" s="174">
        <f t="shared" si="28"/>
        <v>70.965782547074312</v>
      </c>
      <c r="AL112" s="185" t="s">
        <v>29</v>
      </c>
      <c r="AM112" s="128" t="s">
        <v>29</v>
      </c>
      <c r="AN112" s="128" t="s">
        <v>29</v>
      </c>
      <c r="AO112" s="128" t="s">
        <v>29</v>
      </c>
      <c r="AP112" s="34" t="s">
        <v>167</v>
      </c>
      <c r="AQ112" s="35" t="s">
        <v>167</v>
      </c>
      <c r="AR112" s="14"/>
      <c r="AS112" s="14"/>
      <c r="AT112" s="14"/>
      <c r="AU112" s="14"/>
      <c r="AV112" s="14"/>
      <c r="AW112" s="14"/>
      <c r="AX112" s="14"/>
      <c r="AY112" s="14"/>
      <c r="AZ112" s="14"/>
    </row>
    <row r="113" spans="1:52" ht="12" hidden="1" customHeight="1">
      <c r="A113" s="240"/>
      <c r="B113" s="42" t="s">
        <v>70</v>
      </c>
      <c r="C113" s="58" t="s">
        <v>15</v>
      </c>
      <c r="D113" s="79">
        <v>57394</v>
      </c>
      <c r="E113" s="83">
        <f t="shared" si="19"/>
        <v>96.825021931304406</v>
      </c>
      <c r="F113" s="82">
        <v>639</v>
      </c>
      <c r="G113" s="83">
        <f t="shared" si="20"/>
        <v>92.877906976744185</v>
      </c>
      <c r="H113" s="88">
        <v>0</v>
      </c>
      <c r="I113" s="83" t="s">
        <v>167</v>
      </c>
      <c r="J113" s="82">
        <f t="shared" si="14"/>
        <v>56755</v>
      </c>
      <c r="K113" s="83">
        <f t="shared" si="21"/>
        <v>96.871372977401521</v>
      </c>
      <c r="L113" s="82">
        <v>42040</v>
      </c>
      <c r="M113" s="83">
        <f t="shared" si="22"/>
        <v>98.595182813855871</v>
      </c>
      <c r="N113" s="82">
        <v>25540</v>
      </c>
      <c r="O113" s="83">
        <f t="shared" si="23"/>
        <v>84.329393118932842</v>
      </c>
      <c r="P113" s="82">
        <f t="shared" si="15"/>
        <v>-16500</v>
      </c>
      <c r="Q113" s="83">
        <f t="shared" si="24"/>
        <v>133.57079252003561</v>
      </c>
      <c r="R113" s="82">
        <f t="shared" si="16"/>
        <v>40255</v>
      </c>
      <c r="S113" s="83">
        <f t="shared" si="25"/>
        <v>87.066075483940736</v>
      </c>
      <c r="T113" s="82">
        <v>31045</v>
      </c>
      <c r="U113" s="83">
        <f t="shared" si="26"/>
        <v>94.985313915065475</v>
      </c>
      <c r="V113" s="107">
        <v>1915</v>
      </c>
      <c r="W113" s="114">
        <f t="shared" si="29"/>
        <v>96.279537456008043</v>
      </c>
      <c r="X113" s="107">
        <f t="shared" si="17"/>
        <v>9210</v>
      </c>
      <c r="Y113" s="114">
        <f t="shared" si="27"/>
        <v>67.965463803409349</v>
      </c>
      <c r="Z113" s="107"/>
      <c r="AA113" s="114"/>
      <c r="AB113" s="107"/>
      <c r="AC113" s="114"/>
      <c r="AD113" s="83"/>
      <c r="AE113" s="83"/>
      <c r="AF113" s="83"/>
      <c r="AG113" s="83"/>
      <c r="AH113" s="83"/>
      <c r="AI113" s="83"/>
      <c r="AJ113" s="34">
        <v>4537</v>
      </c>
      <c r="AK113" s="174">
        <f t="shared" si="28"/>
        <v>85.074067129195569</v>
      </c>
      <c r="AL113" s="185" t="s">
        <v>29</v>
      </c>
      <c r="AM113" s="128" t="s">
        <v>29</v>
      </c>
      <c r="AN113" s="128" t="s">
        <v>29</v>
      </c>
      <c r="AO113" s="128" t="s">
        <v>29</v>
      </c>
      <c r="AP113" s="34" t="s">
        <v>167</v>
      </c>
      <c r="AQ113" s="35" t="s">
        <v>167</v>
      </c>
      <c r="AR113" s="14"/>
      <c r="AS113" s="14"/>
      <c r="AT113" s="14"/>
      <c r="AU113" s="14"/>
      <c r="AV113" s="14"/>
      <c r="AW113" s="14"/>
      <c r="AX113" s="14"/>
      <c r="AY113" s="14"/>
      <c r="AZ113" s="14"/>
    </row>
    <row r="114" spans="1:52" ht="12" hidden="1" customHeight="1">
      <c r="A114" s="240"/>
      <c r="B114" s="42" t="s">
        <v>73</v>
      </c>
      <c r="C114" s="58" t="s">
        <v>16</v>
      </c>
      <c r="D114" s="79">
        <v>60487</v>
      </c>
      <c r="E114" s="83">
        <f t="shared" si="19"/>
        <v>97.632114149207467</v>
      </c>
      <c r="F114" s="82">
        <v>669</v>
      </c>
      <c r="G114" s="83">
        <f t="shared" si="20"/>
        <v>93.828892005610101</v>
      </c>
      <c r="H114" s="88">
        <v>0</v>
      </c>
      <c r="I114" s="83" t="s">
        <v>167</v>
      </c>
      <c r="J114" s="82">
        <f t="shared" si="14"/>
        <v>59818</v>
      </c>
      <c r="K114" s="83">
        <f t="shared" si="21"/>
        <v>97.676393265949287</v>
      </c>
      <c r="L114" s="82">
        <v>44899</v>
      </c>
      <c r="M114" s="83">
        <f t="shared" si="22"/>
        <v>100.44743730284793</v>
      </c>
      <c r="N114" s="82">
        <v>33728</v>
      </c>
      <c r="O114" s="83">
        <f t="shared" si="23"/>
        <v>100.0118609892065</v>
      </c>
      <c r="P114" s="82">
        <f t="shared" si="15"/>
        <v>-11171</v>
      </c>
      <c r="Q114" s="83">
        <f t="shared" si="24"/>
        <v>101.78587699316628</v>
      </c>
      <c r="R114" s="82">
        <f t="shared" si="16"/>
        <v>48647</v>
      </c>
      <c r="S114" s="83">
        <f t="shared" si="25"/>
        <v>96.779135001790479</v>
      </c>
      <c r="T114" s="82">
        <v>30113</v>
      </c>
      <c r="U114" s="83">
        <f t="shared" si="26"/>
        <v>93.696132424779861</v>
      </c>
      <c r="V114" s="107">
        <v>1926</v>
      </c>
      <c r="W114" s="114">
        <f t="shared" si="29"/>
        <v>88.025594149908599</v>
      </c>
      <c r="X114" s="107">
        <f t="shared" si="17"/>
        <v>18534</v>
      </c>
      <c r="Y114" s="114">
        <f t="shared" si="27"/>
        <v>102.24526948750483</v>
      </c>
      <c r="Z114" s="107"/>
      <c r="AA114" s="114"/>
      <c r="AB114" s="107"/>
      <c r="AC114" s="114"/>
      <c r="AD114" s="83"/>
      <c r="AE114" s="83"/>
      <c r="AF114" s="83"/>
      <c r="AG114" s="83"/>
      <c r="AH114" s="83"/>
      <c r="AI114" s="83"/>
      <c r="AJ114" s="34">
        <v>8790</v>
      </c>
      <c r="AK114" s="174">
        <f t="shared" si="28"/>
        <v>92.429022082018932</v>
      </c>
      <c r="AL114" s="185" t="s">
        <v>29</v>
      </c>
      <c r="AM114" s="128" t="s">
        <v>29</v>
      </c>
      <c r="AN114" s="128" t="s">
        <v>29</v>
      </c>
      <c r="AO114" s="128" t="s">
        <v>29</v>
      </c>
      <c r="AP114" s="34" t="s">
        <v>167</v>
      </c>
      <c r="AQ114" s="35" t="s">
        <v>167</v>
      </c>
      <c r="AR114" s="14"/>
      <c r="AS114" s="14"/>
      <c r="AT114" s="14"/>
      <c r="AU114" s="14"/>
      <c r="AV114" s="14"/>
      <c r="AW114" s="14"/>
      <c r="AX114" s="14"/>
      <c r="AY114" s="14"/>
      <c r="AZ114" s="14"/>
    </row>
    <row r="115" spans="1:52" ht="12" hidden="1" customHeight="1">
      <c r="A115" s="240"/>
      <c r="B115" s="42" t="s">
        <v>110</v>
      </c>
      <c r="C115" s="58" t="s">
        <v>111</v>
      </c>
      <c r="D115" s="79">
        <v>58969</v>
      </c>
      <c r="E115" s="83">
        <f t="shared" si="19"/>
        <v>94.883264412943092</v>
      </c>
      <c r="F115" s="82">
        <v>683</v>
      </c>
      <c r="G115" s="83">
        <f t="shared" si="20"/>
        <v>98.273381294964025</v>
      </c>
      <c r="H115" s="82">
        <v>107</v>
      </c>
      <c r="I115" s="82" t="s">
        <v>59</v>
      </c>
      <c r="J115" s="82">
        <f t="shared" si="14"/>
        <v>58286</v>
      </c>
      <c r="K115" s="83">
        <f t="shared" si="21"/>
        <v>94.844924659094616</v>
      </c>
      <c r="L115" s="82">
        <v>25441</v>
      </c>
      <c r="M115" s="83">
        <f t="shared" si="22"/>
        <v>55.414942278370724</v>
      </c>
      <c r="N115" s="82">
        <v>14950</v>
      </c>
      <c r="O115" s="83">
        <f t="shared" si="23"/>
        <v>43.661108028387019</v>
      </c>
      <c r="P115" s="82">
        <f t="shared" si="15"/>
        <v>-10491</v>
      </c>
      <c r="Q115" s="83">
        <f t="shared" si="24"/>
        <v>89.904876167623613</v>
      </c>
      <c r="R115" s="82">
        <f t="shared" si="16"/>
        <v>47795</v>
      </c>
      <c r="S115" s="83">
        <f t="shared" si="25"/>
        <v>96.00281209199558</v>
      </c>
      <c r="T115" s="82">
        <v>29049</v>
      </c>
      <c r="U115" s="83">
        <f t="shared" si="26"/>
        <v>94.330248416950795</v>
      </c>
      <c r="V115" s="82">
        <v>1299</v>
      </c>
      <c r="W115" s="83">
        <f t="shared" si="29"/>
        <v>99.540229885057471</v>
      </c>
      <c r="X115" s="82">
        <f t="shared" si="17"/>
        <v>18746</v>
      </c>
      <c r="Y115" s="83">
        <f t="shared" si="27"/>
        <v>98.71511321748288</v>
      </c>
      <c r="Z115" s="82">
        <v>418</v>
      </c>
      <c r="AA115" s="82" t="s">
        <v>59</v>
      </c>
      <c r="AB115" s="82">
        <v>1832</v>
      </c>
      <c r="AC115" s="82" t="s">
        <v>59</v>
      </c>
      <c r="AD115" s="107"/>
      <c r="AE115" s="107"/>
      <c r="AF115" s="107"/>
      <c r="AG115" s="107"/>
      <c r="AH115" s="107"/>
      <c r="AI115" s="107"/>
      <c r="AJ115" s="34">
        <v>10837</v>
      </c>
      <c r="AK115" s="174">
        <f t="shared" si="28"/>
        <v>91.528716216216225</v>
      </c>
      <c r="AL115" s="185" t="s">
        <v>29</v>
      </c>
      <c r="AM115" s="128" t="s">
        <v>29</v>
      </c>
      <c r="AN115" s="128" t="s">
        <v>29</v>
      </c>
      <c r="AO115" s="128" t="s">
        <v>29</v>
      </c>
      <c r="AP115" s="34" t="s">
        <v>167</v>
      </c>
      <c r="AQ115" s="35" t="s">
        <v>167</v>
      </c>
      <c r="AR115" s="14"/>
      <c r="AS115" s="14"/>
      <c r="AT115" s="14"/>
      <c r="AU115" s="14"/>
      <c r="AV115" s="14"/>
      <c r="AW115" s="14"/>
      <c r="AX115" s="14"/>
      <c r="AY115" s="14"/>
      <c r="AZ115" s="14"/>
    </row>
    <row r="116" spans="1:52" ht="12" hidden="1" customHeight="1">
      <c r="A116" s="240"/>
      <c r="B116" s="42" t="s">
        <v>76</v>
      </c>
      <c r="C116" s="58" t="s">
        <v>77</v>
      </c>
      <c r="D116" s="97">
        <v>56328</v>
      </c>
      <c r="E116" s="95">
        <f t="shared" si="19"/>
        <v>98.348290672905677</v>
      </c>
      <c r="F116" s="91">
        <v>627</v>
      </c>
      <c r="G116" s="95">
        <f t="shared" si="20"/>
        <v>99.523809523809518</v>
      </c>
      <c r="H116" s="91">
        <v>103</v>
      </c>
      <c r="I116" s="91" t="s">
        <v>59</v>
      </c>
      <c r="J116" s="91">
        <f t="shared" si="14"/>
        <v>55701</v>
      </c>
      <c r="K116" s="95">
        <f t="shared" si="21"/>
        <v>98.335216439516984</v>
      </c>
      <c r="L116" s="91">
        <v>25830</v>
      </c>
      <c r="M116" s="95">
        <f t="shared" si="22"/>
        <v>61.992991887870211</v>
      </c>
      <c r="N116" s="91">
        <v>12162</v>
      </c>
      <c r="O116" s="95">
        <f t="shared" si="23"/>
        <v>38.304305376208625</v>
      </c>
      <c r="P116" s="91">
        <f t="shared" si="15"/>
        <v>-13668</v>
      </c>
      <c r="Q116" s="95">
        <f t="shared" si="24"/>
        <v>137.85173978819969</v>
      </c>
      <c r="R116" s="91">
        <f t="shared" si="16"/>
        <v>42033</v>
      </c>
      <c r="S116" s="95">
        <f t="shared" si="25"/>
        <v>89.950566029660379</v>
      </c>
      <c r="T116" s="91">
        <v>27673</v>
      </c>
      <c r="U116" s="95">
        <f t="shared" si="26"/>
        <v>91.659766155476802</v>
      </c>
      <c r="V116" s="91">
        <v>1075</v>
      </c>
      <c r="W116" s="95">
        <f t="shared" si="29"/>
        <v>81.254724111866977</v>
      </c>
      <c r="X116" s="91">
        <f t="shared" si="17"/>
        <v>14360</v>
      </c>
      <c r="Y116" s="95">
        <f t="shared" si="27"/>
        <v>86.830330148748331</v>
      </c>
      <c r="Z116" s="91">
        <v>370</v>
      </c>
      <c r="AA116" s="91" t="s">
        <v>59</v>
      </c>
      <c r="AB116" s="91">
        <v>1898</v>
      </c>
      <c r="AC116" s="91" t="s">
        <v>59</v>
      </c>
      <c r="AD116" s="107"/>
      <c r="AE116" s="107"/>
      <c r="AF116" s="107"/>
      <c r="AG116" s="107"/>
      <c r="AH116" s="107"/>
      <c r="AI116" s="107"/>
      <c r="AJ116" s="34">
        <v>7973</v>
      </c>
      <c r="AK116" s="174">
        <f t="shared" si="28"/>
        <v>89.263322884012538</v>
      </c>
      <c r="AL116" s="185" t="s">
        <v>29</v>
      </c>
      <c r="AM116" s="128" t="s">
        <v>29</v>
      </c>
      <c r="AN116" s="128" t="s">
        <v>29</v>
      </c>
      <c r="AO116" s="128" t="s">
        <v>29</v>
      </c>
      <c r="AP116" s="34" t="s">
        <v>167</v>
      </c>
      <c r="AQ116" s="35" t="s">
        <v>167</v>
      </c>
      <c r="AR116" s="14"/>
      <c r="AS116" s="14"/>
      <c r="AT116" s="14"/>
      <c r="AU116" s="14"/>
      <c r="AV116" s="14"/>
      <c r="AW116" s="14"/>
      <c r="AX116" s="14"/>
      <c r="AY116" s="14"/>
      <c r="AZ116" s="14"/>
    </row>
    <row r="117" spans="1:52" ht="12" hidden="1" customHeight="1">
      <c r="A117" s="240"/>
      <c r="B117" s="43" t="s">
        <v>78</v>
      </c>
      <c r="C117" s="58" t="s">
        <v>20</v>
      </c>
      <c r="D117" s="99">
        <v>62599</v>
      </c>
      <c r="E117" s="93">
        <f t="shared" si="19"/>
        <v>97.129513258545515</v>
      </c>
      <c r="F117" s="92">
        <v>679</v>
      </c>
      <c r="G117" s="93">
        <f t="shared" si="20"/>
        <v>98.548621190130632</v>
      </c>
      <c r="H117" s="92">
        <v>117</v>
      </c>
      <c r="I117" s="92" t="s">
        <v>59</v>
      </c>
      <c r="J117" s="92">
        <f t="shared" si="14"/>
        <v>61920</v>
      </c>
      <c r="K117" s="93">
        <f t="shared" si="21"/>
        <v>97.114178168130493</v>
      </c>
      <c r="L117" s="92">
        <v>29159</v>
      </c>
      <c r="M117" s="93">
        <f t="shared" si="22"/>
        <v>61.232675346493068</v>
      </c>
      <c r="N117" s="92">
        <v>17049</v>
      </c>
      <c r="O117" s="93">
        <f t="shared" si="23"/>
        <v>45.793714746172441</v>
      </c>
      <c r="P117" s="92">
        <f t="shared" si="15"/>
        <v>-12110</v>
      </c>
      <c r="Q117" s="93">
        <f t="shared" si="24"/>
        <v>116.5543792107796</v>
      </c>
      <c r="R117" s="92">
        <f t="shared" si="16"/>
        <v>49810</v>
      </c>
      <c r="S117" s="93">
        <f t="shared" si="25"/>
        <v>93.329585909687083</v>
      </c>
      <c r="T117" s="92">
        <v>29206</v>
      </c>
      <c r="U117" s="93">
        <f t="shared" si="26"/>
        <v>95.488131825017987</v>
      </c>
      <c r="V117" s="92">
        <v>1621</v>
      </c>
      <c r="W117" s="93">
        <f t="shared" si="29"/>
        <v>124.30981595092025</v>
      </c>
      <c r="X117" s="92">
        <f t="shared" si="17"/>
        <v>20604</v>
      </c>
      <c r="Y117" s="93">
        <f t="shared" si="27"/>
        <v>90.43188202247191</v>
      </c>
      <c r="Z117" s="92">
        <v>421</v>
      </c>
      <c r="AA117" s="92" t="s">
        <v>59</v>
      </c>
      <c r="AB117" s="92">
        <v>1946</v>
      </c>
      <c r="AC117" s="92" t="s">
        <v>59</v>
      </c>
      <c r="AD117" s="109"/>
      <c r="AE117" s="109"/>
      <c r="AF117" s="109"/>
      <c r="AG117" s="109"/>
      <c r="AH117" s="109"/>
      <c r="AI117" s="109"/>
      <c r="AJ117" s="36">
        <v>11823</v>
      </c>
      <c r="AK117" s="175">
        <f t="shared" si="28"/>
        <v>81.831395348837205</v>
      </c>
      <c r="AL117" s="187" t="s">
        <v>29</v>
      </c>
      <c r="AM117" s="188" t="s">
        <v>29</v>
      </c>
      <c r="AN117" s="188" t="s">
        <v>29</v>
      </c>
      <c r="AO117" s="188" t="s">
        <v>29</v>
      </c>
      <c r="AP117" s="34" t="s">
        <v>167</v>
      </c>
      <c r="AQ117" s="37" t="s">
        <v>167</v>
      </c>
      <c r="AR117" s="14"/>
      <c r="AS117" s="14"/>
      <c r="AT117" s="14"/>
      <c r="AU117" s="14"/>
      <c r="AV117" s="14"/>
      <c r="AW117" s="14"/>
      <c r="AX117" s="14"/>
      <c r="AY117" s="14"/>
      <c r="AZ117" s="14"/>
    </row>
    <row r="118" spans="1:52" ht="12" hidden="1" customHeight="1">
      <c r="A118" s="240"/>
      <c r="B118" s="41" t="s">
        <v>112</v>
      </c>
      <c r="C118" s="59" t="s">
        <v>113</v>
      </c>
      <c r="D118" s="101">
        <v>60675</v>
      </c>
      <c r="E118" s="94">
        <f t="shared" si="19"/>
        <v>97.455789524406114</v>
      </c>
      <c r="F118" s="96">
        <v>678</v>
      </c>
      <c r="G118" s="94">
        <f t="shared" si="20"/>
        <v>100.44444444444444</v>
      </c>
      <c r="H118" s="96">
        <v>129</v>
      </c>
      <c r="I118" s="91" t="s">
        <v>59</v>
      </c>
      <c r="J118" s="96">
        <f t="shared" si="14"/>
        <v>59997</v>
      </c>
      <c r="K118" s="94">
        <f t="shared" si="21"/>
        <v>97.423031956352304</v>
      </c>
      <c r="L118" s="96">
        <v>27506</v>
      </c>
      <c r="M118" s="94">
        <f t="shared" si="22"/>
        <v>60.447433192686361</v>
      </c>
      <c r="N118" s="96">
        <v>15050</v>
      </c>
      <c r="O118" s="94">
        <f t="shared" si="23"/>
        <v>45.905139545523866</v>
      </c>
      <c r="P118" s="96">
        <f t="shared" si="15"/>
        <v>-12456</v>
      </c>
      <c r="Q118" s="94">
        <f t="shared" si="24"/>
        <v>97.932227376366072</v>
      </c>
      <c r="R118" s="96">
        <f t="shared" si="16"/>
        <v>47541</v>
      </c>
      <c r="S118" s="94">
        <f t="shared" si="25"/>
        <v>97.290494218765986</v>
      </c>
      <c r="T118" s="96">
        <v>28575</v>
      </c>
      <c r="U118" s="94">
        <f t="shared" si="26"/>
        <v>92.625607779578615</v>
      </c>
      <c r="V118" s="96">
        <v>1317</v>
      </c>
      <c r="W118" s="94">
        <f t="shared" si="29"/>
        <v>86.078431372549019</v>
      </c>
      <c r="X118" s="96">
        <f t="shared" si="17"/>
        <v>18966</v>
      </c>
      <c r="Y118" s="94">
        <f t="shared" si="27"/>
        <v>105.27893422148209</v>
      </c>
      <c r="Z118" s="96">
        <v>430</v>
      </c>
      <c r="AA118" s="91" t="s">
        <v>59</v>
      </c>
      <c r="AB118" s="96">
        <v>1996</v>
      </c>
      <c r="AC118" s="91" t="s">
        <v>59</v>
      </c>
      <c r="AD118" s="107"/>
      <c r="AE118" s="107"/>
      <c r="AF118" s="107"/>
      <c r="AG118" s="107"/>
      <c r="AH118" s="107"/>
      <c r="AI118" s="107"/>
      <c r="AJ118" s="30">
        <v>11268</v>
      </c>
      <c r="AK118" s="47">
        <f t="shared" si="28"/>
        <v>92.809488510007412</v>
      </c>
      <c r="AL118" s="189" t="s">
        <v>29</v>
      </c>
      <c r="AM118" s="180" t="s">
        <v>29</v>
      </c>
      <c r="AN118" s="180" t="s">
        <v>29</v>
      </c>
      <c r="AO118" s="180" t="s">
        <v>29</v>
      </c>
      <c r="AP118" s="30" t="s">
        <v>167</v>
      </c>
      <c r="AQ118" s="31" t="s">
        <v>167</v>
      </c>
      <c r="AR118" s="14"/>
      <c r="AS118" s="14"/>
      <c r="AT118" s="14"/>
      <c r="AU118" s="14"/>
      <c r="AV118" s="14"/>
      <c r="AW118" s="14"/>
      <c r="AX118" s="14"/>
      <c r="AY118" s="14"/>
      <c r="AZ118" s="14"/>
    </row>
    <row r="119" spans="1:52" ht="12" hidden="1" customHeight="1">
      <c r="A119" s="240"/>
      <c r="B119" s="42" t="s">
        <v>60</v>
      </c>
      <c r="C119" s="58" t="s">
        <v>18</v>
      </c>
      <c r="D119" s="97">
        <v>63289</v>
      </c>
      <c r="E119" s="95">
        <f t="shared" si="19"/>
        <v>98.363432905411713</v>
      </c>
      <c r="F119" s="91">
        <v>685</v>
      </c>
      <c r="G119" s="95">
        <f t="shared" si="20"/>
        <v>98.561151079136692</v>
      </c>
      <c r="H119" s="91">
        <v>117</v>
      </c>
      <c r="I119" s="91" t="s">
        <v>59</v>
      </c>
      <c r="J119" s="91">
        <f t="shared" si="14"/>
        <v>62604</v>
      </c>
      <c r="K119" s="95">
        <f t="shared" si="21"/>
        <v>98.361273901362196</v>
      </c>
      <c r="L119" s="91">
        <v>28533</v>
      </c>
      <c r="M119" s="95">
        <f t="shared" si="22"/>
        <v>61.059276695912686</v>
      </c>
      <c r="N119" s="91">
        <v>12206</v>
      </c>
      <c r="O119" s="95">
        <f t="shared" si="23"/>
        <v>36.50883857266772</v>
      </c>
      <c r="P119" s="91">
        <f t="shared" si="15"/>
        <v>-16327</v>
      </c>
      <c r="Q119" s="95">
        <f t="shared" si="24"/>
        <v>122.78709483342108</v>
      </c>
      <c r="R119" s="91">
        <f t="shared" si="16"/>
        <v>46277</v>
      </c>
      <c r="S119" s="95">
        <f t="shared" si="25"/>
        <v>91.910625620655424</v>
      </c>
      <c r="T119" s="91">
        <v>30501</v>
      </c>
      <c r="U119" s="95">
        <f t="shared" si="26"/>
        <v>94.732428487126128</v>
      </c>
      <c r="V119" s="91">
        <v>1289</v>
      </c>
      <c r="W119" s="95">
        <f t="shared" si="29"/>
        <v>122.64509990485253</v>
      </c>
      <c r="X119" s="91">
        <f t="shared" si="17"/>
        <v>15776</v>
      </c>
      <c r="Y119" s="95">
        <f t="shared" si="27"/>
        <v>86.905745606786752</v>
      </c>
      <c r="Z119" s="91">
        <v>478</v>
      </c>
      <c r="AA119" s="91" t="s">
        <v>59</v>
      </c>
      <c r="AB119" s="91">
        <v>2318</v>
      </c>
      <c r="AC119" s="91" t="s">
        <v>59</v>
      </c>
      <c r="AD119" s="107"/>
      <c r="AE119" s="107"/>
      <c r="AF119" s="107"/>
      <c r="AG119" s="107"/>
      <c r="AH119" s="107"/>
      <c r="AI119" s="107"/>
      <c r="AJ119" s="34">
        <v>8876</v>
      </c>
      <c r="AK119" s="174">
        <f t="shared" si="28"/>
        <v>78.541721971506945</v>
      </c>
      <c r="AL119" s="185" t="s">
        <v>29</v>
      </c>
      <c r="AM119" s="128" t="s">
        <v>29</v>
      </c>
      <c r="AN119" s="128" t="s">
        <v>29</v>
      </c>
      <c r="AO119" s="128" t="s">
        <v>29</v>
      </c>
      <c r="AP119" s="34" t="s">
        <v>167</v>
      </c>
      <c r="AQ119" s="35" t="s">
        <v>167</v>
      </c>
      <c r="AR119" s="14"/>
      <c r="AS119" s="14"/>
      <c r="AT119" s="14"/>
      <c r="AU119" s="14"/>
      <c r="AV119" s="14"/>
      <c r="AW119" s="14"/>
      <c r="AX119" s="14"/>
      <c r="AY119" s="14"/>
      <c r="AZ119" s="14"/>
    </row>
    <row r="120" spans="1:52" ht="12" hidden="1" customHeight="1">
      <c r="A120" s="240"/>
      <c r="B120" s="42" t="s">
        <v>62</v>
      </c>
      <c r="C120" s="58" t="s">
        <v>10</v>
      </c>
      <c r="D120" s="97">
        <v>59392</v>
      </c>
      <c r="E120" s="95">
        <f t="shared" si="19"/>
        <v>97.668146686400263</v>
      </c>
      <c r="F120" s="91">
        <v>649</v>
      </c>
      <c r="G120" s="95">
        <f t="shared" si="20"/>
        <v>97.447447447447445</v>
      </c>
      <c r="H120" s="91">
        <v>108</v>
      </c>
      <c r="I120" s="91" t="s">
        <v>59</v>
      </c>
      <c r="J120" s="91">
        <f t="shared" si="14"/>
        <v>58743</v>
      </c>
      <c r="K120" s="95">
        <f t="shared" si="21"/>
        <v>97.670590582601761</v>
      </c>
      <c r="L120" s="91">
        <v>26996</v>
      </c>
      <c r="M120" s="95">
        <f t="shared" si="22"/>
        <v>62.207065004493401</v>
      </c>
      <c r="N120" s="91">
        <v>9646</v>
      </c>
      <c r="O120" s="95">
        <f t="shared" si="23"/>
        <v>36.773283519499827</v>
      </c>
      <c r="P120" s="91">
        <f t="shared" si="15"/>
        <v>-17350</v>
      </c>
      <c r="Q120" s="95">
        <f t="shared" si="24"/>
        <v>101.07188628684609</v>
      </c>
      <c r="R120" s="91">
        <f t="shared" si="16"/>
        <v>41393</v>
      </c>
      <c r="S120" s="95">
        <f t="shared" si="25"/>
        <v>96.312066638745407</v>
      </c>
      <c r="T120" s="91">
        <v>30341</v>
      </c>
      <c r="U120" s="95">
        <f t="shared" si="26"/>
        <v>94.487870200242909</v>
      </c>
      <c r="V120" s="91">
        <v>1070</v>
      </c>
      <c r="W120" s="95">
        <f t="shared" si="29"/>
        <v>100.75329566854991</v>
      </c>
      <c r="X120" s="91">
        <f t="shared" si="17"/>
        <v>11052</v>
      </c>
      <c r="Y120" s="95">
        <f t="shared" si="27"/>
        <v>101.70240176681698</v>
      </c>
      <c r="Z120" s="91">
        <v>399</v>
      </c>
      <c r="AA120" s="91" t="s">
        <v>59</v>
      </c>
      <c r="AB120" s="91">
        <v>2093</v>
      </c>
      <c r="AC120" s="91" t="s">
        <v>59</v>
      </c>
      <c r="AD120" s="107"/>
      <c r="AE120" s="107"/>
      <c r="AF120" s="107"/>
      <c r="AG120" s="107"/>
      <c r="AH120" s="107"/>
      <c r="AI120" s="107"/>
      <c r="AJ120" s="34">
        <v>5707</v>
      </c>
      <c r="AK120" s="174">
        <f t="shared" si="28"/>
        <v>88.880236723251826</v>
      </c>
      <c r="AL120" s="185" t="s">
        <v>29</v>
      </c>
      <c r="AM120" s="128" t="s">
        <v>29</v>
      </c>
      <c r="AN120" s="128" t="s">
        <v>29</v>
      </c>
      <c r="AO120" s="128" t="s">
        <v>29</v>
      </c>
      <c r="AP120" s="34" t="s">
        <v>167</v>
      </c>
      <c r="AQ120" s="35" t="s">
        <v>167</v>
      </c>
      <c r="AR120" s="14"/>
      <c r="AS120" s="14"/>
      <c r="AT120" s="14"/>
      <c r="AU120" s="14"/>
      <c r="AV120" s="14"/>
      <c r="AW120" s="14"/>
      <c r="AX120" s="14"/>
      <c r="AY120" s="14"/>
      <c r="AZ120" s="14"/>
    </row>
    <row r="121" spans="1:52" ht="12" hidden="1" customHeight="1">
      <c r="A121" s="240"/>
      <c r="B121" s="42" t="s">
        <v>64</v>
      </c>
      <c r="C121" s="58" t="s">
        <v>42</v>
      </c>
      <c r="D121" s="97">
        <v>60028</v>
      </c>
      <c r="E121" s="95">
        <f t="shared" si="19"/>
        <v>98.190859423561363</v>
      </c>
      <c r="F121" s="91">
        <v>667</v>
      </c>
      <c r="G121" s="95">
        <f t="shared" si="20"/>
        <v>97.657393850658863</v>
      </c>
      <c r="H121" s="91">
        <v>107</v>
      </c>
      <c r="I121" s="91" t="s">
        <v>59</v>
      </c>
      <c r="J121" s="91">
        <f t="shared" si="14"/>
        <v>59361</v>
      </c>
      <c r="K121" s="95">
        <f t="shared" si="21"/>
        <v>98.196886734710759</v>
      </c>
      <c r="L121" s="91">
        <v>27951</v>
      </c>
      <c r="M121" s="95">
        <f t="shared" si="22"/>
        <v>63.067758749069249</v>
      </c>
      <c r="N121" s="91">
        <v>12614</v>
      </c>
      <c r="O121" s="95">
        <f t="shared" si="23"/>
        <v>45.490280933318914</v>
      </c>
      <c r="P121" s="91">
        <f t="shared" si="15"/>
        <v>-15337</v>
      </c>
      <c r="Q121" s="95">
        <f t="shared" si="24"/>
        <v>92.447257383966246</v>
      </c>
      <c r="R121" s="91">
        <f t="shared" si="16"/>
        <v>44024</v>
      </c>
      <c r="S121" s="95">
        <f t="shared" si="25"/>
        <v>100.37162855384054</v>
      </c>
      <c r="T121" s="91">
        <v>29954</v>
      </c>
      <c r="U121" s="95">
        <f t="shared" si="26"/>
        <v>94.692251762400019</v>
      </c>
      <c r="V121" s="91">
        <v>1172</v>
      </c>
      <c r="W121" s="95">
        <f t="shared" si="29"/>
        <v>106.25566636446055</v>
      </c>
      <c r="X121" s="91">
        <f t="shared" si="17"/>
        <v>14070</v>
      </c>
      <c r="Y121" s="95">
        <f t="shared" si="27"/>
        <v>115.06378802747793</v>
      </c>
      <c r="Z121" s="91">
        <v>483</v>
      </c>
      <c r="AA121" s="91" t="s">
        <v>59</v>
      </c>
      <c r="AB121" s="91">
        <v>2315</v>
      </c>
      <c r="AC121" s="91" t="s">
        <v>59</v>
      </c>
      <c r="AD121" s="107"/>
      <c r="AE121" s="107"/>
      <c r="AF121" s="107"/>
      <c r="AG121" s="107"/>
      <c r="AH121" s="107"/>
      <c r="AI121" s="107"/>
      <c r="AJ121" s="34">
        <v>7376</v>
      </c>
      <c r="AK121" s="174">
        <f t="shared" si="28"/>
        <v>104.03385049365303</v>
      </c>
      <c r="AL121" s="185" t="s">
        <v>29</v>
      </c>
      <c r="AM121" s="128" t="s">
        <v>29</v>
      </c>
      <c r="AN121" s="128" t="s">
        <v>29</v>
      </c>
      <c r="AO121" s="128" t="s">
        <v>29</v>
      </c>
      <c r="AP121" s="34" t="s">
        <v>167</v>
      </c>
      <c r="AQ121" s="35" t="s">
        <v>167</v>
      </c>
      <c r="AR121" s="14"/>
      <c r="AS121" s="14"/>
      <c r="AT121" s="14"/>
      <c r="AU121" s="14"/>
      <c r="AV121" s="14"/>
      <c r="AW121" s="14"/>
      <c r="AX121" s="14"/>
      <c r="AY121" s="14"/>
      <c r="AZ121" s="14"/>
    </row>
    <row r="122" spans="1:52" ht="12" hidden="1" customHeight="1">
      <c r="A122" s="240"/>
      <c r="B122" s="42" t="s">
        <v>65</v>
      </c>
      <c r="C122" s="58" t="s">
        <v>66</v>
      </c>
      <c r="D122" s="97">
        <v>58182</v>
      </c>
      <c r="E122" s="95">
        <f t="shared" si="19"/>
        <v>97.42791118255802</v>
      </c>
      <c r="F122" s="91">
        <v>652</v>
      </c>
      <c r="G122" s="95">
        <f t="shared" si="20"/>
        <v>96.735905044510389</v>
      </c>
      <c r="H122" s="91">
        <v>107</v>
      </c>
      <c r="I122" s="91" t="s">
        <v>59</v>
      </c>
      <c r="J122" s="91">
        <f t="shared" si="14"/>
        <v>57530</v>
      </c>
      <c r="K122" s="95">
        <f t="shared" si="21"/>
        <v>97.435810581938895</v>
      </c>
      <c r="L122" s="91">
        <v>25466</v>
      </c>
      <c r="M122" s="95">
        <f t="shared" si="22"/>
        <v>58.314632470803751</v>
      </c>
      <c r="N122" s="91">
        <v>8997</v>
      </c>
      <c r="O122" s="95">
        <f t="shared" si="23"/>
        <v>32.859751643535432</v>
      </c>
      <c r="P122" s="91">
        <f t="shared" si="15"/>
        <v>-16469</v>
      </c>
      <c r="Q122" s="95">
        <f t="shared" si="24"/>
        <v>101.0988336402701</v>
      </c>
      <c r="R122" s="91">
        <f t="shared" si="16"/>
        <v>41061</v>
      </c>
      <c r="S122" s="95">
        <f t="shared" si="25"/>
        <v>96.040136595406281</v>
      </c>
      <c r="T122" s="91">
        <v>29955</v>
      </c>
      <c r="U122" s="95">
        <f t="shared" si="26"/>
        <v>95.303999236422641</v>
      </c>
      <c r="V122" s="91">
        <v>1698</v>
      </c>
      <c r="W122" s="95">
        <f t="shared" si="29"/>
        <v>125.59171597633136</v>
      </c>
      <c r="X122" s="91">
        <f t="shared" si="17"/>
        <v>11106</v>
      </c>
      <c r="Y122" s="95">
        <f t="shared" si="27"/>
        <v>98.0835467632253</v>
      </c>
      <c r="Z122" s="91">
        <v>482</v>
      </c>
      <c r="AA122" s="91" t="s">
        <v>59</v>
      </c>
      <c r="AB122" s="91">
        <v>2176</v>
      </c>
      <c r="AC122" s="91" t="s">
        <v>59</v>
      </c>
      <c r="AD122" s="107"/>
      <c r="AE122" s="107"/>
      <c r="AF122" s="107"/>
      <c r="AG122" s="107"/>
      <c r="AH122" s="107"/>
      <c r="AI122" s="107"/>
      <c r="AJ122" s="34">
        <v>6517</v>
      </c>
      <c r="AK122" s="174">
        <f t="shared" si="28"/>
        <v>92.729083665338635</v>
      </c>
      <c r="AL122" s="185" t="s">
        <v>29</v>
      </c>
      <c r="AM122" s="128" t="s">
        <v>29</v>
      </c>
      <c r="AN122" s="128" t="s">
        <v>29</v>
      </c>
      <c r="AO122" s="128" t="s">
        <v>29</v>
      </c>
      <c r="AP122" s="34" t="s">
        <v>167</v>
      </c>
      <c r="AQ122" s="35" t="s">
        <v>167</v>
      </c>
      <c r="AR122" s="14"/>
      <c r="AS122" s="14"/>
      <c r="AT122" s="14"/>
      <c r="AU122" s="14"/>
      <c r="AV122" s="14"/>
      <c r="AW122" s="14"/>
      <c r="AX122" s="14"/>
      <c r="AY122" s="14"/>
      <c r="AZ122" s="14"/>
    </row>
    <row r="123" spans="1:52" ht="12" hidden="1" customHeight="1">
      <c r="A123" s="240"/>
      <c r="B123" s="42" t="s">
        <v>67</v>
      </c>
      <c r="C123" s="58" t="s">
        <v>13</v>
      </c>
      <c r="D123" s="97">
        <v>56447</v>
      </c>
      <c r="E123" s="95">
        <f t="shared" si="19"/>
        <v>96.756886473885402</v>
      </c>
      <c r="F123" s="91">
        <v>637</v>
      </c>
      <c r="G123" s="95">
        <f t="shared" si="20"/>
        <v>96.955859969558603</v>
      </c>
      <c r="H123" s="91">
        <v>102</v>
      </c>
      <c r="I123" s="91" t="s">
        <v>59</v>
      </c>
      <c r="J123" s="91">
        <f t="shared" si="14"/>
        <v>55810</v>
      </c>
      <c r="K123" s="95">
        <f t="shared" si="21"/>
        <v>96.754620158801714</v>
      </c>
      <c r="L123" s="91">
        <v>25569</v>
      </c>
      <c r="M123" s="95">
        <f t="shared" si="22"/>
        <v>61.762361409695885</v>
      </c>
      <c r="N123" s="91">
        <v>7895</v>
      </c>
      <c r="O123" s="95">
        <f t="shared" si="23"/>
        <v>34.009649349530456</v>
      </c>
      <c r="P123" s="91">
        <f t="shared" si="15"/>
        <v>-17674</v>
      </c>
      <c r="Q123" s="95">
        <f t="shared" si="24"/>
        <v>97.1899917514435</v>
      </c>
      <c r="R123" s="91">
        <f t="shared" si="16"/>
        <v>38136</v>
      </c>
      <c r="S123" s="95">
        <f t="shared" si="25"/>
        <v>96.554168671038312</v>
      </c>
      <c r="T123" s="91">
        <v>31043</v>
      </c>
      <c r="U123" s="95">
        <f t="shared" si="26"/>
        <v>95.643466740610648</v>
      </c>
      <c r="V123" s="91">
        <v>1719</v>
      </c>
      <c r="W123" s="95">
        <f t="shared" si="29"/>
        <v>133.87850467289718</v>
      </c>
      <c r="X123" s="91">
        <f t="shared" si="17"/>
        <v>7093</v>
      </c>
      <c r="Y123" s="95">
        <f t="shared" si="27"/>
        <v>100.75284090909091</v>
      </c>
      <c r="Z123" s="91">
        <v>505</v>
      </c>
      <c r="AA123" s="91" t="s">
        <v>59</v>
      </c>
      <c r="AB123" s="91">
        <v>2069</v>
      </c>
      <c r="AC123" s="91" t="s">
        <v>59</v>
      </c>
      <c r="AD123" s="107"/>
      <c r="AE123" s="107"/>
      <c r="AF123" s="107"/>
      <c r="AG123" s="107"/>
      <c r="AH123" s="107"/>
      <c r="AI123" s="107"/>
      <c r="AJ123" s="34">
        <v>2949</v>
      </c>
      <c r="AK123" s="174">
        <f t="shared" si="28"/>
        <v>103.91120507399579</v>
      </c>
      <c r="AL123" s="185" t="s">
        <v>29</v>
      </c>
      <c r="AM123" s="128" t="s">
        <v>29</v>
      </c>
      <c r="AN123" s="128" t="s">
        <v>29</v>
      </c>
      <c r="AO123" s="128" t="s">
        <v>29</v>
      </c>
      <c r="AP123" s="34" t="s">
        <v>167</v>
      </c>
      <c r="AQ123" s="35" t="s">
        <v>167</v>
      </c>
      <c r="AR123" s="14"/>
      <c r="AS123" s="14"/>
      <c r="AT123" s="14"/>
      <c r="AU123" s="14"/>
      <c r="AV123" s="14"/>
      <c r="AW123" s="14"/>
      <c r="AX123" s="14"/>
      <c r="AY123" s="14"/>
      <c r="AZ123" s="14"/>
    </row>
    <row r="124" spans="1:52" ht="12" hidden="1" customHeight="1">
      <c r="A124" s="240"/>
      <c r="B124" s="42" t="s">
        <v>38</v>
      </c>
      <c r="C124" s="58" t="s">
        <v>14</v>
      </c>
      <c r="D124" s="97">
        <v>58061</v>
      </c>
      <c r="E124" s="95">
        <f t="shared" si="19"/>
        <v>97.305133318808757</v>
      </c>
      <c r="F124" s="91">
        <v>654</v>
      </c>
      <c r="G124" s="95">
        <f t="shared" si="20"/>
        <v>97.17682020802377</v>
      </c>
      <c r="H124" s="91">
        <v>106</v>
      </c>
      <c r="I124" s="91" t="s">
        <v>59</v>
      </c>
      <c r="J124" s="91">
        <f t="shared" si="14"/>
        <v>57407</v>
      </c>
      <c r="K124" s="95">
        <f t="shared" si="21"/>
        <v>97.306597057427624</v>
      </c>
      <c r="L124" s="91">
        <v>27476</v>
      </c>
      <c r="M124" s="95">
        <f t="shared" si="22"/>
        <v>63.503362840039756</v>
      </c>
      <c r="N124" s="91">
        <v>9657</v>
      </c>
      <c r="O124" s="95">
        <f t="shared" si="23"/>
        <v>38.660474798831018</v>
      </c>
      <c r="P124" s="91">
        <f t="shared" si="15"/>
        <v>-17819</v>
      </c>
      <c r="Q124" s="95">
        <f t="shared" si="24"/>
        <v>97.435476815398076</v>
      </c>
      <c r="R124" s="91">
        <f t="shared" si="16"/>
        <v>39588</v>
      </c>
      <c r="S124" s="95">
        <f t="shared" si="25"/>
        <v>97.248698044610393</v>
      </c>
      <c r="T124" s="91">
        <v>30652</v>
      </c>
      <c r="U124" s="95">
        <f t="shared" si="26"/>
        <v>95.676873614882794</v>
      </c>
      <c r="V124" s="91">
        <v>1800</v>
      </c>
      <c r="W124" s="95">
        <f t="shared" si="29"/>
        <v>111.73184357541899</v>
      </c>
      <c r="X124" s="91">
        <f t="shared" si="17"/>
        <v>8936</v>
      </c>
      <c r="Y124" s="95">
        <f t="shared" si="27"/>
        <v>103.05616422557952</v>
      </c>
      <c r="Z124" s="91">
        <v>550</v>
      </c>
      <c r="AA124" s="91" t="s">
        <v>59</v>
      </c>
      <c r="AB124" s="91">
        <v>2053</v>
      </c>
      <c r="AC124" s="91" t="s">
        <v>59</v>
      </c>
      <c r="AD124" s="107"/>
      <c r="AE124" s="107"/>
      <c r="AF124" s="107"/>
      <c r="AG124" s="107"/>
      <c r="AH124" s="107"/>
      <c r="AI124" s="107"/>
      <c r="AJ124" s="34">
        <v>3580</v>
      </c>
      <c r="AK124" s="174">
        <f t="shared" si="28"/>
        <v>102.13980028530672</v>
      </c>
      <c r="AL124" s="185" t="s">
        <v>29</v>
      </c>
      <c r="AM124" s="128" t="s">
        <v>29</v>
      </c>
      <c r="AN124" s="128" t="s">
        <v>29</v>
      </c>
      <c r="AO124" s="128" t="s">
        <v>29</v>
      </c>
      <c r="AP124" s="34" t="s">
        <v>167</v>
      </c>
      <c r="AQ124" s="35" t="s">
        <v>167</v>
      </c>
      <c r="AR124" s="14"/>
      <c r="AS124" s="14"/>
      <c r="AT124" s="14"/>
      <c r="AU124" s="14"/>
      <c r="AV124" s="14"/>
      <c r="AW124" s="14"/>
      <c r="AX124" s="14"/>
      <c r="AY124" s="14"/>
      <c r="AZ124" s="14"/>
    </row>
    <row r="125" spans="1:52" ht="12" hidden="1" customHeight="1">
      <c r="A125" s="240"/>
      <c r="B125" s="42" t="s">
        <v>70</v>
      </c>
      <c r="C125" s="58" t="s">
        <v>15</v>
      </c>
      <c r="D125" s="97">
        <v>55962</v>
      </c>
      <c r="E125" s="95">
        <f t="shared" si="19"/>
        <v>97.504965675854621</v>
      </c>
      <c r="F125" s="91">
        <v>635</v>
      </c>
      <c r="G125" s="95">
        <f t="shared" si="20"/>
        <v>99.374021909233178</v>
      </c>
      <c r="H125" s="91">
        <v>106</v>
      </c>
      <c r="I125" s="91" t="s">
        <v>59</v>
      </c>
      <c r="J125" s="91">
        <f t="shared" si="14"/>
        <v>55327</v>
      </c>
      <c r="K125" s="95">
        <f t="shared" si="21"/>
        <v>97.48392212139899</v>
      </c>
      <c r="L125" s="91">
        <v>25779</v>
      </c>
      <c r="M125" s="95">
        <f t="shared" si="22"/>
        <v>61.320171265461468</v>
      </c>
      <c r="N125" s="91">
        <v>9206</v>
      </c>
      <c r="O125" s="95">
        <f t="shared" si="23"/>
        <v>36.045418950665628</v>
      </c>
      <c r="P125" s="91">
        <f t="shared" si="15"/>
        <v>-16573</v>
      </c>
      <c r="Q125" s="95">
        <f t="shared" si="24"/>
        <v>100.44242424242424</v>
      </c>
      <c r="R125" s="91">
        <f t="shared" si="16"/>
        <v>38754</v>
      </c>
      <c r="S125" s="95">
        <f t="shared" si="25"/>
        <v>96.271270649608738</v>
      </c>
      <c r="T125" s="91">
        <v>29673</v>
      </c>
      <c r="U125" s="95">
        <f t="shared" si="26"/>
        <v>95.580608793686579</v>
      </c>
      <c r="V125" s="91">
        <v>2033</v>
      </c>
      <c r="W125" s="95">
        <f t="shared" si="29"/>
        <v>106.16187989556136</v>
      </c>
      <c r="X125" s="91">
        <f t="shared" si="17"/>
        <v>9081</v>
      </c>
      <c r="Y125" s="95">
        <f t="shared" si="27"/>
        <v>98.599348534201965</v>
      </c>
      <c r="Z125" s="91">
        <v>495</v>
      </c>
      <c r="AA125" s="91" t="s">
        <v>59</v>
      </c>
      <c r="AB125" s="91">
        <v>2087</v>
      </c>
      <c r="AC125" s="91" t="s">
        <v>59</v>
      </c>
      <c r="AD125" s="107"/>
      <c r="AE125" s="107"/>
      <c r="AF125" s="107"/>
      <c r="AG125" s="107"/>
      <c r="AH125" s="107"/>
      <c r="AI125" s="107"/>
      <c r="AJ125" s="34">
        <v>3790</v>
      </c>
      <c r="AK125" s="174">
        <f t="shared" si="28"/>
        <v>83.535375798986109</v>
      </c>
      <c r="AL125" s="185" t="s">
        <v>29</v>
      </c>
      <c r="AM125" s="128" t="s">
        <v>29</v>
      </c>
      <c r="AN125" s="128" t="s">
        <v>29</v>
      </c>
      <c r="AO125" s="128" t="s">
        <v>29</v>
      </c>
      <c r="AP125" s="34" t="s">
        <v>167</v>
      </c>
      <c r="AQ125" s="35" t="s">
        <v>167</v>
      </c>
      <c r="AR125" s="14"/>
      <c r="AS125" s="14"/>
      <c r="AT125" s="14"/>
      <c r="AU125" s="14"/>
      <c r="AV125" s="14"/>
      <c r="AW125" s="14"/>
      <c r="AX125" s="14"/>
      <c r="AY125" s="14"/>
      <c r="AZ125" s="14"/>
    </row>
    <row r="126" spans="1:52" ht="12" hidden="1" customHeight="1">
      <c r="A126" s="240"/>
      <c r="B126" s="42" t="s">
        <v>73</v>
      </c>
      <c r="C126" s="58" t="s">
        <v>16</v>
      </c>
      <c r="D126" s="97">
        <v>58898</v>
      </c>
      <c r="E126" s="95">
        <f t="shared" si="19"/>
        <v>97.372989237356791</v>
      </c>
      <c r="F126" s="91">
        <v>644</v>
      </c>
      <c r="G126" s="95">
        <f t="shared" si="20"/>
        <v>96.263079222720478</v>
      </c>
      <c r="H126" s="91">
        <v>96</v>
      </c>
      <c r="I126" s="91" t="s">
        <v>59</v>
      </c>
      <c r="J126" s="91">
        <f t="shared" si="14"/>
        <v>58254</v>
      </c>
      <c r="K126" s="95">
        <f t="shared" si="21"/>
        <v>97.385402387241299</v>
      </c>
      <c r="L126" s="91">
        <v>27913</v>
      </c>
      <c r="M126" s="95">
        <f t="shared" si="22"/>
        <v>62.168422459297531</v>
      </c>
      <c r="N126" s="91">
        <v>15697</v>
      </c>
      <c r="O126" s="95">
        <f t="shared" si="23"/>
        <v>46.53996679316888</v>
      </c>
      <c r="P126" s="91">
        <f t="shared" si="15"/>
        <v>-12216</v>
      </c>
      <c r="Q126" s="95">
        <f t="shared" si="24"/>
        <v>109.35457882015933</v>
      </c>
      <c r="R126" s="91">
        <f t="shared" si="16"/>
        <v>46038</v>
      </c>
      <c r="S126" s="95">
        <f t="shared" si="25"/>
        <v>94.636873805167838</v>
      </c>
      <c r="T126" s="91">
        <v>27949</v>
      </c>
      <c r="U126" s="95">
        <f t="shared" si="26"/>
        <v>92.813734931757054</v>
      </c>
      <c r="V126" s="91">
        <v>1924</v>
      </c>
      <c r="W126" s="95">
        <f t="shared" si="29"/>
        <v>99.896157840083077</v>
      </c>
      <c r="X126" s="91">
        <f t="shared" si="17"/>
        <v>18089</v>
      </c>
      <c r="Y126" s="95">
        <f t="shared" si="27"/>
        <v>97.59900722995576</v>
      </c>
      <c r="Z126" s="91">
        <v>494</v>
      </c>
      <c r="AA126" s="91" t="s">
        <v>59</v>
      </c>
      <c r="AB126" s="91">
        <v>3170</v>
      </c>
      <c r="AC126" s="91" t="s">
        <v>59</v>
      </c>
      <c r="AD126" s="107"/>
      <c r="AE126" s="107"/>
      <c r="AF126" s="107"/>
      <c r="AG126" s="107"/>
      <c r="AH126" s="107"/>
      <c r="AI126" s="107"/>
      <c r="AJ126" s="34">
        <v>8868</v>
      </c>
      <c r="AK126" s="174">
        <f t="shared" si="28"/>
        <v>100.88737201365188</v>
      </c>
      <c r="AL126" s="185" t="s">
        <v>29</v>
      </c>
      <c r="AM126" s="128" t="s">
        <v>29</v>
      </c>
      <c r="AN126" s="128" t="s">
        <v>29</v>
      </c>
      <c r="AO126" s="128" t="s">
        <v>29</v>
      </c>
      <c r="AP126" s="34" t="s">
        <v>167</v>
      </c>
      <c r="AQ126" s="35" t="s">
        <v>167</v>
      </c>
      <c r="AR126" s="14"/>
      <c r="AS126" s="14"/>
      <c r="AT126" s="14"/>
      <c r="AU126" s="14"/>
      <c r="AV126" s="14"/>
      <c r="AW126" s="14"/>
      <c r="AX126" s="14"/>
      <c r="AY126" s="14"/>
      <c r="AZ126" s="14"/>
    </row>
    <row r="127" spans="1:52" ht="12" hidden="1" customHeight="1">
      <c r="A127" s="240"/>
      <c r="B127" s="42" t="s">
        <v>114</v>
      </c>
      <c r="C127" s="58" t="s">
        <v>115</v>
      </c>
      <c r="D127" s="97">
        <v>59470</v>
      </c>
      <c r="E127" s="95">
        <f t="shared" si="19"/>
        <v>100.84959894181689</v>
      </c>
      <c r="F127" s="91">
        <v>616</v>
      </c>
      <c r="G127" s="95">
        <f t="shared" si="20"/>
        <v>90.190336749633971</v>
      </c>
      <c r="H127" s="91">
        <v>90</v>
      </c>
      <c r="I127" s="95">
        <f t="shared" ref="I127:I190" si="30">H127/H115*100</f>
        <v>84.112149532710276</v>
      </c>
      <c r="J127" s="91">
        <f t="shared" si="14"/>
        <v>58854</v>
      </c>
      <c r="K127" s="95">
        <f t="shared" si="21"/>
        <v>100.97450502693614</v>
      </c>
      <c r="L127" s="91">
        <v>29156</v>
      </c>
      <c r="M127" s="95">
        <f t="shared" si="22"/>
        <v>114.60241342714517</v>
      </c>
      <c r="N127" s="91">
        <v>17785</v>
      </c>
      <c r="O127" s="95">
        <f t="shared" si="23"/>
        <v>118.96321070234113</v>
      </c>
      <c r="P127" s="91">
        <f t="shared" si="15"/>
        <v>-11371</v>
      </c>
      <c r="Q127" s="95">
        <f t="shared" si="24"/>
        <v>108.38814221713851</v>
      </c>
      <c r="R127" s="91">
        <f t="shared" si="16"/>
        <v>47483</v>
      </c>
      <c r="S127" s="95">
        <f t="shared" si="25"/>
        <v>99.347212051469825</v>
      </c>
      <c r="T127" s="91">
        <v>27276</v>
      </c>
      <c r="U127" s="95">
        <f t="shared" si="26"/>
        <v>93.896519673654851</v>
      </c>
      <c r="V127" s="91">
        <v>1764</v>
      </c>
      <c r="W127" s="95">
        <f t="shared" si="29"/>
        <v>135.79676674364896</v>
      </c>
      <c r="X127" s="91">
        <f t="shared" si="17"/>
        <v>20207</v>
      </c>
      <c r="Y127" s="95">
        <f t="shared" si="27"/>
        <v>107.79366264803159</v>
      </c>
      <c r="Z127" s="91">
        <v>456</v>
      </c>
      <c r="AA127" s="95">
        <f t="shared" ref="AA127:AA190" si="31">Z127/Z115*100</f>
        <v>109.09090909090908</v>
      </c>
      <c r="AB127" s="91">
        <v>2413</v>
      </c>
      <c r="AC127" s="95">
        <f t="shared" ref="AC127:AC190" si="32">AB127/AB115*100</f>
        <v>131.71397379912665</v>
      </c>
      <c r="AD127" s="114"/>
      <c r="AE127" s="114"/>
      <c r="AF127" s="114"/>
      <c r="AG127" s="114"/>
      <c r="AH127" s="114"/>
      <c r="AI127" s="114"/>
      <c r="AJ127" s="34">
        <v>11006</v>
      </c>
      <c r="AK127" s="174">
        <f t="shared" si="28"/>
        <v>101.55947217864723</v>
      </c>
      <c r="AL127" s="185" t="s">
        <v>29</v>
      </c>
      <c r="AM127" s="128" t="s">
        <v>29</v>
      </c>
      <c r="AN127" s="128" t="s">
        <v>29</v>
      </c>
      <c r="AO127" s="128" t="s">
        <v>29</v>
      </c>
      <c r="AP127" s="34" t="s">
        <v>167</v>
      </c>
      <c r="AQ127" s="35" t="s">
        <v>167</v>
      </c>
      <c r="AR127" s="14"/>
      <c r="AS127" s="14"/>
      <c r="AT127" s="14"/>
      <c r="AU127" s="14"/>
      <c r="AV127" s="14"/>
      <c r="AW127" s="14"/>
      <c r="AX127" s="14"/>
      <c r="AY127" s="14"/>
      <c r="AZ127" s="14"/>
    </row>
    <row r="128" spans="1:52" ht="12" hidden="1" customHeight="1">
      <c r="A128" s="240"/>
      <c r="B128" s="42" t="s">
        <v>76</v>
      </c>
      <c r="C128" s="58" t="s">
        <v>77</v>
      </c>
      <c r="D128" s="97">
        <v>56682</v>
      </c>
      <c r="E128" s="95">
        <f t="shared" si="19"/>
        <v>100.62846186621219</v>
      </c>
      <c r="F128" s="91">
        <v>616</v>
      </c>
      <c r="G128" s="95">
        <f t="shared" si="20"/>
        <v>98.245614035087712</v>
      </c>
      <c r="H128" s="91">
        <v>95</v>
      </c>
      <c r="I128" s="95">
        <f t="shared" si="30"/>
        <v>92.233009708737868</v>
      </c>
      <c r="J128" s="91">
        <f t="shared" si="14"/>
        <v>56066</v>
      </c>
      <c r="K128" s="95">
        <f t="shared" si="21"/>
        <v>100.65528446526993</v>
      </c>
      <c r="L128" s="91">
        <v>27045</v>
      </c>
      <c r="M128" s="95">
        <f t="shared" si="22"/>
        <v>104.70383275261324</v>
      </c>
      <c r="N128" s="91">
        <v>13965</v>
      </c>
      <c r="O128" s="95">
        <f t="shared" si="23"/>
        <v>114.82486433152441</v>
      </c>
      <c r="P128" s="91">
        <f t="shared" si="15"/>
        <v>-13080</v>
      </c>
      <c r="Q128" s="95">
        <f t="shared" si="24"/>
        <v>95.697980684811228</v>
      </c>
      <c r="R128" s="91">
        <f t="shared" si="16"/>
        <v>42986</v>
      </c>
      <c r="S128" s="95">
        <f t="shared" si="25"/>
        <v>102.26726619560822</v>
      </c>
      <c r="T128" s="91">
        <v>26790</v>
      </c>
      <c r="U128" s="95">
        <f t="shared" si="26"/>
        <v>96.809164167238819</v>
      </c>
      <c r="V128" s="91">
        <v>1441</v>
      </c>
      <c r="W128" s="95">
        <f t="shared" si="29"/>
        <v>134.04651162790697</v>
      </c>
      <c r="X128" s="91">
        <f t="shared" si="17"/>
        <v>16196</v>
      </c>
      <c r="Y128" s="95">
        <f t="shared" si="27"/>
        <v>112.78551532033426</v>
      </c>
      <c r="Z128" s="91">
        <v>421</v>
      </c>
      <c r="AA128" s="95">
        <f t="shared" si="31"/>
        <v>113.78378378378378</v>
      </c>
      <c r="AB128" s="91">
        <v>2629</v>
      </c>
      <c r="AC128" s="95">
        <f t="shared" si="32"/>
        <v>138.51422550052689</v>
      </c>
      <c r="AD128" s="114"/>
      <c r="AE128" s="114"/>
      <c r="AF128" s="114"/>
      <c r="AG128" s="114"/>
      <c r="AH128" s="114"/>
      <c r="AI128" s="114"/>
      <c r="AJ128" s="34">
        <v>7807</v>
      </c>
      <c r="AK128" s="174">
        <f t="shared" si="28"/>
        <v>97.917973159413023</v>
      </c>
      <c r="AL128" s="185" t="s">
        <v>29</v>
      </c>
      <c r="AM128" s="128" t="s">
        <v>29</v>
      </c>
      <c r="AN128" s="128" t="s">
        <v>29</v>
      </c>
      <c r="AO128" s="128" t="s">
        <v>29</v>
      </c>
      <c r="AP128" s="34" t="s">
        <v>167</v>
      </c>
      <c r="AQ128" s="35" t="s">
        <v>167</v>
      </c>
      <c r="AR128" s="14"/>
      <c r="AS128" s="14"/>
      <c r="AT128" s="14"/>
      <c r="AU128" s="14"/>
      <c r="AV128" s="14"/>
      <c r="AW128" s="14"/>
      <c r="AX128" s="14"/>
      <c r="AY128" s="14"/>
      <c r="AZ128" s="14"/>
    </row>
    <row r="129" spans="1:52" ht="12" hidden="1" customHeight="1">
      <c r="A129" s="240"/>
      <c r="B129" s="43" t="s">
        <v>78</v>
      </c>
      <c r="C129" s="60" t="s">
        <v>20</v>
      </c>
      <c r="D129" s="99">
        <v>61566</v>
      </c>
      <c r="E129" s="93">
        <f t="shared" si="19"/>
        <v>98.349813894790657</v>
      </c>
      <c r="F129" s="92">
        <v>640</v>
      </c>
      <c r="G129" s="93">
        <f t="shared" si="20"/>
        <v>94.256259204712805</v>
      </c>
      <c r="H129" s="92">
        <v>89</v>
      </c>
      <c r="I129" s="93">
        <f t="shared" si="30"/>
        <v>76.068376068376068</v>
      </c>
      <c r="J129" s="92">
        <f t="shared" si="14"/>
        <v>60926</v>
      </c>
      <c r="K129" s="93">
        <f t="shared" si="21"/>
        <v>98.394702842377257</v>
      </c>
      <c r="L129" s="92">
        <v>29962</v>
      </c>
      <c r="M129" s="93">
        <f t="shared" si="22"/>
        <v>102.7538667306835</v>
      </c>
      <c r="N129" s="92">
        <v>17985</v>
      </c>
      <c r="O129" s="93">
        <f t="shared" si="23"/>
        <v>105.49005806792186</v>
      </c>
      <c r="P129" s="92">
        <f t="shared" si="15"/>
        <v>-11977</v>
      </c>
      <c r="Q129" s="93">
        <f t="shared" si="24"/>
        <v>98.901734104046241</v>
      </c>
      <c r="R129" s="92">
        <f t="shared" si="16"/>
        <v>48949</v>
      </c>
      <c r="S129" s="93">
        <f t="shared" si="25"/>
        <v>98.271431439469978</v>
      </c>
      <c r="T129" s="92">
        <v>27468</v>
      </c>
      <c r="U129" s="93">
        <f t="shared" si="26"/>
        <v>94.049167979182357</v>
      </c>
      <c r="V129" s="92">
        <v>1783</v>
      </c>
      <c r="W129" s="93">
        <f t="shared" si="29"/>
        <v>109.99383096853794</v>
      </c>
      <c r="X129" s="92">
        <f t="shared" si="17"/>
        <v>21481</v>
      </c>
      <c r="Y129" s="93">
        <f t="shared" si="27"/>
        <v>104.25645505727044</v>
      </c>
      <c r="Z129" s="92">
        <v>510</v>
      </c>
      <c r="AA129" s="93">
        <f t="shared" si="31"/>
        <v>121.14014251781472</v>
      </c>
      <c r="AB129" s="92">
        <v>2612</v>
      </c>
      <c r="AC129" s="93">
        <f t="shared" si="32"/>
        <v>134.22404933196299</v>
      </c>
      <c r="AD129" s="116"/>
      <c r="AE129" s="116"/>
      <c r="AF129" s="116"/>
      <c r="AG129" s="116"/>
      <c r="AH129" s="116"/>
      <c r="AI129" s="116"/>
      <c r="AJ129" s="36">
        <v>12171</v>
      </c>
      <c r="AK129" s="175">
        <f t="shared" si="28"/>
        <v>102.94341537680791</v>
      </c>
      <c r="AL129" s="187" t="s">
        <v>29</v>
      </c>
      <c r="AM129" s="188" t="s">
        <v>29</v>
      </c>
      <c r="AN129" s="188" t="s">
        <v>29</v>
      </c>
      <c r="AO129" s="188" t="s">
        <v>29</v>
      </c>
      <c r="AP129" s="34" t="s">
        <v>167</v>
      </c>
      <c r="AQ129" s="37" t="s">
        <v>167</v>
      </c>
      <c r="AR129" s="14"/>
      <c r="AS129" s="14"/>
      <c r="AT129" s="14"/>
      <c r="AU129" s="14"/>
      <c r="AV129" s="14"/>
      <c r="AW129" s="14"/>
      <c r="AX129" s="14"/>
      <c r="AY129" s="14"/>
      <c r="AZ129" s="14"/>
    </row>
    <row r="130" spans="1:52" ht="12" hidden="1" customHeight="1">
      <c r="A130" s="240"/>
      <c r="B130" s="41" t="s">
        <v>116</v>
      </c>
      <c r="C130" s="58" t="s">
        <v>117</v>
      </c>
      <c r="D130" s="101">
        <v>58979</v>
      </c>
      <c r="E130" s="94">
        <f t="shared" si="19"/>
        <v>97.204779563246802</v>
      </c>
      <c r="F130" s="96">
        <v>650</v>
      </c>
      <c r="G130" s="94">
        <f t="shared" si="20"/>
        <v>95.87020648967551</v>
      </c>
      <c r="H130" s="96">
        <v>100</v>
      </c>
      <c r="I130" s="94">
        <f t="shared" si="30"/>
        <v>77.51937984496125</v>
      </c>
      <c r="J130" s="96">
        <f t="shared" si="14"/>
        <v>58329</v>
      </c>
      <c r="K130" s="94">
        <f t="shared" si="21"/>
        <v>97.21986099304965</v>
      </c>
      <c r="L130" s="96">
        <v>27051</v>
      </c>
      <c r="M130" s="94">
        <f t="shared" si="22"/>
        <v>98.345815458445429</v>
      </c>
      <c r="N130" s="96">
        <v>15985</v>
      </c>
      <c r="O130" s="94">
        <f t="shared" si="23"/>
        <v>106.2126245847176</v>
      </c>
      <c r="P130" s="96">
        <f t="shared" si="15"/>
        <v>-11066</v>
      </c>
      <c r="Q130" s="94">
        <f t="shared" si="24"/>
        <v>88.840719332048806</v>
      </c>
      <c r="R130" s="96">
        <f t="shared" si="16"/>
        <v>47263</v>
      </c>
      <c r="S130" s="94">
        <f t="shared" si="25"/>
        <v>99.415241580951175</v>
      </c>
      <c r="T130" s="96">
        <v>27752</v>
      </c>
      <c r="U130" s="94">
        <f t="shared" si="26"/>
        <v>97.119860017497814</v>
      </c>
      <c r="V130" s="96">
        <v>1987</v>
      </c>
      <c r="W130" s="94">
        <f t="shared" si="29"/>
        <v>150.87319665907367</v>
      </c>
      <c r="X130" s="96">
        <f t="shared" si="17"/>
        <v>19511</v>
      </c>
      <c r="Y130" s="94">
        <f t="shared" si="27"/>
        <v>102.87356321839081</v>
      </c>
      <c r="Z130" s="96">
        <v>491</v>
      </c>
      <c r="AA130" s="94">
        <f t="shared" si="31"/>
        <v>114.18604651162792</v>
      </c>
      <c r="AB130" s="96">
        <v>2382</v>
      </c>
      <c r="AC130" s="94">
        <f t="shared" si="32"/>
        <v>119.33867735470942</v>
      </c>
      <c r="AD130" s="111"/>
      <c r="AE130" s="111"/>
      <c r="AF130" s="111"/>
      <c r="AG130" s="111"/>
      <c r="AH130" s="111"/>
      <c r="AI130" s="111"/>
      <c r="AJ130" s="30">
        <v>9939</v>
      </c>
      <c r="AK130" s="47">
        <f t="shared" si="28"/>
        <v>88.205537806176778</v>
      </c>
      <c r="AL130" s="189" t="s">
        <v>29</v>
      </c>
      <c r="AM130" s="180" t="s">
        <v>29</v>
      </c>
      <c r="AN130" s="180" t="s">
        <v>29</v>
      </c>
      <c r="AO130" s="180" t="s">
        <v>29</v>
      </c>
      <c r="AP130" s="30" t="s">
        <v>167</v>
      </c>
      <c r="AQ130" s="31" t="s">
        <v>167</v>
      </c>
    </row>
    <row r="131" spans="1:52" ht="12" hidden="1" customHeight="1">
      <c r="A131" s="240"/>
      <c r="B131" s="42" t="s">
        <v>60</v>
      </c>
      <c r="C131" s="58" t="s">
        <v>18</v>
      </c>
      <c r="D131" s="97">
        <v>61011</v>
      </c>
      <c r="E131" s="95">
        <f t="shared" si="19"/>
        <v>96.400638341575956</v>
      </c>
      <c r="F131" s="91">
        <v>671</v>
      </c>
      <c r="G131" s="95">
        <f t="shared" si="20"/>
        <v>97.956204379562038</v>
      </c>
      <c r="H131" s="91">
        <v>110</v>
      </c>
      <c r="I131" s="95">
        <f t="shared" si="30"/>
        <v>94.01709401709401</v>
      </c>
      <c r="J131" s="91">
        <f t="shared" si="14"/>
        <v>60340</v>
      </c>
      <c r="K131" s="95">
        <f t="shared" si="21"/>
        <v>96.383617660213403</v>
      </c>
      <c r="L131" s="91">
        <v>28521</v>
      </c>
      <c r="M131" s="95">
        <f t="shared" si="22"/>
        <v>99.957943433918615</v>
      </c>
      <c r="N131" s="91">
        <v>13583</v>
      </c>
      <c r="O131" s="95">
        <f t="shared" si="23"/>
        <v>111.28133704735377</v>
      </c>
      <c r="P131" s="91">
        <f t="shared" si="15"/>
        <v>-14938</v>
      </c>
      <c r="Q131" s="95">
        <f t="shared" si="24"/>
        <v>91.492619587186866</v>
      </c>
      <c r="R131" s="91">
        <f t="shared" si="16"/>
        <v>45402</v>
      </c>
      <c r="S131" s="95">
        <f t="shared" si="25"/>
        <v>98.109211919528065</v>
      </c>
      <c r="T131" s="91">
        <v>29026</v>
      </c>
      <c r="U131" s="95">
        <f t="shared" si="26"/>
        <v>95.16409298055801</v>
      </c>
      <c r="V131" s="91">
        <v>1896</v>
      </c>
      <c r="W131" s="95">
        <f t="shared" si="29"/>
        <v>147.09076803723818</v>
      </c>
      <c r="X131" s="91">
        <f t="shared" si="17"/>
        <v>16376</v>
      </c>
      <c r="Y131" s="95">
        <f t="shared" si="27"/>
        <v>103.80324543610548</v>
      </c>
      <c r="Z131" s="91">
        <v>486</v>
      </c>
      <c r="AA131" s="95">
        <f t="shared" si="31"/>
        <v>101.67364016736403</v>
      </c>
      <c r="AB131" s="91">
        <v>2432</v>
      </c>
      <c r="AC131" s="95">
        <f t="shared" si="32"/>
        <v>104.91803278688525</v>
      </c>
      <c r="AD131" s="114"/>
      <c r="AE131" s="114"/>
      <c r="AF131" s="114"/>
      <c r="AG131" s="114"/>
      <c r="AH131" s="114"/>
      <c r="AI131" s="114"/>
      <c r="AJ131" s="34">
        <v>7950</v>
      </c>
      <c r="AK131" s="174">
        <f t="shared" si="28"/>
        <v>89.567372690401086</v>
      </c>
      <c r="AL131" s="185" t="s">
        <v>29</v>
      </c>
      <c r="AM131" s="128" t="s">
        <v>29</v>
      </c>
      <c r="AN131" s="128" t="s">
        <v>29</v>
      </c>
      <c r="AO131" s="128" t="s">
        <v>29</v>
      </c>
      <c r="AP131" s="34" t="s">
        <v>167</v>
      </c>
      <c r="AQ131" s="35" t="s">
        <v>167</v>
      </c>
    </row>
    <row r="132" spans="1:52" ht="12" hidden="1" customHeight="1">
      <c r="A132" s="240"/>
      <c r="B132" s="42" t="s">
        <v>62</v>
      </c>
      <c r="C132" s="58" t="s">
        <v>10</v>
      </c>
      <c r="D132" s="97">
        <v>57261</v>
      </c>
      <c r="E132" s="95">
        <f t="shared" si="19"/>
        <v>96.411974676724128</v>
      </c>
      <c r="F132" s="91">
        <v>649</v>
      </c>
      <c r="G132" s="95">
        <f t="shared" si="20"/>
        <v>100</v>
      </c>
      <c r="H132" s="91">
        <v>102</v>
      </c>
      <c r="I132" s="95">
        <f t="shared" si="30"/>
        <v>94.444444444444443</v>
      </c>
      <c r="J132" s="91">
        <f t="shared" si="14"/>
        <v>56612</v>
      </c>
      <c r="K132" s="95">
        <f t="shared" si="21"/>
        <v>96.372333724869335</v>
      </c>
      <c r="L132" s="91">
        <v>27007</v>
      </c>
      <c r="M132" s="95">
        <f t="shared" si="22"/>
        <v>100.04074677730034</v>
      </c>
      <c r="N132" s="91">
        <v>8899</v>
      </c>
      <c r="O132" s="95">
        <f t="shared" si="23"/>
        <v>92.255857350196962</v>
      </c>
      <c r="P132" s="91">
        <f t="shared" si="15"/>
        <v>-18108</v>
      </c>
      <c r="Q132" s="95">
        <f t="shared" si="24"/>
        <v>104.36887608069165</v>
      </c>
      <c r="R132" s="91">
        <f t="shared" si="16"/>
        <v>38504</v>
      </c>
      <c r="S132" s="95">
        <f t="shared" si="25"/>
        <v>93.020559031720339</v>
      </c>
      <c r="T132" s="91">
        <v>28137</v>
      </c>
      <c r="U132" s="95">
        <f t="shared" si="26"/>
        <v>92.735901914900637</v>
      </c>
      <c r="V132" s="91">
        <v>1407</v>
      </c>
      <c r="W132" s="95">
        <f t="shared" si="29"/>
        <v>131.49532710280374</v>
      </c>
      <c r="X132" s="91">
        <f t="shared" si="17"/>
        <v>10367</v>
      </c>
      <c r="Y132" s="95">
        <f t="shared" si="27"/>
        <v>93.802026782482812</v>
      </c>
      <c r="Z132" s="91">
        <v>419</v>
      </c>
      <c r="AA132" s="95">
        <f t="shared" si="31"/>
        <v>105.0125313283208</v>
      </c>
      <c r="AB132" s="91">
        <v>2118</v>
      </c>
      <c r="AC132" s="95">
        <f t="shared" si="32"/>
        <v>101.19445771619684</v>
      </c>
      <c r="AD132" s="114"/>
      <c r="AE132" s="114"/>
      <c r="AF132" s="114"/>
      <c r="AG132" s="114"/>
      <c r="AH132" s="114"/>
      <c r="AI132" s="114"/>
      <c r="AJ132" s="34">
        <v>4705</v>
      </c>
      <c r="AK132" s="174">
        <f t="shared" si="28"/>
        <v>82.442614333274918</v>
      </c>
      <c r="AL132" s="185" t="s">
        <v>29</v>
      </c>
      <c r="AM132" s="128" t="s">
        <v>29</v>
      </c>
      <c r="AN132" s="128" t="s">
        <v>29</v>
      </c>
      <c r="AO132" s="128" t="s">
        <v>29</v>
      </c>
      <c r="AP132" s="34" t="s">
        <v>167</v>
      </c>
      <c r="AQ132" s="35" t="s">
        <v>167</v>
      </c>
    </row>
    <row r="133" spans="1:52" ht="12" hidden="1" customHeight="1">
      <c r="A133" s="240"/>
      <c r="B133" s="42" t="s">
        <v>64</v>
      </c>
      <c r="C133" s="58" t="s">
        <v>42</v>
      </c>
      <c r="D133" s="97">
        <v>56996</v>
      </c>
      <c r="E133" s="95">
        <f t="shared" si="19"/>
        <v>94.949023788898515</v>
      </c>
      <c r="F133" s="91">
        <v>676</v>
      </c>
      <c r="G133" s="95">
        <f t="shared" si="20"/>
        <v>101.34932533733134</v>
      </c>
      <c r="H133" s="91">
        <v>114</v>
      </c>
      <c r="I133" s="95">
        <f t="shared" si="30"/>
        <v>106.54205607476635</v>
      </c>
      <c r="J133" s="91">
        <f t="shared" si="14"/>
        <v>56320</v>
      </c>
      <c r="K133" s="95">
        <f t="shared" si="21"/>
        <v>94.87710786543353</v>
      </c>
      <c r="L133" s="91">
        <v>27154</v>
      </c>
      <c r="M133" s="95">
        <f t="shared" si="22"/>
        <v>97.148581446102114</v>
      </c>
      <c r="N133" s="91">
        <v>9903</v>
      </c>
      <c r="O133" s="95">
        <f t="shared" si="23"/>
        <v>78.508006976375455</v>
      </c>
      <c r="P133" s="91">
        <f t="shared" si="15"/>
        <v>-17251</v>
      </c>
      <c r="Q133" s="95">
        <f t="shared" si="24"/>
        <v>112.47962443763448</v>
      </c>
      <c r="R133" s="91">
        <f t="shared" si="16"/>
        <v>39069</v>
      </c>
      <c r="S133" s="95">
        <f t="shared" si="25"/>
        <v>88.74477557695802</v>
      </c>
      <c r="T133" s="91">
        <v>28411</v>
      </c>
      <c r="U133" s="95">
        <f t="shared" si="26"/>
        <v>94.848768111103681</v>
      </c>
      <c r="V133" s="91">
        <v>1730</v>
      </c>
      <c r="W133" s="95">
        <f t="shared" si="29"/>
        <v>147.61092150170649</v>
      </c>
      <c r="X133" s="91">
        <f t="shared" si="17"/>
        <v>10658</v>
      </c>
      <c r="Y133" s="95">
        <f t="shared" si="27"/>
        <v>75.749822316986496</v>
      </c>
      <c r="Z133" s="91">
        <v>487</v>
      </c>
      <c r="AA133" s="95">
        <f t="shared" si="31"/>
        <v>100.82815734989647</v>
      </c>
      <c r="AB133" s="91">
        <v>2478</v>
      </c>
      <c r="AC133" s="95">
        <f t="shared" si="32"/>
        <v>107.04103671706264</v>
      </c>
      <c r="AD133" s="114"/>
      <c r="AE133" s="114"/>
      <c r="AF133" s="114"/>
      <c r="AG133" s="114"/>
      <c r="AH133" s="114"/>
      <c r="AI133" s="114"/>
      <c r="AJ133" s="34">
        <v>4171</v>
      </c>
      <c r="AK133" s="174">
        <f t="shared" si="28"/>
        <v>56.548264642082422</v>
      </c>
      <c r="AL133" s="185" t="s">
        <v>29</v>
      </c>
      <c r="AM133" s="128" t="s">
        <v>29</v>
      </c>
      <c r="AN133" s="128" t="s">
        <v>29</v>
      </c>
      <c r="AO133" s="128" t="s">
        <v>29</v>
      </c>
      <c r="AP133" s="34" t="s">
        <v>167</v>
      </c>
      <c r="AQ133" s="35" t="s">
        <v>167</v>
      </c>
    </row>
    <row r="134" spans="1:52" ht="12" hidden="1" customHeight="1">
      <c r="A134" s="240"/>
      <c r="B134" s="42" t="s">
        <v>65</v>
      </c>
      <c r="C134" s="58" t="s">
        <v>66</v>
      </c>
      <c r="D134" s="97">
        <v>56078</v>
      </c>
      <c r="E134" s="95">
        <f t="shared" si="19"/>
        <v>96.383761300745945</v>
      </c>
      <c r="F134" s="91">
        <v>661</v>
      </c>
      <c r="G134" s="95">
        <f t="shared" si="20"/>
        <v>101.38036809815951</v>
      </c>
      <c r="H134" s="91">
        <v>110</v>
      </c>
      <c r="I134" s="95">
        <f t="shared" si="30"/>
        <v>102.803738317757</v>
      </c>
      <c r="J134" s="91">
        <f t="shared" si="14"/>
        <v>55417</v>
      </c>
      <c r="K134" s="95">
        <f t="shared" si="21"/>
        <v>96.32713366938988</v>
      </c>
      <c r="L134" s="91">
        <v>26454</v>
      </c>
      <c r="M134" s="95">
        <f t="shared" si="22"/>
        <v>103.87968271420718</v>
      </c>
      <c r="N134" s="91">
        <v>10522</v>
      </c>
      <c r="O134" s="95">
        <f t="shared" si="23"/>
        <v>116.95009447593642</v>
      </c>
      <c r="P134" s="91">
        <f t="shared" si="15"/>
        <v>-15932</v>
      </c>
      <c r="Q134" s="95">
        <f t="shared" si="24"/>
        <v>96.739328435241973</v>
      </c>
      <c r="R134" s="91">
        <f t="shared" si="16"/>
        <v>39485</v>
      </c>
      <c r="S134" s="95">
        <f t="shared" si="25"/>
        <v>96.161808041694059</v>
      </c>
      <c r="T134" s="91">
        <v>27293</v>
      </c>
      <c r="U134" s="95">
        <f t="shared" si="26"/>
        <v>91.113336671674176</v>
      </c>
      <c r="V134" s="91">
        <v>1812</v>
      </c>
      <c r="W134" s="95">
        <f t="shared" si="29"/>
        <v>106.71378091872792</v>
      </c>
      <c r="X134" s="91">
        <f t="shared" si="17"/>
        <v>12192</v>
      </c>
      <c r="Y134" s="95">
        <f t="shared" si="27"/>
        <v>109.77849810913021</v>
      </c>
      <c r="Z134" s="91">
        <v>466</v>
      </c>
      <c r="AA134" s="95">
        <f t="shared" si="31"/>
        <v>96.680497925311201</v>
      </c>
      <c r="AB134" s="91">
        <v>2386</v>
      </c>
      <c r="AC134" s="95">
        <f t="shared" si="32"/>
        <v>109.65073529411764</v>
      </c>
      <c r="AD134" s="114"/>
      <c r="AE134" s="114"/>
      <c r="AF134" s="114"/>
      <c r="AG134" s="114"/>
      <c r="AH134" s="114"/>
      <c r="AI134" s="114"/>
      <c r="AJ134" s="34">
        <v>6336</v>
      </c>
      <c r="AK134" s="174">
        <f t="shared" si="28"/>
        <v>97.222648457879387</v>
      </c>
      <c r="AL134" s="185" t="s">
        <v>29</v>
      </c>
      <c r="AM134" s="128" t="s">
        <v>29</v>
      </c>
      <c r="AN134" s="128" t="s">
        <v>29</v>
      </c>
      <c r="AO134" s="128" t="s">
        <v>29</v>
      </c>
      <c r="AP134" s="34" t="s">
        <v>167</v>
      </c>
      <c r="AQ134" s="35" t="s">
        <v>167</v>
      </c>
    </row>
    <row r="135" spans="1:52" ht="12" hidden="1" customHeight="1">
      <c r="A135" s="240"/>
      <c r="B135" s="42" t="s">
        <v>67</v>
      </c>
      <c r="C135" s="58" t="s">
        <v>13</v>
      </c>
      <c r="D135" s="97">
        <v>53588</v>
      </c>
      <c r="E135" s="95">
        <f t="shared" si="19"/>
        <v>94.935071837298707</v>
      </c>
      <c r="F135" s="91">
        <v>649</v>
      </c>
      <c r="G135" s="95">
        <f t="shared" si="20"/>
        <v>101.88383045525902</v>
      </c>
      <c r="H135" s="91">
        <v>107</v>
      </c>
      <c r="I135" s="95">
        <f t="shared" si="30"/>
        <v>104.90196078431373</v>
      </c>
      <c r="J135" s="91">
        <f t="shared" si="14"/>
        <v>52939</v>
      </c>
      <c r="K135" s="95">
        <f t="shared" si="21"/>
        <v>94.855760616376998</v>
      </c>
      <c r="L135" s="91">
        <v>25218</v>
      </c>
      <c r="M135" s="95">
        <f t="shared" si="22"/>
        <v>98.627243928194304</v>
      </c>
      <c r="N135" s="91">
        <v>7505</v>
      </c>
      <c r="O135" s="95">
        <f t="shared" si="23"/>
        <v>95.060164661177964</v>
      </c>
      <c r="P135" s="91">
        <f t="shared" si="15"/>
        <v>-17713</v>
      </c>
      <c r="Q135" s="95">
        <f t="shared" si="24"/>
        <v>100.22066312096865</v>
      </c>
      <c r="R135" s="91">
        <f t="shared" si="16"/>
        <v>35226</v>
      </c>
      <c r="S135" s="95">
        <f t="shared" si="25"/>
        <v>92.369414726242923</v>
      </c>
      <c r="T135" s="91">
        <v>28170</v>
      </c>
      <c r="U135" s="95">
        <f t="shared" si="26"/>
        <v>90.74509551267596</v>
      </c>
      <c r="V135" s="91">
        <v>1993</v>
      </c>
      <c r="W135" s="95">
        <f t="shared" si="29"/>
        <v>115.93949970913322</v>
      </c>
      <c r="X135" s="91">
        <f t="shared" si="17"/>
        <v>7056</v>
      </c>
      <c r="Y135" s="95">
        <f t="shared" si="27"/>
        <v>99.478358945439155</v>
      </c>
      <c r="Z135" s="91">
        <v>379</v>
      </c>
      <c r="AA135" s="95">
        <f t="shared" si="31"/>
        <v>75.049504950495049</v>
      </c>
      <c r="AB135" s="91">
        <v>1747</v>
      </c>
      <c r="AC135" s="95">
        <f t="shared" si="32"/>
        <v>84.436926051232476</v>
      </c>
      <c r="AD135" s="114"/>
      <c r="AE135" s="114"/>
      <c r="AF135" s="114"/>
      <c r="AG135" s="114"/>
      <c r="AH135" s="114"/>
      <c r="AI135" s="114"/>
      <c r="AJ135" s="34">
        <v>2569</v>
      </c>
      <c r="AK135" s="174">
        <f t="shared" si="28"/>
        <v>87.11427602577146</v>
      </c>
      <c r="AL135" s="185" t="s">
        <v>29</v>
      </c>
      <c r="AM135" s="128" t="s">
        <v>29</v>
      </c>
      <c r="AN135" s="128" t="s">
        <v>29</v>
      </c>
      <c r="AO135" s="128" t="s">
        <v>29</v>
      </c>
      <c r="AP135" s="34" t="s">
        <v>167</v>
      </c>
      <c r="AQ135" s="35" t="s">
        <v>167</v>
      </c>
    </row>
    <row r="136" spans="1:52" ht="12" hidden="1" customHeight="1">
      <c r="A136" s="240"/>
      <c r="B136" s="42" t="s">
        <v>38</v>
      </c>
      <c r="C136" s="58" t="s">
        <v>14</v>
      </c>
      <c r="D136" s="97">
        <v>55733</v>
      </c>
      <c r="E136" s="95">
        <f t="shared" si="19"/>
        <v>95.990423864556234</v>
      </c>
      <c r="F136" s="91">
        <v>661</v>
      </c>
      <c r="G136" s="95">
        <f t="shared" si="20"/>
        <v>101.07033639143729</v>
      </c>
      <c r="H136" s="91">
        <v>106</v>
      </c>
      <c r="I136" s="95">
        <f t="shared" si="30"/>
        <v>100</v>
      </c>
      <c r="J136" s="91">
        <f t="shared" si="14"/>
        <v>55072</v>
      </c>
      <c r="K136" s="95">
        <f t="shared" si="21"/>
        <v>95.932551779399716</v>
      </c>
      <c r="L136" s="91">
        <v>26828</v>
      </c>
      <c r="M136" s="95">
        <f t="shared" si="22"/>
        <v>97.641578104527596</v>
      </c>
      <c r="N136" s="91">
        <v>10448</v>
      </c>
      <c r="O136" s="95">
        <f t="shared" si="23"/>
        <v>108.19094957025992</v>
      </c>
      <c r="P136" s="91">
        <f t="shared" si="15"/>
        <v>-16380</v>
      </c>
      <c r="Q136" s="95">
        <f t="shared" si="24"/>
        <v>91.924350412481061</v>
      </c>
      <c r="R136" s="91">
        <f t="shared" si="16"/>
        <v>38692</v>
      </c>
      <c r="S136" s="95">
        <f t="shared" si="25"/>
        <v>97.736687885217748</v>
      </c>
      <c r="T136" s="91">
        <v>28475</v>
      </c>
      <c r="U136" s="95">
        <f t="shared" si="26"/>
        <v>92.897690199660715</v>
      </c>
      <c r="V136" s="91">
        <v>2252</v>
      </c>
      <c r="W136" s="95">
        <f t="shared" si="29"/>
        <v>125.1111111111111</v>
      </c>
      <c r="X136" s="91">
        <f t="shared" si="17"/>
        <v>10217</v>
      </c>
      <c r="Y136" s="95">
        <f t="shared" si="27"/>
        <v>114.33527305282006</v>
      </c>
      <c r="Z136" s="91">
        <v>461</v>
      </c>
      <c r="AA136" s="95">
        <f t="shared" si="31"/>
        <v>83.818181818181813</v>
      </c>
      <c r="AB136" s="91">
        <v>1926</v>
      </c>
      <c r="AC136" s="95">
        <f t="shared" si="32"/>
        <v>93.813930832927426</v>
      </c>
      <c r="AD136" s="114"/>
      <c r="AE136" s="114"/>
      <c r="AF136" s="114"/>
      <c r="AG136" s="114"/>
      <c r="AH136" s="114"/>
      <c r="AI136" s="114"/>
      <c r="AJ136" s="34">
        <v>4143</v>
      </c>
      <c r="AK136" s="174">
        <f t="shared" si="28"/>
        <v>115.72625698324022</v>
      </c>
      <c r="AL136" s="185" t="s">
        <v>29</v>
      </c>
      <c r="AM136" s="128" t="s">
        <v>29</v>
      </c>
      <c r="AN136" s="128" t="s">
        <v>29</v>
      </c>
      <c r="AO136" s="128" t="s">
        <v>29</v>
      </c>
      <c r="AP136" s="34" t="s">
        <v>167</v>
      </c>
      <c r="AQ136" s="35" t="s">
        <v>167</v>
      </c>
    </row>
    <row r="137" spans="1:52" s="13" customFormat="1" ht="12" hidden="1" customHeight="1">
      <c r="A137" s="238"/>
      <c r="B137" s="42" t="s">
        <v>70</v>
      </c>
      <c r="C137" s="58" t="s">
        <v>15</v>
      </c>
      <c r="D137" s="97">
        <v>53535</v>
      </c>
      <c r="E137" s="95">
        <f t="shared" si="19"/>
        <v>95.66312855151709</v>
      </c>
      <c r="F137" s="91">
        <v>632</v>
      </c>
      <c r="G137" s="95">
        <f t="shared" si="20"/>
        <v>99.527559055118104</v>
      </c>
      <c r="H137" s="91">
        <v>97</v>
      </c>
      <c r="I137" s="95">
        <f t="shared" si="30"/>
        <v>91.509433962264154</v>
      </c>
      <c r="J137" s="91">
        <f t="shared" si="14"/>
        <v>52903</v>
      </c>
      <c r="K137" s="95">
        <f t="shared" si="21"/>
        <v>95.618775642995274</v>
      </c>
      <c r="L137" s="91">
        <v>25462</v>
      </c>
      <c r="M137" s="95">
        <f t="shared" si="22"/>
        <v>98.770316924628574</v>
      </c>
      <c r="N137" s="91">
        <v>8520</v>
      </c>
      <c r="O137" s="95">
        <f t="shared" si="23"/>
        <v>92.548338040408424</v>
      </c>
      <c r="P137" s="91">
        <f t="shared" si="15"/>
        <v>-16942</v>
      </c>
      <c r="Q137" s="95">
        <f t="shared" si="24"/>
        <v>102.2265130030773</v>
      </c>
      <c r="R137" s="91">
        <f t="shared" si="16"/>
        <v>35961</v>
      </c>
      <c r="S137" s="95">
        <f t="shared" si="25"/>
        <v>92.793002012695467</v>
      </c>
      <c r="T137" s="91">
        <v>27216</v>
      </c>
      <c r="U137" s="95">
        <f t="shared" si="26"/>
        <v>91.719745222929944</v>
      </c>
      <c r="V137" s="91">
        <v>2009</v>
      </c>
      <c r="W137" s="95">
        <f t="shared" si="29"/>
        <v>98.819478603049689</v>
      </c>
      <c r="X137" s="91">
        <f t="shared" si="17"/>
        <v>8745</v>
      </c>
      <c r="Y137" s="95">
        <f t="shared" si="27"/>
        <v>96.299966963990741</v>
      </c>
      <c r="Z137" s="91">
        <v>403</v>
      </c>
      <c r="AA137" s="95">
        <f t="shared" si="31"/>
        <v>81.414141414141412</v>
      </c>
      <c r="AB137" s="91">
        <v>1966</v>
      </c>
      <c r="AC137" s="95">
        <f t="shared" si="32"/>
        <v>94.202204120747481</v>
      </c>
      <c r="AD137" s="114"/>
      <c r="AE137" s="114"/>
      <c r="AF137" s="114"/>
      <c r="AG137" s="114"/>
      <c r="AH137" s="114"/>
      <c r="AI137" s="114"/>
      <c r="AJ137" s="34">
        <v>3391</v>
      </c>
      <c r="AK137" s="174">
        <f t="shared" si="28"/>
        <v>89.47229551451187</v>
      </c>
      <c r="AL137" s="185" t="s">
        <v>29</v>
      </c>
      <c r="AM137" s="128" t="s">
        <v>29</v>
      </c>
      <c r="AN137" s="128" t="s">
        <v>29</v>
      </c>
      <c r="AO137" s="128" t="s">
        <v>29</v>
      </c>
      <c r="AP137" s="34" t="s">
        <v>167</v>
      </c>
      <c r="AQ137" s="35" t="s">
        <v>167</v>
      </c>
      <c r="AR137" s="15"/>
      <c r="AS137" s="15"/>
      <c r="AT137" s="15"/>
      <c r="AU137" s="15"/>
      <c r="AV137" s="15"/>
      <c r="AW137" s="15"/>
      <c r="AX137" s="15"/>
      <c r="AY137" s="15"/>
      <c r="AZ137" s="15"/>
    </row>
    <row r="138" spans="1:52" s="13" customFormat="1" ht="12" hidden="1" customHeight="1">
      <c r="A138" s="238"/>
      <c r="B138" s="42" t="s">
        <v>73</v>
      </c>
      <c r="C138" s="58" t="s">
        <v>16</v>
      </c>
      <c r="D138" s="97">
        <v>56461</v>
      </c>
      <c r="E138" s="95">
        <f t="shared" si="19"/>
        <v>95.862338279737841</v>
      </c>
      <c r="F138" s="91">
        <v>648</v>
      </c>
      <c r="G138" s="95">
        <f t="shared" si="20"/>
        <v>100.62111801242236</v>
      </c>
      <c r="H138" s="91">
        <v>88</v>
      </c>
      <c r="I138" s="95">
        <f t="shared" si="30"/>
        <v>91.666666666666657</v>
      </c>
      <c r="J138" s="91">
        <f t="shared" si="14"/>
        <v>55813</v>
      </c>
      <c r="K138" s="95">
        <f t="shared" si="21"/>
        <v>95.809729803961957</v>
      </c>
      <c r="L138" s="91">
        <v>26752</v>
      </c>
      <c r="M138" s="95">
        <f t="shared" si="22"/>
        <v>95.840647726865612</v>
      </c>
      <c r="N138" s="91">
        <v>15098</v>
      </c>
      <c r="O138" s="95">
        <f t="shared" si="23"/>
        <v>96.183984200802698</v>
      </c>
      <c r="P138" s="91">
        <f t="shared" si="15"/>
        <v>-11654</v>
      </c>
      <c r="Q138" s="95">
        <f t="shared" si="24"/>
        <v>95.399476096922058</v>
      </c>
      <c r="R138" s="91">
        <f t="shared" si="16"/>
        <v>44159</v>
      </c>
      <c r="S138" s="95">
        <f t="shared" si="25"/>
        <v>95.918588991702507</v>
      </c>
      <c r="T138" s="91">
        <v>26788</v>
      </c>
      <c r="U138" s="95">
        <f t="shared" si="26"/>
        <v>95.846005223800489</v>
      </c>
      <c r="V138" s="91">
        <v>2131</v>
      </c>
      <c r="W138" s="95">
        <f t="shared" si="29"/>
        <v>110.75883575883576</v>
      </c>
      <c r="X138" s="91">
        <f t="shared" si="17"/>
        <v>17371</v>
      </c>
      <c r="Y138" s="95">
        <f t="shared" si="27"/>
        <v>96.030736911935435</v>
      </c>
      <c r="Z138" s="91">
        <v>418</v>
      </c>
      <c r="AA138" s="95">
        <f t="shared" si="31"/>
        <v>84.615384615384613</v>
      </c>
      <c r="AB138" s="91">
        <v>3103</v>
      </c>
      <c r="AC138" s="95">
        <f t="shared" si="32"/>
        <v>97.886435331230288</v>
      </c>
      <c r="AD138" s="114"/>
      <c r="AE138" s="114"/>
      <c r="AF138" s="114"/>
      <c r="AG138" s="114"/>
      <c r="AH138" s="114"/>
      <c r="AI138" s="114"/>
      <c r="AJ138" s="34">
        <v>7881</v>
      </c>
      <c r="AK138" s="174">
        <f t="shared" si="28"/>
        <v>88.870094722598097</v>
      </c>
      <c r="AL138" s="185" t="s">
        <v>29</v>
      </c>
      <c r="AM138" s="128" t="s">
        <v>29</v>
      </c>
      <c r="AN138" s="128" t="s">
        <v>29</v>
      </c>
      <c r="AO138" s="128" t="s">
        <v>29</v>
      </c>
      <c r="AP138" s="34" t="s">
        <v>167</v>
      </c>
      <c r="AQ138" s="35" t="s">
        <v>167</v>
      </c>
      <c r="AR138" s="15"/>
      <c r="AS138" s="15"/>
      <c r="AT138" s="15"/>
      <c r="AU138" s="15"/>
      <c r="AV138" s="15"/>
      <c r="AW138" s="15"/>
      <c r="AX138" s="15"/>
      <c r="AY138" s="15"/>
      <c r="AZ138" s="15"/>
    </row>
    <row r="139" spans="1:52" s="13" customFormat="1" ht="12" hidden="1" customHeight="1">
      <c r="A139" s="238"/>
      <c r="B139" s="42" t="s">
        <v>118</v>
      </c>
      <c r="C139" s="58" t="s">
        <v>119</v>
      </c>
      <c r="D139" s="97">
        <v>57160</v>
      </c>
      <c r="E139" s="95">
        <f t="shared" si="19"/>
        <v>96.115688582478569</v>
      </c>
      <c r="F139" s="91">
        <v>626</v>
      </c>
      <c r="G139" s="95">
        <f t="shared" si="20"/>
        <v>101.62337662337661</v>
      </c>
      <c r="H139" s="91">
        <v>71</v>
      </c>
      <c r="I139" s="95">
        <f t="shared" si="30"/>
        <v>78.888888888888886</v>
      </c>
      <c r="J139" s="91">
        <f t="shared" ref="J139:J202" si="33">D139-F139</f>
        <v>56534</v>
      </c>
      <c r="K139" s="95">
        <f t="shared" si="21"/>
        <v>96.058041934278052</v>
      </c>
      <c r="L139" s="91">
        <v>28626</v>
      </c>
      <c r="M139" s="95">
        <f t="shared" si="22"/>
        <v>98.182192344628888</v>
      </c>
      <c r="N139" s="91">
        <v>16757</v>
      </c>
      <c r="O139" s="95">
        <f t="shared" si="23"/>
        <v>94.219848186674156</v>
      </c>
      <c r="P139" s="91">
        <f t="shared" ref="P139:P202" si="34">N139-L139</f>
        <v>-11869</v>
      </c>
      <c r="Q139" s="95">
        <f t="shared" si="24"/>
        <v>104.37956204379562</v>
      </c>
      <c r="R139" s="91">
        <f t="shared" ref="R139:R202" si="35">J139+P139</f>
        <v>44665</v>
      </c>
      <c r="S139" s="95">
        <f t="shared" si="25"/>
        <v>94.065244403260124</v>
      </c>
      <c r="T139" s="91">
        <v>25736</v>
      </c>
      <c r="U139" s="95">
        <f t="shared" si="26"/>
        <v>94.354010852031095</v>
      </c>
      <c r="V139" s="91">
        <v>1445</v>
      </c>
      <c r="W139" s="95">
        <f t="shared" si="29"/>
        <v>81.916099773242635</v>
      </c>
      <c r="X139" s="91">
        <f t="shared" ref="X139:X202" si="36">+R139-T139</f>
        <v>18929</v>
      </c>
      <c r="Y139" s="95">
        <f t="shared" si="27"/>
        <v>93.67545899935665</v>
      </c>
      <c r="Z139" s="91">
        <v>423</v>
      </c>
      <c r="AA139" s="95">
        <f t="shared" si="31"/>
        <v>92.76315789473685</v>
      </c>
      <c r="AB139" s="91">
        <v>1887</v>
      </c>
      <c r="AC139" s="95">
        <f t="shared" si="32"/>
        <v>78.201409034397017</v>
      </c>
      <c r="AD139" s="114"/>
      <c r="AE139" s="114"/>
      <c r="AF139" s="114"/>
      <c r="AG139" s="114"/>
      <c r="AH139" s="114"/>
      <c r="AI139" s="114"/>
      <c r="AJ139" s="34">
        <v>10293</v>
      </c>
      <c r="AK139" s="174">
        <f t="shared" si="28"/>
        <v>93.521715427948394</v>
      </c>
      <c r="AL139" s="185" t="s">
        <v>29</v>
      </c>
      <c r="AM139" s="128" t="s">
        <v>29</v>
      </c>
      <c r="AN139" s="128" t="s">
        <v>29</v>
      </c>
      <c r="AO139" s="128" t="s">
        <v>29</v>
      </c>
      <c r="AP139" s="34" t="s">
        <v>167</v>
      </c>
      <c r="AQ139" s="35" t="s">
        <v>167</v>
      </c>
      <c r="AR139" s="15"/>
      <c r="AS139" s="15"/>
      <c r="AT139" s="15"/>
      <c r="AU139" s="15"/>
      <c r="AV139" s="15"/>
      <c r="AW139" s="15"/>
      <c r="AX139" s="15"/>
      <c r="AY139" s="15"/>
      <c r="AZ139" s="15"/>
    </row>
    <row r="140" spans="1:52" ht="12" hidden="1" customHeight="1">
      <c r="A140" s="240"/>
      <c r="B140" s="42" t="s">
        <v>76</v>
      </c>
      <c r="C140" s="58" t="s">
        <v>77</v>
      </c>
      <c r="D140" s="97">
        <v>52969</v>
      </c>
      <c r="E140" s="95">
        <f t="shared" si="19"/>
        <v>93.449419568822549</v>
      </c>
      <c r="F140" s="91">
        <v>594</v>
      </c>
      <c r="G140" s="95">
        <f t="shared" si="20"/>
        <v>96.428571428571431</v>
      </c>
      <c r="H140" s="91">
        <v>71</v>
      </c>
      <c r="I140" s="95">
        <f t="shared" si="30"/>
        <v>74.73684210526315</v>
      </c>
      <c r="J140" s="91">
        <f t="shared" si="33"/>
        <v>52375</v>
      </c>
      <c r="K140" s="95">
        <f t="shared" si="21"/>
        <v>93.416687475475328</v>
      </c>
      <c r="L140" s="91">
        <v>25650</v>
      </c>
      <c r="M140" s="95">
        <f t="shared" si="22"/>
        <v>94.841930116472554</v>
      </c>
      <c r="N140" s="91">
        <v>13128</v>
      </c>
      <c r="O140" s="95">
        <f t="shared" si="23"/>
        <v>94.006444683136408</v>
      </c>
      <c r="P140" s="91">
        <f t="shared" si="34"/>
        <v>-12522</v>
      </c>
      <c r="Q140" s="95">
        <f t="shared" si="24"/>
        <v>95.733944954128432</v>
      </c>
      <c r="R140" s="91">
        <f t="shared" si="35"/>
        <v>39853</v>
      </c>
      <c r="S140" s="95">
        <f t="shared" si="25"/>
        <v>92.711580514586146</v>
      </c>
      <c r="T140" s="91">
        <v>25000</v>
      </c>
      <c r="U140" s="95">
        <f t="shared" si="26"/>
        <v>93.3184023889511</v>
      </c>
      <c r="V140" s="91">
        <v>1566</v>
      </c>
      <c r="W140" s="95">
        <f t="shared" si="29"/>
        <v>108.67453157529494</v>
      </c>
      <c r="X140" s="91">
        <f t="shared" si="36"/>
        <v>14853</v>
      </c>
      <c r="Y140" s="95">
        <f t="shared" si="27"/>
        <v>91.707829093603351</v>
      </c>
      <c r="Z140" s="91">
        <v>384</v>
      </c>
      <c r="AA140" s="95">
        <f t="shared" si="31"/>
        <v>91.211401425178153</v>
      </c>
      <c r="AB140" s="91">
        <v>1908</v>
      </c>
      <c r="AC140" s="95">
        <f t="shared" si="32"/>
        <v>72.575123621148734</v>
      </c>
      <c r="AD140" s="114"/>
      <c r="AE140" s="114"/>
      <c r="AF140" s="114"/>
      <c r="AG140" s="114"/>
      <c r="AH140" s="114"/>
      <c r="AI140" s="114"/>
      <c r="AJ140" s="34">
        <v>6636</v>
      </c>
      <c r="AK140" s="174">
        <f t="shared" si="28"/>
        <v>85.000640450877412</v>
      </c>
      <c r="AL140" s="185" t="s">
        <v>29</v>
      </c>
      <c r="AM140" s="128" t="s">
        <v>29</v>
      </c>
      <c r="AN140" s="128" t="s">
        <v>29</v>
      </c>
      <c r="AO140" s="128" t="s">
        <v>29</v>
      </c>
      <c r="AP140" s="34" t="s">
        <v>167</v>
      </c>
      <c r="AQ140" s="35" t="s">
        <v>167</v>
      </c>
    </row>
    <row r="141" spans="1:52" ht="12" hidden="1" customHeight="1">
      <c r="A141" s="240"/>
      <c r="B141" s="43" t="s">
        <v>78</v>
      </c>
      <c r="C141" s="58" t="s">
        <v>20</v>
      </c>
      <c r="D141" s="99">
        <v>58718</v>
      </c>
      <c r="E141" s="93">
        <f t="shared" si="19"/>
        <v>95.374070103628625</v>
      </c>
      <c r="F141" s="92">
        <v>613</v>
      </c>
      <c r="G141" s="93">
        <f t="shared" si="20"/>
        <v>95.78125</v>
      </c>
      <c r="H141" s="92">
        <v>70</v>
      </c>
      <c r="I141" s="93">
        <f t="shared" si="30"/>
        <v>78.651685393258433</v>
      </c>
      <c r="J141" s="92">
        <f t="shared" si="33"/>
        <v>58105</v>
      </c>
      <c r="K141" s="93">
        <f t="shared" si="21"/>
        <v>95.36979286347372</v>
      </c>
      <c r="L141" s="92">
        <v>28954</v>
      </c>
      <c r="M141" s="93">
        <f t="shared" si="22"/>
        <v>96.635738602229495</v>
      </c>
      <c r="N141" s="92">
        <v>17915</v>
      </c>
      <c r="O141" s="93">
        <f t="shared" si="23"/>
        <v>99.610786766750067</v>
      </c>
      <c r="P141" s="92">
        <f t="shared" si="34"/>
        <v>-11039</v>
      </c>
      <c r="Q141" s="93">
        <f t="shared" si="24"/>
        <v>92.168322618351837</v>
      </c>
      <c r="R141" s="92">
        <f t="shared" si="35"/>
        <v>47066</v>
      </c>
      <c r="S141" s="93">
        <f t="shared" si="25"/>
        <v>96.153138981388793</v>
      </c>
      <c r="T141" s="92">
        <v>25674</v>
      </c>
      <c r="U141" s="93">
        <f t="shared" si="26"/>
        <v>93.468763652249891</v>
      </c>
      <c r="V141" s="92">
        <v>1467</v>
      </c>
      <c r="W141" s="93">
        <f t="shared" si="29"/>
        <v>82.277061132922043</v>
      </c>
      <c r="X141" s="92">
        <f t="shared" si="36"/>
        <v>21392</v>
      </c>
      <c r="Y141" s="93">
        <f t="shared" si="27"/>
        <v>99.585680368697922</v>
      </c>
      <c r="Z141" s="92">
        <v>465</v>
      </c>
      <c r="AA141" s="93">
        <f t="shared" si="31"/>
        <v>91.17647058823529</v>
      </c>
      <c r="AB141" s="92">
        <v>2205</v>
      </c>
      <c r="AC141" s="93">
        <f t="shared" si="32"/>
        <v>84.418070444104131</v>
      </c>
      <c r="AD141" s="116"/>
      <c r="AE141" s="116"/>
      <c r="AF141" s="116"/>
      <c r="AG141" s="116"/>
      <c r="AH141" s="116"/>
      <c r="AI141" s="116"/>
      <c r="AJ141" s="36">
        <v>12381</v>
      </c>
      <c r="AK141" s="175">
        <f t="shared" si="28"/>
        <v>101.72541286665025</v>
      </c>
      <c r="AL141" s="187" t="s">
        <v>29</v>
      </c>
      <c r="AM141" s="188" t="s">
        <v>29</v>
      </c>
      <c r="AN141" s="188" t="s">
        <v>29</v>
      </c>
      <c r="AO141" s="188" t="s">
        <v>29</v>
      </c>
      <c r="AP141" s="34" t="s">
        <v>167</v>
      </c>
      <c r="AQ141" s="37" t="s">
        <v>167</v>
      </c>
    </row>
    <row r="142" spans="1:52" s="13" customFormat="1" ht="12" hidden="1" customHeight="1">
      <c r="A142" s="238"/>
      <c r="B142" s="41" t="s">
        <v>120</v>
      </c>
      <c r="C142" s="59" t="s">
        <v>121</v>
      </c>
      <c r="D142" s="101">
        <v>56972</v>
      </c>
      <c r="E142" s="94">
        <f t="shared" si="19"/>
        <v>96.597093880872848</v>
      </c>
      <c r="F142" s="96">
        <v>606</v>
      </c>
      <c r="G142" s="94">
        <f t="shared" si="20"/>
        <v>93.230769230769226</v>
      </c>
      <c r="H142" s="96">
        <v>73</v>
      </c>
      <c r="I142" s="94">
        <f t="shared" si="30"/>
        <v>73</v>
      </c>
      <c r="J142" s="96">
        <f t="shared" si="33"/>
        <v>56366</v>
      </c>
      <c r="K142" s="94">
        <f t="shared" si="21"/>
        <v>96.63460714224486</v>
      </c>
      <c r="L142" s="96">
        <v>27083</v>
      </c>
      <c r="M142" s="94">
        <f t="shared" si="22"/>
        <v>100.1182950722709</v>
      </c>
      <c r="N142" s="96">
        <v>12720</v>
      </c>
      <c r="O142" s="94">
        <f t="shared" si="23"/>
        <v>79.574601188614324</v>
      </c>
      <c r="P142" s="96">
        <f t="shared" si="34"/>
        <v>-14363</v>
      </c>
      <c r="Q142" s="94">
        <f t="shared" si="24"/>
        <v>129.79396349177662</v>
      </c>
      <c r="R142" s="96">
        <f t="shared" si="35"/>
        <v>42003</v>
      </c>
      <c r="S142" s="94">
        <f t="shared" si="25"/>
        <v>88.870786873452815</v>
      </c>
      <c r="T142" s="96">
        <v>25671</v>
      </c>
      <c r="U142" s="94">
        <f t="shared" si="26"/>
        <v>92.501441337561246</v>
      </c>
      <c r="V142" s="96">
        <v>1479</v>
      </c>
      <c r="W142" s="94">
        <f t="shared" si="29"/>
        <v>74.433819828887778</v>
      </c>
      <c r="X142" s="96">
        <f t="shared" si="36"/>
        <v>16332</v>
      </c>
      <c r="Y142" s="94">
        <f t="shared" si="27"/>
        <v>83.706627030905651</v>
      </c>
      <c r="Z142" s="96">
        <v>422</v>
      </c>
      <c r="AA142" s="94">
        <f t="shared" si="31"/>
        <v>85.947046843177191</v>
      </c>
      <c r="AB142" s="96">
        <v>1573</v>
      </c>
      <c r="AC142" s="94">
        <f t="shared" si="32"/>
        <v>66.036943744752307</v>
      </c>
      <c r="AD142" s="111"/>
      <c r="AE142" s="111"/>
      <c r="AF142" s="111"/>
      <c r="AG142" s="111"/>
      <c r="AH142" s="111"/>
      <c r="AI142" s="111"/>
      <c r="AJ142" s="30">
        <v>10377</v>
      </c>
      <c r="AK142" s="47">
        <f t="shared" si="28"/>
        <v>104.40688198007848</v>
      </c>
      <c r="AL142" s="189" t="s">
        <v>29</v>
      </c>
      <c r="AM142" s="180" t="s">
        <v>29</v>
      </c>
      <c r="AN142" s="180" t="s">
        <v>29</v>
      </c>
      <c r="AO142" s="180" t="s">
        <v>29</v>
      </c>
      <c r="AP142" s="30" t="s">
        <v>167</v>
      </c>
      <c r="AQ142" s="31" t="s">
        <v>167</v>
      </c>
      <c r="AR142" s="15"/>
      <c r="AS142" s="15"/>
      <c r="AT142" s="15"/>
      <c r="AU142" s="15"/>
      <c r="AV142" s="15"/>
      <c r="AW142" s="15"/>
      <c r="AX142" s="15"/>
      <c r="AY142" s="15"/>
      <c r="AZ142" s="15"/>
    </row>
    <row r="143" spans="1:52" s="13" customFormat="1" ht="12" hidden="1" customHeight="1">
      <c r="A143" s="238"/>
      <c r="B143" s="42" t="s">
        <v>60</v>
      </c>
      <c r="C143" s="58" t="s">
        <v>18</v>
      </c>
      <c r="D143" s="97">
        <v>58689</v>
      </c>
      <c r="E143" s="95">
        <f t="shared" si="19"/>
        <v>96.194128927570446</v>
      </c>
      <c r="F143" s="91">
        <v>629</v>
      </c>
      <c r="G143" s="95">
        <f t="shared" si="20"/>
        <v>93.740685543964233</v>
      </c>
      <c r="H143" s="91">
        <v>83</v>
      </c>
      <c r="I143" s="95">
        <f t="shared" si="30"/>
        <v>75.454545454545453</v>
      </c>
      <c r="J143" s="91">
        <f t="shared" si="33"/>
        <v>58060</v>
      </c>
      <c r="K143" s="95">
        <f t="shared" si="21"/>
        <v>96.221411998674171</v>
      </c>
      <c r="L143" s="91">
        <v>29561</v>
      </c>
      <c r="M143" s="95">
        <f t="shared" si="22"/>
        <v>103.64643595946845</v>
      </c>
      <c r="N143" s="91">
        <v>13489</v>
      </c>
      <c r="O143" s="95">
        <f t="shared" si="23"/>
        <v>99.307958477508649</v>
      </c>
      <c r="P143" s="91">
        <f t="shared" si="34"/>
        <v>-16072</v>
      </c>
      <c r="Q143" s="95">
        <f t="shared" si="24"/>
        <v>107.59137769447047</v>
      </c>
      <c r="R143" s="91">
        <f t="shared" si="35"/>
        <v>41988</v>
      </c>
      <c r="S143" s="95">
        <f t="shared" si="25"/>
        <v>92.480507466631423</v>
      </c>
      <c r="T143" s="91">
        <v>27497</v>
      </c>
      <c r="U143" s="95">
        <f t="shared" si="26"/>
        <v>94.73230896437677</v>
      </c>
      <c r="V143" s="91">
        <v>1622</v>
      </c>
      <c r="W143" s="95">
        <f t="shared" si="29"/>
        <v>85.548523206751057</v>
      </c>
      <c r="X143" s="91">
        <f t="shared" si="36"/>
        <v>14491</v>
      </c>
      <c r="Y143" s="95">
        <f t="shared" si="27"/>
        <v>88.489252564728872</v>
      </c>
      <c r="Z143" s="91">
        <v>434</v>
      </c>
      <c r="AA143" s="95">
        <f t="shared" si="31"/>
        <v>89.300411522633752</v>
      </c>
      <c r="AB143" s="91">
        <v>1567</v>
      </c>
      <c r="AC143" s="95">
        <f t="shared" si="32"/>
        <v>64.432565789473685</v>
      </c>
      <c r="AD143" s="114"/>
      <c r="AE143" s="114"/>
      <c r="AF143" s="114"/>
      <c r="AG143" s="114"/>
      <c r="AH143" s="114"/>
      <c r="AI143" s="114"/>
      <c r="AJ143" s="34">
        <v>8633</v>
      </c>
      <c r="AK143" s="174">
        <f t="shared" si="28"/>
        <v>108.59119496855345</v>
      </c>
      <c r="AL143" s="185" t="s">
        <v>29</v>
      </c>
      <c r="AM143" s="128" t="s">
        <v>29</v>
      </c>
      <c r="AN143" s="128" t="s">
        <v>29</v>
      </c>
      <c r="AO143" s="128" t="s">
        <v>29</v>
      </c>
      <c r="AP143" s="34" t="s">
        <v>167</v>
      </c>
      <c r="AQ143" s="35" t="s">
        <v>167</v>
      </c>
      <c r="AR143" s="15"/>
      <c r="AS143" s="15"/>
      <c r="AT143" s="15"/>
      <c r="AU143" s="15"/>
      <c r="AV143" s="15"/>
      <c r="AW143" s="15"/>
      <c r="AX143" s="15"/>
      <c r="AY143" s="15"/>
      <c r="AZ143" s="15"/>
    </row>
    <row r="144" spans="1:52" s="13" customFormat="1" ht="12" hidden="1" customHeight="1">
      <c r="A144" s="238"/>
      <c r="B144" s="42" t="s">
        <v>62</v>
      </c>
      <c r="C144" s="58" t="s">
        <v>10</v>
      </c>
      <c r="D144" s="97">
        <v>55632</v>
      </c>
      <c r="E144" s="95">
        <f t="shared" si="19"/>
        <v>97.155131765075708</v>
      </c>
      <c r="F144" s="91">
        <v>605</v>
      </c>
      <c r="G144" s="95">
        <f t="shared" si="20"/>
        <v>93.220338983050837</v>
      </c>
      <c r="H144" s="91">
        <v>80</v>
      </c>
      <c r="I144" s="95">
        <f t="shared" si="30"/>
        <v>78.431372549019613</v>
      </c>
      <c r="J144" s="91">
        <f t="shared" si="33"/>
        <v>55027</v>
      </c>
      <c r="K144" s="95">
        <f t="shared" si="21"/>
        <v>97.200240231752986</v>
      </c>
      <c r="L144" s="91">
        <v>27219</v>
      </c>
      <c r="M144" s="95">
        <f t="shared" si="22"/>
        <v>100.78498167141852</v>
      </c>
      <c r="N144" s="91">
        <v>8820</v>
      </c>
      <c r="O144" s="95">
        <f t="shared" si="23"/>
        <v>99.112259804472416</v>
      </c>
      <c r="P144" s="91">
        <f t="shared" si="34"/>
        <v>-18399</v>
      </c>
      <c r="Q144" s="95">
        <f t="shared" si="24"/>
        <v>101.60702451954937</v>
      </c>
      <c r="R144" s="91">
        <f t="shared" si="35"/>
        <v>36628</v>
      </c>
      <c r="S144" s="95">
        <f t="shared" si="25"/>
        <v>95.127778932059002</v>
      </c>
      <c r="T144" s="91">
        <v>26740</v>
      </c>
      <c r="U144" s="95">
        <f t="shared" si="26"/>
        <v>95.035007285780296</v>
      </c>
      <c r="V144" s="91">
        <v>1163</v>
      </c>
      <c r="W144" s="95">
        <f t="shared" si="29"/>
        <v>82.65813788201848</v>
      </c>
      <c r="X144" s="91">
        <f t="shared" si="36"/>
        <v>9888</v>
      </c>
      <c r="Y144" s="95">
        <f t="shared" si="27"/>
        <v>95.379569788752775</v>
      </c>
      <c r="Z144" s="91">
        <v>420</v>
      </c>
      <c r="AA144" s="95">
        <f t="shared" si="31"/>
        <v>100.23866348448686</v>
      </c>
      <c r="AB144" s="91">
        <v>1316</v>
      </c>
      <c r="AC144" s="95">
        <f t="shared" si="32"/>
        <v>62.13408876298395</v>
      </c>
      <c r="AD144" s="114"/>
      <c r="AE144" s="114"/>
      <c r="AF144" s="114"/>
      <c r="AG144" s="114"/>
      <c r="AH144" s="114"/>
      <c r="AI144" s="114"/>
      <c r="AJ144" s="34">
        <v>5129</v>
      </c>
      <c r="AK144" s="174">
        <f t="shared" si="28"/>
        <v>109.01168969181722</v>
      </c>
      <c r="AL144" s="185" t="s">
        <v>29</v>
      </c>
      <c r="AM144" s="128" t="s">
        <v>29</v>
      </c>
      <c r="AN144" s="128" t="s">
        <v>29</v>
      </c>
      <c r="AO144" s="128" t="s">
        <v>29</v>
      </c>
      <c r="AP144" s="34" t="s">
        <v>167</v>
      </c>
      <c r="AQ144" s="35" t="s">
        <v>167</v>
      </c>
      <c r="AR144" s="15"/>
      <c r="AS144" s="15"/>
      <c r="AT144" s="15"/>
      <c r="AU144" s="15"/>
      <c r="AV144" s="15"/>
      <c r="AW144" s="15"/>
      <c r="AX144" s="15"/>
      <c r="AY144" s="15"/>
      <c r="AZ144" s="15"/>
    </row>
    <row r="145" spans="1:52" s="13" customFormat="1" ht="12" hidden="1" customHeight="1">
      <c r="A145" s="238"/>
      <c r="B145" s="42" t="s">
        <v>64</v>
      </c>
      <c r="C145" s="58" t="s">
        <v>42</v>
      </c>
      <c r="D145" s="97">
        <v>56267</v>
      </c>
      <c r="E145" s="95">
        <f t="shared" si="19"/>
        <v>98.720962874587698</v>
      </c>
      <c r="F145" s="91">
        <v>615</v>
      </c>
      <c r="G145" s="95">
        <f t="shared" si="20"/>
        <v>90.976331360946745</v>
      </c>
      <c r="H145" s="91">
        <v>72</v>
      </c>
      <c r="I145" s="95">
        <f t="shared" si="30"/>
        <v>63.157894736842103</v>
      </c>
      <c r="J145" s="91">
        <f t="shared" si="33"/>
        <v>55652</v>
      </c>
      <c r="K145" s="95">
        <f t="shared" si="21"/>
        <v>98.813920454545453</v>
      </c>
      <c r="L145" s="91">
        <v>26718</v>
      </c>
      <c r="M145" s="95">
        <f t="shared" si="22"/>
        <v>98.394343374825084</v>
      </c>
      <c r="N145" s="91">
        <v>10904</v>
      </c>
      <c r="O145" s="95">
        <f t="shared" si="23"/>
        <v>110.10804806624255</v>
      </c>
      <c r="P145" s="91">
        <f t="shared" si="34"/>
        <v>-15814</v>
      </c>
      <c r="Q145" s="95">
        <f t="shared" si="24"/>
        <v>91.670048113152859</v>
      </c>
      <c r="R145" s="91">
        <f t="shared" si="35"/>
        <v>39838</v>
      </c>
      <c r="S145" s="95">
        <f t="shared" si="25"/>
        <v>101.96831247280454</v>
      </c>
      <c r="T145" s="91">
        <v>27387</v>
      </c>
      <c r="U145" s="95">
        <f t="shared" si="26"/>
        <v>96.395762204779828</v>
      </c>
      <c r="V145" s="91">
        <v>1348</v>
      </c>
      <c r="W145" s="95">
        <f t="shared" si="29"/>
        <v>77.919075144508682</v>
      </c>
      <c r="X145" s="91">
        <f t="shared" si="36"/>
        <v>12451</v>
      </c>
      <c r="Y145" s="95">
        <f t="shared" si="27"/>
        <v>116.82304372302497</v>
      </c>
      <c r="Z145" s="91">
        <v>474</v>
      </c>
      <c r="AA145" s="95">
        <f t="shared" si="31"/>
        <v>97.330595482546201</v>
      </c>
      <c r="AB145" s="91">
        <v>1605</v>
      </c>
      <c r="AC145" s="95">
        <f t="shared" si="32"/>
        <v>64.769975786924931</v>
      </c>
      <c r="AD145" s="114"/>
      <c r="AE145" s="114"/>
      <c r="AF145" s="114"/>
      <c r="AG145" s="114"/>
      <c r="AH145" s="114"/>
      <c r="AI145" s="114"/>
      <c r="AJ145" s="34">
        <v>6816</v>
      </c>
      <c r="AK145" s="174">
        <f t="shared" si="28"/>
        <v>163.41404938863582</v>
      </c>
      <c r="AL145" s="185" t="s">
        <v>29</v>
      </c>
      <c r="AM145" s="128" t="s">
        <v>29</v>
      </c>
      <c r="AN145" s="128" t="s">
        <v>29</v>
      </c>
      <c r="AO145" s="128" t="s">
        <v>29</v>
      </c>
      <c r="AP145" s="34" t="s">
        <v>167</v>
      </c>
      <c r="AQ145" s="35" t="s">
        <v>167</v>
      </c>
      <c r="AR145" s="15"/>
      <c r="AS145" s="15"/>
      <c r="AT145" s="15"/>
      <c r="AU145" s="15"/>
      <c r="AV145" s="15"/>
      <c r="AW145" s="15"/>
      <c r="AX145" s="15"/>
      <c r="AY145" s="15"/>
      <c r="AZ145" s="15"/>
    </row>
    <row r="146" spans="1:52" s="13" customFormat="1" ht="12" hidden="1" customHeight="1">
      <c r="A146" s="238"/>
      <c r="B146" s="42" t="s">
        <v>65</v>
      </c>
      <c r="C146" s="58" t="s">
        <v>66</v>
      </c>
      <c r="D146" s="97">
        <v>54990</v>
      </c>
      <c r="E146" s="95">
        <f t="shared" si="19"/>
        <v>98.05984521559256</v>
      </c>
      <c r="F146" s="91">
        <v>615</v>
      </c>
      <c r="G146" s="95">
        <f t="shared" si="20"/>
        <v>93.040847201210283</v>
      </c>
      <c r="H146" s="91">
        <v>75</v>
      </c>
      <c r="I146" s="95">
        <f t="shared" si="30"/>
        <v>68.181818181818173</v>
      </c>
      <c r="J146" s="91">
        <f t="shared" si="33"/>
        <v>54375</v>
      </c>
      <c r="K146" s="95">
        <f t="shared" si="21"/>
        <v>98.119710558131985</v>
      </c>
      <c r="L146" s="91">
        <v>24811</v>
      </c>
      <c r="M146" s="95">
        <f t="shared" si="22"/>
        <v>93.789219021698045</v>
      </c>
      <c r="N146" s="91">
        <v>9870</v>
      </c>
      <c r="O146" s="95">
        <f t="shared" si="23"/>
        <v>93.803459418361527</v>
      </c>
      <c r="P146" s="91">
        <f t="shared" si="34"/>
        <v>-14941</v>
      </c>
      <c r="Q146" s="95">
        <f t="shared" si="24"/>
        <v>93.779814210394179</v>
      </c>
      <c r="R146" s="91">
        <f t="shared" si="35"/>
        <v>39434</v>
      </c>
      <c r="S146" s="95">
        <f t="shared" si="25"/>
        <v>99.870837026719002</v>
      </c>
      <c r="T146" s="91">
        <v>25887</v>
      </c>
      <c r="U146" s="95">
        <f t="shared" si="26"/>
        <v>94.848495951342841</v>
      </c>
      <c r="V146" s="91">
        <v>1784</v>
      </c>
      <c r="W146" s="95">
        <f t="shared" si="29"/>
        <v>98.454746136865339</v>
      </c>
      <c r="X146" s="91">
        <f t="shared" si="36"/>
        <v>13547</v>
      </c>
      <c r="Y146" s="95">
        <f t="shared" si="27"/>
        <v>111.11384514435696</v>
      </c>
      <c r="Z146" s="91">
        <v>454</v>
      </c>
      <c r="AA146" s="95">
        <f t="shared" si="31"/>
        <v>97.424892703862668</v>
      </c>
      <c r="AB146" s="91">
        <v>1324</v>
      </c>
      <c r="AC146" s="95">
        <f t="shared" si="32"/>
        <v>55.490360435875942</v>
      </c>
      <c r="AD146" s="114"/>
      <c r="AE146" s="114"/>
      <c r="AF146" s="114"/>
      <c r="AG146" s="114"/>
      <c r="AH146" s="114"/>
      <c r="AI146" s="114"/>
      <c r="AJ146" s="34">
        <v>8544</v>
      </c>
      <c r="AK146" s="174">
        <f t="shared" si="28"/>
        <v>134.84848484848484</v>
      </c>
      <c r="AL146" s="185" t="s">
        <v>29</v>
      </c>
      <c r="AM146" s="128" t="s">
        <v>29</v>
      </c>
      <c r="AN146" s="128" t="s">
        <v>29</v>
      </c>
      <c r="AO146" s="128" t="s">
        <v>29</v>
      </c>
      <c r="AP146" s="34" t="s">
        <v>167</v>
      </c>
      <c r="AQ146" s="35" t="s">
        <v>167</v>
      </c>
      <c r="AR146" s="15"/>
      <c r="AS146" s="15"/>
      <c r="AT146" s="15"/>
      <c r="AU146" s="15"/>
      <c r="AV146" s="15"/>
      <c r="AW146" s="15"/>
      <c r="AX146" s="15"/>
      <c r="AY146" s="15"/>
      <c r="AZ146" s="15"/>
    </row>
    <row r="147" spans="1:52" s="13" customFormat="1" ht="12" hidden="1" customHeight="1">
      <c r="A147" s="238"/>
      <c r="B147" s="42" t="s">
        <v>67</v>
      </c>
      <c r="C147" s="58" t="s">
        <v>13</v>
      </c>
      <c r="D147" s="97">
        <v>53435</v>
      </c>
      <c r="E147" s="95">
        <f t="shared" si="19"/>
        <v>99.714488318280218</v>
      </c>
      <c r="F147" s="91">
        <v>598</v>
      </c>
      <c r="G147" s="95">
        <f t="shared" si="20"/>
        <v>92.141756548536208</v>
      </c>
      <c r="H147" s="91">
        <v>69</v>
      </c>
      <c r="I147" s="95">
        <f t="shared" si="30"/>
        <v>64.485981308411212</v>
      </c>
      <c r="J147" s="91">
        <f t="shared" si="33"/>
        <v>52837</v>
      </c>
      <c r="K147" s="95">
        <f t="shared" si="21"/>
        <v>99.807325412266948</v>
      </c>
      <c r="L147" s="91">
        <v>24099</v>
      </c>
      <c r="M147" s="95">
        <f t="shared" si="22"/>
        <v>95.56269331429931</v>
      </c>
      <c r="N147" s="91">
        <v>7331</v>
      </c>
      <c r="O147" s="95">
        <f t="shared" si="23"/>
        <v>97.681545636242504</v>
      </c>
      <c r="P147" s="91">
        <f t="shared" si="34"/>
        <v>-16768</v>
      </c>
      <c r="Q147" s="95">
        <f t="shared" si="24"/>
        <v>94.664935358211494</v>
      </c>
      <c r="R147" s="91">
        <f t="shared" si="35"/>
        <v>36069</v>
      </c>
      <c r="S147" s="95">
        <f t="shared" si="25"/>
        <v>102.39311871912791</v>
      </c>
      <c r="T147" s="91">
        <v>27590</v>
      </c>
      <c r="U147" s="95">
        <f t="shared" si="26"/>
        <v>97.941072062477815</v>
      </c>
      <c r="V147" s="91">
        <v>2287</v>
      </c>
      <c r="W147" s="95">
        <f t="shared" si="29"/>
        <v>114.75163070747615</v>
      </c>
      <c r="X147" s="91">
        <f t="shared" si="36"/>
        <v>8479</v>
      </c>
      <c r="Y147" s="95">
        <f t="shared" si="27"/>
        <v>120.16723356009071</v>
      </c>
      <c r="Z147" s="91">
        <v>429</v>
      </c>
      <c r="AA147" s="95">
        <f t="shared" si="31"/>
        <v>113.19261213720317</v>
      </c>
      <c r="AB147" s="91">
        <v>1461</v>
      </c>
      <c r="AC147" s="95">
        <f t="shared" si="32"/>
        <v>83.629078420148829</v>
      </c>
      <c r="AD147" s="114"/>
      <c r="AE147" s="114"/>
      <c r="AF147" s="114"/>
      <c r="AG147" s="114"/>
      <c r="AH147" s="114"/>
      <c r="AI147" s="114"/>
      <c r="AJ147" s="34">
        <v>4652</v>
      </c>
      <c r="AK147" s="174">
        <f t="shared" si="28"/>
        <v>181.08213312572985</v>
      </c>
      <c r="AL147" s="185" t="s">
        <v>29</v>
      </c>
      <c r="AM147" s="128" t="s">
        <v>29</v>
      </c>
      <c r="AN147" s="128" t="s">
        <v>29</v>
      </c>
      <c r="AO147" s="128" t="s">
        <v>29</v>
      </c>
      <c r="AP147" s="34" t="s">
        <v>167</v>
      </c>
      <c r="AQ147" s="35" t="s">
        <v>167</v>
      </c>
      <c r="AR147" s="15"/>
      <c r="AS147" s="15"/>
      <c r="AT147" s="15"/>
      <c r="AU147" s="15"/>
      <c r="AV147" s="15"/>
      <c r="AW147" s="15"/>
      <c r="AX147" s="15"/>
      <c r="AY147" s="15"/>
      <c r="AZ147" s="15"/>
    </row>
    <row r="148" spans="1:52" s="13" customFormat="1" ht="12" hidden="1" customHeight="1">
      <c r="A148" s="238"/>
      <c r="B148" s="42" t="s">
        <v>38</v>
      </c>
      <c r="C148" s="58" t="s">
        <v>14</v>
      </c>
      <c r="D148" s="97">
        <v>54571</v>
      </c>
      <c r="E148" s="95">
        <f t="shared" si="19"/>
        <v>97.915059300593896</v>
      </c>
      <c r="F148" s="91">
        <v>613</v>
      </c>
      <c r="G148" s="95">
        <f t="shared" si="20"/>
        <v>92.738275340393344</v>
      </c>
      <c r="H148" s="91">
        <v>74</v>
      </c>
      <c r="I148" s="95">
        <f t="shared" si="30"/>
        <v>69.811320754716974</v>
      </c>
      <c r="J148" s="91">
        <f t="shared" si="33"/>
        <v>53958</v>
      </c>
      <c r="K148" s="95">
        <f t="shared" si="21"/>
        <v>97.97719349215572</v>
      </c>
      <c r="L148" s="91">
        <v>26065</v>
      </c>
      <c r="M148" s="95">
        <f t="shared" si="22"/>
        <v>97.15595646339645</v>
      </c>
      <c r="N148" s="91">
        <v>8408</v>
      </c>
      <c r="O148" s="95">
        <f t="shared" si="23"/>
        <v>80.474732006125578</v>
      </c>
      <c r="P148" s="91">
        <f t="shared" si="34"/>
        <v>-17657</v>
      </c>
      <c r="Q148" s="95">
        <f t="shared" si="24"/>
        <v>107.79609279609279</v>
      </c>
      <c r="R148" s="91">
        <f t="shared" si="35"/>
        <v>36301</v>
      </c>
      <c r="S148" s="95">
        <f t="shared" si="25"/>
        <v>93.820427995451254</v>
      </c>
      <c r="T148" s="91">
        <v>27075</v>
      </c>
      <c r="U148" s="95">
        <f t="shared" si="26"/>
        <v>95.083406496927125</v>
      </c>
      <c r="V148" s="91">
        <v>2193</v>
      </c>
      <c r="W148" s="95">
        <f t="shared" si="29"/>
        <v>97.380106571936054</v>
      </c>
      <c r="X148" s="91">
        <f t="shared" si="36"/>
        <v>9226</v>
      </c>
      <c r="Y148" s="95">
        <f t="shared" si="27"/>
        <v>90.300479592835472</v>
      </c>
      <c r="Z148" s="91">
        <v>456</v>
      </c>
      <c r="AA148" s="95">
        <f t="shared" si="31"/>
        <v>98.915401301518429</v>
      </c>
      <c r="AB148" s="91">
        <v>1427</v>
      </c>
      <c r="AC148" s="95">
        <f t="shared" si="32"/>
        <v>74.091381100726892</v>
      </c>
      <c r="AD148" s="114"/>
      <c r="AE148" s="114"/>
      <c r="AF148" s="114"/>
      <c r="AG148" s="114"/>
      <c r="AH148" s="114"/>
      <c r="AI148" s="114"/>
      <c r="AJ148" s="34">
        <v>4443</v>
      </c>
      <c r="AK148" s="174">
        <f t="shared" si="28"/>
        <v>107.24112961622012</v>
      </c>
      <c r="AL148" s="185" t="s">
        <v>29</v>
      </c>
      <c r="AM148" s="128" t="s">
        <v>29</v>
      </c>
      <c r="AN148" s="128" t="s">
        <v>29</v>
      </c>
      <c r="AO148" s="128" t="s">
        <v>29</v>
      </c>
      <c r="AP148" s="34" t="s">
        <v>167</v>
      </c>
      <c r="AQ148" s="35" t="s">
        <v>167</v>
      </c>
      <c r="AR148" s="15"/>
      <c r="AS148" s="15"/>
      <c r="AT148" s="15"/>
      <c r="AU148" s="15"/>
      <c r="AV148" s="15"/>
      <c r="AW148" s="15"/>
      <c r="AX148" s="15"/>
      <c r="AY148" s="15"/>
      <c r="AZ148" s="15"/>
    </row>
    <row r="149" spans="1:52" ht="12" hidden="1" customHeight="1">
      <c r="A149" s="240"/>
      <c r="B149" s="42" t="s">
        <v>70</v>
      </c>
      <c r="C149" s="58" t="s">
        <v>15</v>
      </c>
      <c r="D149" s="97">
        <v>52839</v>
      </c>
      <c r="E149" s="95">
        <f t="shared" si="19"/>
        <v>98.69991594284113</v>
      </c>
      <c r="F149" s="91">
        <v>596</v>
      </c>
      <c r="G149" s="95">
        <f t="shared" si="20"/>
        <v>94.303797468354432</v>
      </c>
      <c r="H149" s="91">
        <v>74</v>
      </c>
      <c r="I149" s="95">
        <f t="shared" si="30"/>
        <v>76.288659793814432</v>
      </c>
      <c r="J149" s="91">
        <f t="shared" si="33"/>
        <v>52243</v>
      </c>
      <c r="K149" s="95">
        <f t="shared" si="21"/>
        <v>98.752433699412137</v>
      </c>
      <c r="L149" s="91">
        <v>23535</v>
      </c>
      <c r="M149" s="95">
        <f t="shared" si="22"/>
        <v>92.431859241222213</v>
      </c>
      <c r="N149" s="91">
        <v>8121</v>
      </c>
      <c r="O149" s="95">
        <f t="shared" si="23"/>
        <v>95.316901408450704</v>
      </c>
      <c r="P149" s="91">
        <f t="shared" si="34"/>
        <v>-15414</v>
      </c>
      <c r="Q149" s="95">
        <f t="shared" si="24"/>
        <v>90.980993979459328</v>
      </c>
      <c r="R149" s="91">
        <f t="shared" si="35"/>
        <v>36829</v>
      </c>
      <c r="S149" s="95">
        <f t="shared" si="25"/>
        <v>102.41372598092377</v>
      </c>
      <c r="T149" s="91">
        <v>25681</v>
      </c>
      <c r="U149" s="95">
        <f t="shared" si="26"/>
        <v>94.359935332157548</v>
      </c>
      <c r="V149" s="91">
        <v>1840</v>
      </c>
      <c r="W149" s="95">
        <f t="shared" si="29"/>
        <v>91.587854654056741</v>
      </c>
      <c r="X149" s="91">
        <f t="shared" si="36"/>
        <v>11148</v>
      </c>
      <c r="Y149" s="95">
        <f t="shared" si="27"/>
        <v>127.47855917667239</v>
      </c>
      <c r="Z149" s="91">
        <v>369</v>
      </c>
      <c r="AA149" s="95">
        <f t="shared" si="31"/>
        <v>91.563275434243181</v>
      </c>
      <c r="AB149" s="91">
        <v>1840</v>
      </c>
      <c r="AC149" s="95">
        <f t="shared" si="32"/>
        <v>93.591047812817905</v>
      </c>
      <c r="AD149" s="114"/>
      <c r="AE149" s="114"/>
      <c r="AF149" s="114"/>
      <c r="AG149" s="114"/>
      <c r="AH149" s="114"/>
      <c r="AI149" s="114"/>
      <c r="AJ149" s="34">
        <v>6005</v>
      </c>
      <c r="AK149" s="174">
        <f t="shared" si="28"/>
        <v>177.08640519020938</v>
      </c>
      <c r="AL149" s="185" t="s">
        <v>29</v>
      </c>
      <c r="AM149" s="128" t="s">
        <v>29</v>
      </c>
      <c r="AN149" s="128" t="s">
        <v>29</v>
      </c>
      <c r="AO149" s="128" t="s">
        <v>29</v>
      </c>
      <c r="AP149" s="34" t="s">
        <v>167</v>
      </c>
      <c r="AQ149" s="35" t="s">
        <v>167</v>
      </c>
    </row>
    <row r="150" spans="1:52" ht="12" hidden="1" customHeight="1">
      <c r="A150" s="240"/>
      <c r="B150" s="42" t="s">
        <v>73</v>
      </c>
      <c r="C150" s="58" t="s">
        <v>16</v>
      </c>
      <c r="D150" s="97">
        <v>55537</v>
      </c>
      <c r="E150" s="95">
        <f t="shared" si="19"/>
        <v>98.363472131205612</v>
      </c>
      <c r="F150" s="91">
        <v>609</v>
      </c>
      <c r="G150" s="95">
        <f t="shared" si="20"/>
        <v>93.981481481481481</v>
      </c>
      <c r="H150" s="91">
        <v>56</v>
      </c>
      <c r="I150" s="95">
        <f t="shared" si="30"/>
        <v>63.636363636363633</v>
      </c>
      <c r="J150" s="91">
        <f t="shared" si="33"/>
        <v>54928</v>
      </c>
      <c r="K150" s="95">
        <f t="shared" si="21"/>
        <v>98.414347911776829</v>
      </c>
      <c r="L150" s="91">
        <v>25173</v>
      </c>
      <c r="M150" s="95">
        <f t="shared" si="22"/>
        <v>94.097637559808618</v>
      </c>
      <c r="N150" s="91">
        <v>13791</v>
      </c>
      <c r="O150" s="95">
        <f t="shared" si="23"/>
        <v>91.34322426811498</v>
      </c>
      <c r="P150" s="91">
        <f t="shared" si="34"/>
        <v>-11382</v>
      </c>
      <c r="Q150" s="95">
        <f t="shared" si="24"/>
        <v>97.666037412047373</v>
      </c>
      <c r="R150" s="91">
        <f t="shared" si="35"/>
        <v>43546</v>
      </c>
      <c r="S150" s="95">
        <f t="shared" si="25"/>
        <v>98.611834507121984</v>
      </c>
      <c r="T150" s="91">
        <v>25307</v>
      </c>
      <c r="U150" s="95">
        <f t="shared" si="26"/>
        <v>94.471405106764223</v>
      </c>
      <c r="V150" s="91">
        <v>1723</v>
      </c>
      <c r="W150" s="95">
        <f t="shared" si="29"/>
        <v>80.854059127170345</v>
      </c>
      <c r="X150" s="91">
        <f t="shared" si="36"/>
        <v>18239</v>
      </c>
      <c r="Y150" s="95">
        <f t="shared" si="27"/>
        <v>104.99683380346553</v>
      </c>
      <c r="Z150" s="91">
        <v>442</v>
      </c>
      <c r="AA150" s="95">
        <f t="shared" si="31"/>
        <v>105.74162679425838</v>
      </c>
      <c r="AB150" s="91">
        <v>2032</v>
      </c>
      <c r="AC150" s="95">
        <f t="shared" si="32"/>
        <v>65.485014502094756</v>
      </c>
      <c r="AD150" s="114"/>
      <c r="AE150" s="114"/>
      <c r="AF150" s="114"/>
      <c r="AG150" s="114"/>
      <c r="AH150" s="114"/>
      <c r="AI150" s="114"/>
      <c r="AJ150" s="34">
        <v>9755</v>
      </c>
      <c r="AK150" s="174">
        <f t="shared" si="28"/>
        <v>123.77870828575055</v>
      </c>
      <c r="AL150" s="185" t="s">
        <v>29</v>
      </c>
      <c r="AM150" s="128" t="s">
        <v>29</v>
      </c>
      <c r="AN150" s="128" t="s">
        <v>29</v>
      </c>
      <c r="AO150" s="128" t="s">
        <v>29</v>
      </c>
      <c r="AP150" s="34" t="s">
        <v>167</v>
      </c>
      <c r="AQ150" s="35" t="s">
        <v>167</v>
      </c>
    </row>
    <row r="151" spans="1:52" ht="12" hidden="1" customHeight="1">
      <c r="A151" s="240"/>
      <c r="B151" s="42" t="s">
        <v>122</v>
      </c>
      <c r="C151" s="58" t="s">
        <v>123</v>
      </c>
      <c r="D151" s="97">
        <v>56121</v>
      </c>
      <c r="E151" s="95">
        <f t="shared" ref="E151:E213" si="37">D151/D139*100</f>
        <v>98.182295311406577</v>
      </c>
      <c r="F151" s="91">
        <v>667</v>
      </c>
      <c r="G151" s="95">
        <f t="shared" ref="G151:G213" si="38">F151/F139*100</f>
        <v>106.54952076677316</v>
      </c>
      <c r="H151" s="91">
        <v>105</v>
      </c>
      <c r="I151" s="95">
        <f t="shared" si="30"/>
        <v>147.88732394366198</v>
      </c>
      <c r="J151" s="91">
        <f t="shared" si="33"/>
        <v>55454</v>
      </c>
      <c r="K151" s="95">
        <f t="shared" ref="K151:K213" si="39">J151/J139*100</f>
        <v>98.089645169278654</v>
      </c>
      <c r="L151" s="91">
        <v>24831</v>
      </c>
      <c r="M151" s="95">
        <f t="shared" ref="M151:M213" si="40">L151/L139*100</f>
        <v>86.74282121148606</v>
      </c>
      <c r="N151" s="91">
        <v>12476</v>
      </c>
      <c r="O151" s="95">
        <f t="shared" ref="O151:O213" si="41">N151/N139*100</f>
        <v>74.45246762546995</v>
      </c>
      <c r="P151" s="91">
        <f t="shared" si="34"/>
        <v>-12355</v>
      </c>
      <c r="Q151" s="95">
        <f t="shared" ref="Q151:Q213" si="42">P151/P139*100</f>
        <v>104.09470048024265</v>
      </c>
      <c r="R151" s="91">
        <f t="shared" si="35"/>
        <v>43099</v>
      </c>
      <c r="S151" s="95">
        <f t="shared" ref="S151:S213" si="43">R151/R139*100</f>
        <v>96.493899026083056</v>
      </c>
      <c r="T151" s="91">
        <v>25639</v>
      </c>
      <c r="U151" s="95">
        <f t="shared" ref="U151:U213" si="44">T151/T139*100</f>
        <v>99.623096052222564</v>
      </c>
      <c r="V151" s="91">
        <v>1796</v>
      </c>
      <c r="W151" s="95">
        <f t="shared" si="29"/>
        <v>124.29065743944636</v>
      </c>
      <c r="X151" s="91">
        <f t="shared" si="36"/>
        <v>17460</v>
      </c>
      <c r="Y151" s="95">
        <f t="shared" ref="Y151:Y213" si="45">X151/X139*100</f>
        <v>92.239420994241641</v>
      </c>
      <c r="Z151" s="91">
        <v>434</v>
      </c>
      <c r="AA151" s="95">
        <f t="shared" si="31"/>
        <v>102.60047281323877</v>
      </c>
      <c r="AB151" s="91">
        <v>1250</v>
      </c>
      <c r="AC151" s="95">
        <f t="shared" si="32"/>
        <v>66.242713301536824</v>
      </c>
      <c r="AD151" s="114"/>
      <c r="AE151" s="114"/>
      <c r="AF151" s="114"/>
      <c r="AG151" s="114"/>
      <c r="AH151" s="114"/>
      <c r="AI151" s="114"/>
      <c r="AJ151" s="34">
        <v>10641</v>
      </c>
      <c r="AK151" s="174">
        <f t="shared" ref="AK151:AK214" si="46">AJ151/AJ139*100</f>
        <v>103.38093850189449</v>
      </c>
      <c r="AL151" s="185" t="s">
        <v>29</v>
      </c>
      <c r="AM151" s="128" t="s">
        <v>29</v>
      </c>
      <c r="AN151" s="128" t="s">
        <v>29</v>
      </c>
      <c r="AO151" s="128" t="s">
        <v>29</v>
      </c>
      <c r="AP151" s="34" t="s">
        <v>167</v>
      </c>
      <c r="AQ151" s="35" t="s">
        <v>167</v>
      </c>
    </row>
    <row r="152" spans="1:52" ht="12" hidden="1" customHeight="1">
      <c r="A152" s="240"/>
      <c r="B152" s="42" t="s">
        <v>76</v>
      </c>
      <c r="C152" s="58" t="s">
        <v>77</v>
      </c>
      <c r="D152" s="97">
        <v>51585</v>
      </c>
      <c r="E152" s="95">
        <f t="shared" si="37"/>
        <v>97.387150975098649</v>
      </c>
      <c r="F152" s="91">
        <v>605</v>
      </c>
      <c r="G152" s="95">
        <f t="shared" si="38"/>
        <v>101.85185185185186</v>
      </c>
      <c r="H152" s="91">
        <v>66</v>
      </c>
      <c r="I152" s="95">
        <f t="shared" si="30"/>
        <v>92.957746478873233</v>
      </c>
      <c r="J152" s="91">
        <f t="shared" si="33"/>
        <v>50980</v>
      </c>
      <c r="K152" s="95">
        <f t="shared" si="39"/>
        <v>97.336515513126486</v>
      </c>
      <c r="L152" s="91">
        <v>23406</v>
      </c>
      <c r="M152" s="95">
        <f t="shared" si="40"/>
        <v>91.251461988304101</v>
      </c>
      <c r="N152" s="91">
        <v>10931</v>
      </c>
      <c r="O152" s="95">
        <f t="shared" si="41"/>
        <v>83.2647775746496</v>
      </c>
      <c r="P152" s="91">
        <f t="shared" si="34"/>
        <v>-12475</v>
      </c>
      <c r="Q152" s="95">
        <f t="shared" si="42"/>
        <v>99.624660597348665</v>
      </c>
      <c r="R152" s="91">
        <f t="shared" si="35"/>
        <v>38505</v>
      </c>
      <c r="S152" s="95">
        <f t="shared" si="43"/>
        <v>96.617569568162992</v>
      </c>
      <c r="T152" s="91">
        <v>24504</v>
      </c>
      <c r="U152" s="95">
        <f t="shared" si="44"/>
        <v>98.016000000000005</v>
      </c>
      <c r="V152" s="91">
        <v>1646</v>
      </c>
      <c r="W152" s="95">
        <f t="shared" si="29"/>
        <v>105.10855683269476</v>
      </c>
      <c r="X152" s="91">
        <f t="shared" si="36"/>
        <v>14001</v>
      </c>
      <c r="Y152" s="95">
        <f t="shared" si="45"/>
        <v>94.263785093920418</v>
      </c>
      <c r="Z152" s="91">
        <v>383</v>
      </c>
      <c r="AA152" s="95">
        <f t="shared" si="31"/>
        <v>99.739583333333343</v>
      </c>
      <c r="AB152" s="91">
        <v>1118</v>
      </c>
      <c r="AC152" s="95">
        <f t="shared" si="32"/>
        <v>58.595387840670867</v>
      </c>
      <c r="AD152" s="114"/>
      <c r="AE152" s="114"/>
      <c r="AF152" s="114"/>
      <c r="AG152" s="114"/>
      <c r="AH152" s="114"/>
      <c r="AI152" s="114"/>
      <c r="AJ152" s="34">
        <v>8238</v>
      </c>
      <c r="AK152" s="174">
        <f t="shared" si="46"/>
        <v>124.14104882459314</v>
      </c>
      <c r="AL152" s="185" t="s">
        <v>29</v>
      </c>
      <c r="AM152" s="128" t="s">
        <v>29</v>
      </c>
      <c r="AN152" s="128" t="s">
        <v>29</v>
      </c>
      <c r="AO152" s="128" t="s">
        <v>29</v>
      </c>
      <c r="AP152" s="34" t="s">
        <v>167</v>
      </c>
      <c r="AQ152" s="35" t="s">
        <v>167</v>
      </c>
    </row>
    <row r="153" spans="1:52" ht="12" hidden="1" customHeight="1">
      <c r="A153" s="240"/>
      <c r="B153" s="43" t="s">
        <v>78</v>
      </c>
      <c r="C153" s="60" t="s">
        <v>20</v>
      </c>
      <c r="D153" s="99">
        <v>57631</v>
      </c>
      <c r="E153" s="93">
        <f t="shared" si="37"/>
        <v>98.148778909363401</v>
      </c>
      <c r="F153" s="92">
        <v>654</v>
      </c>
      <c r="G153" s="93">
        <f t="shared" si="38"/>
        <v>106.68841761827079</v>
      </c>
      <c r="H153" s="92">
        <v>102</v>
      </c>
      <c r="I153" s="93">
        <f t="shared" si="30"/>
        <v>145.71428571428569</v>
      </c>
      <c r="J153" s="92">
        <f t="shared" si="33"/>
        <v>56977</v>
      </c>
      <c r="K153" s="93">
        <f t="shared" si="39"/>
        <v>98.058686859994836</v>
      </c>
      <c r="L153" s="92">
        <v>25411</v>
      </c>
      <c r="M153" s="93">
        <f t="shared" si="40"/>
        <v>87.763348760102232</v>
      </c>
      <c r="N153" s="92">
        <v>14859</v>
      </c>
      <c r="O153" s="93">
        <f t="shared" si="41"/>
        <v>82.941668992464415</v>
      </c>
      <c r="P153" s="92">
        <f t="shared" si="34"/>
        <v>-10552</v>
      </c>
      <c r="Q153" s="93">
        <f t="shared" si="42"/>
        <v>95.588368511640539</v>
      </c>
      <c r="R153" s="92">
        <f t="shared" si="35"/>
        <v>46425</v>
      </c>
      <c r="S153" s="93">
        <f t="shared" si="43"/>
        <v>98.638082692389403</v>
      </c>
      <c r="T153" s="92">
        <v>25599</v>
      </c>
      <c r="U153" s="93">
        <f t="shared" si="44"/>
        <v>99.707875671885958</v>
      </c>
      <c r="V153" s="92">
        <v>1872</v>
      </c>
      <c r="W153" s="93">
        <f t="shared" si="29"/>
        <v>127.60736196319019</v>
      </c>
      <c r="X153" s="92">
        <f t="shared" si="36"/>
        <v>20826</v>
      </c>
      <c r="Y153" s="93">
        <f t="shared" si="45"/>
        <v>97.354151084517582</v>
      </c>
      <c r="Z153" s="92">
        <v>431</v>
      </c>
      <c r="AA153" s="93">
        <f t="shared" si="31"/>
        <v>92.688172043010752</v>
      </c>
      <c r="AB153" s="92">
        <v>1617</v>
      </c>
      <c r="AC153" s="93">
        <f t="shared" si="32"/>
        <v>73.333333333333329</v>
      </c>
      <c r="AD153" s="116"/>
      <c r="AE153" s="116"/>
      <c r="AF153" s="116"/>
      <c r="AG153" s="116"/>
      <c r="AH153" s="116"/>
      <c r="AI153" s="116"/>
      <c r="AJ153" s="36">
        <v>12299</v>
      </c>
      <c r="AK153" s="175">
        <f t="shared" si="46"/>
        <v>99.337694855019791</v>
      </c>
      <c r="AL153" s="187" t="s">
        <v>29</v>
      </c>
      <c r="AM153" s="188" t="s">
        <v>29</v>
      </c>
      <c r="AN153" s="188" t="s">
        <v>29</v>
      </c>
      <c r="AO153" s="188" t="s">
        <v>29</v>
      </c>
      <c r="AP153" s="34" t="s">
        <v>167</v>
      </c>
      <c r="AQ153" s="37" t="s">
        <v>167</v>
      </c>
      <c r="AR153" s="76"/>
    </row>
    <row r="154" spans="1:52" ht="12" hidden="1" customHeight="1">
      <c r="A154" s="240"/>
      <c r="B154" s="41" t="s">
        <v>124</v>
      </c>
      <c r="C154" s="58" t="s">
        <v>125</v>
      </c>
      <c r="D154" s="101">
        <v>55576</v>
      </c>
      <c r="E154" s="94">
        <f t="shared" si="37"/>
        <v>97.549673523836262</v>
      </c>
      <c r="F154" s="96">
        <v>608</v>
      </c>
      <c r="G154" s="94">
        <f t="shared" si="38"/>
        <v>100.33003300330033</v>
      </c>
      <c r="H154" s="96">
        <v>78</v>
      </c>
      <c r="I154" s="94">
        <f t="shared" si="30"/>
        <v>106.84931506849315</v>
      </c>
      <c r="J154" s="96">
        <f t="shared" si="33"/>
        <v>54968</v>
      </c>
      <c r="K154" s="94">
        <f t="shared" si="39"/>
        <v>97.51978142852073</v>
      </c>
      <c r="L154" s="96">
        <v>25002</v>
      </c>
      <c r="M154" s="94">
        <f t="shared" si="40"/>
        <v>92.316213122623054</v>
      </c>
      <c r="N154" s="96">
        <v>13370</v>
      </c>
      <c r="O154" s="94">
        <f t="shared" si="41"/>
        <v>105.11006289308176</v>
      </c>
      <c r="P154" s="96">
        <f t="shared" si="34"/>
        <v>-11632</v>
      </c>
      <c r="Q154" s="94">
        <f t="shared" si="42"/>
        <v>80.98586646243821</v>
      </c>
      <c r="R154" s="96">
        <f t="shared" si="35"/>
        <v>43336</v>
      </c>
      <c r="S154" s="94">
        <f t="shared" si="43"/>
        <v>103.17358283932101</v>
      </c>
      <c r="T154" s="91">
        <v>25127</v>
      </c>
      <c r="U154" s="94">
        <f t="shared" si="44"/>
        <v>97.880877254489505</v>
      </c>
      <c r="V154" s="96">
        <v>1650</v>
      </c>
      <c r="W154" s="94">
        <f t="shared" si="29"/>
        <v>111.56186612576064</v>
      </c>
      <c r="X154" s="96">
        <f t="shared" si="36"/>
        <v>18209</v>
      </c>
      <c r="Y154" s="94">
        <f t="shared" si="45"/>
        <v>111.49277492040166</v>
      </c>
      <c r="Z154" s="96">
        <v>451</v>
      </c>
      <c r="AA154" s="94">
        <f t="shared" si="31"/>
        <v>106.87203791469196</v>
      </c>
      <c r="AB154" s="96">
        <v>1101</v>
      </c>
      <c r="AC154" s="94">
        <f t="shared" si="32"/>
        <v>69.993642720915446</v>
      </c>
      <c r="AD154" s="111"/>
      <c r="AE154" s="111"/>
      <c r="AF154" s="111"/>
      <c r="AG154" s="111"/>
      <c r="AH154" s="111"/>
      <c r="AI154" s="111"/>
      <c r="AJ154" s="30">
        <v>10861</v>
      </c>
      <c r="AK154" s="47">
        <f t="shared" si="46"/>
        <v>104.66416112556615</v>
      </c>
      <c r="AL154" s="189" t="s">
        <v>29</v>
      </c>
      <c r="AM154" s="180" t="s">
        <v>29</v>
      </c>
      <c r="AN154" s="180" t="s">
        <v>29</v>
      </c>
      <c r="AO154" s="180" t="s">
        <v>29</v>
      </c>
      <c r="AP154" s="30" t="s">
        <v>167</v>
      </c>
      <c r="AQ154" s="31" t="s">
        <v>167</v>
      </c>
    </row>
    <row r="155" spans="1:52" ht="12" hidden="1" customHeight="1">
      <c r="A155" s="240"/>
      <c r="B155" s="42" t="s">
        <v>60</v>
      </c>
      <c r="C155" s="58" t="s">
        <v>18</v>
      </c>
      <c r="D155" s="97">
        <v>56990</v>
      </c>
      <c r="E155" s="95">
        <f t="shared" si="37"/>
        <v>97.105079316396598</v>
      </c>
      <c r="F155" s="91">
        <v>633</v>
      </c>
      <c r="G155" s="95">
        <f t="shared" si="38"/>
        <v>100.63593004769476</v>
      </c>
      <c r="H155" s="91">
        <v>83</v>
      </c>
      <c r="I155" s="95">
        <f t="shared" si="30"/>
        <v>100</v>
      </c>
      <c r="J155" s="91">
        <f t="shared" si="33"/>
        <v>56357</v>
      </c>
      <c r="K155" s="95">
        <f t="shared" si="39"/>
        <v>97.066827419910439</v>
      </c>
      <c r="L155" s="91">
        <v>26241</v>
      </c>
      <c r="M155" s="95">
        <f t="shared" si="40"/>
        <v>88.768986164202829</v>
      </c>
      <c r="N155" s="91">
        <v>11271</v>
      </c>
      <c r="O155" s="95">
        <f t="shared" si="41"/>
        <v>83.556972347838979</v>
      </c>
      <c r="P155" s="91">
        <f t="shared" si="34"/>
        <v>-14970</v>
      </c>
      <c r="Q155" s="95">
        <f t="shared" si="42"/>
        <v>93.143354902936778</v>
      </c>
      <c r="R155" s="91">
        <f t="shared" si="35"/>
        <v>41387</v>
      </c>
      <c r="S155" s="95">
        <f t="shared" si="43"/>
        <v>98.568638658664369</v>
      </c>
      <c r="T155" s="91">
        <v>26535</v>
      </c>
      <c r="U155" s="95">
        <f t="shared" si="44"/>
        <v>96.501436520347667</v>
      </c>
      <c r="V155" s="91">
        <v>1425</v>
      </c>
      <c r="W155" s="95">
        <f t="shared" si="29"/>
        <v>87.854500616522813</v>
      </c>
      <c r="X155" s="91">
        <f t="shared" si="36"/>
        <v>14852</v>
      </c>
      <c r="Y155" s="95">
        <f t="shared" si="45"/>
        <v>102.4912014353737</v>
      </c>
      <c r="Z155" s="91">
        <v>439</v>
      </c>
      <c r="AA155" s="95">
        <f t="shared" si="31"/>
        <v>101.15207373271889</v>
      </c>
      <c r="AB155" s="91">
        <v>1272</v>
      </c>
      <c r="AC155" s="95">
        <f t="shared" si="32"/>
        <v>81.174218251435875</v>
      </c>
      <c r="AD155" s="114"/>
      <c r="AE155" s="114"/>
      <c r="AF155" s="114"/>
      <c r="AG155" s="114"/>
      <c r="AH155" s="114"/>
      <c r="AI155" s="114"/>
      <c r="AJ155" s="34">
        <v>8745</v>
      </c>
      <c r="AK155" s="174">
        <f t="shared" si="46"/>
        <v>101.29734738793003</v>
      </c>
      <c r="AL155" s="185" t="s">
        <v>29</v>
      </c>
      <c r="AM155" s="128" t="s">
        <v>29</v>
      </c>
      <c r="AN155" s="128" t="s">
        <v>29</v>
      </c>
      <c r="AO155" s="128" t="s">
        <v>29</v>
      </c>
      <c r="AP155" s="34" t="s">
        <v>167</v>
      </c>
      <c r="AQ155" s="35" t="s">
        <v>167</v>
      </c>
    </row>
    <row r="156" spans="1:52" ht="12" hidden="1" customHeight="1">
      <c r="A156" s="240"/>
      <c r="B156" s="42" t="s">
        <v>62</v>
      </c>
      <c r="C156" s="58" t="s">
        <v>10</v>
      </c>
      <c r="D156" s="97">
        <v>54597</v>
      </c>
      <c r="E156" s="95">
        <f t="shared" si="37"/>
        <v>98.139559965487493</v>
      </c>
      <c r="F156" s="91">
        <v>600</v>
      </c>
      <c r="G156" s="95">
        <f t="shared" si="38"/>
        <v>99.173553719008268</v>
      </c>
      <c r="H156" s="91">
        <v>83</v>
      </c>
      <c r="I156" s="95">
        <f t="shared" si="30"/>
        <v>103.75000000000001</v>
      </c>
      <c r="J156" s="91">
        <f t="shared" si="33"/>
        <v>53997</v>
      </c>
      <c r="K156" s="95">
        <f t="shared" si="39"/>
        <v>98.128191615025344</v>
      </c>
      <c r="L156" s="91">
        <v>25965</v>
      </c>
      <c r="M156" s="95">
        <f t="shared" si="40"/>
        <v>95.392924060398983</v>
      </c>
      <c r="N156" s="91">
        <v>7881</v>
      </c>
      <c r="O156" s="95">
        <f t="shared" si="41"/>
        <v>89.353741496598644</v>
      </c>
      <c r="P156" s="91">
        <f t="shared" si="34"/>
        <v>-18084</v>
      </c>
      <c r="Q156" s="95">
        <f t="shared" si="42"/>
        <v>98.287950432088707</v>
      </c>
      <c r="R156" s="91">
        <f t="shared" si="35"/>
        <v>35913</v>
      </c>
      <c r="S156" s="95">
        <f t="shared" si="43"/>
        <v>98.047941465545492</v>
      </c>
      <c r="T156" s="91">
        <v>27181</v>
      </c>
      <c r="U156" s="95">
        <f t="shared" si="44"/>
        <v>101.64921465968587</v>
      </c>
      <c r="V156" s="91">
        <v>1326</v>
      </c>
      <c r="W156" s="95">
        <f t="shared" si="29"/>
        <v>114.01547721410145</v>
      </c>
      <c r="X156" s="91">
        <f t="shared" si="36"/>
        <v>8732</v>
      </c>
      <c r="Y156" s="95">
        <f t="shared" si="45"/>
        <v>88.309061488673137</v>
      </c>
      <c r="Z156" s="91">
        <v>413</v>
      </c>
      <c r="AA156" s="95">
        <f t="shared" si="31"/>
        <v>98.333333333333329</v>
      </c>
      <c r="AB156" s="91">
        <v>1305</v>
      </c>
      <c r="AC156" s="95">
        <f t="shared" si="32"/>
        <v>99.164133738601819</v>
      </c>
      <c r="AD156" s="114"/>
      <c r="AE156" s="114"/>
      <c r="AF156" s="114"/>
      <c r="AG156" s="114"/>
      <c r="AH156" s="114"/>
      <c r="AI156" s="114"/>
      <c r="AJ156" s="34">
        <v>4649</v>
      </c>
      <c r="AK156" s="174">
        <f t="shared" si="46"/>
        <v>90.64145057516086</v>
      </c>
      <c r="AL156" s="185" t="s">
        <v>29</v>
      </c>
      <c r="AM156" s="128" t="s">
        <v>29</v>
      </c>
      <c r="AN156" s="128" t="s">
        <v>29</v>
      </c>
      <c r="AO156" s="128" t="s">
        <v>29</v>
      </c>
      <c r="AP156" s="34" t="s">
        <v>167</v>
      </c>
      <c r="AQ156" s="35" t="s">
        <v>167</v>
      </c>
    </row>
    <row r="157" spans="1:52" ht="12" hidden="1" customHeight="1">
      <c r="A157" s="240"/>
      <c r="B157" s="42" t="s">
        <v>64</v>
      </c>
      <c r="C157" s="58" t="s">
        <v>42</v>
      </c>
      <c r="D157" s="97">
        <v>54835</v>
      </c>
      <c r="E157" s="95">
        <f t="shared" si="37"/>
        <v>97.454991380382822</v>
      </c>
      <c r="F157" s="91">
        <v>632</v>
      </c>
      <c r="G157" s="95">
        <f t="shared" si="38"/>
        <v>102.76422764227642</v>
      </c>
      <c r="H157" s="91">
        <v>90</v>
      </c>
      <c r="I157" s="95">
        <f t="shared" si="30"/>
        <v>125</v>
      </c>
      <c r="J157" s="91">
        <f t="shared" si="33"/>
        <v>54203</v>
      </c>
      <c r="K157" s="95">
        <f t="shared" si="39"/>
        <v>97.396319988499968</v>
      </c>
      <c r="L157" s="91">
        <v>25950</v>
      </c>
      <c r="M157" s="95">
        <f t="shared" si="40"/>
        <v>97.125533348304515</v>
      </c>
      <c r="N157" s="91">
        <v>10424</v>
      </c>
      <c r="O157" s="95">
        <f t="shared" si="41"/>
        <v>95.59794570799707</v>
      </c>
      <c r="P157" s="91">
        <f t="shared" si="34"/>
        <v>-15526</v>
      </c>
      <c r="Q157" s="95">
        <f t="shared" si="42"/>
        <v>98.178828885797401</v>
      </c>
      <c r="R157" s="91">
        <f t="shared" si="35"/>
        <v>38677</v>
      </c>
      <c r="S157" s="95">
        <f t="shared" si="43"/>
        <v>97.085697073146235</v>
      </c>
      <c r="T157" s="91">
        <v>26999</v>
      </c>
      <c r="U157" s="95">
        <f t="shared" si="44"/>
        <v>98.583269434403192</v>
      </c>
      <c r="V157" s="91">
        <v>1435</v>
      </c>
      <c r="W157" s="95">
        <f t="shared" si="29"/>
        <v>106.4540059347181</v>
      </c>
      <c r="X157" s="91">
        <f t="shared" si="36"/>
        <v>11678</v>
      </c>
      <c r="Y157" s="95">
        <f t="shared" si="45"/>
        <v>93.79166332021525</v>
      </c>
      <c r="Z157" s="91">
        <v>436</v>
      </c>
      <c r="AA157" s="95">
        <f t="shared" si="31"/>
        <v>91.983122362869196</v>
      </c>
      <c r="AB157" s="91">
        <v>1461</v>
      </c>
      <c r="AC157" s="95">
        <f t="shared" si="32"/>
        <v>91.028037383177576</v>
      </c>
      <c r="AD157" s="114"/>
      <c r="AE157" s="114"/>
      <c r="AF157" s="114"/>
      <c r="AG157" s="114"/>
      <c r="AH157" s="114"/>
      <c r="AI157" s="114"/>
      <c r="AJ157" s="34">
        <v>6488</v>
      </c>
      <c r="AK157" s="174">
        <f t="shared" si="46"/>
        <v>95.187793427230048</v>
      </c>
      <c r="AL157" s="185" t="s">
        <v>29</v>
      </c>
      <c r="AM157" s="128" t="s">
        <v>29</v>
      </c>
      <c r="AN157" s="128" t="s">
        <v>29</v>
      </c>
      <c r="AO157" s="128" t="s">
        <v>29</v>
      </c>
      <c r="AP157" s="34" t="s">
        <v>167</v>
      </c>
      <c r="AQ157" s="35" t="s">
        <v>167</v>
      </c>
    </row>
    <row r="158" spans="1:52" ht="12" hidden="1" customHeight="1">
      <c r="A158" s="240"/>
      <c r="B158" s="42" t="s">
        <v>65</v>
      </c>
      <c r="C158" s="58" t="s">
        <v>66</v>
      </c>
      <c r="D158" s="97">
        <v>52625</v>
      </c>
      <c r="E158" s="95">
        <f t="shared" si="37"/>
        <v>95.699218039643569</v>
      </c>
      <c r="F158" s="91">
        <v>624</v>
      </c>
      <c r="G158" s="95">
        <f t="shared" si="38"/>
        <v>101.46341463414635</v>
      </c>
      <c r="H158" s="91">
        <v>76</v>
      </c>
      <c r="I158" s="95">
        <f t="shared" si="30"/>
        <v>101.33333333333334</v>
      </c>
      <c r="J158" s="91">
        <f t="shared" si="33"/>
        <v>52001</v>
      </c>
      <c r="K158" s="95">
        <f t="shared" si="39"/>
        <v>95.634022988505748</v>
      </c>
      <c r="L158" s="91">
        <v>24554</v>
      </c>
      <c r="M158" s="95">
        <f t="shared" si="40"/>
        <v>98.964169118536134</v>
      </c>
      <c r="N158" s="91">
        <v>10854</v>
      </c>
      <c r="O158" s="95">
        <f t="shared" si="41"/>
        <v>109.96960486322189</v>
      </c>
      <c r="P158" s="91">
        <f t="shared" si="34"/>
        <v>-13700</v>
      </c>
      <c r="Q158" s="95">
        <f t="shared" si="42"/>
        <v>91.693996385784089</v>
      </c>
      <c r="R158" s="91">
        <f t="shared" si="35"/>
        <v>38301</v>
      </c>
      <c r="S158" s="95">
        <f t="shared" si="43"/>
        <v>97.126844854693914</v>
      </c>
      <c r="T158" s="91">
        <v>26099</v>
      </c>
      <c r="U158" s="95">
        <f t="shared" si="44"/>
        <v>100.81894387144126</v>
      </c>
      <c r="V158" s="91">
        <v>1585</v>
      </c>
      <c r="W158" s="95">
        <f t="shared" ref="W158:W213" si="47">V158/V146*100</f>
        <v>88.845291479820631</v>
      </c>
      <c r="X158" s="91">
        <f t="shared" si="36"/>
        <v>12202</v>
      </c>
      <c r="Y158" s="95">
        <f t="shared" si="45"/>
        <v>90.071602568834436</v>
      </c>
      <c r="Z158" s="91">
        <v>437</v>
      </c>
      <c r="AA158" s="95">
        <f t="shared" si="31"/>
        <v>96.255506607929519</v>
      </c>
      <c r="AB158" s="91">
        <v>1483</v>
      </c>
      <c r="AC158" s="95">
        <f t="shared" si="32"/>
        <v>112.00906344410878</v>
      </c>
      <c r="AD158" s="114"/>
      <c r="AE158" s="114"/>
      <c r="AF158" s="114"/>
      <c r="AG158" s="114"/>
      <c r="AH158" s="114"/>
      <c r="AI158" s="114"/>
      <c r="AJ158" s="34">
        <v>6917</v>
      </c>
      <c r="AK158" s="174">
        <f t="shared" si="46"/>
        <v>80.957397003745328</v>
      </c>
      <c r="AL158" s="185" t="s">
        <v>29</v>
      </c>
      <c r="AM158" s="128" t="s">
        <v>29</v>
      </c>
      <c r="AN158" s="128" t="s">
        <v>29</v>
      </c>
      <c r="AO158" s="128" t="s">
        <v>29</v>
      </c>
      <c r="AP158" s="34" t="s">
        <v>167</v>
      </c>
      <c r="AQ158" s="35" t="s">
        <v>167</v>
      </c>
    </row>
    <row r="159" spans="1:52" s="13" customFormat="1" ht="12" hidden="1" customHeight="1">
      <c r="A159" s="238"/>
      <c r="B159" s="42" t="s">
        <v>67</v>
      </c>
      <c r="C159" s="58" t="s">
        <v>13</v>
      </c>
      <c r="D159" s="97">
        <v>50340</v>
      </c>
      <c r="E159" s="95">
        <f t="shared" si="37"/>
        <v>94.207916159820343</v>
      </c>
      <c r="F159" s="91">
        <v>606</v>
      </c>
      <c r="G159" s="95">
        <f t="shared" si="38"/>
        <v>101.33779264214047</v>
      </c>
      <c r="H159" s="91">
        <v>76</v>
      </c>
      <c r="I159" s="95">
        <f t="shared" si="30"/>
        <v>110.14492753623189</v>
      </c>
      <c r="J159" s="91">
        <f t="shared" si="33"/>
        <v>49734</v>
      </c>
      <c r="K159" s="95">
        <f t="shared" si="39"/>
        <v>94.127221454662461</v>
      </c>
      <c r="L159" s="91">
        <v>23027</v>
      </c>
      <c r="M159" s="95">
        <f t="shared" si="40"/>
        <v>95.551682642433306</v>
      </c>
      <c r="N159" s="91">
        <v>6930</v>
      </c>
      <c r="O159" s="95">
        <f t="shared" si="41"/>
        <v>94.530077752012005</v>
      </c>
      <c r="P159" s="91">
        <f t="shared" si="34"/>
        <v>-16097</v>
      </c>
      <c r="Q159" s="95">
        <f t="shared" si="42"/>
        <v>95.998330152671755</v>
      </c>
      <c r="R159" s="91">
        <f t="shared" si="35"/>
        <v>33637</v>
      </c>
      <c r="S159" s="95">
        <f t="shared" si="43"/>
        <v>93.257367822784104</v>
      </c>
      <c r="T159" s="91">
        <v>27639</v>
      </c>
      <c r="U159" s="95">
        <f t="shared" si="44"/>
        <v>100.17760057992027</v>
      </c>
      <c r="V159" s="91">
        <v>1759</v>
      </c>
      <c r="W159" s="95">
        <f t="shared" si="47"/>
        <v>76.912986445124616</v>
      </c>
      <c r="X159" s="91">
        <f t="shared" si="36"/>
        <v>5998</v>
      </c>
      <c r="Y159" s="95">
        <f t="shared" si="45"/>
        <v>70.739473994574837</v>
      </c>
      <c r="Z159" s="91">
        <v>377</v>
      </c>
      <c r="AA159" s="95">
        <f t="shared" si="31"/>
        <v>87.878787878787875</v>
      </c>
      <c r="AB159" s="91">
        <v>1629</v>
      </c>
      <c r="AC159" s="95">
        <f t="shared" si="32"/>
        <v>111.49897330595482</v>
      </c>
      <c r="AD159" s="114"/>
      <c r="AE159" s="114"/>
      <c r="AF159" s="114"/>
      <c r="AG159" s="114"/>
      <c r="AH159" s="114"/>
      <c r="AI159" s="114"/>
      <c r="AJ159" s="34">
        <v>2942</v>
      </c>
      <c r="AK159" s="174">
        <f t="shared" si="46"/>
        <v>63.241616509028376</v>
      </c>
      <c r="AL159" s="185" t="s">
        <v>29</v>
      </c>
      <c r="AM159" s="128" t="s">
        <v>29</v>
      </c>
      <c r="AN159" s="128" t="s">
        <v>29</v>
      </c>
      <c r="AO159" s="128" t="s">
        <v>29</v>
      </c>
      <c r="AP159" s="34" t="s">
        <v>167</v>
      </c>
      <c r="AQ159" s="35" t="s">
        <v>167</v>
      </c>
      <c r="AR159" s="15"/>
      <c r="AS159" s="15"/>
      <c r="AT159" s="15"/>
      <c r="AU159" s="15"/>
      <c r="AV159" s="15"/>
      <c r="AW159" s="15"/>
      <c r="AX159" s="15"/>
      <c r="AY159" s="15"/>
      <c r="AZ159" s="15"/>
    </row>
    <row r="160" spans="1:52" s="13" customFormat="1" ht="12" hidden="1" customHeight="1">
      <c r="A160" s="238"/>
      <c r="B160" s="42" t="s">
        <v>38</v>
      </c>
      <c r="C160" s="58" t="s">
        <v>14</v>
      </c>
      <c r="D160" s="97">
        <v>52282</v>
      </c>
      <c r="E160" s="95">
        <f t="shared" si="37"/>
        <v>95.805464440820217</v>
      </c>
      <c r="F160" s="91">
        <v>608</v>
      </c>
      <c r="G160" s="95">
        <f t="shared" si="38"/>
        <v>99.184339314845033</v>
      </c>
      <c r="H160" s="91">
        <v>78</v>
      </c>
      <c r="I160" s="95">
        <f t="shared" si="30"/>
        <v>105.40540540540539</v>
      </c>
      <c r="J160" s="91">
        <f t="shared" si="33"/>
        <v>51674</v>
      </c>
      <c r="K160" s="95">
        <f t="shared" si="39"/>
        <v>95.767078097779759</v>
      </c>
      <c r="L160" s="91">
        <v>24928</v>
      </c>
      <c r="M160" s="95">
        <f t="shared" si="40"/>
        <v>95.637828505658931</v>
      </c>
      <c r="N160" s="91">
        <v>8499</v>
      </c>
      <c r="O160" s="95">
        <f t="shared" si="41"/>
        <v>101.08230256898192</v>
      </c>
      <c r="P160" s="91">
        <f t="shared" si="34"/>
        <v>-16429</v>
      </c>
      <c r="Q160" s="95">
        <f t="shared" si="42"/>
        <v>93.045251175171316</v>
      </c>
      <c r="R160" s="91">
        <f t="shared" si="35"/>
        <v>35245</v>
      </c>
      <c r="S160" s="95">
        <f t="shared" si="43"/>
        <v>97.090989228946853</v>
      </c>
      <c r="T160" s="91">
        <v>27093</v>
      </c>
      <c r="U160" s="95">
        <f t="shared" si="44"/>
        <v>100.06648199445985</v>
      </c>
      <c r="V160" s="91">
        <v>1971</v>
      </c>
      <c r="W160" s="95">
        <f t="shared" si="47"/>
        <v>89.876880984952123</v>
      </c>
      <c r="X160" s="91">
        <f t="shared" si="36"/>
        <v>8152</v>
      </c>
      <c r="Y160" s="95">
        <f t="shared" si="45"/>
        <v>88.358985475829172</v>
      </c>
      <c r="Z160" s="91">
        <v>355</v>
      </c>
      <c r="AA160" s="95">
        <f t="shared" si="31"/>
        <v>77.850877192982466</v>
      </c>
      <c r="AB160" s="91">
        <v>1777</v>
      </c>
      <c r="AC160" s="95">
        <f t="shared" si="32"/>
        <v>124.52697967764541</v>
      </c>
      <c r="AD160" s="114"/>
      <c r="AE160" s="114"/>
      <c r="AF160" s="114"/>
      <c r="AG160" s="114"/>
      <c r="AH160" s="114"/>
      <c r="AI160" s="114"/>
      <c r="AJ160" s="34">
        <v>3299</v>
      </c>
      <c r="AK160" s="174">
        <f t="shared" si="46"/>
        <v>74.251631780328609</v>
      </c>
      <c r="AL160" s="185" t="s">
        <v>29</v>
      </c>
      <c r="AM160" s="128" t="s">
        <v>29</v>
      </c>
      <c r="AN160" s="128" t="s">
        <v>29</v>
      </c>
      <c r="AO160" s="128" t="s">
        <v>29</v>
      </c>
      <c r="AP160" s="34" t="s">
        <v>167</v>
      </c>
      <c r="AQ160" s="35" t="s">
        <v>167</v>
      </c>
      <c r="AR160" s="15"/>
      <c r="AS160" s="15"/>
      <c r="AT160" s="15"/>
      <c r="AU160" s="15"/>
      <c r="AV160" s="15"/>
      <c r="AW160" s="15"/>
      <c r="AX160" s="15"/>
      <c r="AY160" s="15"/>
      <c r="AZ160" s="15"/>
    </row>
    <row r="161" spans="1:52" s="13" customFormat="1" ht="12" hidden="1" customHeight="1">
      <c r="A161" s="238"/>
      <c r="B161" s="42" t="s">
        <v>70</v>
      </c>
      <c r="C161" s="58" t="s">
        <v>15</v>
      </c>
      <c r="D161" s="97">
        <v>50077</v>
      </c>
      <c r="E161" s="95">
        <f t="shared" si="37"/>
        <v>94.772800393648623</v>
      </c>
      <c r="F161" s="91">
        <v>599</v>
      </c>
      <c r="G161" s="95">
        <f t="shared" si="38"/>
        <v>100.503355704698</v>
      </c>
      <c r="H161" s="91">
        <v>80</v>
      </c>
      <c r="I161" s="95">
        <f t="shared" si="30"/>
        <v>108.10810810810811</v>
      </c>
      <c r="J161" s="91">
        <f t="shared" si="33"/>
        <v>49478</v>
      </c>
      <c r="K161" s="95">
        <f t="shared" si="39"/>
        <v>94.707424918170858</v>
      </c>
      <c r="L161" s="91">
        <v>23545</v>
      </c>
      <c r="M161" s="95">
        <f t="shared" si="40"/>
        <v>100.0424899086467</v>
      </c>
      <c r="N161" s="91">
        <v>8010</v>
      </c>
      <c r="O161" s="95">
        <f t="shared" si="41"/>
        <v>98.633173254525303</v>
      </c>
      <c r="P161" s="91">
        <f t="shared" si="34"/>
        <v>-15535</v>
      </c>
      <c r="Q161" s="95">
        <f t="shared" si="42"/>
        <v>100.78500064876086</v>
      </c>
      <c r="R161" s="91">
        <f t="shared" si="35"/>
        <v>33943</v>
      </c>
      <c r="S161" s="95">
        <f t="shared" si="43"/>
        <v>92.163783974585243</v>
      </c>
      <c r="T161" s="91">
        <v>25268</v>
      </c>
      <c r="U161" s="95">
        <f t="shared" si="44"/>
        <v>98.391807172617888</v>
      </c>
      <c r="V161" s="91">
        <v>1621</v>
      </c>
      <c r="W161" s="95">
        <f t="shared" si="47"/>
        <v>88.097826086956516</v>
      </c>
      <c r="X161" s="91">
        <f t="shared" si="36"/>
        <v>8675</v>
      </c>
      <c r="Y161" s="95">
        <f t="shared" si="45"/>
        <v>77.816648726228919</v>
      </c>
      <c r="Z161" s="91">
        <v>345</v>
      </c>
      <c r="AA161" s="95">
        <f t="shared" si="31"/>
        <v>93.495934959349597</v>
      </c>
      <c r="AB161" s="91">
        <v>1807</v>
      </c>
      <c r="AC161" s="95">
        <f t="shared" si="32"/>
        <v>98.206521739130437</v>
      </c>
      <c r="AD161" s="114"/>
      <c r="AE161" s="114"/>
      <c r="AF161" s="114"/>
      <c r="AG161" s="114"/>
      <c r="AH161" s="114"/>
      <c r="AI161" s="114"/>
      <c r="AJ161" s="34">
        <v>3983</v>
      </c>
      <c r="AK161" s="174">
        <f t="shared" si="46"/>
        <v>66.328059950041634</v>
      </c>
      <c r="AL161" s="185" t="s">
        <v>29</v>
      </c>
      <c r="AM161" s="128" t="s">
        <v>29</v>
      </c>
      <c r="AN161" s="128" t="s">
        <v>29</v>
      </c>
      <c r="AO161" s="128" t="s">
        <v>29</v>
      </c>
      <c r="AP161" s="34" t="s">
        <v>167</v>
      </c>
      <c r="AQ161" s="35" t="s">
        <v>167</v>
      </c>
      <c r="AR161" s="15"/>
      <c r="AS161" s="15"/>
      <c r="AT161" s="15"/>
      <c r="AU161" s="15"/>
      <c r="AV161" s="15"/>
      <c r="AW161" s="15"/>
      <c r="AX161" s="15"/>
      <c r="AY161" s="15"/>
      <c r="AZ161" s="15"/>
    </row>
    <row r="162" spans="1:52" ht="12" hidden="1" customHeight="1">
      <c r="A162" s="240"/>
      <c r="B162" s="42" t="s">
        <v>73</v>
      </c>
      <c r="C162" s="58" t="s">
        <v>16</v>
      </c>
      <c r="D162" s="97">
        <v>52694</v>
      </c>
      <c r="E162" s="95">
        <f t="shared" si="37"/>
        <v>94.880890217332592</v>
      </c>
      <c r="F162" s="91">
        <v>611</v>
      </c>
      <c r="G162" s="95">
        <f t="shared" si="38"/>
        <v>100.32840722495895</v>
      </c>
      <c r="H162" s="91">
        <v>77</v>
      </c>
      <c r="I162" s="95">
        <f t="shared" si="30"/>
        <v>137.5</v>
      </c>
      <c r="J162" s="91">
        <f t="shared" si="33"/>
        <v>52083</v>
      </c>
      <c r="K162" s="95">
        <f t="shared" si="39"/>
        <v>94.820492280803961</v>
      </c>
      <c r="L162" s="91">
        <v>24411</v>
      </c>
      <c r="M162" s="95">
        <f t="shared" si="40"/>
        <v>96.972947205339054</v>
      </c>
      <c r="N162" s="91">
        <v>12936</v>
      </c>
      <c r="O162" s="95">
        <f t="shared" si="41"/>
        <v>93.800304546443343</v>
      </c>
      <c r="P162" s="91">
        <f t="shared" si="34"/>
        <v>-11475</v>
      </c>
      <c r="Q162" s="95">
        <f t="shared" si="42"/>
        <v>100.81707959936743</v>
      </c>
      <c r="R162" s="91">
        <f t="shared" si="35"/>
        <v>40608</v>
      </c>
      <c r="S162" s="95">
        <f t="shared" si="43"/>
        <v>93.253111652046115</v>
      </c>
      <c r="T162" s="91">
        <v>25621</v>
      </c>
      <c r="U162" s="95">
        <f t="shared" si="44"/>
        <v>101.24076342513928</v>
      </c>
      <c r="V162" s="91">
        <v>1856</v>
      </c>
      <c r="W162" s="95">
        <f t="shared" si="47"/>
        <v>107.71909460243761</v>
      </c>
      <c r="X162" s="91">
        <f t="shared" si="36"/>
        <v>14987</v>
      </c>
      <c r="Y162" s="95">
        <f t="shared" si="45"/>
        <v>82.170075113767211</v>
      </c>
      <c r="Z162" s="91">
        <v>347</v>
      </c>
      <c r="AA162" s="95">
        <f t="shared" si="31"/>
        <v>78.50678733031674</v>
      </c>
      <c r="AB162" s="91">
        <v>3171</v>
      </c>
      <c r="AC162" s="95">
        <f t="shared" si="32"/>
        <v>156.0531496062992</v>
      </c>
      <c r="AD162" s="114"/>
      <c r="AE162" s="114"/>
      <c r="AF162" s="114"/>
      <c r="AG162" s="114"/>
      <c r="AH162" s="114"/>
      <c r="AI162" s="114"/>
      <c r="AJ162" s="34">
        <v>7397</v>
      </c>
      <c r="AK162" s="174">
        <f t="shared" si="46"/>
        <v>75.827780625320358</v>
      </c>
      <c r="AL162" s="185" t="s">
        <v>29</v>
      </c>
      <c r="AM162" s="128" t="s">
        <v>29</v>
      </c>
      <c r="AN162" s="128" t="s">
        <v>29</v>
      </c>
      <c r="AO162" s="128" t="s">
        <v>29</v>
      </c>
      <c r="AP162" s="34" t="s">
        <v>167</v>
      </c>
      <c r="AQ162" s="35" t="s">
        <v>167</v>
      </c>
    </row>
    <row r="163" spans="1:52" ht="12" hidden="1" customHeight="1">
      <c r="A163" s="240"/>
      <c r="B163" s="42" t="s">
        <v>126</v>
      </c>
      <c r="C163" s="58" t="s">
        <v>127</v>
      </c>
      <c r="D163" s="97">
        <v>53160</v>
      </c>
      <c r="E163" s="95">
        <f t="shared" si="37"/>
        <v>94.723900144330997</v>
      </c>
      <c r="F163" s="91">
        <v>541</v>
      </c>
      <c r="G163" s="95">
        <f t="shared" si="38"/>
        <v>81.109445277361317</v>
      </c>
      <c r="H163" s="91">
        <v>42</v>
      </c>
      <c r="I163" s="95">
        <f t="shared" si="30"/>
        <v>40</v>
      </c>
      <c r="J163" s="91">
        <f t="shared" si="33"/>
        <v>52619</v>
      </c>
      <c r="K163" s="95">
        <f t="shared" si="39"/>
        <v>94.887654632668514</v>
      </c>
      <c r="L163" s="91">
        <v>25858</v>
      </c>
      <c r="M163" s="95">
        <f t="shared" si="40"/>
        <v>104.1359590834038</v>
      </c>
      <c r="N163" s="91">
        <v>12626</v>
      </c>
      <c r="O163" s="95">
        <f t="shared" si="41"/>
        <v>101.2023084321898</v>
      </c>
      <c r="P163" s="91">
        <f t="shared" si="34"/>
        <v>-13232</v>
      </c>
      <c r="Q163" s="95">
        <f t="shared" si="42"/>
        <v>107.09834075273167</v>
      </c>
      <c r="R163" s="91">
        <f t="shared" si="35"/>
        <v>39387</v>
      </c>
      <c r="S163" s="95">
        <f t="shared" si="43"/>
        <v>91.38727116638438</v>
      </c>
      <c r="T163" s="91">
        <v>24925</v>
      </c>
      <c r="U163" s="95">
        <f t="shared" si="44"/>
        <v>97.215179999219941</v>
      </c>
      <c r="V163" s="91">
        <v>1660</v>
      </c>
      <c r="W163" s="95">
        <f t="shared" si="47"/>
        <v>92.427616926503347</v>
      </c>
      <c r="X163" s="91">
        <f t="shared" si="36"/>
        <v>14462</v>
      </c>
      <c r="Y163" s="95">
        <f t="shared" si="45"/>
        <v>82.829324169530366</v>
      </c>
      <c r="Z163" s="91">
        <v>330</v>
      </c>
      <c r="AA163" s="95">
        <f t="shared" si="31"/>
        <v>76.036866359447004</v>
      </c>
      <c r="AB163" s="91">
        <v>1137</v>
      </c>
      <c r="AC163" s="95">
        <f t="shared" si="32"/>
        <v>90.96</v>
      </c>
      <c r="AD163" s="114"/>
      <c r="AE163" s="114"/>
      <c r="AF163" s="114"/>
      <c r="AG163" s="114"/>
      <c r="AH163" s="114"/>
      <c r="AI163" s="114"/>
      <c r="AJ163" s="34">
        <v>9351</v>
      </c>
      <c r="AK163" s="174">
        <f t="shared" si="46"/>
        <v>87.877079221877636</v>
      </c>
      <c r="AL163" s="185" t="s">
        <v>29</v>
      </c>
      <c r="AM163" s="128" t="s">
        <v>29</v>
      </c>
      <c r="AN163" s="128" t="s">
        <v>29</v>
      </c>
      <c r="AO163" s="128" t="s">
        <v>29</v>
      </c>
      <c r="AP163" s="34" t="s">
        <v>167</v>
      </c>
      <c r="AQ163" s="35" t="s">
        <v>167</v>
      </c>
    </row>
    <row r="164" spans="1:52" s="13" customFormat="1" ht="12" hidden="1" customHeight="1">
      <c r="A164" s="238"/>
      <c r="B164" s="42" t="s">
        <v>76</v>
      </c>
      <c r="C164" s="58" t="s">
        <v>77</v>
      </c>
      <c r="D164" s="97">
        <v>49153</v>
      </c>
      <c r="E164" s="95">
        <f t="shared" si="37"/>
        <v>95.285451197053405</v>
      </c>
      <c r="F164" s="91">
        <v>536</v>
      </c>
      <c r="G164" s="95">
        <f t="shared" si="38"/>
        <v>88.595041322314046</v>
      </c>
      <c r="H164" s="91">
        <v>37</v>
      </c>
      <c r="I164" s="95">
        <f t="shared" si="30"/>
        <v>56.060606060606055</v>
      </c>
      <c r="J164" s="91">
        <f t="shared" si="33"/>
        <v>48617</v>
      </c>
      <c r="K164" s="95">
        <f t="shared" si="39"/>
        <v>95.364848960376619</v>
      </c>
      <c r="L164" s="91">
        <v>23276</v>
      </c>
      <c r="M164" s="95">
        <f t="shared" si="40"/>
        <v>99.444586858070579</v>
      </c>
      <c r="N164" s="91">
        <v>10417</v>
      </c>
      <c r="O164" s="95">
        <f t="shared" si="41"/>
        <v>95.29777696459611</v>
      </c>
      <c r="P164" s="91">
        <f t="shared" si="34"/>
        <v>-12859</v>
      </c>
      <c r="Q164" s="95">
        <f t="shared" si="42"/>
        <v>103.07815631262525</v>
      </c>
      <c r="R164" s="91">
        <f t="shared" si="35"/>
        <v>35758</v>
      </c>
      <c r="S164" s="95">
        <f t="shared" si="43"/>
        <v>92.865861576418652</v>
      </c>
      <c r="T164" s="91">
        <v>24601</v>
      </c>
      <c r="U164" s="95">
        <f t="shared" si="44"/>
        <v>100.3958537381652</v>
      </c>
      <c r="V164" s="91">
        <v>1648</v>
      </c>
      <c r="W164" s="95">
        <f t="shared" si="47"/>
        <v>100.12150668286756</v>
      </c>
      <c r="X164" s="91">
        <f t="shared" si="36"/>
        <v>11157</v>
      </c>
      <c r="Y164" s="95">
        <f t="shared" si="45"/>
        <v>79.687165202485531</v>
      </c>
      <c r="Z164" s="91">
        <v>293</v>
      </c>
      <c r="AA164" s="95">
        <f t="shared" si="31"/>
        <v>76.50130548302873</v>
      </c>
      <c r="AB164" s="91">
        <v>1156</v>
      </c>
      <c r="AC164" s="95">
        <f t="shared" si="32"/>
        <v>103.39892665474059</v>
      </c>
      <c r="AD164" s="114"/>
      <c r="AE164" s="114"/>
      <c r="AF164" s="114"/>
      <c r="AG164" s="114"/>
      <c r="AH164" s="114"/>
      <c r="AI164" s="114"/>
      <c r="AJ164" s="34">
        <v>6555</v>
      </c>
      <c r="AK164" s="174">
        <f t="shared" si="46"/>
        <v>79.570284049526592</v>
      </c>
      <c r="AL164" s="185" t="s">
        <v>29</v>
      </c>
      <c r="AM164" s="128" t="s">
        <v>29</v>
      </c>
      <c r="AN164" s="128" t="s">
        <v>29</v>
      </c>
      <c r="AO164" s="128" t="s">
        <v>29</v>
      </c>
      <c r="AP164" s="34" t="s">
        <v>167</v>
      </c>
      <c r="AQ164" s="35" t="s">
        <v>167</v>
      </c>
      <c r="AR164" s="15"/>
      <c r="AS164" s="15"/>
      <c r="AT164" s="15"/>
      <c r="AU164" s="15"/>
      <c r="AV164" s="15"/>
      <c r="AW164" s="15"/>
      <c r="AX164" s="15"/>
      <c r="AY164" s="15"/>
      <c r="AZ164" s="15"/>
    </row>
    <row r="165" spans="1:52" s="13" customFormat="1" ht="12" hidden="1" customHeight="1">
      <c r="A165" s="238"/>
      <c r="B165" s="43" t="s">
        <v>78</v>
      </c>
      <c r="C165" s="58" t="s">
        <v>20</v>
      </c>
      <c r="D165" s="99">
        <v>37262</v>
      </c>
      <c r="E165" s="93">
        <f t="shared" si="37"/>
        <v>64.656174628238276</v>
      </c>
      <c r="F165" s="92">
        <v>829</v>
      </c>
      <c r="G165" s="93">
        <f t="shared" si="38"/>
        <v>126.75840978593271</v>
      </c>
      <c r="H165" s="92">
        <v>330</v>
      </c>
      <c r="I165" s="93">
        <f t="shared" si="30"/>
        <v>323.52941176470591</v>
      </c>
      <c r="J165" s="92">
        <f t="shared" si="33"/>
        <v>36433</v>
      </c>
      <c r="K165" s="93">
        <f t="shared" si="39"/>
        <v>63.94334556048932</v>
      </c>
      <c r="L165" s="92">
        <v>16941</v>
      </c>
      <c r="M165" s="93">
        <f t="shared" si="40"/>
        <v>66.667978434536224</v>
      </c>
      <c r="N165" s="92">
        <v>8322</v>
      </c>
      <c r="O165" s="93">
        <f t="shared" si="41"/>
        <v>56.006460730870181</v>
      </c>
      <c r="P165" s="92">
        <f t="shared" si="34"/>
        <v>-8619</v>
      </c>
      <c r="Q165" s="93">
        <f t="shared" si="42"/>
        <v>81.681197877179684</v>
      </c>
      <c r="R165" s="92">
        <f t="shared" si="35"/>
        <v>27814</v>
      </c>
      <c r="S165" s="93">
        <f t="shared" si="43"/>
        <v>59.911685514270332</v>
      </c>
      <c r="T165" s="92">
        <v>17800</v>
      </c>
      <c r="U165" s="93">
        <f t="shared" si="44"/>
        <v>69.533966170553541</v>
      </c>
      <c r="V165" s="92">
        <v>903</v>
      </c>
      <c r="W165" s="93">
        <f t="shared" si="47"/>
        <v>48.237179487179489</v>
      </c>
      <c r="X165" s="92">
        <f t="shared" si="36"/>
        <v>10014</v>
      </c>
      <c r="Y165" s="93">
        <f t="shared" si="45"/>
        <v>48.084125612215502</v>
      </c>
      <c r="Z165" s="92">
        <v>184</v>
      </c>
      <c r="AA165" s="93">
        <f t="shared" si="31"/>
        <v>42.691415313225058</v>
      </c>
      <c r="AB165" s="92">
        <v>578</v>
      </c>
      <c r="AC165" s="93">
        <f t="shared" si="32"/>
        <v>35.745207173778603</v>
      </c>
      <c r="AD165" s="116"/>
      <c r="AE165" s="116"/>
      <c r="AF165" s="116"/>
      <c r="AG165" s="116"/>
      <c r="AH165" s="116"/>
      <c r="AI165" s="116"/>
      <c r="AJ165" s="36">
        <v>6214</v>
      </c>
      <c r="AK165" s="175">
        <f t="shared" si="46"/>
        <v>50.524432880722017</v>
      </c>
      <c r="AL165" s="187" t="s">
        <v>29</v>
      </c>
      <c r="AM165" s="188" t="s">
        <v>29</v>
      </c>
      <c r="AN165" s="188" t="s">
        <v>29</v>
      </c>
      <c r="AO165" s="188" t="s">
        <v>29</v>
      </c>
      <c r="AP165" s="34" t="s">
        <v>167</v>
      </c>
      <c r="AQ165" s="37" t="s">
        <v>167</v>
      </c>
      <c r="AR165" s="76"/>
      <c r="AS165" s="15"/>
      <c r="AT165" s="15"/>
      <c r="AU165" s="15"/>
      <c r="AV165" s="15"/>
      <c r="AW165" s="15"/>
      <c r="AX165" s="15"/>
      <c r="AY165" s="15"/>
      <c r="AZ165" s="15"/>
    </row>
    <row r="166" spans="1:52" s="13" customFormat="1" ht="12" hidden="1" customHeight="1">
      <c r="A166" s="238"/>
      <c r="B166" s="41" t="s">
        <v>128</v>
      </c>
      <c r="C166" s="59" t="s">
        <v>129</v>
      </c>
      <c r="D166" s="101">
        <v>43135</v>
      </c>
      <c r="E166" s="94">
        <f t="shared" si="37"/>
        <v>77.61443788685763</v>
      </c>
      <c r="F166" s="96">
        <v>867</v>
      </c>
      <c r="G166" s="94">
        <f t="shared" si="38"/>
        <v>142.5986842105263</v>
      </c>
      <c r="H166" s="96">
        <v>378</v>
      </c>
      <c r="I166" s="94">
        <f t="shared" si="30"/>
        <v>484.61538461538458</v>
      </c>
      <c r="J166" s="96">
        <f t="shared" si="33"/>
        <v>42268</v>
      </c>
      <c r="K166" s="94">
        <f t="shared" si="39"/>
        <v>76.895648377237663</v>
      </c>
      <c r="L166" s="96">
        <v>23666</v>
      </c>
      <c r="M166" s="94">
        <f t="shared" si="40"/>
        <v>94.656427485801132</v>
      </c>
      <c r="N166" s="96">
        <v>8936</v>
      </c>
      <c r="O166" s="94">
        <f t="shared" si="41"/>
        <v>66.836200448765894</v>
      </c>
      <c r="P166" s="96">
        <f t="shared" si="34"/>
        <v>-14730</v>
      </c>
      <c r="Q166" s="94">
        <f t="shared" si="42"/>
        <v>126.6334250343879</v>
      </c>
      <c r="R166" s="96">
        <f t="shared" si="35"/>
        <v>27538</v>
      </c>
      <c r="S166" s="94">
        <f t="shared" si="43"/>
        <v>63.545320287982278</v>
      </c>
      <c r="T166" s="96">
        <v>18035</v>
      </c>
      <c r="U166" s="94">
        <f t="shared" si="44"/>
        <v>71.775381064193894</v>
      </c>
      <c r="V166" s="96">
        <v>1430</v>
      </c>
      <c r="W166" s="94">
        <f t="shared" si="47"/>
        <v>86.666666666666671</v>
      </c>
      <c r="X166" s="96">
        <f t="shared" si="36"/>
        <v>9503</v>
      </c>
      <c r="Y166" s="94">
        <f t="shared" si="45"/>
        <v>52.188478225053544</v>
      </c>
      <c r="Z166" s="96">
        <v>201</v>
      </c>
      <c r="AA166" s="94">
        <f t="shared" si="31"/>
        <v>44.567627494456765</v>
      </c>
      <c r="AB166" s="96">
        <v>316</v>
      </c>
      <c r="AC166" s="94">
        <f t="shared" si="32"/>
        <v>28.701180744777478</v>
      </c>
      <c r="AD166" s="111"/>
      <c r="AE166" s="111"/>
      <c r="AF166" s="111"/>
      <c r="AG166" s="111"/>
      <c r="AH166" s="111"/>
      <c r="AI166" s="111"/>
      <c r="AJ166" s="30">
        <v>6114</v>
      </c>
      <c r="AK166" s="47">
        <f t="shared" si="46"/>
        <v>56.29315900929933</v>
      </c>
      <c r="AL166" s="189" t="s">
        <v>29</v>
      </c>
      <c r="AM166" s="180" t="s">
        <v>29</v>
      </c>
      <c r="AN166" s="180" t="s">
        <v>29</v>
      </c>
      <c r="AO166" s="180" t="s">
        <v>29</v>
      </c>
      <c r="AP166" s="30" t="s">
        <v>167</v>
      </c>
      <c r="AQ166" s="31" t="s">
        <v>167</v>
      </c>
      <c r="AR166" s="15"/>
      <c r="AS166" s="15"/>
      <c r="AT166" s="15"/>
      <c r="AU166" s="15"/>
      <c r="AV166" s="15"/>
      <c r="AW166" s="15"/>
      <c r="AX166" s="15"/>
      <c r="AY166" s="15"/>
      <c r="AZ166" s="15"/>
    </row>
    <row r="167" spans="1:52" s="13" customFormat="1" ht="12" hidden="1" customHeight="1">
      <c r="A167" s="238"/>
      <c r="B167" s="42" t="s">
        <v>60</v>
      </c>
      <c r="C167" s="58" t="s">
        <v>18</v>
      </c>
      <c r="D167" s="97">
        <v>50251</v>
      </c>
      <c r="E167" s="95">
        <f t="shared" si="37"/>
        <v>88.175118441831899</v>
      </c>
      <c r="F167" s="91">
        <v>579</v>
      </c>
      <c r="G167" s="95">
        <f t="shared" si="38"/>
        <v>91.469194312796205</v>
      </c>
      <c r="H167" s="91">
        <v>80</v>
      </c>
      <c r="I167" s="95">
        <f t="shared" si="30"/>
        <v>96.385542168674704</v>
      </c>
      <c r="J167" s="91">
        <f t="shared" si="33"/>
        <v>49672</v>
      </c>
      <c r="K167" s="95">
        <f t="shared" si="39"/>
        <v>88.138119488262319</v>
      </c>
      <c r="L167" s="91">
        <v>25110</v>
      </c>
      <c r="M167" s="95">
        <f t="shared" si="40"/>
        <v>95.689950840288091</v>
      </c>
      <c r="N167" s="91">
        <v>7480</v>
      </c>
      <c r="O167" s="95">
        <f t="shared" si="41"/>
        <v>66.365007541478121</v>
      </c>
      <c r="P167" s="91">
        <f t="shared" si="34"/>
        <v>-17630</v>
      </c>
      <c r="Q167" s="95">
        <f t="shared" si="42"/>
        <v>117.7688710754843</v>
      </c>
      <c r="R167" s="91">
        <f t="shared" si="35"/>
        <v>32042</v>
      </c>
      <c r="S167" s="95">
        <f t="shared" si="43"/>
        <v>77.420446033778717</v>
      </c>
      <c r="T167" s="91">
        <v>21290</v>
      </c>
      <c r="U167" s="95">
        <f t="shared" si="44"/>
        <v>80.233653664970788</v>
      </c>
      <c r="V167" s="91">
        <v>2102</v>
      </c>
      <c r="W167" s="95">
        <f t="shared" si="47"/>
        <v>147.50877192982458</v>
      </c>
      <c r="X167" s="91">
        <f t="shared" si="36"/>
        <v>10752</v>
      </c>
      <c r="Y167" s="95">
        <f t="shared" si="45"/>
        <v>72.394290331268522</v>
      </c>
      <c r="Z167" s="91">
        <v>247</v>
      </c>
      <c r="AA167" s="95">
        <f t="shared" si="31"/>
        <v>56.264236902050115</v>
      </c>
      <c r="AB167" s="91">
        <v>328</v>
      </c>
      <c r="AC167" s="95">
        <f t="shared" si="32"/>
        <v>25.786163522012579</v>
      </c>
      <c r="AD167" s="114"/>
      <c r="AE167" s="114"/>
      <c r="AF167" s="114"/>
      <c r="AG167" s="114"/>
      <c r="AH167" s="114"/>
      <c r="AI167" s="114"/>
      <c r="AJ167" s="34">
        <v>6183</v>
      </c>
      <c r="AK167" s="174">
        <f t="shared" si="46"/>
        <v>70.703259005145796</v>
      </c>
      <c r="AL167" s="185" t="s">
        <v>29</v>
      </c>
      <c r="AM167" s="128" t="s">
        <v>29</v>
      </c>
      <c r="AN167" s="128" t="s">
        <v>29</v>
      </c>
      <c r="AO167" s="128" t="s">
        <v>29</v>
      </c>
      <c r="AP167" s="34" t="s">
        <v>167</v>
      </c>
      <c r="AQ167" s="35" t="s">
        <v>167</v>
      </c>
      <c r="AR167" s="15"/>
      <c r="AS167" s="15"/>
      <c r="AT167" s="15"/>
      <c r="AU167" s="15"/>
      <c r="AV167" s="15"/>
      <c r="AW167" s="15"/>
      <c r="AX167" s="15"/>
      <c r="AY167" s="15"/>
      <c r="AZ167" s="15"/>
    </row>
    <row r="168" spans="1:52" s="13" customFormat="1" ht="12" hidden="1" customHeight="1">
      <c r="A168" s="238"/>
      <c r="B168" s="42" t="s">
        <v>62</v>
      </c>
      <c r="C168" s="58" t="s">
        <v>10</v>
      </c>
      <c r="D168" s="97">
        <v>47467</v>
      </c>
      <c r="E168" s="95">
        <f t="shared" si="37"/>
        <v>86.940674396029081</v>
      </c>
      <c r="F168" s="91">
        <v>536</v>
      </c>
      <c r="G168" s="95">
        <f t="shared" si="38"/>
        <v>89.333333333333329</v>
      </c>
      <c r="H168" s="91">
        <v>37</v>
      </c>
      <c r="I168" s="95">
        <f t="shared" si="30"/>
        <v>44.578313253012048</v>
      </c>
      <c r="J168" s="91">
        <f t="shared" si="33"/>
        <v>46931</v>
      </c>
      <c r="K168" s="95">
        <f t="shared" si="39"/>
        <v>86.914087819693691</v>
      </c>
      <c r="L168" s="91">
        <v>21827</v>
      </c>
      <c r="M168" s="95">
        <f t="shared" si="40"/>
        <v>84.063161948777193</v>
      </c>
      <c r="N168" s="91">
        <v>5535</v>
      </c>
      <c r="O168" s="95">
        <f t="shared" si="41"/>
        <v>70.232204035020942</v>
      </c>
      <c r="P168" s="91">
        <f t="shared" si="34"/>
        <v>-16292</v>
      </c>
      <c r="Q168" s="95">
        <f t="shared" si="42"/>
        <v>90.090687900906872</v>
      </c>
      <c r="R168" s="91">
        <f t="shared" si="35"/>
        <v>30639</v>
      </c>
      <c r="S168" s="95">
        <f t="shared" si="43"/>
        <v>85.31451006599282</v>
      </c>
      <c r="T168" s="91">
        <v>23069</v>
      </c>
      <c r="U168" s="95">
        <f t="shared" si="44"/>
        <v>84.871785438357676</v>
      </c>
      <c r="V168" s="91">
        <v>1792</v>
      </c>
      <c r="W168" s="95">
        <f t="shared" si="47"/>
        <v>135.14328808446456</v>
      </c>
      <c r="X168" s="91">
        <f t="shared" si="36"/>
        <v>7570</v>
      </c>
      <c r="Y168" s="95">
        <f t="shared" si="45"/>
        <v>86.692624828218044</v>
      </c>
      <c r="Z168" s="91">
        <v>286</v>
      </c>
      <c r="AA168" s="95">
        <f t="shared" si="31"/>
        <v>69.24939467312349</v>
      </c>
      <c r="AB168" s="91">
        <v>439</v>
      </c>
      <c r="AC168" s="95">
        <f t="shared" si="32"/>
        <v>33.639846743295024</v>
      </c>
      <c r="AD168" s="114"/>
      <c r="AE168" s="114"/>
      <c r="AF168" s="114"/>
      <c r="AG168" s="114"/>
      <c r="AH168" s="114"/>
      <c r="AI168" s="114"/>
      <c r="AJ168" s="34">
        <v>3990</v>
      </c>
      <c r="AK168" s="174">
        <f t="shared" si="46"/>
        <v>85.824908582490849</v>
      </c>
      <c r="AL168" s="185" t="s">
        <v>29</v>
      </c>
      <c r="AM168" s="128" t="s">
        <v>29</v>
      </c>
      <c r="AN168" s="128" t="s">
        <v>29</v>
      </c>
      <c r="AO168" s="128" t="s">
        <v>29</v>
      </c>
      <c r="AP168" s="34" t="s">
        <v>167</v>
      </c>
      <c r="AQ168" s="35" t="s">
        <v>167</v>
      </c>
      <c r="AR168" s="15"/>
      <c r="AS168" s="15"/>
      <c r="AT168" s="15"/>
      <c r="AU168" s="15"/>
      <c r="AV168" s="15"/>
      <c r="AW168" s="15"/>
      <c r="AX168" s="15"/>
      <c r="AY168" s="15"/>
      <c r="AZ168" s="15"/>
    </row>
    <row r="169" spans="1:52" s="13" customFormat="1" ht="12" hidden="1" customHeight="1">
      <c r="A169" s="238"/>
      <c r="B169" s="42" t="s">
        <v>64</v>
      </c>
      <c r="C169" s="58" t="s">
        <v>42</v>
      </c>
      <c r="D169" s="97">
        <v>47146</v>
      </c>
      <c r="E169" s="95">
        <f t="shared" si="37"/>
        <v>85.97793380140422</v>
      </c>
      <c r="F169" s="91">
        <v>539</v>
      </c>
      <c r="G169" s="95">
        <f t="shared" si="38"/>
        <v>85.284810126582272</v>
      </c>
      <c r="H169" s="91">
        <v>40</v>
      </c>
      <c r="I169" s="95">
        <f t="shared" si="30"/>
        <v>44.444444444444443</v>
      </c>
      <c r="J169" s="91">
        <f t="shared" si="33"/>
        <v>46607</v>
      </c>
      <c r="K169" s="95">
        <f t="shared" si="39"/>
        <v>85.986015534195531</v>
      </c>
      <c r="L169" s="91">
        <v>21892</v>
      </c>
      <c r="M169" s="95">
        <f t="shared" si="40"/>
        <v>84.362235067437368</v>
      </c>
      <c r="N169" s="91">
        <v>5684</v>
      </c>
      <c r="O169" s="95">
        <f t="shared" si="41"/>
        <v>54.52801227935533</v>
      </c>
      <c r="P169" s="91">
        <f t="shared" si="34"/>
        <v>-16208</v>
      </c>
      <c r="Q169" s="95">
        <f t="shared" si="42"/>
        <v>104.39263171454334</v>
      </c>
      <c r="R169" s="91">
        <f t="shared" si="35"/>
        <v>30399</v>
      </c>
      <c r="S169" s="95">
        <f t="shared" si="43"/>
        <v>78.597099051115649</v>
      </c>
      <c r="T169" s="91">
        <v>23154</v>
      </c>
      <c r="U169" s="95">
        <f t="shared" si="44"/>
        <v>85.758731804881663</v>
      </c>
      <c r="V169" s="91">
        <v>1286</v>
      </c>
      <c r="W169" s="95">
        <f t="shared" si="47"/>
        <v>89.616724738675956</v>
      </c>
      <c r="X169" s="91">
        <f t="shared" si="36"/>
        <v>7245</v>
      </c>
      <c r="Y169" s="95">
        <f t="shared" si="45"/>
        <v>62.039732830964212</v>
      </c>
      <c r="Z169" s="91">
        <v>250</v>
      </c>
      <c r="AA169" s="95">
        <f t="shared" si="31"/>
        <v>57.339449541284402</v>
      </c>
      <c r="AB169" s="91">
        <v>518</v>
      </c>
      <c r="AC169" s="95">
        <f t="shared" si="32"/>
        <v>35.455167693360714</v>
      </c>
      <c r="AD169" s="114"/>
      <c r="AE169" s="114"/>
      <c r="AF169" s="114"/>
      <c r="AG169" s="114"/>
      <c r="AH169" s="114"/>
      <c r="AI169" s="114"/>
      <c r="AJ169" s="34">
        <v>4185</v>
      </c>
      <c r="AK169" s="174">
        <f t="shared" si="46"/>
        <v>64.503699136868065</v>
      </c>
      <c r="AL169" s="185" t="s">
        <v>29</v>
      </c>
      <c r="AM169" s="128" t="s">
        <v>29</v>
      </c>
      <c r="AN169" s="128" t="s">
        <v>29</v>
      </c>
      <c r="AO169" s="128" t="s">
        <v>29</v>
      </c>
      <c r="AP169" s="34" t="s">
        <v>167</v>
      </c>
      <c r="AQ169" s="35" t="s">
        <v>167</v>
      </c>
      <c r="AR169" s="15"/>
      <c r="AS169" s="15"/>
      <c r="AT169" s="15"/>
      <c r="AU169" s="15"/>
      <c r="AV169" s="15"/>
      <c r="AW169" s="15"/>
      <c r="AX169" s="15"/>
      <c r="AY169" s="15"/>
      <c r="AZ169" s="15"/>
    </row>
    <row r="170" spans="1:52" s="13" customFormat="1" ht="12" hidden="1" customHeight="1">
      <c r="A170" s="238"/>
      <c r="B170" s="42" t="s">
        <v>65</v>
      </c>
      <c r="C170" s="58" t="s">
        <v>66</v>
      </c>
      <c r="D170" s="97">
        <v>48003</v>
      </c>
      <c r="E170" s="95">
        <f t="shared" si="37"/>
        <v>91.217102137767228</v>
      </c>
      <c r="F170" s="91">
        <v>594</v>
      </c>
      <c r="G170" s="95">
        <f t="shared" si="38"/>
        <v>95.192307692307693</v>
      </c>
      <c r="H170" s="91">
        <v>95</v>
      </c>
      <c r="I170" s="95">
        <f t="shared" si="30"/>
        <v>125</v>
      </c>
      <c r="J170" s="91">
        <f t="shared" si="33"/>
        <v>47409</v>
      </c>
      <c r="K170" s="95">
        <f t="shared" si="39"/>
        <v>91.169400588450216</v>
      </c>
      <c r="L170" s="91">
        <v>23341</v>
      </c>
      <c r="M170" s="95">
        <f t="shared" si="40"/>
        <v>95.059868045939567</v>
      </c>
      <c r="N170" s="91">
        <v>7925</v>
      </c>
      <c r="O170" s="95">
        <f t="shared" si="41"/>
        <v>73.014556845402609</v>
      </c>
      <c r="P170" s="91">
        <f t="shared" si="34"/>
        <v>-15416</v>
      </c>
      <c r="Q170" s="95">
        <f t="shared" si="42"/>
        <v>112.52554744525547</v>
      </c>
      <c r="R170" s="91">
        <f t="shared" si="35"/>
        <v>31993</v>
      </c>
      <c r="S170" s="95">
        <f t="shared" si="43"/>
        <v>83.530456123861001</v>
      </c>
      <c r="T170" s="91">
        <v>22870</v>
      </c>
      <c r="U170" s="95">
        <f t="shared" si="44"/>
        <v>87.627878462776351</v>
      </c>
      <c r="V170" s="91">
        <v>1498</v>
      </c>
      <c r="W170" s="95">
        <f t="shared" si="47"/>
        <v>94.511041009463725</v>
      </c>
      <c r="X170" s="91">
        <f t="shared" si="36"/>
        <v>9123</v>
      </c>
      <c r="Y170" s="95">
        <f t="shared" si="45"/>
        <v>74.766431732502866</v>
      </c>
      <c r="Z170" s="91">
        <v>265</v>
      </c>
      <c r="AA170" s="95">
        <f t="shared" si="31"/>
        <v>60.640732265446232</v>
      </c>
      <c r="AB170" s="91">
        <v>407</v>
      </c>
      <c r="AC170" s="95">
        <f t="shared" si="32"/>
        <v>27.444369521240731</v>
      </c>
      <c r="AD170" s="114"/>
      <c r="AE170" s="114"/>
      <c r="AF170" s="114"/>
      <c r="AG170" s="114"/>
      <c r="AH170" s="114"/>
      <c r="AI170" s="114"/>
      <c r="AJ170" s="34">
        <v>5560</v>
      </c>
      <c r="AK170" s="174">
        <f t="shared" si="46"/>
        <v>80.381668353332373</v>
      </c>
      <c r="AL170" s="185" t="s">
        <v>29</v>
      </c>
      <c r="AM170" s="128" t="s">
        <v>29</v>
      </c>
      <c r="AN170" s="128" t="s">
        <v>29</v>
      </c>
      <c r="AO170" s="128" t="s">
        <v>29</v>
      </c>
      <c r="AP170" s="34" t="s">
        <v>167</v>
      </c>
      <c r="AQ170" s="35" t="s">
        <v>167</v>
      </c>
      <c r="AR170" s="15"/>
      <c r="AS170" s="15"/>
      <c r="AT170" s="15"/>
      <c r="AU170" s="15"/>
      <c r="AV170" s="15"/>
      <c r="AW170" s="15"/>
      <c r="AX170" s="15"/>
      <c r="AY170" s="15"/>
      <c r="AZ170" s="15"/>
    </row>
    <row r="171" spans="1:52" ht="12" hidden="1" customHeight="1">
      <c r="A171" s="240"/>
      <c r="B171" s="42" t="s">
        <v>67</v>
      </c>
      <c r="C171" s="58" t="s">
        <v>13</v>
      </c>
      <c r="D171" s="97">
        <v>47323</v>
      </c>
      <c r="E171" s="95">
        <f t="shared" si="37"/>
        <v>94.006754072308311</v>
      </c>
      <c r="F171" s="91">
        <v>542</v>
      </c>
      <c r="G171" s="95">
        <f t="shared" si="38"/>
        <v>89.438943894389439</v>
      </c>
      <c r="H171" s="91">
        <v>43</v>
      </c>
      <c r="I171" s="95">
        <f t="shared" si="30"/>
        <v>56.578947368421048</v>
      </c>
      <c r="J171" s="91">
        <f t="shared" si="33"/>
        <v>46781</v>
      </c>
      <c r="K171" s="95">
        <f t="shared" si="39"/>
        <v>94.062412032010286</v>
      </c>
      <c r="L171" s="91">
        <v>22069</v>
      </c>
      <c r="M171" s="95">
        <f t="shared" si="40"/>
        <v>95.839666478481774</v>
      </c>
      <c r="N171" s="91">
        <v>6408</v>
      </c>
      <c r="O171" s="95">
        <f t="shared" si="41"/>
        <v>92.467532467532465</v>
      </c>
      <c r="P171" s="91">
        <f t="shared" si="34"/>
        <v>-15661</v>
      </c>
      <c r="Q171" s="95">
        <f t="shared" si="42"/>
        <v>97.291420761632608</v>
      </c>
      <c r="R171" s="91">
        <f t="shared" si="35"/>
        <v>31120</v>
      </c>
      <c r="S171" s="95">
        <f t="shared" si="43"/>
        <v>92.517168594107673</v>
      </c>
      <c r="T171" s="91">
        <v>25324</v>
      </c>
      <c r="U171" s="95">
        <f t="shared" si="44"/>
        <v>91.624154274756691</v>
      </c>
      <c r="V171" s="91">
        <v>1663</v>
      </c>
      <c r="W171" s="95">
        <f t="shared" si="47"/>
        <v>94.542353610005677</v>
      </c>
      <c r="X171" s="91">
        <f t="shared" si="36"/>
        <v>5796</v>
      </c>
      <c r="Y171" s="95">
        <f t="shared" si="45"/>
        <v>96.632210736912299</v>
      </c>
      <c r="Z171" s="91">
        <v>242</v>
      </c>
      <c r="AA171" s="95">
        <f t="shared" si="31"/>
        <v>64.190981432360743</v>
      </c>
      <c r="AB171" s="91">
        <v>696</v>
      </c>
      <c r="AC171" s="95">
        <f t="shared" si="32"/>
        <v>42.7255985267035</v>
      </c>
      <c r="AD171" s="114"/>
      <c r="AE171" s="114"/>
      <c r="AF171" s="114"/>
      <c r="AG171" s="114"/>
      <c r="AH171" s="114"/>
      <c r="AI171" s="114"/>
      <c r="AJ171" s="34">
        <v>2867</v>
      </c>
      <c r="AK171" s="174">
        <f t="shared" si="46"/>
        <v>97.450713800135958</v>
      </c>
      <c r="AL171" s="185" t="s">
        <v>29</v>
      </c>
      <c r="AM171" s="128" t="s">
        <v>29</v>
      </c>
      <c r="AN171" s="128" t="s">
        <v>29</v>
      </c>
      <c r="AO171" s="128" t="s">
        <v>29</v>
      </c>
      <c r="AP171" s="34" t="s">
        <v>167</v>
      </c>
      <c r="AQ171" s="35" t="s">
        <v>167</v>
      </c>
    </row>
    <row r="172" spans="1:52" ht="12" hidden="1" customHeight="1">
      <c r="A172" s="240"/>
      <c r="B172" s="42" t="s">
        <v>38</v>
      </c>
      <c r="C172" s="58" t="s">
        <v>14</v>
      </c>
      <c r="D172" s="97">
        <v>50120</v>
      </c>
      <c r="E172" s="95">
        <f t="shared" si="37"/>
        <v>95.864733560307556</v>
      </c>
      <c r="F172" s="91">
        <v>546</v>
      </c>
      <c r="G172" s="95">
        <f t="shared" si="38"/>
        <v>89.80263157894737</v>
      </c>
      <c r="H172" s="91">
        <v>47</v>
      </c>
      <c r="I172" s="95">
        <f t="shared" si="30"/>
        <v>60.256410256410255</v>
      </c>
      <c r="J172" s="91">
        <f t="shared" si="33"/>
        <v>49574</v>
      </c>
      <c r="K172" s="95">
        <f t="shared" si="39"/>
        <v>95.936060688160381</v>
      </c>
      <c r="L172" s="91">
        <v>23616</v>
      </c>
      <c r="M172" s="95">
        <f t="shared" si="40"/>
        <v>94.73684210526315</v>
      </c>
      <c r="N172" s="91">
        <v>7834</v>
      </c>
      <c r="O172" s="95">
        <f t="shared" si="41"/>
        <v>92.175550064713491</v>
      </c>
      <c r="P172" s="91">
        <f t="shared" si="34"/>
        <v>-15782</v>
      </c>
      <c r="Q172" s="95">
        <f t="shared" si="42"/>
        <v>96.061841864994818</v>
      </c>
      <c r="R172" s="91">
        <f t="shared" si="35"/>
        <v>33792</v>
      </c>
      <c r="S172" s="95">
        <f t="shared" si="43"/>
        <v>95.877429422613133</v>
      </c>
      <c r="T172" s="91">
        <v>25103</v>
      </c>
      <c r="U172" s="95">
        <f t="shared" si="44"/>
        <v>92.654929317535888</v>
      </c>
      <c r="V172" s="91">
        <v>1983</v>
      </c>
      <c r="W172" s="95">
        <f t="shared" si="47"/>
        <v>100.60882800608827</v>
      </c>
      <c r="X172" s="91">
        <f t="shared" si="36"/>
        <v>8689</v>
      </c>
      <c r="Y172" s="95">
        <f t="shared" si="45"/>
        <v>106.58734052993131</v>
      </c>
      <c r="Z172" s="91">
        <v>229</v>
      </c>
      <c r="AA172" s="95">
        <f t="shared" si="31"/>
        <v>64.507042253521135</v>
      </c>
      <c r="AB172" s="91">
        <v>1175</v>
      </c>
      <c r="AC172" s="95">
        <f t="shared" si="32"/>
        <v>66.122678671918962</v>
      </c>
      <c r="AD172" s="114"/>
      <c r="AE172" s="114"/>
      <c r="AF172" s="114"/>
      <c r="AG172" s="114"/>
      <c r="AH172" s="114"/>
      <c r="AI172" s="114"/>
      <c r="AJ172" s="34">
        <v>3872</v>
      </c>
      <c r="AK172" s="174">
        <f t="shared" si="46"/>
        <v>117.36889966656562</v>
      </c>
      <c r="AL172" s="185" t="s">
        <v>29</v>
      </c>
      <c r="AM172" s="128" t="s">
        <v>29</v>
      </c>
      <c r="AN172" s="128" t="s">
        <v>29</v>
      </c>
      <c r="AO172" s="128" t="s">
        <v>29</v>
      </c>
      <c r="AP172" s="34" t="s">
        <v>167</v>
      </c>
      <c r="AQ172" s="35" t="s">
        <v>167</v>
      </c>
    </row>
    <row r="173" spans="1:52" ht="12" hidden="1" customHeight="1">
      <c r="A173" s="240"/>
      <c r="B173" s="42" t="s">
        <v>70</v>
      </c>
      <c r="C173" s="58" t="s">
        <v>15</v>
      </c>
      <c r="D173" s="97">
        <v>49086</v>
      </c>
      <c r="E173" s="95">
        <f t="shared" si="37"/>
        <v>98.021047586716463</v>
      </c>
      <c r="F173" s="91">
        <v>540</v>
      </c>
      <c r="G173" s="95">
        <f t="shared" si="38"/>
        <v>90.150250417362258</v>
      </c>
      <c r="H173" s="91">
        <v>41</v>
      </c>
      <c r="I173" s="95">
        <f t="shared" si="30"/>
        <v>51.249999999999993</v>
      </c>
      <c r="J173" s="91">
        <f t="shared" si="33"/>
        <v>48546</v>
      </c>
      <c r="K173" s="95">
        <f t="shared" si="39"/>
        <v>98.116334532519502</v>
      </c>
      <c r="L173" s="91">
        <v>23821</v>
      </c>
      <c r="M173" s="95">
        <f t="shared" si="40"/>
        <v>101.17222340199619</v>
      </c>
      <c r="N173" s="91">
        <v>7164</v>
      </c>
      <c r="O173" s="95">
        <f t="shared" si="41"/>
        <v>89.438202247191015</v>
      </c>
      <c r="P173" s="91">
        <f t="shared" si="34"/>
        <v>-16657</v>
      </c>
      <c r="Q173" s="95">
        <f t="shared" si="42"/>
        <v>107.22240102993241</v>
      </c>
      <c r="R173" s="91">
        <f t="shared" si="35"/>
        <v>31889</v>
      </c>
      <c r="S173" s="95">
        <f t="shared" si="43"/>
        <v>93.948678667177333</v>
      </c>
      <c r="T173" s="91">
        <v>23920</v>
      </c>
      <c r="U173" s="95">
        <f t="shared" si="44"/>
        <v>94.665189172075344</v>
      </c>
      <c r="V173" s="91">
        <v>1688</v>
      </c>
      <c r="W173" s="95">
        <f t="shared" si="47"/>
        <v>104.13325107958052</v>
      </c>
      <c r="X173" s="91">
        <f t="shared" si="36"/>
        <v>7969</v>
      </c>
      <c r="Y173" s="95">
        <f t="shared" si="45"/>
        <v>91.861671469740642</v>
      </c>
      <c r="Z173" s="91">
        <v>250</v>
      </c>
      <c r="AA173" s="95">
        <f t="shared" si="31"/>
        <v>72.463768115942031</v>
      </c>
      <c r="AB173" s="91">
        <v>1765</v>
      </c>
      <c r="AC173" s="95">
        <f t="shared" si="32"/>
        <v>97.675705589374644</v>
      </c>
      <c r="AD173" s="114"/>
      <c r="AE173" s="114"/>
      <c r="AF173" s="114"/>
      <c r="AG173" s="114"/>
      <c r="AH173" s="114"/>
      <c r="AI173" s="114"/>
      <c r="AJ173" s="34">
        <v>3212</v>
      </c>
      <c r="AK173" s="174">
        <f t="shared" si="46"/>
        <v>80.642731609339691</v>
      </c>
      <c r="AL173" s="185" t="s">
        <v>29</v>
      </c>
      <c r="AM173" s="128" t="s">
        <v>29</v>
      </c>
      <c r="AN173" s="128" t="s">
        <v>29</v>
      </c>
      <c r="AO173" s="128" t="s">
        <v>29</v>
      </c>
      <c r="AP173" s="34" t="s">
        <v>167</v>
      </c>
      <c r="AQ173" s="35" t="s">
        <v>167</v>
      </c>
    </row>
    <row r="174" spans="1:52" ht="12" hidden="1" customHeight="1">
      <c r="A174" s="240"/>
      <c r="B174" s="42" t="s">
        <v>73</v>
      </c>
      <c r="C174" s="58" t="s">
        <v>16</v>
      </c>
      <c r="D174" s="97">
        <v>51663</v>
      </c>
      <c r="E174" s="95">
        <f t="shared" si="37"/>
        <v>98.043420503283102</v>
      </c>
      <c r="F174" s="91">
        <v>534</v>
      </c>
      <c r="G174" s="95">
        <f t="shared" si="38"/>
        <v>87.397708674304425</v>
      </c>
      <c r="H174" s="91">
        <v>35</v>
      </c>
      <c r="I174" s="95">
        <f t="shared" si="30"/>
        <v>45.454545454545453</v>
      </c>
      <c r="J174" s="91">
        <f t="shared" si="33"/>
        <v>51129</v>
      </c>
      <c r="K174" s="95">
        <f t="shared" si="39"/>
        <v>98.168308277172983</v>
      </c>
      <c r="L174" s="91">
        <v>24288</v>
      </c>
      <c r="M174" s="95">
        <f t="shared" si="40"/>
        <v>99.496128794395972</v>
      </c>
      <c r="N174" s="91">
        <v>12454</v>
      </c>
      <c r="O174" s="95">
        <f t="shared" si="41"/>
        <v>96.273964131106993</v>
      </c>
      <c r="P174" s="91">
        <f t="shared" si="34"/>
        <v>-11834</v>
      </c>
      <c r="Q174" s="95">
        <f t="shared" si="42"/>
        <v>103.12854030501089</v>
      </c>
      <c r="R174" s="91">
        <f t="shared" si="35"/>
        <v>39295</v>
      </c>
      <c r="S174" s="95">
        <f t="shared" si="43"/>
        <v>96.766646966115061</v>
      </c>
      <c r="T174" s="91">
        <v>23404</v>
      </c>
      <c r="U174" s="95">
        <f t="shared" si="44"/>
        <v>91.346941961672073</v>
      </c>
      <c r="V174" s="91">
        <v>1753</v>
      </c>
      <c r="W174" s="95">
        <f t="shared" si="47"/>
        <v>94.450431034482762</v>
      </c>
      <c r="X174" s="91">
        <f t="shared" si="36"/>
        <v>15891</v>
      </c>
      <c r="Y174" s="95">
        <f t="shared" si="45"/>
        <v>106.03189430840061</v>
      </c>
      <c r="Z174" s="91">
        <v>298</v>
      </c>
      <c r="AA174" s="95">
        <f t="shared" si="31"/>
        <v>85.878962536023053</v>
      </c>
      <c r="AB174" s="91">
        <v>1916</v>
      </c>
      <c r="AC174" s="95">
        <f t="shared" si="32"/>
        <v>60.422579627877639</v>
      </c>
      <c r="AD174" s="114"/>
      <c r="AE174" s="114"/>
      <c r="AF174" s="114"/>
      <c r="AG174" s="114"/>
      <c r="AH174" s="114"/>
      <c r="AI174" s="114"/>
      <c r="AJ174" s="34">
        <v>7773</v>
      </c>
      <c r="AK174" s="174">
        <f t="shared" si="46"/>
        <v>105.08314181424903</v>
      </c>
      <c r="AL174" s="185" t="s">
        <v>29</v>
      </c>
      <c r="AM174" s="128" t="s">
        <v>29</v>
      </c>
      <c r="AN174" s="128" t="s">
        <v>29</v>
      </c>
      <c r="AO174" s="128" t="s">
        <v>29</v>
      </c>
      <c r="AP174" s="34" t="s">
        <v>167</v>
      </c>
      <c r="AQ174" s="35" t="s">
        <v>167</v>
      </c>
    </row>
    <row r="175" spans="1:52" ht="12" hidden="1" customHeight="1">
      <c r="A175" s="240"/>
      <c r="B175" s="42" t="s">
        <v>130</v>
      </c>
      <c r="C175" s="58" t="s">
        <v>131</v>
      </c>
      <c r="D175" s="97">
        <v>52019</v>
      </c>
      <c r="E175" s="95">
        <f t="shared" si="37"/>
        <v>97.853649360421372</v>
      </c>
      <c r="F175" s="91">
        <v>434</v>
      </c>
      <c r="G175" s="95">
        <f t="shared" si="38"/>
        <v>80.221811460258792</v>
      </c>
      <c r="H175" s="91">
        <v>37</v>
      </c>
      <c r="I175" s="95">
        <f t="shared" si="30"/>
        <v>88.095238095238088</v>
      </c>
      <c r="J175" s="91">
        <f t="shared" si="33"/>
        <v>51585</v>
      </c>
      <c r="K175" s="95">
        <f t="shared" si="39"/>
        <v>98.034930348353257</v>
      </c>
      <c r="L175" s="91">
        <v>25759</v>
      </c>
      <c r="M175" s="95">
        <f t="shared" si="40"/>
        <v>99.617139763322754</v>
      </c>
      <c r="N175" s="91">
        <v>11683</v>
      </c>
      <c r="O175" s="95">
        <f t="shared" si="41"/>
        <v>92.531284650720735</v>
      </c>
      <c r="P175" s="91">
        <f t="shared" si="34"/>
        <v>-14076</v>
      </c>
      <c r="Q175" s="95">
        <f t="shared" si="42"/>
        <v>106.37847642079808</v>
      </c>
      <c r="R175" s="91">
        <f t="shared" si="35"/>
        <v>37509</v>
      </c>
      <c r="S175" s="95">
        <f t="shared" si="43"/>
        <v>95.231929316779656</v>
      </c>
      <c r="T175" s="91">
        <v>22913</v>
      </c>
      <c r="U175" s="95">
        <f t="shared" si="44"/>
        <v>91.927783350050149</v>
      </c>
      <c r="V175" s="91">
        <v>1581</v>
      </c>
      <c r="W175" s="95">
        <f t="shared" si="47"/>
        <v>95.240963855421683</v>
      </c>
      <c r="X175" s="91">
        <f t="shared" si="36"/>
        <v>14596</v>
      </c>
      <c r="Y175" s="95">
        <f t="shared" si="45"/>
        <v>100.92656617342</v>
      </c>
      <c r="Z175" s="91">
        <v>236</v>
      </c>
      <c r="AA175" s="95">
        <f t="shared" si="31"/>
        <v>71.515151515151516</v>
      </c>
      <c r="AB175" s="91">
        <v>898</v>
      </c>
      <c r="AC175" s="95">
        <f t="shared" si="32"/>
        <v>78.979771328056287</v>
      </c>
      <c r="AD175" s="114"/>
      <c r="AE175" s="114"/>
      <c r="AF175" s="114"/>
      <c r="AG175" s="114"/>
      <c r="AH175" s="114"/>
      <c r="AI175" s="114"/>
      <c r="AJ175" s="34">
        <v>8615</v>
      </c>
      <c r="AK175" s="174">
        <f t="shared" si="46"/>
        <v>92.129184044487218</v>
      </c>
      <c r="AL175" s="185" t="s">
        <v>29</v>
      </c>
      <c r="AM175" s="128" t="s">
        <v>29</v>
      </c>
      <c r="AN175" s="128" t="s">
        <v>29</v>
      </c>
      <c r="AO175" s="128" t="s">
        <v>29</v>
      </c>
      <c r="AP175" s="34" t="s">
        <v>167</v>
      </c>
      <c r="AQ175" s="35" t="s">
        <v>167</v>
      </c>
    </row>
    <row r="176" spans="1:52" ht="12" hidden="1" customHeight="1">
      <c r="A176" s="240"/>
      <c r="B176" s="42" t="s">
        <v>76</v>
      </c>
      <c r="C176" s="58" t="s">
        <v>77</v>
      </c>
      <c r="D176" s="97">
        <v>49521</v>
      </c>
      <c r="E176" s="95">
        <f t="shared" si="37"/>
        <v>100.74868268467844</v>
      </c>
      <c r="F176" s="91">
        <v>430</v>
      </c>
      <c r="G176" s="95">
        <f t="shared" si="38"/>
        <v>80.223880597014926</v>
      </c>
      <c r="H176" s="91">
        <v>33</v>
      </c>
      <c r="I176" s="95">
        <f t="shared" si="30"/>
        <v>89.189189189189193</v>
      </c>
      <c r="J176" s="91">
        <f t="shared" si="33"/>
        <v>49091</v>
      </c>
      <c r="K176" s="95">
        <f t="shared" si="39"/>
        <v>100.97496760392455</v>
      </c>
      <c r="L176" s="91">
        <v>23781</v>
      </c>
      <c r="M176" s="95">
        <f t="shared" si="40"/>
        <v>102.16961677264133</v>
      </c>
      <c r="N176" s="91">
        <v>10149</v>
      </c>
      <c r="O176" s="95">
        <f t="shared" si="41"/>
        <v>97.427282326965539</v>
      </c>
      <c r="P176" s="91">
        <f t="shared" si="34"/>
        <v>-13632</v>
      </c>
      <c r="Q176" s="95">
        <f t="shared" si="42"/>
        <v>106.01135391554553</v>
      </c>
      <c r="R176" s="91">
        <f t="shared" si="35"/>
        <v>35459</v>
      </c>
      <c r="S176" s="95">
        <f t="shared" si="43"/>
        <v>99.163823480060415</v>
      </c>
      <c r="T176" s="91">
        <v>23660</v>
      </c>
      <c r="U176" s="95">
        <f t="shared" si="44"/>
        <v>96.174952237713924</v>
      </c>
      <c r="V176" s="91">
        <v>1629</v>
      </c>
      <c r="W176" s="95">
        <f t="shared" si="47"/>
        <v>98.847087378640779</v>
      </c>
      <c r="X176" s="91">
        <f t="shared" si="36"/>
        <v>11799</v>
      </c>
      <c r="Y176" s="95">
        <f t="shared" si="45"/>
        <v>105.75423500941112</v>
      </c>
      <c r="Z176" s="91">
        <v>215</v>
      </c>
      <c r="AA176" s="95">
        <f t="shared" si="31"/>
        <v>73.37883959044369</v>
      </c>
      <c r="AB176" s="91">
        <v>1030</v>
      </c>
      <c r="AC176" s="95">
        <f t="shared" si="32"/>
        <v>89.100346020761251</v>
      </c>
      <c r="AD176" s="114"/>
      <c r="AE176" s="114"/>
      <c r="AF176" s="114"/>
      <c r="AG176" s="114"/>
      <c r="AH176" s="114"/>
      <c r="AI176" s="114"/>
      <c r="AJ176" s="34">
        <v>6293</v>
      </c>
      <c r="AK176" s="174">
        <f t="shared" si="46"/>
        <v>96.003051106025936</v>
      </c>
      <c r="AL176" s="185" t="s">
        <v>29</v>
      </c>
      <c r="AM176" s="128" t="s">
        <v>29</v>
      </c>
      <c r="AN176" s="128" t="s">
        <v>29</v>
      </c>
      <c r="AO176" s="128" t="s">
        <v>29</v>
      </c>
      <c r="AP176" s="34" t="s">
        <v>167</v>
      </c>
      <c r="AQ176" s="35" t="s">
        <v>167</v>
      </c>
    </row>
    <row r="177" spans="1:52" ht="12" hidden="1" customHeight="1">
      <c r="A177" s="240"/>
      <c r="B177" s="43" t="s">
        <v>78</v>
      </c>
      <c r="C177" s="60" t="s">
        <v>20</v>
      </c>
      <c r="D177" s="99">
        <v>54152</v>
      </c>
      <c r="E177" s="93">
        <f t="shared" si="37"/>
        <v>145.32767967366217</v>
      </c>
      <c r="F177" s="92">
        <v>436</v>
      </c>
      <c r="G177" s="93">
        <f t="shared" si="38"/>
        <v>52.5934861278649</v>
      </c>
      <c r="H177" s="92">
        <v>39</v>
      </c>
      <c r="I177" s="93">
        <f t="shared" si="30"/>
        <v>11.818181818181818</v>
      </c>
      <c r="J177" s="92">
        <f t="shared" si="33"/>
        <v>53716</v>
      </c>
      <c r="K177" s="93">
        <f t="shared" si="39"/>
        <v>147.4377624680921</v>
      </c>
      <c r="L177" s="92">
        <v>26915</v>
      </c>
      <c r="M177" s="93">
        <f t="shared" si="40"/>
        <v>158.8749188359601</v>
      </c>
      <c r="N177" s="92">
        <v>15079</v>
      </c>
      <c r="O177" s="93">
        <f t="shared" si="41"/>
        <v>181.19442441720741</v>
      </c>
      <c r="P177" s="92">
        <f t="shared" si="34"/>
        <v>-11836</v>
      </c>
      <c r="Q177" s="93">
        <f t="shared" si="42"/>
        <v>137.32451560505859</v>
      </c>
      <c r="R177" s="92">
        <f t="shared" si="35"/>
        <v>41880</v>
      </c>
      <c r="S177" s="93">
        <f t="shared" si="43"/>
        <v>150.57165456245056</v>
      </c>
      <c r="T177" s="92">
        <v>23293</v>
      </c>
      <c r="U177" s="93">
        <f t="shared" si="44"/>
        <v>130.85955056179773</v>
      </c>
      <c r="V177" s="92">
        <v>1790</v>
      </c>
      <c r="W177" s="93">
        <f t="shared" si="47"/>
        <v>198.22812846068661</v>
      </c>
      <c r="X177" s="92">
        <f t="shared" si="36"/>
        <v>18587</v>
      </c>
      <c r="Y177" s="93">
        <f t="shared" si="45"/>
        <v>185.61014579588576</v>
      </c>
      <c r="Z177" s="92">
        <v>260</v>
      </c>
      <c r="AA177" s="93">
        <f t="shared" si="31"/>
        <v>141.30434782608697</v>
      </c>
      <c r="AB177" s="92">
        <v>1092</v>
      </c>
      <c r="AC177" s="93">
        <f t="shared" si="32"/>
        <v>188.92733564013841</v>
      </c>
      <c r="AD177" s="116"/>
      <c r="AE177" s="116"/>
      <c r="AF177" s="116"/>
      <c r="AG177" s="116"/>
      <c r="AH177" s="116"/>
      <c r="AI177" s="116"/>
      <c r="AJ177" s="36">
        <v>11109</v>
      </c>
      <c r="AK177" s="175">
        <f t="shared" si="46"/>
        <v>178.77373672352752</v>
      </c>
      <c r="AL177" s="187" t="s">
        <v>29</v>
      </c>
      <c r="AM177" s="188" t="s">
        <v>29</v>
      </c>
      <c r="AN177" s="188" t="s">
        <v>29</v>
      </c>
      <c r="AO177" s="188" t="s">
        <v>29</v>
      </c>
      <c r="AP177" s="34" t="s">
        <v>167</v>
      </c>
      <c r="AQ177" s="37" t="s">
        <v>167</v>
      </c>
      <c r="AR177" s="76"/>
    </row>
    <row r="178" spans="1:52" ht="12" hidden="1" customHeight="1">
      <c r="B178" s="41" t="s">
        <v>132</v>
      </c>
      <c r="C178" s="58" t="s">
        <v>133</v>
      </c>
      <c r="D178" s="101">
        <v>53039</v>
      </c>
      <c r="E178" s="94">
        <f t="shared" si="37"/>
        <v>122.96047293381245</v>
      </c>
      <c r="F178" s="96">
        <v>425</v>
      </c>
      <c r="G178" s="94">
        <f t="shared" si="38"/>
        <v>49.019607843137251</v>
      </c>
      <c r="H178" s="96">
        <v>28</v>
      </c>
      <c r="I178" s="94">
        <f t="shared" si="30"/>
        <v>7.4074074074074066</v>
      </c>
      <c r="J178" s="96">
        <f t="shared" si="33"/>
        <v>52614</v>
      </c>
      <c r="K178" s="94">
        <f t="shared" si="39"/>
        <v>124.47714583136178</v>
      </c>
      <c r="L178" s="96">
        <v>26445</v>
      </c>
      <c r="M178" s="94">
        <f t="shared" si="40"/>
        <v>111.74258429814925</v>
      </c>
      <c r="N178" s="96">
        <v>14829</v>
      </c>
      <c r="O178" s="94">
        <f t="shared" si="41"/>
        <v>165.94673231871084</v>
      </c>
      <c r="P178" s="96">
        <f t="shared" si="34"/>
        <v>-11616</v>
      </c>
      <c r="Q178" s="94">
        <f t="shared" si="42"/>
        <v>78.859470468431766</v>
      </c>
      <c r="R178" s="96">
        <f t="shared" si="35"/>
        <v>40998</v>
      </c>
      <c r="S178" s="94">
        <f t="shared" si="43"/>
        <v>148.87791415498583</v>
      </c>
      <c r="T178" s="96">
        <v>23246</v>
      </c>
      <c r="U178" s="94">
        <f t="shared" si="44"/>
        <v>128.89381757693374</v>
      </c>
      <c r="V178" s="96">
        <v>1729</v>
      </c>
      <c r="W178" s="94">
        <f t="shared" si="47"/>
        <v>120.90909090909091</v>
      </c>
      <c r="X178" s="96">
        <f t="shared" si="36"/>
        <v>17752</v>
      </c>
      <c r="Y178" s="94">
        <f t="shared" si="45"/>
        <v>186.80416710512472</v>
      </c>
      <c r="Z178" s="96">
        <v>230</v>
      </c>
      <c r="AA178" s="94">
        <f t="shared" si="31"/>
        <v>114.4278606965174</v>
      </c>
      <c r="AB178" s="96">
        <v>841</v>
      </c>
      <c r="AC178" s="94">
        <f t="shared" si="32"/>
        <v>266.13924050632909</v>
      </c>
      <c r="AD178" s="111"/>
      <c r="AE178" s="111"/>
      <c r="AF178" s="111"/>
      <c r="AG178" s="111"/>
      <c r="AH178" s="111"/>
      <c r="AI178" s="111"/>
      <c r="AJ178" s="30">
        <v>10167</v>
      </c>
      <c r="AK178" s="47">
        <f t="shared" si="46"/>
        <v>166.29048086359174</v>
      </c>
      <c r="AL178" s="189" t="s">
        <v>29</v>
      </c>
      <c r="AM178" s="180" t="s">
        <v>29</v>
      </c>
      <c r="AN178" s="180" t="s">
        <v>29</v>
      </c>
      <c r="AO178" s="180" t="s">
        <v>29</v>
      </c>
      <c r="AP178" s="30" t="s">
        <v>167</v>
      </c>
      <c r="AQ178" s="31" t="s">
        <v>167</v>
      </c>
      <c r="AR178" s="14"/>
      <c r="AS178" s="14"/>
      <c r="AT178" s="14"/>
      <c r="AU178" s="14"/>
      <c r="AV178" s="14"/>
      <c r="AW178" s="14"/>
      <c r="AX178" s="14"/>
      <c r="AY178" s="14"/>
      <c r="AZ178" s="14"/>
    </row>
    <row r="179" spans="1:52" ht="12" hidden="1" customHeight="1">
      <c r="B179" s="42" t="s">
        <v>60</v>
      </c>
      <c r="C179" s="58" t="s">
        <v>18</v>
      </c>
      <c r="D179" s="97">
        <v>54297</v>
      </c>
      <c r="E179" s="95">
        <f t="shared" si="37"/>
        <v>108.05158106306342</v>
      </c>
      <c r="F179" s="91">
        <v>424</v>
      </c>
      <c r="G179" s="95">
        <f t="shared" si="38"/>
        <v>73.229706390328147</v>
      </c>
      <c r="H179" s="91">
        <v>27</v>
      </c>
      <c r="I179" s="95">
        <f t="shared" si="30"/>
        <v>33.75</v>
      </c>
      <c r="J179" s="91">
        <f t="shared" si="33"/>
        <v>53873</v>
      </c>
      <c r="K179" s="95">
        <f t="shared" si="39"/>
        <v>108.45748107585761</v>
      </c>
      <c r="L179" s="91">
        <v>26631</v>
      </c>
      <c r="M179" s="95">
        <f t="shared" si="40"/>
        <v>106.05734767025091</v>
      </c>
      <c r="N179" s="91">
        <v>12507</v>
      </c>
      <c r="O179" s="95">
        <f t="shared" si="41"/>
        <v>167.20588235294119</v>
      </c>
      <c r="P179" s="91">
        <f t="shared" si="34"/>
        <v>-14124</v>
      </c>
      <c r="Q179" s="95">
        <f t="shared" si="42"/>
        <v>80.113442994895067</v>
      </c>
      <c r="R179" s="91">
        <f t="shared" si="35"/>
        <v>39749</v>
      </c>
      <c r="S179" s="95">
        <f t="shared" si="43"/>
        <v>124.05280569252857</v>
      </c>
      <c r="T179" s="91">
        <v>24592</v>
      </c>
      <c r="U179" s="95">
        <f t="shared" si="44"/>
        <v>115.50962893377172</v>
      </c>
      <c r="V179" s="91">
        <v>1430</v>
      </c>
      <c r="W179" s="95">
        <f t="shared" si="47"/>
        <v>68.030447193149385</v>
      </c>
      <c r="X179" s="91">
        <f t="shared" si="36"/>
        <v>15157</v>
      </c>
      <c r="Y179" s="95">
        <f t="shared" si="45"/>
        <v>140.96912202380955</v>
      </c>
      <c r="Z179" s="91">
        <v>256</v>
      </c>
      <c r="AA179" s="95">
        <f t="shared" si="31"/>
        <v>103.64372469635627</v>
      </c>
      <c r="AB179" s="91">
        <v>673</v>
      </c>
      <c r="AC179" s="95">
        <f t="shared" si="32"/>
        <v>205.1829268292683</v>
      </c>
      <c r="AD179" s="114"/>
      <c r="AE179" s="114"/>
      <c r="AF179" s="114"/>
      <c r="AG179" s="114"/>
      <c r="AH179" s="114"/>
      <c r="AI179" s="114"/>
      <c r="AJ179" s="34">
        <v>8464</v>
      </c>
      <c r="AK179" s="174">
        <f t="shared" si="46"/>
        <v>136.89147662946789</v>
      </c>
      <c r="AL179" s="185" t="s">
        <v>29</v>
      </c>
      <c r="AM179" s="128" t="s">
        <v>29</v>
      </c>
      <c r="AN179" s="128" t="s">
        <v>29</v>
      </c>
      <c r="AO179" s="128" t="s">
        <v>29</v>
      </c>
      <c r="AP179" s="34" t="s">
        <v>167</v>
      </c>
      <c r="AQ179" s="35" t="s">
        <v>167</v>
      </c>
      <c r="AR179" s="14"/>
      <c r="AS179" s="14"/>
      <c r="AT179" s="14"/>
      <c r="AU179" s="14"/>
      <c r="AV179" s="14"/>
      <c r="AW179" s="14"/>
      <c r="AX179" s="14"/>
      <c r="AY179" s="14"/>
      <c r="AZ179" s="14"/>
    </row>
    <row r="180" spans="1:52" ht="12" hidden="1" customHeight="1">
      <c r="B180" s="42" t="s">
        <v>62</v>
      </c>
      <c r="C180" s="58" t="s">
        <v>10</v>
      </c>
      <c r="D180" s="97">
        <v>51516</v>
      </c>
      <c r="E180" s="95">
        <f t="shared" si="37"/>
        <v>108.53013672656793</v>
      </c>
      <c r="F180" s="91">
        <v>422</v>
      </c>
      <c r="G180" s="95">
        <f t="shared" si="38"/>
        <v>78.731343283582092</v>
      </c>
      <c r="H180" s="91">
        <v>25</v>
      </c>
      <c r="I180" s="95">
        <f t="shared" si="30"/>
        <v>67.567567567567565</v>
      </c>
      <c r="J180" s="91">
        <f t="shared" si="33"/>
        <v>51094</v>
      </c>
      <c r="K180" s="95">
        <f t="shared" si="39"/>
        <v>108.87046941254181</v>
      </c>
      <c r="L180" s="91">
        <v>25797</v>
      </c>
      <c r="M180" s="95">
        <f t="shared" si="40"/>
        <v>118.18848215512897</v>
      </c>
      <c r="N180" s="91">
        <v>10222</v>
      </c>
      <c r="O180" s="95">
        <f t="shared" si="41"/>
        <v>184.67931345980128</v>
      </c>
      <c r="P180" s="91">
        <f t="shared" si="34"/>
        <v>-15575</v>
      </c>
      <c r="Q180" s="95">
        <f t="shared" si="42"/>
        <v>95.599067026761603</v>
      </c>
      <c r="R180" s="91">
        <f t="shared" si="35"/>
        <v>35519</v>
      </c>
      <c r="S180" s="95">
        <f t="shared" si="43"/>
        <v>115.92741277456835</v>
      </c>
      <c r="T180" s="91">
        <v>24847</v>
      </c>
      <c r="U180" s="95">
        <f t="shared" si="44"/>
        <v>107.70731284407647</v>
      </c>
      <c r="V180" s="91">
        <v>1310</v>
      </c>
      <c r="W180" s="95">
        <f t="shared" si="47"/>
        <v>73.102678571428569</v>
      </c>
      <c r="X180" s="91">
        <f t="shared" si="36"/>
        <v>10672</v>
      </c>
      <c r="Y180" s="95">
        <f t="shared" si="45"/>
        <v>140.97754293262881</v>
      </c>
      <c r="Z180" s="91">
        <v>257</v>
      </c>
      <c r="AA180" s="95">
        <f t="shared" si="31"/>
        <v>89.860139860139867</v>
      </c>
      <c r="AB180" s="91">
        <v>747</v>
      </c>
      <c r="AC180" s="95">
        <f t="shared" si="32"/>
        <v>170.15945330296128</v>
      </c>
      <c r="AD180" s="114"/>
      <c r="AE180" s="114"/>
      <c r="AF180" s="114"/>
      <c r="AG180" s="114"/>
      <c r="AH180" s="114"/>
      <c r="AI180" s="114"/>
      <c r="AJ180" s="34">
        <v>4916</v>
      </c>
      <c r="AK180" s="174">
        <f t="shared" si="46"/>
        <v>123.20802005012533</v>
      </c>
      <c r="AL180" s="185" t="s">
        <v>29</v>
      </c>
      <c r="AM180" s="128" t="s">
        <v>29</v>
      </c>
      <c r="AN180" s="128" t="s">
        <v>29</v>
      </c>
      <c r="AO180" s="128" t="s">
        <v>29</v>
      </c>
      <c r="AP180" s="34" t="s">
        <v>167</v>
      </c>
      <c r="AQ180" s="35" t="s">
        <v>167</v>
      </c>
      <c r="AR180" s="14"/>
      <c r="AS180" s="14"/>
      <c r="AT180" s="14"/>
      <c r="AU180" s="14"/>
      <c r="AV180" s="14"/>
      <c r="AW180" s="14"/>
      <c r="AX180" s="14"/>
      <c r="AY180" s="14"/>
      <c r="AZ180" s="14"/>
    </row>
    <row r="181" spans="1:52" ht="12" hidden="1" customHeight="1">
      <c r="B181" s="42" t="s">
        <v>64</v>
      </c>
      <c r="C181" s="58" t="s">
        <v>42</v>
      </c>
      <c r="D181" s="97">
        <v>51884</v>
      </c>
      <c r="E181" s="95">
        <f t="shared" si="37"/>
        <v>110.04963305476605</v>
      </c>
      <c r="F181" s="91">
        <v>438</v>
      </c>
      <c r="G181" s="95">
        <f t="shared" si="38"/>
        <v>81.261595547309824</v>
      </c>
      <c r="H181" s="91">
        <v>41</v>
      </c>
      <c r="I181" s="95">
        <f t="shared" si="30"/>
        <v>102.49999999999999</v>
      </c>
      <c r="J181" s="91">
        <f t="shared" si="33"/>
        <v>51446</v>
      </c>
      <c r="K181" s="95">
        <f t="shared" si="39"/>
        <v>110.38256055957261</v>
      </c>
      <c r="L181" s="91">
        <v>26227</v>
      </c>
      <c r="M181" s="95">
        <f t="shared" si="40"/>
        <v>119.80175406541203</v>
      </c>
      <c r="N181" s="91">
        <v>10572</v>
      </c>
      <c r="O181" s="95">
        <f t="shared" si="41"/>
        <v>185.99577762139339</v>
      </c>
      <c r="P181" s="91">
        <f t="shared" si="34"/>
        <v>-15655</v>
      </c>
      <c r="Q181" s="95">
        <f t="shared" si="42"/>
        <v>96.588104639684104</v>
      </c>
      <c r="R181" s="91">
        <f t="shared" si="35"/>
        <v>35791</v>
      </c>
      <c r="S181" s="95">
        <f t="shared" si="43"/>
        <v>117.73742557320965</v>
      </c>
      <c r="T181" s="91">
        <v>24324</v>
      </c>
      <c r="U181" s="95">
        <f t="shared" si="44"/>
        <v>105.05312257061415</v>
      </c>
      <c r="V181" s="91">
        <v>1072</v>
      </c>
      <c r="W181" s="95">
        <f t="shared" si="47"/>
        <v>83.35925349922239</v>
      </c>
      <c r="X181" s="91">
        <f t="shared" si="36"/>
        <v>11467</v>
      </c>
      <c r="Y181" s="95">
        <f t="shared" si="45"/>
        <v>158.27467218771568</v>
      </c>
      <c r="Z181" s="91">
        <v>251</v>
      </c>
      <c r="AA181" s="95">
        <f t="shared" si="31"/>
        <v>100.4</v>
      </c>
      <c r="AB181" s="91">
        <v>780</v>
      </c>
      <c r="AC181" s="95">
        <f t="shared" si="32"/>
        <v>150.57915057915059</v>
      </c>
      <c r="AD181" s="114"/>
      <c r="AE181" s="114"/>
      <c r="AF181" s="114"/>
      <c r="AG181" s="114"/>
      <c r="AH181" s="114"/>
      <c r="AI181" s="114"/>
      <c r="AJ181" s="34">
        <v>5711</v>
      </c>
      <c r="AK181" s="174">
        <f t="shared" si="46"/>
        <v>136.46356033452807</v>
      </c>
      <c r="AL181" s="185" t="s">
        <v>29</v>
      </c>
      <c r="AM181" s="128" t="s">
        <v>29</v>
      </c>
      <c r="AN181" s="128" t="s">
        <v>29</v>
      </c>
      <c r="AO181" s="128" t="s">
        <v>29</v>
      </c>
      <c r="AP181" s="34" t="s">
        <v>167</v>
      </c>
      <c r="AQ181" s="35" t="s">
        <v>167</v>
      </c>
      <c r="AR181" s="14"/>
      <c r="AS181" s="14"/>
      <c r="AT181" s="14"/>
      <c r="AU181" s="14"/>
      <c r="AV181" s="14"/>
      <c r="AW181" s="14"/>
      <c r="AX181" s="14"/>
      <c r="AY181" s="14"/>
      <c r="AZ181" s="14"/>
    </row>
    <row r="182" spans="1:52" ht="12" hidden="1" customHeight="1">
      <c r="B182" s="42" t="s">
        <v>65</v>
      </c>
      <c r="C182" s="58" t="s">
        <v>66</v>
      </c>
      <c r="D182" s="97">
        <v>50211</v>
      </c>
      <c r="E182" s="95">
        <f t="shared" si="37"/>
        <v>104.59971251796762</v>
      </c>
      <c r="F182" s="91">
        <v>424</v>
      </c>
      <c r="G182" s="95">
        <f t="shared" si="38"/>
        <v>71.380471380471377</v>
      </c>
      <c r="H182" s="91">
        <v>27</v>
      </c>
      <c r="I182" s="95">
        <f t="shared" si="30"/>
        <v>28.421052631578945</v>
      </c>
      <c r="J182" s="91">
        <f t="shared" si="33"/>
        <v>49787</v>
      </c>
      <c r="K182" s="95">
        <f t="shared" si="39"/>
        <v>105.01592524626126</v>
      </c>
      <c r="L182" s="91">
        <v>24753</v>
      </c>
      <c r="M182" s="95">
        <f t="shared" si="40"/>
        <v>106.04944089799066</v>
      </c>
      <c r="N182" s="91">
        <v>11830</v>
      </c>
      <c r="O182" s="95">
        <f t="shared" si="41"/>
        <v>149.27444794952683</v>
      </c>
      <c r="P182" s="91">
        <f t="shared" si="34"/>
        <v>-12923</v>
      </c>
      <c r="Q182" s="95">
        <f t="shared" si="42"/>
        <v>83.828489880643488</v>
      </c>
      <c r="R182" s="91">
        <f t="shared" si="35"/>
        <v>36864</v>
      </c>
      <c r="S182" s="95">
        <f t="shared" si="43"/>
        <v>115.22520551370611</v>
      </c>
      <c r="T182" s="91">
        <v>24921</v>
      </c>
      <c r="U182" s="95">
        <f t="shared" si="44"/>
        <v>108.9680804547442</v>
      </c>
      <c r="V182" s="91">
        <v>1443</v>
      </c>
      <c r="W182" s="95">
        <f t="shared" si="47"/>
        <v>96.328437917222971</v>
      </c>
      <c r="X182" s="91">
        <f t="shared" si="36"/>
        <v>11943</v>
      </c>
      <c r="Y182" s="95">
        <f t="shared" si="45"/>
        <v>130.91088457744164</v>
      </c>
      <c r="Z182" s="91">
        <v>283</v>
      </c>
      <c r="AA182" s="95">
        <f t="shared" si="31"/>
        <v>106.79245283018868</v>
      </c>
      <c r="AB182" s="91">
        <v>707</v>
      </c>
      <c r="AC182" s="95">
        <f t="shared" si="32"/>
        <v>173.71007371007371</v>
      </c>
      <c r="AD182" s="114"/>
      <c r="AE182" s="114"/>
      <c r="AF182" s="114"/>
      <c r="AG182" s="114"/>
      <c r="AH182" s="114"/>
      <c r="AI182" s="114"/>
      <c r="AJ182" s="34">
        <v>6574</v>
      </c>
      <c r="AK182" s="174">
        <f t="shared" si="46"/>
        <v>118.23741007194243</v>
      </c>
      <c r="AL182" s="185" t="s">
        <v>29</v>
      </c>
      <c r="AM182" s="128" t="s">
        <v>29</v>
      </c>
      <c r="AN182" s="128" t="s">
        <v>29</v>
      </c>
      <c r="AO182" s="128" t="s">
        <v>29</v>
      </c>
      <c r="AP182" s="34" t="s">
        <v>167</v>
      </c>
      <c r="AQ182" s="35" t="s">
        <v>167</v>
      </c>
      <c r="AR182" s="14"/>
      <c r="AS182" s="14"/>
      <c r="AT182" s="14"/>
      <c r="AU182" s="14"/>
      <c r="AV182" s="14"/>
      <c r="AW182" s="14"/>
      <c r="AX182" s="14"/>
      <c r="AY182" s="14"/>
      <c r="AZ182" s="14"/>
    </row>
    <row r="183" spans="1:52" ht="12" hidden="1" customHeight="1">
      <c r="B183" s="42" t="s">
        <v>67</v>
      </c>
      <c r="C183" s="58" t="s">
        <v>13</v>
      </c>
      <c r="D183" s="97">
        <v>47759</v>
      </c>
      <c r="E183" s="95">
        <f t="shared" si="37"/>
        <v>100.92132789552647</v>
      </c>
      <c r="F183" s="91">
        <v>426</v>
      </c>
      <c r="G183" s="95">
        <f t="shared" si="38"/>
        <v>78.597785977859786</v>
      </c>
      <c r="H183" s="91">
        <v>29</v>
      </c>
      <c r="I183" s="95">
        <f t="shared" si="30"/>
        <v>67.441860465116278</v>
      </c>
      <c r="J183" s="91">
        <f t="shared" si="33"/>
        <v>47333</v>
      </c>
      <c r="K183" s="95">
        <f t="shared" si="39"/>
        <v>101.17996622560442</v>
      </c>
      <c r="L183" s="91">
        <v>22925</v>
      </c>
      <c r="M183" s="95">
        <f t="shared" si="40"/>
        <v>103.87874393946259</v>
      </c>
      <c r="N183" s="91">
        <v>8069</v>
      </c>
      <c r="O183" s="95">
        <f t="shared" si="41"/>
        <v>125.92072409488139</v>
      </c>
      <c r="P183" s="91">
        <f t="shared" si="34"/>
        <v>-14856</v>
      </c>
      <c r="Q183" s="95">
        <f t="shared" si="42"/>
        <v>94.859842921907926</v>
      </c>
      <c r="R183" s="91">
        <f t="shared" si="35"/>
        <v>32477</v>
      </c>
      <c r="S183" s="95">
        <f t="shared" si="43"/>
        <v>104.36053984575835</v>
      </c>
      <c r="T183" s="91">
        <v>26516</v>
      </c>
      <c r="U183" s="95">
        <f t="shared" si="44"/>
        <v>104.7069973148002</v>
      </c>
      <c r="V183" s="91">
        <v>1575</v>
      </c>
      <c r="W183" s="95">
        <f t="shared" si="47"/>
        <v>94.708358388454599</v>
      </c>
      <c r="X183" s="91">
        <f t="shared" si="36"/>
        <v>5961</v>
      </c>
      <c r="Y183" s="95">
        <f t="shared" si="45"/>
        <v>102.84679089026916</v>
      </c>
      <c r="Z183" s="91">
        <v>226</v>
      </c>
      <c r="AA183" s="95">
        <f t="shared" si="31"/>
        <v>93.388429752066116</v>
      </c>
      <c r="AB183" s="91">
        <v>808</v>
      </c>
      <c r="AC183" s="95">
        <f t="shared" si="32"/>
        <v>116.0919540229885</v>
      </c>
      <c r="AD183" s="114"/>
      <c r="AE183" s="114"/>
      <c r="AF183" s="114"/>
      <c r="AG183" s="114"/>
      <c r="AH183" s="114"/>
      <c r="AI183" s="114"/>
      <c r="AJ183" s="34">
        <v>2545</v>
      </c>
      <c r="AK183" s="174">
        <f t="shared" si="46"/>
        <v>88.768747820020934</v>
      </c>
      <c r="AL183" s="185" t="s">
        <v>29</v>
      </c>
      <c r="AM183" s="128" t="s">
        <v>29</v>
      </c>
      <c r="AN183" s="128" t="s">
        <v>29</v>
      </c>
      <c r="AO183" s="128" t="s">
        <v>29</v>
      </c>
      <c r="AP183" s="34" t="s">
        <v>167</v>
      </c>
      <c r="AQ183" s="35" t="s">
        <v>167</v>
      </c>
      <c r="AR183" s="14"/>
      <c r="AS183" s="14"/>
      <c r="AT183" s="14"/>
      <c r="AU183" s="14"/>
      <c r="AV183" s="14"/>
      <c r="AW183" s="14"/>
      <c r="AX183" s="14"/>
      <c r="AY183" s="14"/>
      <c r="AZ183" s="14"/>
    </row>
    <row r="184" spans="1:52" ht="12" hidden="1" customHeight="1">
      <c r="B184" s="42" t="s">
        <v>38</v>
      </c>
      <c r="C184" s="58" t="s">
        <v>14</v>
      </c>
      <c r="D184" s="97">
        <v>50249</v>
      </c>
      <c r="E184" s="95">
        <f t="shared" si="37"/>
        <v>100.25738228252195</v>
      </c>
      <c r="F184" s="91">
        <v>429</v>
      </c>
      <c r="G184" s="95">
        <f t="shared" si="38"/>
        <v>78.571428571428569</v>
      </c>
      <c r="H184" s="91">
        <v>32</v>
      </c>
      <c r="I184" s="95">
        <f t="shared" si="30"/>
        <v>68.085106382978722</v>
      </c>
      <c r="J184" s="91">
        <f t="shared" si="33"/>
        <v>49820</v>
      </c>
      <c r="K184" s="95">
        <f t="shared" si="39"/>
        <v>100.49622786137896</v>
      </c>
      <c r="L184" s="91">
        <v>24477</v>
      </c>
      <c r="M184" s="95">
        <f t="shared" si="40"/>
        <v>103.64583333333333</v>
      </c>
      <c r="N184" s="91">
        <v>9228</v>
      </c>
      <c r="O184" s="95">
        <f t="shared" si="41"/>
        <v>117.79423027827418</v>
      </c>
      <c r="P184" s="91">
        <f t="shared" si="34"/>
        <v>-15249</v>
      </c>
      <c r="Q184" s="95">
        <f t="shared" si="42"/>
        <v>96.62273476112027</v>
      </c>
      <c r="R184" s="91">
        <f t="shared" si="35"/>
        <v>34571</v>
      </c>
      <c r="S184" s="95">
        <f t="shared" si="43"/>
        <v>102.30527935606059</v>
      </c>
      <c r="T184" s="91">
        <v>26382</v>
      </c>
      <c r="U184" s="95">
        <f t="shared" si="44"/>
        <v>105.09500856471338</v>
      </c>
      <c r="V184" s="91">
        <v>1552</v>
      </c>
      <c r="W184" s="95">
        <f t="shared" si="47"/>
        <v>78.265254664649518</v>
      </c>
      <c r="X184" s="91">
        <f t="shared" si="36"/>
        <v>8189</v>
      </c>
      <c r="Y184" s="95">
        <f t="shared" si="45"/>
        <v>94.245597882380011</v>
      </c>
      <c r="Z184" s="91">
        <v>263</v>
      </c>
      <c r="AA184" s="95">
        <f t="shared" si="31"/>
        <v>114.84716157205239</v>
      </c>
      <c r="AB184" s="91">
        <v>1125</v>
      </c>
      <c r="AC184" s="95">
        <f t="shared" si="32"/>
        <v>95.744680851063833</v>
      </c>
      <c r="AD184" s="114"/>
      <c r="AE184" s="114"/>
      <c r="AF184" s="114"/>
      <c r="AG184" s="114"/>
      <c r="AH184" s="114"/>
      <c r="AI184" s="114"/>
      <c r="AJ184" s="34">
        <v>3344</v>
      </c>
      <c r="AK184" s="174">
        <f t="shared" si="46"/>
        <v>86.36363636363636</v>
      </c>
      <c r="AL184" s="185" t="s">
        <v>29</v>
      </c>
      <c r="AM184" s="128" t="s">
        <v>29</v>
      </c>
      <c r="AN184" s="128" t="s">
        <v>29</v>
      </c>
      <c r="AO184" s="128" t="s">
        <v>29</v>
      </c>
      <c r="AP184" s="34" t="s">
        <v>167</v>
      </c>
      <c r="AQ184" s="35" t="s">
        <v>167</v>
      </c>
      <c r="AR184" s="14"/>
      <c r="AS184" s="14"/>
      <c r="AT184" s="14"/>
      <c r="AU184" s="14"/>
      <c r="AV184" s="14"/>
      <c r="AW184" s="14"/>
      <c r="AX184" s="14"/>
      <c r="AY184" s="14"/>
      <c r="AZ184" s="14"/>
    </row>
    <row r="185" spans="1:52" ht="12" hidden="1" customHeight="1">
      <c r="B185" s="42" t="s">
        <v>70</v>
      </c>
      <c r="C185" s="58" t="s">
        <v>15</v>
      </c>
      <c r="D185" s="97">
        <v>48193</v>
      </c>
      <c r="E185" s="95">
        <f t="shared" si="37"/>
        <v>98.180744000325959</v>
      </c>
      <c r="F185" s="91">
        <v>426</v>
      </c>
      <c r="G185" s="95">
        <f t="shared" si="38"/>
        <v>78.888888888888886</v>
      </c>
      <c r="H185" s="91">
        <v>29</v>
      </c>
      <c r="I185" s="95">
        <f t="shared" si="30"/>
        <v>70.731707317073173</v>
      </c>
      <c r="J185" s="91">
        <f t="shared" si="33"/>
        <v>47767</v>
      </c>
      <c r="K185" s="95">
        <f t="shared" si="39"/>
        <v>98.395336381988216</v>
      </c>
      <c r="L185" s="91">
        <v>23163</v>
      </c>
      <c r="M185" s="95">
        <f t="shared" si="40"/>
        <v>97.237731413458718</v>
      </c>
      <c r="N185" s="91">
        <v>10075</v>
      </c>
      <c r="O185" s="95">
        <f t="shared" si="41"/>
        <v>140.63372417643774</v>
      </c>
      <c r="P185" s="91">
        <f t="shared" si="34"/>
        <v>-13088</v>
      </c>
      <c r="Q185" s="95">
        <f t="shared" si="42"/>
        <v>78.573572672149851</v>
      </c>
      <c r="R185" s="91">
        <f t="shared" si="35"/>
        <v>34679</v>
      </c>
      <c r="S185" s="95">
        <f t="shared" si="43"/>
        <v>108.74909843519708</v>
      </c>
      <c r="T185" s="91">
        <v>24975</v>
      </c>
      <c r="U185" s="95">
        <f t="shared" si="44"/>
        <v>104.41053511705685</v>
      </c>
      <c r="V185" s="91">
        <v>1781</v>
      </c>
      <c r="W185" s="95">
        <f t="shared" si="47"/>
        <v>105.50947867298579</v>
      </c>
      <c r="X185" s="91">
        <f t="shared" si="36"/>
        <v>9704</v>
      </c>
      <c r="Y185" s="95">
        <f t="shared" si="45"/>
        <v>121.7718659806751</v>
      </c>
      <c r="Z185" s="91">
        <v>232</v>
      </c>
      <c r="AA185" s="95">
        <f t="shared" si="31"/>
        <v>92.800000000000011</v>
      </c>
      <c r="AB185" s="91">
        <v>1460</v>
      </c>
      <c r="AC185" s="95">
        <f t="shared" si="32"/>
        <v>82.71954674220963</v>
      </c>
      <c r="AD185" s="114"/>
      <c r="AE185" s="114"/>
      <c r="AF185" s="114"/>
      <c r="AG185" s="114"/>
      <c r="AH185" s="114"/>
      <c r="AI185" s="114"/>
      <c r="AJ185" s="34">
        <v>3831</v>
      </c>
      <c r="AK185" s="174">
        <f t="shared" si="46"/>
        <v>119.27148194271481</v>
      </c>
      <c r="AL185" s="185" t="s">
        <v>29</v>
      </c>
      <c r="AM185" s="128" t="s">
        <v>29</v>
      </c>
      <c r="AN185" s="128" t="s">
        <v>29</v>
      </c>
      <c r="AO185" s="128" t="s">
        <v>29</v>
      </c>
      <c r="AP185" s="34" t="s">
        <v>167</v>
      </c>
      <c r="AQ185" s="35" t="s">
        <v>167</v>
      </c>
      <c r="AR185" s="14"/>
      <c r="AS185" s="14"/>
      <c r="AT185" s="14"/>
      <c r="AU185" s="14"/>
      <c r="AV185" s="14"/>
      <c r="AW185" s="14"/>
      <c r="AX185" s="14"/>
      <c r="AY185" s="14"/>
      <c r="AZ185" s="14"/>
    </row>
    <row r="186" spans="1:52" ht="12" hidden="1" customHeight="1">
      <c r="B186" s="42" t="s">
        <v>73</v>
      </c>
      <c r="C186" s="58" t="s">
        <v>16</v>
      </c>
      <c r="D186" s="97">
        <v>50786</v>
      </c>
      <c r="E186" s="95">
        <f t="shared" si="37"/>
        <v>98.302460174593037</v>
      </c>
      <c r="F186" s="91">
        <v>427</v>
      </c>
      <c r="G186" s="95">
        <f t="shared" si="38"/>
        <v>79.962546816479403</v>
      </c>
      <c r="H186" s="91">
        <v>30</v>
      </c>
      <c r="I186" s="95">
        <f t="shared" si="30"/>
        <v>85.714285714285708</v>
      </c>
      <c r="J186" s="91">
        <f t="shared" si="33"/>
        <v>50359</v>
      </c>
      <c r="K186" s="95">
        <f t="shared" si="39"/>
        <v>98.494005358993917</v>
      </c>
      <c r="L186" s="91">
        <v>24482</v>
      </c>
      <c r="M186" s="95">
        <f t="shared" si="40"/>
        <v>100.79874835309617</v>
      </c>
      <c r="N186" s="91">
        <v>14686</v>
      </c>
      <c r="O186" s="95">
        <f t="shared" si="41"/>
        <v>117.92195278625341</v>
      </c>
      <c r="P186" s="91">
        <f t="shared" si="34"/>
        <v>-9796</v>
      </c>
      <c r="Q186" s="95">
        <f t="shared" si="42"/>
        <v>82.77843501774548</v>
      </c>
      <c r="R186" s="91">
        <f t="shared" si="35"/>
        <v>40563</v>
      </c>
      <c r="S186" s="95">
        <f t="shared" si="43"/>
        <v>103.22687364804683</v>
      </c>
      <c r="T186" s="91">
        <v>24002</v>
      </c>
      <c r="U186" s="95">
        <f t="shared" si="44"/>
        <v>102.55511878311401</v>
      </c>
      <c r="V186" s="91">
        <v>1768</v>
      </c>
      <c r="W186" s="95">
        <f t="shared" si="47"/>
        <v>100.85567598402739</v>
      </c>
      <c r="X186" s="91">
        <f t="shared" si="36"/>
        <v>16561</v>
      </c>
      <c r="Y186" s="95">
        <f t="shared" si="45"/>
        <v>104.21622301931912</v>
      </c>
      <c r="Z186" s="91">
        <v>262</v>
      </c>
      <c r="AA186" s="95">
        <f t="shared" si="31"/>
        <v>87.919463087248317</v>
      </c>
      <c r="AB186" s="91">
        <v>1739</v>
      </c>
      <c r="AC186" s="95">
        <f t="shared" si="32"/>
        <v>90.762004175365334</v>
      </c>
      <c r="AD186" s="114"/>
      <c r="AE186" s="114"/>
      <c r="AF186" s="114"/>
      <c r="AG186" s="114"/>
      <c r="AH186" s="114"/>
      <c r="AI186" s="114"/>
      <c r="AJ186" s="34">
        <v>7760</v>
      </c>
      <c r="AK186" s="174">
        <f t="shared" si="46"/>
        <v>99.832754406278141</v>
      </c>
      <c r="AL186" s="185" t="s">
        <v>29</v>
      </c>
      <c r="AM186" s="128" t="s">
        <v>29</v>
      </c>
      <c r="AN186" s="128" t="s">
        <v>29</v>
      </c>
      <c r="AO186" s="128" t="s">
        <v>29</v>
      </c>
      <c r="AP186" s="34" t="s">
        <v>167</v>
      </c>
      <c r="AQ186" s="35" t="s">
        <v>167</v>
      </c>
      <c r="AR186" s="14"/>
      <c r="AS186" s="14"/>
      <c r="AT186" s="14"/>
      <c r="AU186" s="14"/>
      <c r="AV186" s="14"/>
      <c r="AW186" s="14"/>
      <c r="AX186" s="14"/>
      <c r="AY186" s="14"/>
      <c r="AZ186" s="14"/>
    </row>
    <row r="187" spans="1:52" ht="12" hidden="1" customHeight="1">
      <c r="B187" s="42" t="s">
        <v>39</v>
      </c>
      <c r="C187" s="58" t="s">
        <v>134</v>
      </c>
      <c r="D187" s="97">
        <v>51809</v>
      </c>
      <c r="E187" s="95">
        <f t="shared" si="37"/>
        <v>99.59630135142929</v>
      </c>
      <c r="F187" s="91">
        <v>429</v>
      </c>
      <c r="G187" s="95">
        <f t="shared" si="38"/>
        <v>98.84792626728111</v>
      </c>
      <c r="H187" s="91">
        <v>32</v>
      </c>
      <c r="I187" s="95">
        <f t="shared" si="30"/>
        <v>86.486486486486484</v>
      </c>
      <c r="J187" s="91">
        <f t="shared" si="33"/>
        <v>51380</v>
      </c>
      <c r="K187" s="95">
        <f t="shared" si="39"/>
        <v>99.602597654356885</v>
      </c>
      <c r="L187" s="91">
        <v>25580</v>
      </c>
      <c r="M187" s="95">
        <f t="shared" si="40"/>
        <v>99.30509724756395</v>
      </c>
      <c r="N187" s="91">
        <v>13841</v>
      </c>
      <c r="O187" s="95">
        <f t="shared" si="41"/>
        <v>118.47128306085766</v>
      </c>
      <c r="P187" s="91">
        <f t="shared" si="34"/>
        <v>-11739</v>
      </c>
      <c r="Q187" s="95">
        <f t="shared" si="42"/>
        <v>83.39727195225916</v>
      </c>
      <c r="R187" s="91">
        <f t="shared" si="35"/>
        <v>39641</v>
      </c>
      <c r="S187" s="95">
        <f t="shared" si="43"/>
        <v>105.68396918072995</v>
      </c>
      <c r="T187" s="91">
        <v>24344</v>
      </c>
      <c r="U187" s="95">
        <f t="shared" si="44"/>
        <v>106.24536289442675</v>
      </c>
      <c r="V187" s="91">
        <v>1433</v>
      </c>
      <c r="W187" s="95">
        <f t="shared" si="47"/>
        <v>90.638836179633145</v>
      </c>
      <c r="X187" s="91">
        <f t="shared" si="36"/>
        <v>15297</v>
      </c>
      <c r="Y187" s="95">
        <f t="shared" si="45"/>
        <v>104.80268566730611</v>
      </c>
      <c r="Z187" s="91">
        <v>230</v>
      </c>
      <c r="AA187" s="95">
        <f t="shared" si="31"/>
        <v>97.457627118644069</v>
      </c>
      <c r="AB187" s="91">
        <v>629</v>
      </c>
      <c r="AC187" s="95">
        <f t="shared" si="32"/>
        <v>70.044543429844097</v>
      </c>
      <c r="AD187" s="114"/>
      <c r="AE187" s="114"/>
      <c r="AF187" s="114"/>
      <c r="AG187" s="114"/>
      <c r="AH187" s="114"/>
      <c r="AI187" s="114"/>
      <c r="AJ187" s="34">
        <v>9196</v>
      </c>
      <c r="AK187" s="174">
        <f t="shared" si="46"/>
        <v>106.74405107370866</v>
      </c>
      <c r="AL187" s="185" t="s">
        <v>29</v>
      </c>
      <c r="AM187" s="128" t="s">
        <v>29</v>
      </c>
      <c r="AN187" s="128" t="s">
        <v>29</v>
      </c>
      <c r="AO187" s="128" t="s">
        <v>29</v>
      </c>
      <c r="AP187" s="34" t="s">
        <v>167</v>
      </c>
      <c r="AQ187" s="35" t="s">
        <v>167</v>
      </c>
      <c r="AR187" s="14"/>
      <c r="AS187" s="14"/>
      <c r="AT187" s="14"/>
      <c r="AU187" s="14"/>
      <c r="AV187" s="14"/>
      <c r="AW187" s="14"/>
      <c r="AX187" s="14"/>
      <c r="AY187" s="14"/>
      <c r="AZ187" s="14"/>
    </row>
    <row r="188" spans="1:52" ht="12" hidden="1" customHeight="1">
      <c r="B188" s="42" t="s">
        <v>76</v>
      </c>
      <c r="C188" s="58" t="s">
        <v>77</v>
      </c>
      <c r="D188" s="97">
        <v>47720</v>
      </c>
      <c r="E188" s="95">
        <f t="shared" si="37"/>
        <v>96.363159063831503</v>
      </c>
      <c r="F188" s="91">
        <v>426</v>
      </c>
      <c r="G188" s="95">
        <f t="shared" si="38"/>
        <v>99.069767441860463</v>
      </c>
      <c r="H188" s="91">
        <v>29</v>
      </c>
      <c r="I188" s="95">
        <f t="shared" si="30"/>
        <v>87.878787878787875</v>
      </c>
      <c r="J188" s="91">
        <f t="shared" si="33"/>
        <v>47294</v>
      </c>
      <c r="K188" s="95">
        <f t="shared" si="39"/>
        <v>96.33945122323847</v>
      </c>
      <c r="L188" s="91">
        <v>23502</v>
      </c>
      <c r="M188" s="95">
        <f t="shared" si="40"/>
        <v>98.826794499810774</v>
      </c>
      <c r="N188" s="91">
        <v>12273</v>
      </c>
      <c r="O188" s="95">
        <f t="shared" si="41"/>
        <v>120.92817026308012</v>
      </c>
      <c r="P188" s="91">
        <f t="shared" si="34"/>
        <v>-11229</v>
      </c>
      <c r="Q188" s="95">
        <f t="shared" si="42"/>
        <v>82.372359154929569</v>
      </c>
      <c r="R188" s="91">
        <f t="shared" si="35"/>
        <v>36065</v>
      </c>
      <c r="S188" s="95">
        <f t="shared" si="43"/>
        <v>101.70901604670182</v>
      </c>
      <c r="T188" s="91">
        <v>22714</v>
      </c>
      <c r="U188" s="95">
        <f t="shared" si="44"/>
        <v>96.001690617075226</v>
      </c>
      <c r="V188" s="91">
        <v>1175</v>
      </c>
      <c r="W188" s="95">
        <f t="shared" si="47"/>
        <v>72.130141190914671</v>
      </c>
      <c r="X188" s="91">
        <f t="shared" si="36"/>
        <v>13351</v>
      </c>
      <c r="Y188" s="95">
        <f t="shared" si="45"/>
        <v>113.15365708958387</v>
      </c>
      <c r="Z188" s="91">
        <v>208</v>
      </c>
      <c r="AA188" s="95">
        <f t="shared" si="31"/>
        <v>96.744186046511629</v>
      </c>
      <c r="AB188" s="91">
        <v>1107</v>
      </c>
      <c r="AC188" s="95">
        <f t="shared" si="32"/>
        <v>107.47572815533981</v>
      </c>
      <c r="AD188" s="114"/>
      <c r="AE188" s="114"/>
      <c r="AF188" s="114"/>
      <c r="AG188" s="114"/>
      <c r="AH188" s="114"/>
      <c r="AI188" s="114"/>
      <c r="AJ188" s="34">
        <v>7790</v>
      </c>
      <c r="AK188" s="174">
        <f t="shared" si="46"/>
        <v>123.78833624662325</v>
      </c>
      <c r="AL188" s="185" t="s">
        <v>29</v>
      </c>
      <c r="AM188" s="128" t="s">
        <v>29</v>
      </c>
      <c r="AN188" s="128" t="s">
        <v>29</v>
      </c>
      <c r="AO188" s="128" t="s">
        <v>29</v>
      </c>
      <c r="AP188" s="34" t="s">
        <v>167</v>
      </c>
      <c r="AQ188" s="35" t="s">
        <v>167</v>
      </c>
      <c r="AR188" s="14"/>
      <c r="AS188" s="14"/>
      <c r="AT188" s="14"/>
      <c r="AU188" s="14"/>
      <c r="AV188" s="14"/>
      <c r="AW188" s="14"/>
      <c r="AX188" s="14"/>
      <c r="AY188" s="14"/>
      <c r="AZ188" s="14"/>
    </row>
    <row r="189" spans="1:52" ht="12" hidden="1" customHeight="1">
      <c r="B189" s="43" t="s">
        <v>78</v>
      </c>
      <c r="C189" s="58" t="s">
        <v>20</v>
      </c>
      <c r="D189" s="99">
        <v>53637</v>
      </c>
      <c r="E189" s="93">
        <f t="shared" si="37"/>
        <v>99.048973260452058</v>
      </c>
      <c r="F189" s="92">
        <v>424</v>
      </c>
      <c r="G189" s="93">
        <f t="shared" si="38"/>
        <v>97.247706422018354</v>
      </c>
      <c r="H189" s="92">
        <v>27</v>
      </c>
      <c r="I189" s="93">
        <f t="shared" si="30"/>
        <v>69.230769230769226</v>
      </c>
      <c r="J189" s="92">
        <f t="shared" si="33"/>
        <v>53213</v>
      </c>
      <c r="K189" s="93">
        <f t="shared" si="39"/>
        <v>99.0635937150942</v>
      </c>
      <c r="L189" s="92">
        <v>27192</v>
      </c>
      <c r="M189" s="93">
        <f t="shared" si="40"/>
        <v>101.02916589262495</v>
      </c>
      <c r="N189" s="92">
        <v>17734</v>
      </c>
      <c r="O189" s="93">
        <f t="shared" si="41"/>
        <v>117.60726838649778</v>
      </c>
      <c r="P189" s="92">
        <f t="shared" si="34"/>
        <v>-9458</v>
      </c>
      <c r="Q189" s="93">
        <f t="shared" si="42"/>
        <v>79.908752957080097</v>
      </c>
      <c r="R189" s="92">
        <f t="shared" si="35"/>
        <v>43755</v>
      </c>
      <c r="S189" s="93">
        <f t="shared" si="43"/>
        <v>104.47707736389684</v>
      </c>
      <c r="T189" s="92">
        <v>24288</v>
      </c>
      <c r="U189" s="93">
        <f t="shared" si="44"/>
        <v>104.27166960030911</v>
      </c>
      <c r="V189" s="92">
        <v>1807</v>
      </c>
      <c r="W189" s="93">
        <f t="shared" si="47"/>
        <v>100.94972067039106</v>
      </c>
      <c r="X189" s="92">
        <f t="shared" si="36"/>
        <v>19467</v>
      </c>
      <c r="Y189" s="93">
        <f t="shared" si="45"/>
        <v>104.73449184914188</v>
      </c>
      <c r="Z189" s="92">
        <v>240</v>
      </c>
      <c r="AA189" s="93">
        <f t="shared" si="31"/>
        <v>92.307692307692307</v>
      </c>
      <c r="AB189" s="92">
        <v>1168</v>
      </c>
      <c r="AC189" s="93">
        <f t="shared" si="32"/>
        <v>106.95970695970696</v>
      </c>
      <c r="AD189" s="116"/>
      <c r="AE189" s="116"/>
      <c r="AF189" s="116"/>
      <c r="AG189" s="116"/>
      <c r="AH189" s="116"/>
      <c r="AI189" s="116"/>
      <c r="AJ189" s="36">
        <v>11693</v>
      </c>
      <c r="AK189" s="175">
        <f t="shared" si="46"/>
        <v>105.25699882977766</v>
      </c>
      <c r="AL189" s="187" t="s">
        <v>29</v>
      </c>
      <c r="AM189" s="188" t="s">
        <v>29</v>
      </c>
      <c r="AN189" s="188" t="s">
        <v>29</v>
      </c>
      <c r="AO189" s="188" t="s">
        <v>29</v>
      </c>
      <c r="AP189" s="34" t="s">
        <v>167</v>
      </c>
      <c r="AQ189" s="37" t="s">
        <v>167</v>
      </c>
      <c r="AR189" s="76"/>
      <c r="AS189" s="14"/>
      <c r="AT189" s="14"/>
      <c r="AU189" s="14"/>
      <c r="AV189" s="14"/>
      <c r="AW189" s="14"/>
      <c r="AX189" s="14"/>
      <c r="AY189" s="14"/>
      <c r="AZ189" s="14"/>
    </row>
    <row r="190" spans="1:52" ht="12" hidden="1" customHeight="1">
      <c r="B190" s="41" t="s">
        <v>135</v>
      </c>
      <c r="C190" s="59" t="s">
        <v>136</v>
      </c>
      <c r="D190" s="101">
        <v>52671</v>
      </c>
      <c r="E190" s="94">
        <f t="shared" si="37"/>
        <v>99.306170930824493</v>
      </c>
      <c r="F190" s="96">
        <v>429</v>
      </c>
      <c r="G190" s="94">
        <f t="shared" si="38"/>
        <v>100.94117647058825</v>
      </c>
      <c r="H190" s="96">
        <v>32</v>
      </c>
      <c r="I190" s="94">
        <f t="shared" si="30"/>
        <v>114.28571428571428</v>
      </c>
      <c r="J190" s="96">
        <f t="shared" si="33"/>
        <v>52242</v>
      </c>
      <c r="K190" s="94">
        <f t="shared" si="39"/>
        <v>99.292963849925869</v>
      </c>
      <c r="L190" s="96">
        <v>26468</v>
      </c>
      <c r="M190" s="94">
        <f t="shared" si="40"/>
        <v>100.08697296275288</v>
      </c>
      <c r="N190" s="96">
        <v>15496</v>
      </c>
      <c r="O190" s="94">
        <f t="shared" si="41"/>
        <v>104.49794321936746</v>
      </c>
      <c r="P190" s="96">
        <f t="shared" si="34"/>
        <v>-10972</v>
      </c>
      <c r="Q190" s="94">
        <f t="shared" si="42"/>
        <v>94.455922865013775</v>
      </c>
      <c r="R190" s="96">
        <f t="shared" si="35"/>
        <v>41270</v>
      </c>
      <c r="S190" s="94">
        <f t="shared" si="43"/>
        <v>100.66344699741452</v>
      </c>
      <c r="T190" s="91">
        <v>24133</v>
      </c>
      <c r="U190" s="94">
        <f t="shared" si="44"/>
        <v>103.81571022971694</v>
      </c>
      <c r="V190" s="96">
        <v>1505</v>
      </c>
      <c r="W190" s="94">
        <f t="shared" si="47"/>
        <v>87.044534412955471</v>
      </c>
      <c r="X190" s="96">
        <f t="shared" si="36"/>
        <v>17137</v>
      </c>
      <c r="Y190" s="94">
        <f t="shared" si="45"/>
        <v>96.535601622352402</v>
      </c>
      <c r="Z190" s="96">
        <v>280</v>
      </c>
      <c r="AA190" s="94">
        <f t="shared" si="31"/>
        <v>121.73913043478262</v>
      </c>
      <c r="AB190" s="96">
        <v>939</v>
      </c>
      <c r="AC190" s="94">
        <f t="shared" si="32"/>
        <v>111.65279429250891</v>
      </c>
      <c r="AD190" s="111"/>
      <c r="AE190" s="111"/>
      <c r="AF190" s="111"/>
      <c r="AG190" s="111"/>
      <c r="AH190" s="111"/>
      <c r="AI190" s="111"/>
      <c r="AJ190" s="30">
        <v>10198</v>
      </c>
      <c r="AK190" s="47">
        <f t="shared" si="46"/>
        <v>100.3049080358021</v>
      </c>
      <c r="AL190" s="189" t="s">
        <v>29</v>
      </c>
      <c r="AM190" s="180" t="s">
        <v>29</v>
      </c>
      <c r="AN190" s="180" t="s">
        <v>29</v>
      </c>
      <c r="AO190" s="180" t="s">
        <v>29</v>
      </c>
      <c r="AP190" s="30" t="s">
        <v>167</v>
      </c>
      <c r="AQ190" s="31" t="s">
        <v>167</v>
      </c>
      <c r="AR190" s="14"/>
      <c r="AS190" s="14"/>
      <c r="AT190" s="14"/>
      <c r="AU190" s="14"/>
      <c r="AV190" s="14"/>
      <c r="AW190" s="14"/>
      <c r="AX190" s="14"/>
      <c r="AY190" s="14"/>
      <c r="AZ190" s="14"/>
    </row>
    <row r="191" spans="1:52" ht="12" hidden="1" customHeight="1">
      <c r="B191" s="42" t="s">
        <v>60</v>
      </c>
      <c r="C191" s="58" t="s">
        <v>18</v>
      </c>
      <c r="D191" s="97">
        <v>54197</v>
      </c>
      <c r="E191" s="95">
        <f t="shared" si="37"/>
        <v>99.815827762123135</v>
      </c>
      <c r="F191" s="91">
        <v>426</v>
      </c>
      <c r="G191" s="95">
        <f t="shared" si="38"/>
        <v>100.47169811320755</v>
      </c>
      <c r="H191" s="91">
        <v>29</v>
      </c>
      <c r="I191" s="95">
        <f t="shared" ref="I191:I213" si="48">H191/H179*100</f>
        <v>107.40740740740742</v>
      </c>
      <c r="J191" s="91">
        <f t="shared" si="33"/>
        <v>53771</v>
      </c>
      <c r="K191" s="95">
        <f t="shared" si="39"/>
        <v>99.810665825181445</v>
      </c>
      <c r="L191" s="91">
        <v>27940</v>
      </c>
      <c r="M191" s="95">
        <f t="shared" si="40"/>
        <v>104.91532424617927</v>
      </c>
      <c r="N191" s="91">
        <v>15207</v>
      </c>
      <c r="O191" s="95">
        <f t="shared" si="41"/>
        <v>121.58791076996881</v>
      </c>
      <c r="P191" s="91">
        <f t="shared" si="34"/>
        <v>-12733</v>
      </c>
      <c r="Q191" s="95">
        <f t="shared" si="42"/>
        <v>90.151515151515156</v>
      </c>
      <c r="R191" s="91">
        <f t="shared" si="35"/>
        <v>41038</v>
      </c>
      <c r="S191" s="95">
        <f t="shared" si="43"/>
        <v>103.2428488767013</v>
      </c>
      <c r="T191" s="91">
        <v>25487</v>
      </c>
      <c r="U191" s="95">
        <f t="shared" si="44"/>
        <v>103.63939492517893</v>
      </c>
      <c r="V191" s="91">
        <v>1401</v>
      </c>
      <c r="W191" s="95">
        <f t="shared" si="47"/>
        <v>97.972027972027973</v>
      </c>
      <c r="X191" s="91">
        <f t="shared" si="36"/>
        <v>15551</v>
      </c>
      <c r="Y191" s="95">
        <f t="shared" si="45"/>
        <v>102.59945899584351</v>
      </c>
      <c r="Z191" s="91">
        <v>299</v>
      </c>
      <c r="AA191" s="95">
        <f t="shared" ref="AA191:AA213" si="49">Z191/Z179*100</f>
        <v>116.796875</v>
      </c>
      <c r="AB191" s="91">
        <v>1005</v>
      </c>
      <c r="AC191" s="95">
        <f t="shared" ref="AC191:AC213" si="50">AB191/AB179*100</f>
        <v>149.33135215453194</v>
      </c>
      <c r="AD191" s="114"/>
      <c r="AE191" s="114"/>
      <c r="AF191" s="114"/>
      <c r="AG191" s="114"/>
      <c r="AH191" s="114"/>
      <c r="AI191" s="114"/>
      <c r="AJ191" s="34">
        <v>8295</v>
      </c>
      <c r="AK191" s="174">
        <f t="shared" si="46"/>
        <v>98.003308128544418</v>
      </c>
      <c r="AL191" s="185" t="s">
        <v>29</v>
      </c>
      <c r="AM191" s="128" t="s">
        <v>29</v>
      </c>
      <c r="AN191" s="128" t="s">
        <v>29</v>
      </c>
      <c r="AO191" s="128" t="s">
        <v>29</v>
      </c>
      <c r="AP191" s="34" t="s">
        <v>167</v>
      </c>
      <c r="AQ191" s="35" t="s">
        <v>167</v>
      </c>
      <c r="AR191" s="14"/>
      <c r="AS191" s="14"/>
      <c r="AT191" s="14"/>
      <c r="AU191" s="14"/>
      <c r="AV191" s="14"/>
      <c r="AW191" s="14"/>
      <c r="AX191" s="14"/>
      <c r="AY191" s="14"/>
      <c r="AZ191" s="14"/>
    </row>
    <row r="192" spans="1:52" ht="12" hidden="1" customHeight="1">
      <c r="B192" s="42" t="s">
        <v>62</v>
      </c>
      <c r="C192" s="58" t="s">
        <v>10</v>
      </c>
      <c r="D192" s="97">
        <v>50947</v>
      </c>
      <c r="E192" s="95">
        <f t="shared" si="37"/>
        <v>98.895488780184792</v>
      </c>
      <c r="F192" s="91">
        <v>424</v>
      </c>
      <c r="G192" s="95">
        <f t="shared" si="38"/>
        <v>100.47393364928909</v>
      </c>
      <c r="H192" s="91">
        <v>27</v>
      </c>
      <c r="I192" s="95">
        <f t="shared" si="48"/>
        <v>108</v>
      </c>
      <c r="J192" s="91">
        <f t="shared" si="33"/>
        <v>50523</v>
      </c>
      <c r="K192" s="95">
        <f t="shared" si="39"/>
        <v>98.882451951305441</v>
      </c>
      <c r="L192" s="91">
        <v>26326</v>
      </c>
      <c r="M192" s="95">
        <f t="shared" si="40"/>
        <v>102.05062604178781</v>
      </c>
      <c r="N192" s="91">
        <v>12418</v>
      </c>
      <c r="O192" s="95">
        <f t="shared" si="41"/>
        <v>121.48307571903739</v>
      </c>
      <c r="P192" s="91">
        <f t="shared" si="34"/>
        <v>-13908</v>
      </c>
      <c r="Q192" s="95">
        <f t="shared" si="42"/>
        <v>89.296950240770471</v>
      </c>
      <c r="R192" s="91">
        <f t="shared" si="35"/>
        <v>36615</v>
      </c>
      <c r="S192" s="95">
        <f t="shared" si="43"/>
        <v>103.08567245699484</v>
      </c>
      <c r="T192" s="91">
        <v>25456</v>
      </c>
      <c r="U192" s="95">
        <f t="shared" si="44"/>
        <v>102.45100012073894</v>
      </c>
      <c r="V192" s="91">
        <v>1163</v>
      </c>
      <c r="W192" s="95">
        <f t="shared" si="47"/>
        <v>88.778625954198475</v>
      </c>
      <c r="X192" s="91">
        <f t="shared" si="36"/>
        <v>11159</v>
      </c>
      <c r="Y192" s="95">
        <f t="shared" si="45"/>
        <v>104.56334332833583</v>
      </c>
      <c r="Z192" s="91">
        <v>242</v>
      </c>
      <c r="AA192" s="95">
        <f t="shared" si="49"/>
        <v>94.163424124513611</v>
      </c>
      <c r="AB192" s="91">
        <v>906</v>
      </c>
      <c r="AC192" s="95">
        <f t="shared" si="50"/>
        <v>121.285140562249</v>
      </c>
      <c r="AD192" s="114"/>
      <c r="AE192" s="114"/>
      <c r="AF192" s="114"/>
      <c r="AG192" s="114"/>
      <c r="AH192" s="114"/>
      <c r="AI192" s="114"/>
      <c r="AJ192" s="34">
        <v>4835</v>
      </c>
      <c r="AK192" s="174">
        <f t="shared" si="46"/>
        <v>98.352318958502849</v>
      </c>
      <c r="AL192" s="185" t="s">
        <v>29</v>
      </c>
      <c r="AM192" s="128" t="s">
        <v>29</v>
      </c>
      <c r="AN192" s="128" t="s">
        <v>29</v>
      </c>
      <c r="AO192" s="128" t="s">
        <v>29</v>
      </c>
      <c r="AP192" s="34" t="s">
        <v>167</v>
      </c>
      <c r="AQ192" s="35" t="s">
        <v>167</v>
      </c>
      <c r="AR192" s="14"/>
      <c r="AS192" s="14"/>
      <c r="AT192" s="14"/>
      <c r="AU192" s="14"/>
      <c r="AV192" s="14"/>
      <c r="AW192" s="14"/>
      <c r="AX192" s="14"/>
      <c r="AY192" s="14"/>
      <c r="AZ192" s="14"/>
    </row>
    <row r="193" spans="1:52" ht="12" hidden="1" customHeight="1">
      <c r="B193" s="42" t="s">
        <v>64</v>
      </c>
      <c r="C193" s="58" t="s">
        <v>42</v>
      </c>
      <c r="D193" s="79">
        <v>50678</v>
      </c>
      <c r="E193" s="83">
        <f t="shared" si="37"/>
        <v>97.675583995065921</v>
      </c>
      <c r="F193" s="82">
        <v>423</v>
      </c>
      <c r="G193" s="83">
        <f t="shared" si="38"/>
        <v>96.575342465753423</v>
      </c>
      <c r="H193" s="82">
        <v>26</v>
      </c>
      <c r="I193" s="83">
        <f t="shared" si="48"/>
        <v>63.414634146341463</v>
      </c>
      <c r="J193" s="82">
        <f t="shared" si="33"/>
        <v>50255</v>
      </c>
      <c r="K193" s="83">
        <f t="shared" si="39"/>
        <v>97.684951210978497</v>
      </c>
      <c r="L193" s="82">
        <v>26530</v>
      </c>
      <c r="M193" s="83">
        <f t="shared" si="40"/>
        <v>101.15529797536888</v>
      </c>
      <c r="N193" s="82">
        <v>11413</v>
      </c>
      <c r="O193" s="83">
        <f t="shared" si="41"/>
        <v>107.95497540673477</v>
      </c>
      <c r="P193" s="82">
        <f t="shared" si="34"/>
        <v>-15117</v>
      </c>
      <c r="Q193" s="83">
        <f t="shared" si="42"/>
        <v>96.563398275311414</v>
      </c>
      <c r="R193" s="82">
        <f t="shared" si="35"/>
        <v>35138</v>
      </c>
      <c r="S193" s="83">
        <f t="shared" si="43"/>
        <v>98.175518985219739</v>
      </c>
      <c r="T193" s="82">
        <v>25468</v>
      </c>
      <c r="U193" s="83">
        <f t="shared" si="44"/>
        <v>104.70317382009537</v>
      </c>
      <c r="V193" s="82">
        <v>1108</v>
      </c>
      <c r="W193" s="83">
        <f t="shared" si="47"/>
        <v>103.35820895522387</v>
      </c>
      <c r="X193" s="82">
        <f t="shared" si="36"/>
        <v>9670</v>
      </c>
      <c r="Y193" s="83">
        <f t="shared" si="45"/>
        <v>84.328943926048666</v>
      </c>
      <c r="Z193" s="82">
        <v>251</v>
      </c>
      <c r="AA193" s="83">
        <f t="shared" si="49"/>
        <v>100</v>
      </c>
      <c r="AB193" s="82">
        <v>786</v>
      </c>
      <c r="AC193" s="83">
        <f t="shared" si="50"/>
        <v>100.76923076923077</v>
      </c>
      <c r="AD193" s="114"/>
      <c r="AE193" s="114"/>
      <c r="AF193" s="114"/>
      <c r="AG193" s="114"/>
      <c r="AH193" s="114"/>
      <c r="AI193" s="114"/>
      <c r="AJ193" s="34">
        <v>4667</v>
      </c>
      <c r="AK193" s="174">
        <f t="shared" si="46"/>
        <v>81.719488706005947</v>
      </c>
      <c r="AL193" s="185" t="s">
        <v>29</v>
      </c>
      <c r="AM193" s="128" t="s">
        <v>29</v>
      </c>
      <c r="AN193" s="128" t="s">
        <v>29</v>
      </c>
      <c r="AO193" s="128" t="s">
        <v>29</v>
      </c>
      <c r="AP193" s="34" t="s">
        <v>167</v>
      </c>
      <c r="AQ193" s="35" t="s">
        <v>167</v>
      </c>
      <c r="AR193" s="14"/>
      <c r="AS193" s="14"/>
      <c r="AT193" s="14"/>
      <c r="AU193" s="14"/>
      <c r="AV193" s="14"/>
      <c r="AW193" s="14"/>
      <c r="AX193" s="14"/>
      <c r="AY193" s="14"/>
      <c r="AZ193" s="14"/>
    </row>
    <row r="194" spans="1:52" ht="12" hidden="1" customHeight="1">
      <c r="B194" s="42" t="s">
        <v>65</v>
      </c>
      <c r="C194" s="58" t="s">
        <v>66</v>
      </c>
      <c r="D194" s="79">
        <v>48796</v>
      </c>
      <c r="E194" s="83">
        <f t="shared" si="37"/>
        <v>97.181892414012864</v>
      </c>
      <c r="F194" s="82">
        <v>423</v>
      </c>
      <c r="G194" s="83">
        <f t="shared" si="38"/>
        <v>99.764150943396217</v>
      </c>
      <c r="H194" s="82">
        <v>26</v>
      </c>
      <c r="I194" s="83">
        <f t="shared" si="48"/>
        <v>96.296296296296291</v>
      </c>
      <c r="J194" s="82">
        <f t="shared" si="33"/>
        <v>48373</v>
      </c>
      <c r="K194" s="83">
        <f t="shared" si="39"/>
        <v>97.15990117902264</v>
      </c>
      <c r="L194" s="82">
        <v>25164</v>
      </c>
      <c r="M194" s="83">
        <f t="shared" si="40"/>
        <v>101.66040479941825</v>
      </c>
      <c r="N194" s="82">
        <v>12506</v>
      </c>
      <c r="O194" s="83">
        <f t="shared" si="41"/>
        <v>105.71428571428572</v>
      </c>
      <c r="P194" s="82">
        <f t="shared" si="34"/>
        <v>-12658</v>
      </c>
      <c r="Q194" s="83">
        <f t="shared" si="42"/>
        <v>97.949392555908062</v>
      </c>
      <c r="R194" s="82">
        <f t="shared" si="35"/>
        <v>35715</v>
      </c>
      <c r="S194" s="83">
        <f t="shared" si="43"/>
        <v>96.883138020833343</v>
      </c>
      <c r="T194" s="82">
        <v>24331</v>
      </c>
      <c r="U194" s="83">
        <f t="shared" si="44"/>
        <v>97.632518759279321</v>
      </c>
      <c r="V194" s="82">
        <v>1242</v>
      </c>
      <c r="W194" s="83">
        <f t="shared" si="47"/>
        <v>86.070686070686079</v>
      </c>
      <c r="X194" s="82">
        <f t="shared" si="36"/>
        <v>11384</v>
      </c>
      <c r="Y194" s="83">
        <f t="shared" si="45"/>
        <v>95.319433978062463</v>
      </c>
      <c r="Z194" s="82">
        <v>273</v>
      </c>
      <c r="AA194" s="83">
        <f t="shared" si="49"/>
        <v>96.466431095406364</v>
      </c>
      <c r="AB194" s="82">
        <v>829</v>
      </c>
      <c r="AC194" s="83">
        <f t="shared" si="50"/>
        <v>117.25601131541725</v>
      </c>
      <c r="AD194" s="114"/>
      <c r="AE194" s="114"/>
      <c r="AF194" s="114"/>
      <c r="AG194" s="114"/>
      <c r="AH194" s="114"/>
      <c r="AI194" s="114"/>
      <c r="AJ194" s="34">
        <v>5538</v>
      </c>
      <c r="AK194" s="174">
        <f t="shared" si="46"/>
        <v>84.240949193793739</v>
      </c>
      <c r="AL194" s="185" t="s">
        <v>29</v>
      </c>
      <c r="AM194" s="128" t="s">
        <v>29</v>
      </c>
      <c r="AN194" s="128" t="s">
        <v>29</v>
      </c>
      <c r="AO194" s="128" t="s">
        <v>29</v>
      </c>
      <c r="AP194" s="34" t="s">
        <v>167</v>
      </c>
      <c r="AQ194" s="35" t="s">
        <v>167</v>
      </c>
    </row>
    <row r="195" spans="1:52" ht="12" hidden="1" customHeight="1">
      <c r="B195" s="42" t="s">
        <v>67</v>
      </c>
      <c r="C195" s="58" t="s">
        <v>13</v>
      </c>
      <c r="D195" s="79">
        <v>47761</v>
      </c>
      <c r="E195" s="83">
        <f t="shared" si="37"/>
        <v>100.00418769237211</v>
      </c>
      <c r="F195" s="82">
        <v>438</v>
      </c>
      <c r="G195" s="83">
        <f t="shared" si="38"/>
        <v>102.8169014084507</v>
      </c>
      <c r="H195" s="82">
        <v>41</v>
      </c>
      <c r="I195" s="83">
        <f t="shared" si="48"/>
        <v>141.37931034482759</v>
      </c>
      <c r="J195" s="82">
        <f t="shared" si="33"/>
        <v>47323</v>
      </c>
      <c r="K195" s="83">
        <f t="shared" si="39"/>
        <v>99.978873090655568</v>
      </c>
      <c r="L195" s="82">
        <v>24102</v>
      </c>
      <c r="M195" s="83">
        <f t="shared" si="40"/>
        <v>105.13413304252998</v>
      </c>
      <c r="N195" s="82">
        <v>8768</v>
      </c>
      <c r="O195" s="83">
        <f t="shared" si="41"/>
        <v>108.66278349237824</v>
      </c>
      <c r="P195" s="82">
        <f t="shared" si="34"/>
        <v>-15334</v>
      </c>
      <c r="Q195" s="83">
        <f t="shared" si="42"/>
        <v>103.21755519655358</v>
      </c>
      <c r="R195" s="82">
        <f t="shared" si="35"/>
        <v>31989</v>
      </c>
      <c r="S195" s="83">
        <f t="shared" si="43"/>
        <v>98.497398158696924</v>
      </c>
      <c r="T195" s="82">
        <v>25613</v>
      </c>
      <c r="U195" s="83">
        <f t="shared" si="44"/>
        <v>96.594508975712785</v>
      </c>
      <c r="V195" s="82">
        <v>1581</v>
      </c>
      <c r="W195" s="83">
        <f t="shared" si="47"/>
        <v>100.38095238095237</v>
      </c>
      <c r="X195" s="82">
        <f t="shared" si="36"/>
        <v>6376</v>
      </c>
      <c r="Y195" s="83">
        <f t="shared" si="45"/>
        <v>106.96191914108371</v>
      </c>
      <c r="Z195" s="82">
        <v>268</v>
      </c>
      <c r="AA195" s="83">
        <f t="shared" si="49"/>
        <v>118.58407079646018</v>
      </c>
      <c r="AB195" s="82">
        <v>834</v>
      </c>
      <c r="AC195" s="83">
        <f t="shared" si="50"/>
        <v>103.21782178217822</v>
      </c>
      <c r="AD195" s="114"/>
      <c r="AE195" s="114"/>
      <c r="AF195" s="114"/>
      <c r="AG195" s="114"/>
      <c r="AH195" s="114"/>
      <c r="AI195" s="114"/>
      <c r="AJ195" s="34">
        <v>2584</v>
      </c>
      <c r="AK195" s="174">
        <f t="shared" si="46"/>
        <v>101.53241650294696</v>
      </c>
      <c r="AL195" s="185" t="s">
        <v>29</v>
      </c>
      <c r="AM195" s="128" t="s">
        <v>29</v>
      </c>
      <c r="AN195" s="128" t="s">
        <v>29</v>
      </c>
      <c r="AO195" s="128" t="s">
        <v>29</v>
      </c>
      <c r="AP195" s="34" t="s">
        <v>167</v>
      </c>
      <c r="AQ195" s="35" t="s">
        <v>167</v>
      </c>
    </row>
    <row r="196" spans="1:52" ht="12" hidden="1" customHeight="1">
      <c r="B196" s="42" t="s">
        <v>38</v>
      </c>
      <c r="C196" s="58" t="s">
        <v>14</v>
      </c>
      <c r="D196" s="79">
        <v>49014</v>
      </c>
      <c r="E196" s="83">
        <f t="shared" si="37"/>
        <v>97.542239646560134</v>
      </c>
      <c r="F196" s="82">
        <v>427</v>
      </c>
      <c r="G196" s="83">
        <f t="shared" si="38"/>
        <v>99.533799533799538</v>
      </c>
      <c r="H196" s="82">
        <v>30</v>
      </c>
      <c r="I196" s="83">
        <f t="shared" si="48"/>
        <v>93.75</v>
      </c>
      <c r="J196" s="82">
        <f t="shared" si="33"/>
        <v>48587</v>
      </c>
      <c r="K196" s="83">
        <f t="shared" si="39"/>
        <v>97.525090325170609</v>
      </c>
      <c r="L196" s="82">
        <v>24803</v>
      </c>
      <c r="M196" s="83">
        <f t="shared" si="40"/>
        <v>101.33186256485681</v>
      </c>
      <c r="N196" s="82">
        <v>9838</v>
      </c>
      <c r="O196" s="83">
        <f t="shared" si="41"/>
        <v>106.61031642826183</v>
      </c>
      <c r="P196" s="82">
        <f t="shared" si="34"/>
        <v>-14965</v>
      </c>
      <c r="Q196" s="83">
        <f t="shared" si="42"/>
        <v>98.137582792314248</v>
      </c>
      <c r="R196" s="82">
        <f t="shared" si="35"/>
        <v>33622</v>
      </c>
      <c r="S196" s="83">
        <f t="shared" si="43"/>
        <v>97.254924647826215</v>
      </c>
      <c r="T196" s="82">
        <v>26246</v>
      </c>
      <c r="U196" s="83">
        <f t="shared" si="44"/>
        <v>99.484497005534081</v>
      </c>
      <c r="V196" s="82">
        <v>1814</v>
      </c>
      <c r="W196" s="83">
        <f t="shared" si="47"/>
        <v>116.88144329896907</v>
      </c>
      <c r="X196" s="82">
        <f t="shared" si="36"/>
        <v>7376</v>
      </c>
      <c r="Y196" s="83">
        <f t="shared" si="45"/>
        <v>90.072047869092685</v>
      </c>
      <c r="Z196" s="82">
        <v>239</v>
      </c>
      <c r="AA196" s="83">
        <f t="shared" si="49"/>
        <v>90.874524714828894</v>
      </c>
      <c r="AB196" s="82">
        <v>914</v>
      </c>
      <c r="AC196" s="83">
        <f t="shared" si="50"/>
        <v>81.24444444444444</v>
      </c>
      <c r="AD196" s="114"/>
      <c r="AE196" s="114"/>
      <c r="AF196" s="114"/>
      <c r="AG196" s="114"/>
      <c r="AH196" s="114"/>
      <c r="AI196" s="114"/>
      <c r="AJ196" s="34">
        <v>2777</v>
      </c>
      <c r="AK196" s="174">
        <f t="shared" si="46"/>
        <v>83.044258373205736</v>
      </c>
      <c r="AL196" s="185" t="s">
        <v>29</v>
      </c>
      <c r="AM196" s="128" t="s">
        <v>29</v>
      </c>
      <c r="AN196" s="128" t="s">
        <v>29</v>
      </c>
      <c r="AO196" s="128" t="s">
        <v>29</v>
      </c>
      <c r="AP196" s="34" t="s">
        <v>167</v>
      </c>
      <c r="AQ196" s="35" t="s">
        <v>167</v>
      </c>
    </row>
    <row r="197" spans="1:52" ht="12" hidden="1" customHeight="1">
      <c r="B197" s="42" t="s">
        <v>70</v>
      </c>
      <c r="C197" s="58" t="s">
        <v>15</v>
      </c>
      <c r="D197" s="79">
        <v>47223</v>
      </c>
      <c r="E197" s="83">
        <f t="shared" si="37"/>
        <v>97.987259560517089</v>
      </c>
      <c r="F197" s="82">
        <v>427</v>
      </c>
      <c r="G197" s="83">
        <f t="shared" si="38"/>
        <v>100.23474178403755</v>
      </c>
      <c r="H197" s="82">
        <v>30</v>
      </c>
      <c r="I197" s="83">
        <f t="shared" si="48"/>
        <v>103.44827586206897</v>
      </c>
      <c r="J197" s="82">
        <f t="shared" si="33"/>
        <v>46796</v>
      </c>
      <c r="K197" s="83">
        <f t="shared" si="39"/>
        <v>97.967215860321971</v>
      </c>
      <c r="L197" s="82">
        <v>24647</v>
      </c>
      <c r="M197" s="83">
        <f t="shared" si="40"/>
        <v>106.40676941674221</v>
      </c>
      <c r="N197" s="82">
        <v>9809</v>
      </c>
      <c r="O197" s="83">
        <f t="shared" si="41"/>
        <v>97.359801488833739</v>
      </c>
      <c r="P197" s="82">
        <f t="shared" si="34"/>
        <v>-14838</v>
      </c>
      <c r="Q197" s="83">
        <f t="shared" si="42"/>
        <v>113.37102689486554</v>
      </c>
      <c r="R197" s="82">
        <f t="shared" si="35"/>
        <v>31958</v>
      </c>
      <c r="S197" s="83">
        <f t="shared" si="43"/>
        <v>92.153752991724105</v>
      </c>
      <c r="T197" s="82">
        <v>23960</v>
      </c>
      <c r="U197" s="83">
        <f t="shared" si="44"/>
        <v>95.93593593593593</v>
      </c>
      <c r="V197" s="82">
        <v>1287</v>
      </c>
      <c r="W197" s="83">
        <f t="shared" si="47"/>
        <v>72.262773722627742</v>
      </c>
      <c r="X197" s="82">
        <f t="shared" si="36"/>
        <v>7998</v>
      </c>
      <c r="Y197" s="83">
        <f t="shared" si="45"/>
        <v>82.419620774938167</v>
      </c>
      <c r="Z197" s="82">
        <v>256</v>
      </c>
      <c r="AA197" s="83">
        <f t="shared" si="49"/>
        <v>110.34482758620689</v>
      </c>
      <c r="AB197" s="82">
        <v>1032</v>
      </c>
      <c r="AC197" s="83">
        <f t="shared" si="50"/>
        <v>70.68493150684931</v>
      </c>
      <c r="AD197" s="114"/>
      <c r="AE197" s="114"/>
      <c r="AF197" s="114"/>
      <c r="AG197" s="114"/>
      <c r="AH197" s="114"/>
      <c r="AI197" s="114"/>
      <c r="AJ197" s="34">
        <v>3117</v>
      </c>
      <c r="AK197" s="174">
        <f t="shared" si="46"/>
        <v>81.362568519968676</v>
      </c>
      <c r="AL197" s="185" t="s">
        <v>29</v>
      </c>
      <c r="AM197" s="128" t="s">
        <v>29</v>
      </c>
      <c r="AN197" s="128" t="s">
        <v>29</v>
      </c>
      <c r="AO197" s="128" t="s">
        <v>29</v>
      </c>
      <c r="AP197" s="34" t="s">
        <v>167</v>
      </c>
      <c r="AQ197" s="35" t="s">
        <v>167</v>
      </c>
    </row>
    <row r="198" spans="1:52" ht="12" hidden="1" customHeight="1">
      <c r="B198" s="42" t="s">
        <v>73</v>
      </c>
      <c r="C198" s="58" t="s">
        <v>16</v>
      </c>
      <c r="D198" s="79">
        <v>49800</v>
      </c>
      <c r="E198" s="83">
        <f t="shared" si="37"/>
        <v>98.058520064584727</v>
      </c>
      <c r="F198" s="82">
        <v>426</v>
      </c>
      <c r="G198" s="83">
        <f t="shared" si="38"/>
        <v>99.76580796252928</v>
      </c>
      <c r="H198" s="82">
        <v>29</v>
      </c>
      <c r="I198" s="83">
        <f t="shared" si="48"/>
        <v>96.666666666666671</v>
      </c>
      <c r="J198" s="82">
        <f t="shared" si="33"/>
        <v>49374</v>
      </c>
      <c r="K198" s="83">
        <f t="shared" si="39"/>
        <v>98.044043765761842</v>
      </c>
      <c r="L198" s="82">
        <v>25291</v>
      </c>
      <c r="M198" s="83">
        <f t="shared" si="40"/>
        <v>103.30446858916756</v>
      </c>
      <c r="N198" s="82">
        <v>14139</v>
      </c>
      <c r="O198" s="83">
        <f t="shared" si="41"/>
        <v>96.275364292523491</v>
      </c>
      <c r="P198" s="82">
        <f t="shared" si="34"/>
        <v>-11152</v>
      </c>
      <c r="Q198" s="83">
        <f t="shared" si="42"/>
        <v>113.84238464679461</v>
      </c>
      <c r="R198" s="82">
        <f t="shared" si="35"/>
        <v>38222</v>
      </c>
      <c r="S198" s="83">
        <f t="shared" si="43"/>
        <v>94.228730616571752</v>
      </c>
      <c r="T198" s="82">
        <v>23765</v>
      </c>
      <c r="U198" s="83">
        <f t="shared" si="44"/>
        <v>99.012582284809596</v>
      </c>
      <c r="V198" s="82">
        <v>1380</v>
      </c>
      <c r="W198" s="83">
        <f t="shared" si="47"/>
        <v>78.054298642533936</v>
      </c>
      <c r="X198" s="82">
        <f t="shared" si="36"/>
        <v>14457</v>
      </c>
      <c r="Y198" s="83">
        <f t="shared" si="45"/>
        <v>87.295453173117565</v>
      </c>
      <c r="Z198" s="82">
        <v>251</v>
      </c>
      <c r="AA198" s="83">
        <f t="shared" si="49"/>
        <v>95.801526717557252</v>
      </c>
      <c r="AB198" s="82">
        <v>1518</v>
      </c>
      <c r="AC198" s="83">
        <f t="shared" si="50"/>
        <v>87.29154686601494</v>
      </c>
      <c r="AD198" s="114"/>
      <c r="AE198" s="114"/>
      <c r="AF198" s="114"/>
      <c r="AG198" s="114"/>
      <c r="AH198" s="114"/>
      <c r="AI198" s="114"/>
      <c r="AJ198" s="34">
        <v>6767</v>
      </c>
      <c r="AK198" s="174">
        <f t="shared" si="46"/>
        <v>87.203608247422679</v>
      </c>
      <c r="AL198" s="185" t="s">
        <v>29</v>
      </c>
      <c r="AM198" s="128" t="s">
        <v>29</v>
      </c>
      <c r="AN198" s="128" t="s">
        <v>29</v>
      </c>
      <c r="AO198" s="128" t="s">
        <v>29</v>
      </c>
      <c r="AP198" s="34" t="s">
        <v>167</v>
      </c>
      <c r="AQ198" s="35" t="s">
        <v>167</v>
      </c>
    </row>
    <row r="199" spans="1:52" ht="12" hidden="1" customHeight="1">
      <c r="B199" s="42" t="s">
        <v>40</v>
      </c>
      <c r="C199" s="58" t="s">
        <v>137</v>
      </c>
      <c r="D199" s="79">
        <v>50032</v>
      </c>
      <c r="E199" s="83">
        <f t="shared" si="37"/>
        <v>96.570093999112132</v>
      </c>
      <c r="F199" s="82">
        <v>425</v>
      </c>
      <c r="G199" s="83">
        <f t="shared" si="38"/>
        <v>99.067599067599062</v>
      </c>
      <c r="H199" s="82">
        <v>28</v>
      </c>
      <c r="I199" s="83">
        <f t="shared" si="48"/>
        <v>87.5</v>
      </c>
      <c r="J199" s="82">
        <f t="shared" si="33"/>
        <v>49607</v>
      </c>
      <c r="K199" s="83">
        <f t="shared" si="39"/>
        <v>96.549240949785911</v>
      </c>
      <c r="L199" s="82">
        <v>25870</v>
      </c>
      <c r="M199" s="83">
        <f t="shared" si="40"/>
        <v>101.13369820172009</v>
      </c>
      <c r="N199" s="82">
        <v>14283</v>
      </c>
      <c r="O199" s="83">
        <f t="shared" si="41"/>
        <v>103.19341088071671</v>
      </c>
      <c r="P199" s="82">
        <f t="shared" si="34"/>
        <v>-11587</v>
      </c>
      <c r="Q199" s="83">
        <f t="shared" si="42"/>
        <v>98.705170798194047</v>
      </c>
      <c r="R199" s="82">
        <f t="shared" si="35"/>
        <v>38020</v>
      </c>
      <c r="S199" s="83">
        <f t="shared" si="43"/>
        <v>95.910799424837919</v>
      </c>
      <c r="T199" s="91">
        <v>23420</v>
      </c>
      <c r="U199" s="83">
        <f t="shared" si="44"/>
        <v>96.204403549129154</v>
      </c>
      <c r="V199" s="82">
        <v>1220</v>
      </c>
      <c r="W199" s="83">
        <f t="shared" si="47"/>
        <v>85.136078157711097</v>
      </c>
      <c r="X199" s="82">
        <f t="shared" si="36"/>
        <v>14600</v>
      </c>
      <c r="Y199" s="83">
        <f t="shared" si="45"/>
        <v>95.443551023076424</v>
      </c>
      <c r="Z199" s="82">
        <v>253</v>
      </c>
      <c r="AA199" s="83">
        <f t="shared" si="49"/>
        <v>110.00000000000001</v>
      </c>
      <c r="AB199" s="82">
        <v>793</v>
      </c>
      <c r="AC199" s="83">
        <f t="shared" si="50"/>
        <v>126.07313195548491</v>
      </c>
      <c r="AD199" s="114"/>
      <c r="AE199" s="114"/>
      <c r="AF199" s="114"/>
      <c r="AG199" s="114"/>
      <c r="AH199" s="114"/>
      <c r="AI199" s="114"/>
      <c r="AJ199" s="34">
        <v>7626</v>
      </c>
      <c r="AK199" s="174">
        <f t="shared" si="46"/>
        <v>82.927359721618103</v>
      </c>
      <c r="AL199" s="185" t="s">
        <v>29</v>
      </c>
      <c r="AM199" s="128" t="s">
        <v>29</v>
      </c>
      <c r="AN199" s="128" t="s">
        <v>29</v>
      </c>
      <c r="AO199" s="128" t="s">
        <v>29</v>
      </c>
      <c r="AP199" s="34" t="s">
        <v>167</v>
      </c>
      <c r="AQ199" s="35" t="s">
        <v>167</v>
      </c>
    </row>
    <row r="200" spans="1:52" ht="12" hidden="1" customHeight="1">
      <c r="B200" s="42" t="s">
        <v>76</v>
      </c>
      <c r="C200" s="58" t="s">
        <v>77</v>
      </c>
      <c r="D200" s="79">
        <v>45816</v>
      </c>
      <c r="E200" s="83">
        <f t="shared" si="37"/>
        <v>96.010058675607709</v>
      </c>
      <c r="F200" s="82">
        <v>426</v>
      </c>
      <c r="G200" s="83">
        <f t="shared" si="38"/>
        <v>100</v>
      </c>
      <c r="H200" s="82">
        <v>29</v>
      </c>
      <c r="I200" s="83">
        <f t="shared" si="48"/>
        <v>100</v>
      </c>
      <c r="J200" s="82">
        <f t="shared" si="33"/>
        <v>45390</v>
      </c>
      <c r="K200" s="83">
        <f t="shared" si="39"/>
        <v>95.97411933860532</v>
      </c>
      <c r="L200" s="82">
        <v>23416</v>
      </c>
      <c r="M200" s="83">
        <f t="shared" si="40"/>
        <v>99.634073695855676</v>
      </c>
      <c r="N200" s="82">
        <v>11502</v>
      </c>
      <c r="O200" s="83">
        <f t="shared" si="41"/>
        <v>93.717917379613795</v>
      </c>
      <c r="P200" s="82">
        <f t="shared" si="34"/>
        <v>-11914</v>
      </c>
      <c r="Q200" s="83">
        <f t="shared" si="42"/>
        <v>106.10027607088787</v>
      </c>
      <c r="R200" s="82">
        <f t="shared" si="35"/>
        <v>33476</v>
      </c>
      <c r="S200" s="83">
        <f t="shared" si="43"/>
        <v>92.821294884236792</v>
      </c>
      <c r="T200" s="91">
        <v>22652</v>
      </c>
      <c r="U200" s="83">
        <f t="shared" si="44"/>
        <v>99.727040591705546</v>
      </c>
      <c r="V200" s="82">
        <v>1148</v>
      </c>
      <c r="W200" s="83">
        <f t="shared" si="47"/>
        <v>97.702127659574472</v>
      </c>
      <c r="X200" s="82">
        <f t="shared" si="36"/>
        <v>10824</v>
      </c>
      <c r="Y200" s="83">
        <f t="shared" si="45"/>
        <v>81.072578833046222</v>
      </c>
      <c r="Z200" s="82">
        <v>223</v>
      </c>
      <c r="AA200" s="83">
        <f t="shared" si="49"/>
        <v>107.21153846153845</v>
      </c>
      <c r="AB200" s="82">
        <v>867</v>
      </c>
      <c r="AC200" s="83">
        <f t="shared" si="50"/>
        <v>78.319783197831981</v>
      </c>
      <c r="AD200" s="114"/>
      <c r="AE200" s="114"/>
      <c r="AF200" s="114"/>
      <c r="AG200" s="114"/>
      <c r="AH200" s="114"/>
      <c r="AI200" s="114"/>
      <c r="AJ200" s="34">
        <v>4863</v>
      </c>
      <c r="AK200" s="174">
        <f t="shared" si="46"/>
        <v>62.426187419768929</v>
      </c>
      <c r="AL200" s="185" t="s">
        <v>29</v>
      </c>
      <c r="AM200" s="128" t="s">
        <v>29</v>
      </c>
      <c r="AN200" s="128" t="s">
        <v>29</v>
      </c>
      <c r="AO200" s="128" t="s">
        <v>29</v>
      </c>
      <c r="AP200" s="34" t="s">
        <v>167</v>
      </c>
      <c r="AQ200" s="35" t="s">
        <v>167</v>
      </c>
    </row>
    <row r="201" spans="1:52" s="54" customFormat="1" ht="12" hidden="1" customHeight="1">
      <c r="A201" s="207"/>
      <c r="B201" s="43" t="s">
        <v>78</v>
      </c>
      <c r="C201" s="60" t="s">
        <v>79</v>
      </c>
      <c r="D201" s="80">
        <v>51542</v>
      </c>
      <c r="E201" s="85">
        <f t="shared" si="37"/>
        <v>96.094114137628878</v>
      </c>
      <c r="F201" s="84">
        <v>423</v>
      </c>
      <c r="G201" s="85">
        <f t="shared" si="38"/>
        <v>99.764150943396217</v>
      </c>
      <c r="H201" s="84">
        <v>26</v>
      </c>
      <c r="I201" s="85">
        <f t="shared" si="48"/>
        <v>96.296296296296291</v>
      </c>
      <c r="J201" s="84">
        <f t="shared" si="33"/>
        <v>51119</v>
      </c>
      <c r="K201" s="85">
        <f t="shared" si="39"/>
        <v>96.064871366019574</v>
      </c>
      <c r="L201" s="84">
        <v>25612</v>
      </c>
      <c r="M201" s="85">
        <f t="shared" si="40"/>
        <v>94.189467490438361</v>
      </c>
      <c r="N201" s="84">
        <v>15123</v>
      </c>
      <c r="O201" s="85">
        <f t="shared" si="41"/>
        <v>85.27686929062817</v>
      </c>
      <c r="P201" s="84">
        <f t="shared" si="34"/>
        <v>-10489</v>
      </c>
      <c r="Q201" s="85">
        <f t="shared" si="42"/>
        <v>110.9008246986678</v>
      </c>
      <c r="R201" s="84">
        <f t="shared" si="35"/>
        <v>40630</v>
      </c>
      <c r="S201" s="85">
        <f t="shared" si="43"/>
        <v>92.85795909038967</v>
      </c>
      <c r="T201" s="92">
        <v>23189</v>
      </c>
      <c r="U201" s="85">
        <f t="shared" si="44"/>
        <v>95.475131752305657</v>
      </c>
      <c r="V201" s="84">
        <v>1437</v>
      </c>
      <c r="W201" s="85">
        <f t="shared" si="47"/>
        <v>79.524073049252905</v>
      </c>
      <c r="X201" s="84">
        <f t="shared" si="36"/>
        <v>17441</v>
      </c>
      <c r="Y201" s="85">
        <f t="shared" si="45"/>
        <v>89.592643961576002</v>
      </c>
      <c r="Z201" s="84">
        <v>257</v>
      </c>
      <c r="AA201" s="85">
        <f t="shared" si="49"/>
        <v>107.08333333333333</v>
      </c>
      <c r="AB201" s="84">
        <v>1235</v>
      </c>
      <c r="AC201" s="85">
        <f t="shared" si="50"/>
        <v>105.736301369863</v>
      </c>
      <c r="AD201" s="121"/>
      <c r="AE201" s="121"/>
      <c r="AF201" s="121"/>
      <c r="AG201" s="121"/>
      <c r="AH201" s="121"/>
      <c r="AI201" s="121"/>
      <c r="AJ201" s="36">
        <v>9566</v>
      </c>
      <c r="AK201" s="175">
        <f t="shared" si="46"/>
        <v>81.809629692978703</v>
      </c>
      <c r="AL201" s="187" t="s">
        <v>29</v>
      </c>
      <c r="AM201" s="188" t="s">
        <v>29</v>
      </c>
      <c r="AN201" s="188" t="s">
        <v>29</v>
      </c>
      <c r="AO201" s="188" t="s">
        <v>29</v>
      </c>
      <c r="AP201" s="188" t="s">
        <v>29</v>
      </c>
      <c r="AQ201" s="37" t="s">
        <v>167</v>
      </c>
      <c r="AR201" s="76"/>
      <c r="AS201" s="55"/>
      <c r="AT201" s="55"/>
      <c r="AU201" s="55"/>
      <c r="AV201" s="55"/>
      <c r="AW201" s="55"/>
      <c r="AX201" s="55"/>
      <c r="AY201" s="55"/>
      <c r="AZ201" s="55"/>
    </row>
    <row r="202" spans="1:52" ht="12" hidden="1" customHeight="1">
      <c r="B202" s="42" t="s">
        <v>138</v>
      </c>
      <c r="C202" s="58" t="s">
        <v>139</v>
      </c>
      <c r="D202" s="79">
        <v>50054</v>
      </c>
      <c r="E202" s="83">
        <f t="shared" si="37"/>
        <v>95.031421465322481</v>
      </c>
      <c r="F202" s="82">
        <v>391</v>
      </c>
      <c r="G202" s="83">
        <f t="shared" si="38"/>
        <v>91.142191142191137</v>
      </c>
      <c r="H202" s="82">
        <v>27</v>
      </c>
      <c r="I202" s="83">
        <f t="shared" si="48"/>
        <v>84.375</v>
      </c>
      <c r="J202" s="82">
        <f t="shared" si="33"/>
        <v>49663</v>
      </c>
      <c r="K202" s="83">
        <f t="shared" si="39"/>
        <v>95.063358983193609</v>
      </c>
      <c r="L202" s="82">
        <v>24443</v>
      </c>
      <c r="M202" s="83">
        <f t="shared" si="40"/>
        <v>92.349251926855075</v>
      </c>
      <c r="N202" s="82">
        <v>13880</v>
      </c>
      <c r="O202" s="83">
        <f t="shared" si="41"/>
        <v>89.571502323180169</v>
      </c>
      <c r="P202" s="82">
        <f t="shared" si="34"/>
        <v>-10563</v>
      </c>
      <c r="Q202" s="83">
        <f t="shared" si="42"/>
        <v>96.272329566168423</v>
      </c>
      <c r="R202" s="82">
        <f t="shared" si="35"/>
        <v>39100</v>
      </c>
      <c r="S202" s="83">
        <f t="shared" si="43"/>
        <v>94.741943300218082</v>
      </c>
      <c r="T202" s="82">
        <v>23302</v>
      </c>
      <c r="U202" s="83">
        <f t="shared" si="44"/>
        <v>96.556582273235819</v>
      </c>
      <c r="V202" s="82">
        <v>2036</v>
      </c>
      <c r="W202" s="83">
        <f t="shared" si="47"/>
        <v>135.28239202657807</v>
      </c>
      <c r="X202" s="82">
        <f t="shared" si="36"/>
        <v>15798</v>
      </c>
      <c r="Y202" s="83">
        <f t="shared" si="45"/>
        <v>92.186497053159826</v>
      </c>
      <c r="Z202" s="82">
        <v>272</v>
      </c>
      <c r="AA202" s="83">
        <f t="shared" si="49"/>
        <v>97.142857142857139</v>
      </c>
      <c r="AB202" s="82">
        <v>1002</v>
      </c>
      <c r="AC202" s="83">
        <f t="shared" si="50"/>
        <v>106.70926517571885</v>
      </c>
      <c r="AD202" s="114"/>
      <c r="AE202" s="114"/>
      <c r="AF202" s="114"/>
      <c r="AG202" s="114"/>
      <c r="AH202" s="114"/>
      <c r="AI202" s="114"/>
      <c r="AJ202" s="34">
        <v>8202</v>
      </c>
      <c r="AK202" s="174">
        <f t="shared" si="46"/>
        <v>80.427534810747204</v>
      </c>
      <c r="AL202" s="189">
        <v>271</v>
      </c>
      <c r="AM202" s="180" t="s">
        <v>29</v>
      </c>
      <c r="AN202" s="180" t="s">
        <v>29</v>
      </c>
      <c r="AO202" s="180" t="s">
        <v>29</v>
      </c>
      <c r="AP202" s="34" t="s">
        <v>167</v>
      </c>
      <c r="AQ202" s="35" t="s">
        <v>167</v>
      </c>
    </row>
    <row r="203" spans="1:52" ht="12" hidden="1" customHeight="1">
      <c r="B203" s="42" t="s">
        <v>60</v>
      </c>
      <c r="C203" s="58" t="s">
        <v>18</v>
      </c>
      <c r="D203" s="79">
        <v>51679</v>
      </c>
      <c r="E203" s="83">
        <f t="shared" si="37"/>
        <v>95.353986383010124</v>
      </c>
      <c r="F203" s="82">
        <v>399</v>
      </c>
      <c r="G203" s="83">
        <f t="shared" si="38"/>
        <v>93.661971830985919</v>
      </c>
      <c r="H203" s="82">
        <v>35</v>
      </c>
      <c r="I203" s="83">
        <f t="shared" si="48"/>
        <v>120.68965517241379</v>
      </c>
      <c r="J203" s="82">
        <f t="shared" ref="J203:J214" si="51">D203-F203</f>
        <v>51280</v>
      </c>
      <c r="K203" s="83">
        <f t="shared" si="39"/>
        <v>95.367391344776919</v>
      </c>
      <c r="L203" s="82">
        <v>26282</v>
      </c>
      <c r="M203" s="83">
        <f t="shared" si="40"/>
        <v>94.065855404438082</v>
      </c>
      <c r="N203" s="82">
        <v>13337</v>
      </c>
      <c r="O203" s="83">
        <f t="shared" si="41"/>
        <v>87.703031498651939</v>
      </c>
      <c r="P203" s="82">
        <f t="shared" ref="P203:P214" si="52">N203-L203</f>
        <v>-12945</v>
      </c>
      <c r="Q203" s="83">
        <f t="shared" si="42"/>
        <v>101.66496505144113</v>
      </c>
      <c r="R203" s="82">
        <f t="shared" ref="R203:R214" si="53">J203+P203</f>
        <v>38335</v>
      </c>
      <c r="S203" s="83">
        <f t="shared" si="43"/>
        <v>93.413421706710849</v>
      </c>
      <c r="T203" s="82">
        <v>25268</v>
      </c>
      <c r="U203" s="83">
        <f t="shared" si="44"/>
        <v>99.140738415662895</v>
      </c>
      <c r="V203" s="82">
        <v>1835</v>
      </c>
      <c r="W203" s="83">
        <f t="shared" si="47"/>
        <v>130.97787294789435</v>
      </c>
      <c r="X203" s="82">
        <f t="shared" ref="X203:X214" si="54">+R203-T203</f>
        <v>13067</v>
      </c>
      <c r="Y203" s="83">
        <f t="shared" si="45"/>
        <v>84.026750691273875</v>
      </c>
      <c r="Z203" s="82">
        <v>296</v>
      </c>
      <c r="AA203" s="83">
        <f t="shared" si="49"/>
        <v>98.996655518394647</v>
      </c>
      <c r="AB203" s="82">
        <v>962</v>
      </c>
      <c r="AC203" s="83">
        <f t="shared" si="50"/>
        <v>95.72139303482588</v>
      </c>
      <c r="AD203" s="114"/>
      <c r="AE203" s="114"/>
      <c r="AF203" s="114"/>
      <c r="AG203" s="114"/>
      <c r="AH203" s="114"/>
      <c r="AI203" s="114"/>
      <c r="AJ203" s="34">
        <v>6032</v>
      </c>
      <c r="AK203" s="174">
        <f t="shared" si="46"/>
        <v>72.718505123568406</v>
      </c>
      <c r="AL203" s="185">
        <v>297</v>
      </c>
      <c r="AM203" s="128" t="s">
        <v>29</v>
      </c>
      <c r="AN203" s="128" t="s">
        <v>29</v>
      </c>
      <c r="AO203" s="128" t="s">
        <v>29</v>
      </c>
      <c r="AP203" s="34" t="s">
        <v>167</v>
      </c>
      <c r="AQ203" s="35" t="s">
        <v>167</v>
      </c>
    </row>
    <row r="204" spans="1:52" ht="12" hidden="1" customHeight="1">
      <c r="B204" s="42" t="s">
        <v>62</v>
      </c>
      <c r="C204" s="58" t="s">
        <v>10</v>
      </c>
      <c r="D204" s="79">
        <v>48828</v>
      </c>
      <c r="E204" s="83">
        <f t="shared" si="37"/>
        <v>95.840775708088799</v>
      </c>
      <c r="F204" s="82">
        <v>396</v>
      </c>
      <c r="G204" s="83">
        <f t="shared" si="38"/>
        <v>93.396226415094347</v>
      </c>
      <c r="H204" s="82">
        <v>32</v>
      </c>
      <c r="I204" s="83">
        <f t="shared" si="48"/>
        <v>118.5185185185185</v>
      </c>
      <c r="J204" s="82">
        <f t="shared" si="51"/>
        <v>48432</v>
      </c>
      <c r="K204" s="83">
        <f t="shared" si="39"/>
        <v>95.861290897215127</v>
      </c>
      <c r="L204" s="82">
        <v>24604</v>
      </c>
      <c r="M204" s="83">
        <f t="shared" si="40"/>
        <v>93.45893793208235</v>
      </c>
      <c r="N204" s="82">
        <v>9589</v>
      </c>
      <c r="O204" s="83">
        <f t="shared" si="41"/>
        <v>77.218553712353028</v>
      </c>
      <c r="P204" s="82">
        <f t="shared" si="52"/>
        <v>-15015</v>
      </c>
      <c r="Q204" s="83">
        <f t="shared" si="42"/>
        <v>107.95944779982744</v>
      </c>
      <c r="R204" s="82">
        <f t="shared" si="53"/>
        <v>33417</v>
      </c>
      <c r="S204" s="83">
        <f t="shared" si="43"/>
        <v>91.26587464154035</v>
      </c>
      <c r="T204" s="82">
        <v>25504</v>
      </c>
      <c r="U204" s="83">
        <f t="shared" si="44"/>
        <v>100.18856065367694</v>
      </c>
      <c r="V204" s="82">
        <v>1695</v>
      </c>
      <c r="W204" s="83">
        <f t="shared" si="47"/>
        <v>145.74376612209804</v>
      </c>
      <c r="X204" s="82">
        <f t="shared" si="54"/>
        <v>7913</v>
      </c>
      <c r="Y204" s="83">
        <f t="shared" si="45"/>
        <v>70.911371986737166</v>
      </c>
      <c r="Z204" s="82">
        <v>251</v>
      </c>
      <c r="AA204" s="83">
        <f t="shared" si="49"/>
        <v>103.71900826446281</v>
      </c>
      <c r="AB204" s="82">
        <v>789</v>
      </c>
      <c r="AC204" s="83">
        <f t="shared" si="50"/>
        <v>87.086092715231786</v>
      </c>
      <c r="AD204" s="114"/>
      <c r="AE204" s="114"/>
      <c r="AF204" s="114"/>
      <c r="AG204" s="114"/>
      <c r="AH204" s="114"/>
      <c r="AI204" s="114"/>
      <c r="AJ204" s="34">
        <v>3685</v>
      </c>
      <c r="AK204" s="174">
        <f t="shared" si="46"/>
        <v>76.21509824198553</v>
      </c>
      <c r="AL204" s="185">
        <v>259</v>
      </c>
      <c r="AM204" s="128" t="s">
        <v>29</v>
      </c>
      <c r="AN204" s="128" t="s">
        <v>29</v>
      </c>
      <c r="AO204" s="128" t="s">
        <v>29</v>
      </c>
      <c r="AP204" s="34" t="s">
        <v>167</v>
      </c>
      <c r="AQ204" s="35" t="s">
        <v>167</v>
      </c>
    </row>
    <row r="205" spans="1:52" ht="12" hidden="1" customHeight="1">
      <c r="B205" s="42" t="s">
        <v>64</v>
      </c>
      <c r="C205" s="58" t="s">
        <v>42</v>
      </c>
      <c r="D205" s="79">
        <v>48815</v>
      </c>
      <c r="E205" s="83">
        <f t="shared" si="37"/>
        <v>96.323848612810295</v>
      </c>
      <c r="F205" s="82">
        <v>397</v>
      </c>
      <c r="G205" s="83">
        <f t="shared" si="38"/>
        <v>93.853427895981085</v>
      </c>
      <c r="H205" s="82">
        <v>33</v>
      </c>
      <c r="I205" s="83">
        <f t="shared" si="48"/>
        <v>126.92307692307692</v>
      </c>
      <c r="J205" s="82">
        <f t="shared" si="51"/>
        <v>48418</v>
      </c>
      <c r="K205" s="83">
        <f t="shared" si="39"/>
        <v>96.344642324146861</v>
      </c>
      <c r="L205" s="82">
        <v>24496</v>
      </c>
      <c r="M205" s="83">
        <f t="shared" si="40"/>
        <v>92.333207689408212</v>
      </c>
      <c r="N205" s="82">
        <v>11048</v>
      </c>
      <c r="O205" s="83">
        <f t="shared" si="41"/>
        <v>96.801892578638387</v>
      </c>
      <c r="P205" s="82">
        <f t="shared" si="52"/>
        <v>-13448</v>
      </c>
      <c r="Q205" s="83">
        <f t="shared" si="42"/>
        <v>88.959449626248599</v>
      </c>
      <c r="R205" s="82">
        <f t="shared" si="53"/>
        <v>34970</v>
      </c>
      <c r="S205" s="83">
        <f t="shared" si="43"/>
        <v>99.521885138596389</v>
      </c>
      <c r="T205" s="82">
        <v>25121</v>
      </c>
      <c r="U205" s="83">
        <f t="shared" si="44"/>
        <v>98.637505889743991</v>
      </c>
      <c r="V205" s="82">
        <v>1742</v>
      </c>
      <c r="W205" s="83">
        <f t="shared" si="47"/>
        <v>157.22021660649818</v>
      </c>
      <c r="X205" s="82">
        <f t="shared" si="54"/>
        <v>9849</v>
      </c>
      <c r="Y205" s="83">
        <f t="shared" si="45"/>
        <v>101.85108583247155</v>
      </c>
      <c r="Z205" s="82">
        <v>289</v>
      </c>
      <c r="AA205" s="83">
        <f t="shared" si="49"/>
        <v>115.13944223107571</v>
      </c>
      <c r="AB205" s="82">
        <v>845</v>
      </c>
      <c r="AC205" s="83">
        <f t="shared" si="50"/>
        <v>107.5063613231552</v>
      </c>
      <c r="AD205" s="114"/>
      <c r="AE205" s="114"/>
      <c r="AF205" s="114"/>
      <c r="AG205" s="114"/>
      <c r="AH205" s="114"/>
      <c r="AI205" s="114"/>
      <c r="AJ205" s="34">
        <v>4270</v>
      </c>
      <c r="AK205" s="174">
        <f t="shared" si="46"/>
        <v>91.493464752517667</v>
      </c>
      <c r="AL205" s="185">
        <v>310</v>
      </c>
      <c r="AM205" s="128" t="s">
        <v>29</v>
      </c>
      <c r="AN205" s="128" t="s">
        <v>29</v>
      </c>
      <c r="AO205" s="128" t="s">
        <v>29</v>
      </c>
      <c r="AP205" s="34" t="s">
        <v>167</v>
      </c>
      <c r="AQ205" s="35" t="s">
        <v>167</v>
      </c>
    </row>
    <row r="206" spans="1:52" ht="12" hidden="1" customHeight="1">
      <c r="B206" s="42" t="s">
        <v>65</v>
      </c>
      <c r="C206" s="58" t="s">
        <v>66</v>
      </c>
      <c r="D206" s="79">
        <v>47319</v>
      </c>
      <c r="E206" s="83">
        <f t="shared" si="37"/>
        <v>96.973112550209024</v>
      </c>
      <c r="F206" s="82">
        <v>396</v>
      </c>
      <c r="G206" s="83">
        <f t="shared" si="38"/>
        <v>93.61702127659575</v>
      </c>
      <c r="H206" s="82">
        <v>32</v>
      </c>
      <c r="I206" s="83">
        <f t="shared" si="48"/>
        <v>123.07692307692308</v>
      </c>
      <c r="J206" s="82">
        <f t="shared" si="51"/>
        <v>46923</v>
      </c>
      <c r="K206" s="83">
        <f t="shared" si="39"/>
        <v>97.002460050027906</v>
      </c>
      <c r="L206" s="82">
        <v>23313</v>
      </c>
      <c r="M206" s="83">
        <f t="shared" si="40"/>
        <v>92.644253695755836</v>
      </c>
      <c r="N206" s="82">
        <v>11841</v>
      </c>
      <c r="O206" s="83">
        <f t="shared" si="41"/>
        <v>94.682552374860066</v>
      </c>
      <c r="P206" s="82">
        <f t="shared" si="52"/>
        <v>-11472</v>
      </c>
      <c r="Q206" s="83">
        <f t="shared" si="42"/>
        <v>90.630431347764258</v>
      </c>
      <c r="R206" s="82">
        <f t="shared" si="53"/>
        <v>35451</v>
      </c>
      <c r="S206" s="83">
        <f t="shared" si="43"/>
        <v>99.260814783704319</v>
      </c>
      <c r="T206" s="82">
        <v>24321</v>
      </c>
      <c r="U206" s="83">
        <f t="shared" si="44"/>
        <v>99.958900168509317</v>
      </c>
      <c r="V206" s="82">
        <v>1858</v>
      </c>
      <c r="W206" s="83">
        <f t="shared" si="47"/>
        <v>149.597423510467</v>
      </c>
      <c r="X206" s="82">
        <f t="shared" si="54"/>
        <v>11130</v>
      </c>
      <c r="Y206" s="83">
        <f t="shared" si="45"/>
        <v>97.768798313422351</v>
      </c>
      <c r="Z206" s="82">
        <v>282</v>
      </c>
      <c r="AA206" s="83">
        <f t="shared" si="49"/>
        <v>103.29670329670331</v>
      </c>
      <c r="AB206" s="82">
        <v>607</v>
      </c>
      <c r="AC206" s="83">
        <f t="shared" si="50"/>
        <v>73.220747889022917</v>
      </c>
      <c r="AD206" s="114"/>
      <c r="AE206" s="114"/>
      <c r="AF206" s="114"/>
      <c r="AG206" s="114"/>
      <c r="AH206" s="114"/>
      <c r="AI206" s="114"/>
      <c r="AJ206" s="34">
        <v>4553</v>
      </c>
      <c r="AK206" s="174">
        <f t="shared" si="46"/>
        <v>82.213795594077283</v>
      </c>
      <c r="AL206" s="185">
        <v>284</v>
      </c>
      <c r="AM206" s="128" t="s">
        <v>29</v>
      </c>
      <c r="AN206" s="128" t="s">
        <v>29</v>
      </c>
      <c r="AO206" s="128" t="s">
        <v>29</v>
      </c>
      <c r="AP206" s="34" t="s">
        <v>167</v>
      </c>
      <c r="AQ206" s="35" t="s">
        <v>167</v>
      </c>
    </row>
    <row r="207" spans="1:52" ht="12" hidden="1" customHeight="1">
      <c r="B207" s="42" t="s">
        <v>67</v>
      </c>
      <c r="C207" s="58" t="s">
        <v>13</v>
      </c>
      <c r="D207" s="79">
        <v>45746</v>
      </c>
      <c r="E207" s="83">
        <f t="shared" si="37"/>
        <v>95.781076610623728</v>
      </c>
      <c r="F207" s="82">
        <v>392</v>
      </c>
      <c r="G207" s="83">
        <f t="shared" si="38"/>
        <v>89.49771689497716</v>
      </c>
      <c r="H207" s="82">
        <v>28</v>
      </c>
      <c r="I207" s="83">
        <f t="shared" si="48"/>
        <v>68.292682926829272</v>
      </c>
      <c r="J207" s="82">
        <f t="shared" si="51"/>
        <v>45354</v>
      </c>
      <c r="K207" s="83">
        <f t="shared" si="39"/>
        <v>95.839232508505376</v>
      </c>
      <c r="L207" s="82">
        <v>21878</v>
      </c>
      <c r="M207" s="83">
        <f t="shared" si="40"/>
        <v>90.772549995850966</v>
      </c>
      <c r="N207" s="82">
        <v>8335</v>
      </c>
      <c r="O207" s="83">
        <f t="shared" si="41"/>
        <v>95.06158759124088</v>
      </c>
      <c r="P207" s="82">
        <f t="shared" si="52"/>
        <v>-13543</v>
      </c>
      <c r="Q207" s="83">
        <f t="shared" si="42"/>
        <v>88.320073040302589</v>
      </c>
      <c r="R207" s="82">
        <f t="shared" si="53"/>
        <v>31811</v>
      </c>
      <c r="S207" s="83">
        <f t="shared" si="43"/>
        <v>99.443558723311142</v>
      </c>
      <c r="T207" s="82">
        <v>25168</v>
      </c>
      <c r="U207" s="83">
        <f t="shared" si="44"/>
        <v>98.262601022918048</v>
      </c>
      <c r="V207" s="82">
        <v>1997</v>
      </c>
      <c r="W207" s="83">
        <f t="shared" si="47"/>
        <v>126.31246046805819</v>
      </c>
      <c r="X207" s="82">
        <f t="shared" si="54"/>
        <v>6643</v>
      </c>
      <c r="Y207" s="83">
        <f t="shared" si="45"/>
        <v>104.18757841907151</v>
      </c>
      <c r="Z207" s="82">
        <v>238</v>
      </c>
      <c r="AA207" s="83">
        <f t="shared" si="49"/>
        <v>88.805970149253739</v>
      </c>
      <c r="AB207" s="82">
        <v>828</v>
      </c>
      <c r="AC207" s="83">
        <f t="shared" si="50"/>
        <v>99.280575539568346</v>
      </c>
      <c r="AD207" s="114"/>
      <c r="AE207" s="114"/>
      <c r="AF207" s="114"/>
      <c r="AG207" s="114"/>
      <c r="AH207" s="114"/>
      <c r="AI207" s="114"/>
      <c r="AJ207" s="34">
        <v>2639</v>
      </c>
      <c r="AK207" s="174">
        <f t="shared" si="46"/>
        <v>102.12848297213621</v>
      </c>
      <c r="AL207" s="185">
        <v>249</v>
      </c>
      <c r="AM207" s="128" t="s">
        <v>29</v>
      </c>
      <c r="AN207" s="128" t="s">
        <v>29</v>
      </c>
      <c r="AO207" s="128" t="s">
        <v>29</v>
      </c>
      <c r="AP207" s="34" t="s">
        <v>167</v>
      </c>
      <c r="AQ207" s="35" t="s">
        <v>167</v>
      </c>
    </row>
    <row r="208" spans="1:52" ht="12" hidden="1" customHeight="1">
      <c r="B208" s="42" t="s">
        <v>38</v>
      </c>
      <c r="C208" s="58" t="s">
        <v>14</v>
      </c>
      <c r="D208" s="79">
        <v>47047</v>
      </c>
      <c r="E208" s="83">
        <f t="shared" si="37"/>
        <v>95.986860896886611</v>
      </c>
      <c r="F208" s="82">
        <v>394</v>
      </c>
      <c r="G208" s="83">
        <f t="shared" si="38"/>
        <v>92.27166276346604</v>
      </c>
      <c r="H208" s="82">
        <v>30</v>
      </c>
      <c r="I208" s="83">
        <f t="shared" si="48"/>
        <v>100</v>
      </c>
      <c r="J208" s="82">
        <f t="shared" si="51"/>
        <v>46653</v>
      </c>
      <c r="K208" s="83">
        <f t="shared" si="39"/>
        <v>96.019511391936121</v>
      </c>
      <c r="L208" s="82">
        <v>22550</v>
      </c>
      <c r="M208" s="83">
        <f t="shared" si="40"/>
        <v>90.91642140063702</v>
      </c>
      <c r="N208" s="82">
        <v>8239</v>
      </c>
      <c r="O208" s="83">
        <f t="shared" si="41"/>
        <v>83.746696483025005</v>
      </c>
      <c r="P208" s="82">
        <f t="shared" si="52"/>
        <v>-14311</v>
      </c>
      <c r="Q208" s="83">
        <f t="shared" si="42"/>
        <v>95.62980287337119</v>
      </c>
      <c r="R208" s="82">
        <f t="shared" si="53"/>
        <v>32342</v>
      </c>
      <c r="S208" s="83">
        <f t="shared" si="43"/>
        <v>96.192968889417642</v>
      </c>
      <c r="T208" s="82">
        <v>25716</v>
      </c>
      <c r="U208" s="83">
        <f t="shared" si="44"/>
        <v>97.980644669663945</v>
      </c>
      <c r="V208" s="82">
        <v>2347</v>
      </c>
      <c r="W208" s="83">
        <f t="shared" si="47"/>
        <v>129.38257993384786</v>
      </c>
      <c r="X208" s="82">
        <f t="shared" si="54"/>
        <v>6626</v>
      </c>
      <c r="Y208" s="83">
        <f t="shared" si="45"/>
        <v>89.831887201735356</v>
      </c>
      <c r="Z208" s="82">
        <v>253</v>
      </c>
      <c r="AA208" s="83">
        <f t="shared" si="49"/>
        <v>105.85774058577407</v>
      </c>
      <c r="AB208" s="82">
        <v>781</v>
      </c>
      <c r="AC208" s="83">
        <f t="shared" si="50"/>
        <v>85.448577680525162</v>
      </c>
      <c r="AD208" s="114"/>
      <c r="AE208" s="114"/>
      <c r="AF208" s="114"/>
      <c r="AG208" s="114"/>
      <c r="AH208" s="114"/>
      <c r="AI208" s="114"/>
      <c r="AJ208" s="34">
        <v>2565</v>
      </c>
      <c r="AK208" s="174">
        <f t="shared" si="46"/>
        <v>92.365862441483614</v>
      </c>
      <c r="AL208" s="185">
        <v>244</v>
      </c>
      <c r="AM208" s="128" t="s">
        <v>29</v>
      </c>
      <c r="AN208" s="128" t="s">
        <v>29</v>
      </c>
      <c r="AO208" s="128" t="s">
        <v>29</v>
      </c>
      <c r="AP208" s="34" t="s">
        <v>167</v>
      </c>
      <c r="AQ208" s="35" t="s">
        <v>167</v>
      </c>
    </row>
    <row r="209" spans="1:52" ht="12" hidden="1" customHeight="1">
      <c r="B209" s="42" t="s">
        <v>70</v>
      </c>
      <c r="C209" s="58" t="s">
        <v>15</v>
      </c>
      <c r="D209" s="79">
        <v>45218</v>
      </c>
      <c r="E209" s="83">
        <f t="shared" si="37"/>
        <v>95.754187578086942</v>
      </c>
      <c r="F209" s="82">
        <v>393</v>
      </c>
      <c r="G209" s="83">
        <f t="shared" si="38"/>
        <v>92.03747072599532</v>
      </c>
      <c r="H209" s="82">
        <v>29</v>
      </c>
      <c r="I209" s="83">
        <f t="shared" si="48"/>
        <v>96.666666666666671</v>
      </c>
      <c r="J209" s="82">
        <f t="shared" si="51"/>
        <v>44825</v>
      </c>
      <c r="K209" s="83">
        <f t="shared" si="39"/>
        <v>95.788101547140784</v>
      </c>
      <c r="L209" s="82">
        <v>21555</v>
      </c>
      <c r="M209" s="83">
        <f t="shared" si="40"/>
        <v>87.454862660770075</v>
      </c>
      <c r="N209" s="82">
        <v>9388</v>
      </c>
      <c r="O209" s="83">
        <f t="shared" si="41"/>
        <v>95.70802324395963</v>
      </c>
      <c r="P209" s="82">
        <f t="shared" si="52"/>
        <v>-12167</v>
      </c>
      <c r="Q209" s="83">
        <f t="shared" si="42"/>
        <v>81.998921687558962</v>
      </c>
      <c r="R209" s="82">
        <f t="shared" si="53"/>
        <v>32658</v>
      </c>
      <c r="S209" s="83">
        <f t="shared" si="43"/>
        <v>102.19037486701295</v>
      </c>
      <c r="T209" s="82">
        <v>24732</v>
      </c>
      <c r="U209" s="83">
        <f t="shared" si="44"/>
        <v>103.2220367278798</v>
      </c>
      <c r="V209" s="82">
        <v>2261</v>
      </c>
      <c r="W209" s="83">
        <f t="shared" si="47"/>
        <v>175.67987567987569</v>
      </c>
      <c r="X209" s="82">
        <f t="shared" si="54"/>
        <v>7926</v>
      </c>
      <c r="Y209" s="83">
        <f t="shared" si="45"/>
        <v>99.099774943735923</v>
      </c>
      <c r="Z209" s="82">
        <v>273</v>
      </c>
      <c r="AA209" s="83">
        <f t="shared" si="49"/>
        <v>106.640625</v>
      </c>
      <c r="AB209" s="82">
        <v>848</v>
      </c>
      <c r="AC209" s="83">
        <f t="shared" si="50"/>
        <v>82.170542635658919</v>
      </c>
      <c r="AD209" s="114"/>
      <c r="AE209" s="114"/>
      <c r="AF209" s="114"/>
      <c r="AG209" s="114"/>
      <c r="AH209" s="114"/>
      <c r="AI209" s="114"/>
      <c r="AJ209" s="34">
        <v>3173</v>
      </c>
      <c r="AK209" s="174">
        <f t="shared" si="46"/>
        <v>101.79659929419313</v>
      </c>
      <c r="AL209" s="185">
        <v>286</v>
      </c>
      <c r="AM209" s="128" t="s">
        <v>29</v>
      </c>
      <c r="AN209" s="128" t="s">
        <v>29</v>
      </c>
      <c r="AO209" s="128" t="s">
        <v>29</v>
      </c>
      <c r="AP209" s="34" t="s">
        <v>167</v>
      </c>
      <c r="AQ209" s="35" t="s">
        <v>167</v>
      </c>
    </row>
    <row r="210" spans="1:52" ht="12" hidden="1" customHeight="1">
      <c r="B210" s="42" t="s">
        <v>73</v>
      </c>
      <c r="C210" s="58" t="s">
        <v>16</v>
      </c>
      <c r="D210" s="79">
        <v>47940</v>
      </c>
      <c r="E210" s="83">
        <f t="shared" si="37"/>
        <v>96.265060240963848</v>
      </c>
      <c r="F210" s="82">
        <v>393</v>
      </c>
      <c r="G210" s="83">
        <f t="shared" si="38"/>
        <v>92.25352112676056</v>
      </c>
      <c r="H210" s="82">
        <v>29</v>
      </c>
      <c r="I210" s="83">
        <f t="shared" si="48"/>
        <v>100</v>
      </c>
      <c r="J210" s="82">
        <f t="shared" si="51"/>
        <v>47547</v>
      </c>
      <c r="K210" s="83">
        <f t="shared" si="39"/>
        <v>96.299671892088952</v>
      </c>
      <c r="L210" s="82">
        <v>23224</v>
      </c>
      <c r="M210" s="83">
        <f t="shared" si="40"/>
        <v>91.827132181408416</v>
      </c>
      <c r="N210" s="82">
        <v>13835</v>
      </c>
      <c r="O210" s="83">
        <f t="shared" si="41"/>
        <v>97.849918664686328</v>
      </c>
      <c r="P210" s="82">
        <f t="shared" si="52"/>
        <v>-9389</v>
      </c>
      <c r="Q210" s="83">
        <f t="shared" si="42"/>
        <v>84.191176470588232</v>
      </c>
      <c r="R210" s="82">
        <f t="shared" si="53"/>
        <v>38158</v>
      </c>
      <c r="S210" s="83">
        <f t="shared" si="43"/>
        <v>99.832557166030028</v>
      </c>
      <c r="T210" s="82">
        <v>23938</v>
      </c>
      <c r="U210" s="83">
        <f t="shared" si="44"/>
        <v>100.72796128760784</v>
      </c>
      <c r="V210" s="82">
        <v>2089</v>
      </c>
      <c r="W210" s="83">
        <f t="shared" si="47"/>
        <v>151.37681159420291</v>
      </c>
      <c r="X210" s="82">
        <f t="shared" si="54"/>
        <v>14220</v>
      </c>
      <c r="Y210" s="83">
        <f t="shared" si="45"/>
        <v>98.360655737704917</v>
      </c>
      <c r="Z210" s="82">
        <v>256</v>
      </c>
      <c r="AA210" s="83">
        <f t="shared" si="49"/>
        <v>101.99203187250995</v>
      </c>
      <c r="AB210" s="82">
        <v>1246</v>
      </c>
      <c r="AC210" s="83">
        <f t="shared" si="50"/>
        <v>82.081686429512516</v>
      </c>
      <c r="AD210" s="114"/>
      <c r="AE210" s="114"/>
      <c r="AF210" s="114"/>
      <c r="AG210" s="114"/>
      <c r="AH210" s="114"/>
      <c r="AI210" s="114"/>
      <c r="AJ210" s="34">
        <v>5781</v>
      </c>
      <c r="AK210" s="174">
        <f t="shared" si="46"/>
        <v>85.42928919757648</v>
      </c>
      <c r="AL210" s="185">
        <v>287</v>
      </c>
      <c r="AM210" s="128" t="s">
        <v>29</v>
      </c>
      <c r="AN210" s="128" t="s">
        <v>29</v>
      </c>
      <c r="AO210" s="128" t="s">
        <v>29</v>
      </c>
      <c r="AP210" s="34" t="s">
        <v>167</v>
      </c>
      <c r="AQ210" s="35" t="s">
        <v>167</v>
      </c>
    </row>
    <row r="211" spans="1:52" ht="12" hidden="1" customHeight="1">
      <c r="B211" s="42" t="s">
        <v>140</v>
      </c>
      <c r="C211" s="58" t="s">
        <v>141</v>
      </c>
      <c r="D211" s="79">
        <v>48626</v>
      </c>
      <c r="E211" s="83">
        <f t="shared" si="37"/>
        <v>97.189798528941481</v>
      </c>
      <c r="F211" s="82">
        <v>395</v>
      </c>
      <c r="G211" s="83">
        <f t="shared" si="38"/>
        <v>92.941176470588232</v>
      </c>
      <c r="H211" s="82">
        <v>31</v>
      </c>
      <c r="I211" s="83">
        <f t="shared" si="48"/>
        <v>110.71428571428572</v>
      </c>
      <c r="J211" s="82">
        <f t="shared" si="51"/>
        <v>48231</v>
      </c>
      <c r="K211" s="83">
        <f t="shared" si="39"/>
        <v>97.226197915616751</v>
      </c>
      <c r="L211" s="82">
        <v>24327</v>
      </c>
      <c r="M211" s="83">
        <f t="shared" si="40"/>
        <v>94.035562427522223</v>
      </c>
      <c r="N211" s="82">
        <v>12995</v>
      </c>
      <c r="O211" s="83">
        <f t="shared" si="41"/>
        <v>90.98228663446055</v>
      </c>
      <c r="P211" s="82">
        <f t="shared" si="52"/>
        <v>-11332</v>
      </c>
      <c r="Q211" s="83">
        <f t="shared" si="42"/>
        <v>97.799257788901343</v>
      </c>
      <c r="R211" s="82">
        <f t="shared" si="53"/>
        <v>36899</v>
      </c>
      <c r="S211" s="83">
        <f t="shared" si="43"/>
        <v>97.051551814834298</v>
      </c>
      <c r="T211" s="82">
        <v>23499</v>
      </c>
      <c r="U211" s="83">
        <f t="shared" si="44"/>
        <v>100.33731853116994</v>
      </c>
      <c r="V211" s="82">
        <v>1824</v>
      </c>
      <c r="W211" s="83">
        <f t="shared" si="47"/>
        <v>149.50819672131149</v>
      </c>
      <c r="X211" s="82">
        <f t="shared" si="54"/>
        <v>13400</v>
      </c>
      <c r="Y211" s="83">
        <f t="shared" si="45"/>
        <v>91.780821917808225</v>
      </c>
      <c r="Z211" s="82">
        <v>268</v>
      </c>
      <c r="AA211" s="83">
        <f t="shared" si="49"/>
        <v>105.92885375494072</v>
      </c>
      <c r="AB211" s="82">
        <v>717</v>
      </c>
      <c r="AC211" s="83">
        <f t="shared" si="50"/>
        <v>90.41614123581337</v>
      </c>
      <c r="AD211" s="83"/>
      <c r="AE211" s="83"/>
      <c r="AF211" s="83"/>
      <c r="AG211" s="83"/>
      <c r="AH211" s="83"/>
      <c r="AI211" s="83"/>
      <c r="AJ211" s="34">
        <v>5674</v>
      </c>
      <c r="AK211" s="174">
        <f t="shared" si="46"/>
        <v>74.403356936795177</v>
      </c>
      <c r="AL211" s="185">
        <v>262</v>
      </c>
      <c r="AM211" s="128" t="s">
        <v>29</v>
      </c>
      <c r="AN211" s="128" t="s">
        <v>29</v>
      </c>
      <c r="AO211" s="128" t="s">
        <v>29</v>
      </c>
      <c r="AP211" s="34" t="s">
        <v>167</v>
      </c>
      <c r="AQ211" s="35" t="s">
        <v>167</v>
      </c>
    </row>
    <row r="212" spans="1:52" ht="12" hidden="1" customHeight="1">
      <c r="B212" s="42" t="s">
        <v>76</v>
      </c>
      <c r="C212" s="58" t="s">
        <v>77</v>
      </c>
      <c r="D212" s="79">
        <v>45001</v>
      </c>
      <c r="E212" s="83">
        <f t="shared" si="37"/>
        <v>98.221145451370688</v>
      </c>
      <c r="F212" s="82">
        <v>393</v>
      </c>
      <c r="G212" s="83">
        <f t="shared" si="38"/>
        <v>92.25352112676056</v>
      </c>
      <c r="H212" s="82">
        <v>29</v>
      </c>
      <c r="I212" s="83">
        <f t="shared" si="48"/>
        <v>100</v>
      </c>
      <c r="J212" s="82">
        <f t="shared" si="51"/>
        <v>44608</v>
      </c>
      <c r="K212" s="83">
        <f t="shared" si="39"/>
        <v>98.277153558052433</v>
      </c>
      <c r="L212" s="82">
        <v>22324</v>
      </c>
      <c r="M212" s="83">
        <f t="shared" si="40"/>
        <v>95.336522036214561</v>
      </c>
      <c r="N212" s="82">
        <v>10035</v>
      </c>
      <c r="O212" s="83">
        <f t="shared" si="41"/>
        <v>87.245696400625988</v>
      </c>
      <c r="P212" s="82">
        <f t="shared" si="52"/>
        <v>-12289</v>
      </c>
      <c r="Q212" s="83">
        <f t="shared" si="42"/>
        <v>103.14755749538358</v>
      </c>
      <c r="R212" s="82">
        <f t="shared" si="53"/>
        <v>32319</v>
      </c>
      <c r="S212" s="83">
        <f t="shared" si="43"/>
        <v>96.543792567809774</v>
      </c>
      <c r="T212" s="82">
        <v>22745</v>
      </c>
      <c r="U212" s="83">
        <f t="shared" si="44"/>
        <v>100.4105597739714</v>
      </c>
      <c r="V212" s="82">
        <v>1519</v>
      </c>
      <c r="W212" s="83">
        <f t="shared" si="47"/>
        <v>132.3170731707317</v>
      </c>
      <c r="X212" s="82">
        <f t="shared" si="54"/>
        <v>9574</v>
      </c>
      <c r="Y212" s="83">
        <f t="shared" si="45"/>
        <v>88.45158906134516</v>
      </c>
      <c r="Z212" s="82">
        <v>212</v>
      </c>
      <c r="AA212" s="83">
        <f t="shared" si="49"/>
        <v>95.067264573991025</v>
      </c>
      <c r="AB212" s="82">
        <v>620</v>
      </c>
      <c r="AC212" s="83">
        <f t="shared" si="50"/>
        <v>71.510957324106116</v>
      </c>
      <c r="AD212" s="83"/>
      <c r="AE212" s="83"/>
      <c r="AF212" s="83"/>
      <c r="AG212" s="83"/>
      <c r="AH212" s="83"/>
      <c r="AI212" s="83"/>
      <c r="AJ212" s="34">
        <v>4636</v>
      </c>
      <c r="AK212" s="174">
        <f t="shared" si="46"/>
        <v>95.332099527040924</v>
      </c>
      <c r="AL212" s="185">
        <v>228</v>
      </c>
      <c r="AM212" s="128" t="s">
        <v>29</v>
      </c>
      <c r="AN212" s="128" t="s">
        <v>29</v>
      </c>
      <c r="AO212" s="128" t="s">
        <v>29</v>
      </c>
      <c r="AP212" s="34" t="s">
        <v>167</v>
      </c>
      <c r="AQ212" s="35" t="s">
        <v>167</v>
      </c>
    </row>
    <row r="213" spans="1:52" s="54" customFormat="1" ht="12" hidden="1" customHeight="1">
      <c r="A213" s="207"/>
      <c r="B213" s="68" t="s">
        <v>78</v>
      </c>
      <c r="C213" s="69" t="s">
        <v>79</v>
      </c>
      <c r="D213" s="244">
        <v>50552</v>
      </c>
      <c r="E213" s="147">
        <f t="shared" si="37"/>
        <v>98.079236350937109</v>
      </c>
      <c r="F213" s="146">
        <v>393</v>
      </c>
      <c r="G213" s="147">
        <f t="shared" si="38"/>
        <v>92.907801418439718</v>
      </c>
      <c r="H213" s="146">
        <v>29</v>
      </c>
      <c r="I213" s="147">
        <f t="shared" si="48"/>
        <v>111.53846153846155</v>
      </c>
      <c r="J213" s="146">
        <f t="shared" si="51"/>
        <v>50159</v>
      </c>
      <c r="K213" s="147">
        <f t="shared" si="39"/>
        <v>98.122028991177444</v>
      </c>
      <c r="L213" s="146">
        <v>25257</v>
      </c>
      <c r="M213" s="147">
        <f t="shared" si="40"/>
        <v>98.613930969857876</v>
      </c>
      <c r="N213" s="146">
        <v>13665</v>
      </c>
      <c r="O213" s="147">
        <f t="shared" si="41"/>
        <v>90.359055742908154</v>
      </c>
      <c r="P213" s="146">
        <f t="shared" si="52"/>
        <v>-11592</v>
      </c>
      <c r="Q213" s="147">
        <f t="shared" si="42"/>
        <v>110.51577843455047</v>
      </c>
      <c r="R213" s="146">
        <f t="shared" si="53"/>
        <v>38567</v>
      </c>
      <c r="S213" s="147">
        <f t="shared" si="43"/>
        <v>94.92247108048241</v>
      </c>
      <c r="T213" s="146">
        <v>24169</v>
      </c>
      <c r="U213" s="147">
        <f t="shared" si="44"/>
        <v>104.22614170511881</v>
      </c>
      <c r="V213" s="146">
        <v>1810</v>
      </c>
      <c r="W213" s="147">
        <f t="shared" si="47"/>
        <v>125.95685455810717</v>
      </c>
      <c r="X213" s="146">
        <f t="shared" si="54"/>
        <v>14398</v>
      </c>
      <c r="Y213" s="147">
        <f t="shared" si="45"/>
        <v>82.552605928559146</v>
      </c>
      <c r="Z213" s="146">
        <v>248</v>
      </c>
      <c r="AA213" s="147">
        <f t="shared" si="49"/>
        <v>96.498054474708169</v>
      </c>
      <c r="AB213" s="146">
        <v>842</v>
      </c>
      <c r="AC213" s="147">
        <f t="shared" si="50"/>
        <v>68.178137651821856</v>
      </c>
      <c r="AD213" s="85"/>
      <c r="AE213" s="85"/>
      <c r="AF213" s="85"/>
      <c r="AG213" s="85"/>
      <c r="AH213" s="85"/>
      <c r="AI213" s="85"/>
      <c r="AJ213" s="172">
        <v>7499</v>
      </c>
      <c r="AK213" s="191">
        <f t="shared" si="46"/>
        <v>78.392222454526447</v>
      </c>
      <c r="AL213" s="185">
        <v>258</v>
      </c>
      <c r="AM213" s="188" t="s">
        <v>209</v>
      </c>
      <c r="AN213" s="188" t="s">
        <v>209</v>
      </c>
      <c r="AO213" s="188" t="s">
        <v>209</v>
      </c>
      <c r="AP213" s="36" t="s">
        <v>167</v>
      </c>
      <c r="AQ213" s="173" t="s">
        <v>167</v>
      </c>
      <c r="AR213" s="76"/>
      <c r="AS213" s="55"/>
      <c r="AT213" s="55"/>
      <c r="AU213" s="55"/>
      <c r="AV213" s="55"/>
      <c r="AW213" s="55"/>
      <c r="AX213" s="55"/>
      <c r="AY213" s="55"/>
      <c r="AZ213" s="55"/>
    </row>
    <row r="214" spans="1:52" ht="12" hidden="1" customHeight="1">
      <c r="B214" s="42" t="s">
        <v>168</v>
      </c>
      <c r="C214" s="58" t="s">
        <v>169</v>
      </c>
      <c r="D214" s="79">
        <v>49189</v>
      </c>
      <c r="E214" s="83">
        <f t="shared" ref="E214:E225" si="55">D214/D202*100</f>
        <v>98.271866384304957</v>
      </c>
      <c r="F214" s="82">
        <v>406</v>
      </c>
      <c r="G214" s="83">
        <f t="shared" ref="G214:G225" si="56">F214/F202*100</f>
        <v>103.83631713554988</v>
      </c>
      <c r="H214" s="82">
        <v>26</v>
      </c>
      <c r="I214" s="83">
        <f t="shared" ref="I214:I225" si="57">H214/H202*100</f>
        <v>96.296296296296291</v>
      </c>
      <c r="J214" s="82">
        <f t="shared" si="51"/>
        <v>48783</v>
      </c>
      <c r="K214" s="83">
        <f t="shared" ref="K214:K225" si="58">J214/J202*100</f>
        <v>98.228057104886929</v>
      </c>
      <c r="L214" s="82">
        <v>24582</v>
      </c>
      <c r="M214" s="83">
        <f t="shared" ref="M214:M225" si="59">L214/L202*100</f>
        <v>100.56866996686166</v>
      </c>
      <c r="N214" s="82">
        <v>11726</v>
      </c>
      <c r="O214" s="83">
        <f t="shared" ref="O214:O225" si="60">N214/N202*100</f>
        <v>84.481268011527376</v>
      </c>
      <c r="P214" s="82">
        <f t="shared" si="52"/>
        <v>-12856</v>
      </c>
      <c r="Q214" s="83">
        <f t="shared" ref="Q214:Q225" si="61">P214/P202*100</f>
        <v>121.70784814920003</v>
      </c>
      <c r="R214" s="82">
        <f t="shared" si="53"/>
        <v>35927</v>
      </c>
      <c r="S214" s="83">
        <f t="shared" ref="S214:S225" si="62">R214/R202*100</f>
        <v>91.884910485933503</v>
      </c>
      <c r="T214" s="82">
        <v>23760</v>
      </c>
      <c r="U214" s="83">
        <f t="shared" ref="U214:U225" si="63">T214/T202*100</f>
        <v>101.96549652390352</v>
      </c>
      <c r="V214" s="82">
        <v>1721</v>
      </c>
      <c r="W214" s="83">
        <f t="shared" ref="W214:W225" si="64">V214/V202*100</f>
        <v>84.528487229862463</v>
      </c>
      <c r="X214" s="82">
        <f t="shared" si="54"/>
        <v>12167</v>
      </c>
      <c r="Y214" s="83">
        <f t="shared" ref="Y214:Y225" si="65">X214/X202*100</f>
        <v>77.016077984555011</v>
      </c>
      <c r="Z214" s="82">
        <v>245</v>
      </c>
      <c r="AA214" s="83">
        <f>Z214/Z202*100</f>
        <v>90.07352941176471</v>
      </c>
      <c r="AB214" s="82">
        <v>784</v>
      </c>
      <c r="AC214" s="83">
        <f t="shared" ref="AC214:AC225" si="66">AB214/AB202*100</f>
        <v>78.243512974051896</v>
      </c>
      <c r="AD214" s="83"/>
      <c r="AE214" s="83"/>
      <c r="AF214" s="83"/>
      <c r="AG214" s="83"/>
      <c r="AH214" s="83"/>
      <c r="AI214" s="83"/>
      <c r="AJ214" s="34">
        <v>5802</v>
      </c>
      <c r="AK214" s="174">
        <f t="shared" si="46"/>
        <v>70.738844184345282</v>
      </c>
      <c r="AL214" s="189">
        <v>279</v>
      </c>
      <c r="AM214" s="174">
        <f t="shared" ref="AM214:AM237" si="67">AL214/AL202*100</f>
        <v>102.95202952029521</v>
      </c>
      <c r="AN214" s="180" t="s">
        <v>209</v>
      </c>
      <c r="AO214" s="180" t="s">
        <v>209</v>
      </c>
      <c r="AP214" s="30" t="s">
        <v>167</v>
      </c>
      <c r="AQ214" s="35" t="s">
        <v>167</v>
      </c>
      <c r="AT214" s="72"/>
    </row>
    <row r="215" spans="1:52" ht="12" hidden="1" customHeight="1">
      <c r="B215" s="42" t="s">
        <v>18</v>
      </c>
      <c r="C215" s="58" t="s">
        <v>18</v>
      </c>
      <c r="D215" s="79">
        <v>50998</v>
      </c>
      <c r="E215" s="83">
        <f t="shared" si="55"/>
        <v>98.682250043537991</v>
      </c>
      <c r="F215" s="82">
        <v>409</v>
      </c>
      <c r="G215" s="83">
        <f t="shared" si="56"/>
        <v>102.50626566416041</v>
      </c>
      <c r="H215" s="82">
        <v>29</v>
      </c>
      <c r="I215" s="83">
        <f t="shared" si="57"/>
        <v>82.857142857142861</v>
      </c>
      <c r="J215" s="82">
        <f t="shared" ref="J215:J226" si="68">D215-F215</f>
        <v>50589</v>
      </c>
      <c r="K215" s="83">
        <f t="shared" si="58"/>
        <v>98.652496099843987</v>
      </c>
      <c r="L215" s="82">
        <v>25927</v>
      </c>
      <c r="M215" s="83">
        <f t="shared" si="59"/>
        <v>98.649265657103726</v>
      </c>
      <c r="N215" s="82">
        <v>10106</v>
      </c>
      <c r="O215" s="83">
        <f t="shared" si="60"/>
        <v>75.774162105420999</v>
      </c>
      <c r="P215" s="82">
        <f t="shared" ref="P215:P226" si="69">N215-L215</f>
        <v>-15821</v>
      </c>
      <c r="Q215" s="83">
        <f t="shared" si="61"/>
        <v>122.21707222865972</v>
      </c>
      <c r="R215" s="82">
        <f t="shared" ref="R215:R226" si="70">J215+P215</f>
        <v>34768</v>
      </c>
      <c r="S215" s="83">
        <f t="shared" si="62"/>
        <v>90.695187165775408</v>
      </c>
      <c r="T215" s="82">
        <v>24948</v>
      </c>
      <c r="U215" s="83">
        <f t="shared" si="63"/>
        <v>98.733576064587623</v>
      </c>
      <c r="V215" s="82">
        <v>1137</v>
      </c>
      <c r="W215" s="83">
        <f t="shared" si="64"/>
        <v>61.961852861035425</v>
      </c>
      <c r="X215" s="82">
        <f t="shared" ref="X215:X226" si="71">+R215-T215</f>
        <v>9820</v>
      </c>
      <c r="Y215" s="83">
        <f t="shared" si="65"/>
        <v>75.151144103466748</v>
      </c>
      <c r="Z215" s="82">
        <v>242</v>
      </c>
      <c r="AA215" s="83">
        <f t="shared" ref="AA215:AA225" si="72">Z215/Z203*100</f>
        <v>81.756756756756758</v>
      </c>
      <c r="AB215" s="82">
        <v>698</v>
      </c>
      <c r="AC215" s="83">
        <f t="shared" si="66"/>
        <v>72.557172557172549</v>
      </c>
      <c r="AD215" s="83"/>
      <c r="AE215" s="83"/>
      <c r="AF215" s="83"/>
      <c r="AG215" s="83"/>
      <c r="AH215" s="83"/>
      <c r="AI215" s="83"/>
      <c r="AJ215" s="34">
        <v>4864</v>
      </c>
      <c r="AK215" s="174">
        <f t="shared" ref="AK215:AK224" si="73">AJ215/AJ203*100</f>
        <v>80.636604774535812</v>
      </c>
      <c r="AL215" s="185">
        <v>252</v>
      </c>
      <c r="AM215" s="174">
        <f>AL215/AL203*100</f>
        <v>84.848484848484844</v>
      </c>
      <c r="AN215" s="128" t="s">
        <v>209</v>
      </c>
      <c r="AO215" s="128" t="s">
        <v>209</v>
      </c>
      <c r="AP215" s="34" t="s">
        <v>167</v>
      </c>
      <c r="AQ215" s="35" t="s">
        <v>167</v>
      </c>
    </row>
    <row r="216" spans="1:52" ht="12" hidden="1" customHeight="1">
      <c r="B216" s="42" t="s">
        <v>10</v>
      </c>
      <c r="C216" s="58" t="s">
        <v>10</v>
      </c>
      <c r="D216" s="79">
        <v>48287</v>
      </c>
      <c r="E216" s="83">
        <f t="shared" si="55"/>
        <v>98.892029163594657</v>
      </c>
      <c r="F216" s="82">
        <v>409</v>
      </c>
      <c r="G216" s="83">
        <f t="shared" si="56"/>
        <v>103.28282828282829</v>
      </c>
      <c r="H216" s="82">
        <v>29</v>
      </c>
      <c r="I216" s="83">
        <f t="shared" si="57"/>
        <v>90.625</v>
      </c>
      <c r="J216" s="82">
        <f t="shared" si="68"/>
        <v>47878</v>
      </c>
      <c r="K216" s="83">
        <f t="shared" si="58"/>
        <v>98.856128179715881</v>
      </c>
      <c r="L216" s="82">
        <v>23649</v>
      </c>
      <c r="M216" s="83">
        <f t="shared" si="59"/>
        <v>96.118517314257844</v>
      </c>
      <c r="N216" s="82">
        <v>7301</v>
      </c>
      <c r="O216" s="83">
        <f t="shared" si="60"/>
        <v>76.139326311398477</v>
      </c>
      <c r="P216" s="82">
        <f t="shared" si="69"/>
        <v>-16348</v>
      </c>
      <c r="Q216" s="83">
        <f t="shared" si="61"/>
        <v>108.87778887778887</v>
      </c>
      <c r="R216" s="82">
        <f t="shared" si="70"/>
        <v>31530</v>
      </c>
      <c r="S216" s="83">
        <f t="shared" si="62"/>
        <v>94.353173534428578</v>
      </c>
      <c r="T216" s="82">
        <v>24904</v>
      </c>
      <c r="U216" s="83">
        <f t="shared" si="63"/>
        <v>97.647427854454207</v>
      </c>
      <c r="V216" s="82">
        <v>1301</v>
      </c>
      <c r="W216" s="83">
        <f t="shared" si="64"/>
        <v>76.755162241887902</v>
      </c>
      <c r="X216" s="82">
        <f t="shared" si="71"/>
        <v>6626</v>
      </c>
      <c r="Y216" s="83">
        <f t="shared" si="65"/>
        <v>83.735624921016054</v>
      </c>
      <c r="Z216" s="82">
        <v>234</v>
      </c>
      <c r="AA216" s="83">
        <f t="shared" si="72"/>
        <v>93.227091633466131</v>
      </c>
      <c r="AB216" s="82">
        <v>591</v>
      </c>
      <c r="AC216" s="83">
        <f t="shared" si="66"/>
        <v>74.904942965779469</v>
      </c>
      <c r="AD216" s="95"/>
      <c r="AE216" s="95"/>
      <c r="AF216" s="95"/>
      <c r="AG216" s="95"/>
      <c r="AH216" s="95"/>
      <c r="AI216" s="95"/>
      <c r="AJ216" s="34">
        <v>3484</v>
      </c>
      <c r="AK216" s="174">
        <f>AJ216/AJ204*100</f>
        <v>94.545454545454547</v>
      </c>
      <c r="AL216" s="185">
        <v>239</v>
      </c>
      <c r="AM216" s="190">
        <f t="shared" si="67"/>
        <v>92.277992277992283</v>
      </c>
      <c r="AN216" s="128" t="s">
        <v>209</v>
      </c>
      <c r="AO216" s="128" t="s">
        <v>209</v>
      </c>
      <c r="AP216" s="34" t="s">
        <v>167</v>
      </c>
      <c r="AQ216" s="35" t="s">
        <v>167</v>
      </c>
    </row>
    <row r="217" spans="1:52" ht="12" hidden="1" customHeight="1">
      <c r="B217" s="42" t="s">
        <v>11</v>
      </c>
      <c r="C217" s="58" t="s">
        <v>11</v>
      </c>
      <c r="D217" s="79">
        <v>48744</v>
      </c>
      <c r="E217" s="83">
        <f t="shared" si="55"/>
        <v>99.854552903820547</v>
      </c>
      <c r="F217" s="82">
        <v>417</v>
      </c>
      <c r="G217" s="83">
        <f t="shared" si="56"/>
        <v>105.03778337531486</v>
      </c>
      <c r="H217" s="82">
        <v>37</v>
      </c>
      <c r="I217" s="83">
        <f t="shared" si="57"/>
        <v>112.12121212121211</v>
      </c>
      <c r="J217" s="82">
        <f t="shared" si="68"/>
        <v>48327</v>
      </c>
      <c r="K217" s="83">
        <f t="shared" si="58"/>
        <v>99.812053368581928</v>
      </c>
      <c r="L217" s="82">
        <v>23980</v>
      </c>
      <c r="M217" s="83">
        <f t="shared" si="59"/>
        <v>97.893533638145001</v>
      </c>
      <c r="N217" s="82">
        <v>8544</v>
      </c>
      <c r="O217" s="83">
        <f t="shared" si="60"/>
        <v>77.335264301230993</v>
      </c>
      <c r="P217" s="82">
        <f t="shared" si="69"/>
        <v>-15436</v>
      </c>
      <c r="Q217" s="83">
        <f t="shared" si="61"/>
        <v>114.78286734086853</v>
      </c>
      <c r="R217" s="82">
        <f t="shared" si="70"/>
        <v>32891</v>
      </c>
      <c r="S217" s="83">
        <f t="shared" si="62"/>
        <v>94.054904203603087</v>
      </c>
      <c r="T217" s="82">
        <v>25092</v>
      </c>
      <c r="U217" s="83">
        <f t="shared" si="63"/>
        <v>99.884558735719125</v>
      </c>
      <c r="V217" s="82">
        <v>1899</v>
      </c>
      <c r="W217" s="83">
        <f t="shared" si="64"/>
        <v>109.0126291618829</v>
      </c>
      <c r="X217" s="82">
        <f t="shared" si="71"/>
        <v>7799</v>
      </c>
      <c r="Y217" s="83">
        <f t="shared" si="65"/>
        <v>79.185704132399223</v>
      </c>
      <c r="Z217" s="82">
        <v>230</v>
      </c>
      <c r="AA217" s="83">
        <f t="shared" si="72"/>
        <v>79.584775086505189</v>
      </c>
      <c r="AB217" s="82">
        <v>534</v>
      </c>
      <c r="AC217" s="83">
        <f t="shared" si="66"/>
        <v>63.195266272189357</v>
      </c>
      <c r="AD217" s="83"/>
      <c r="AE217" s="83"/>
      <c r="AF217" s="83"/>
      <c r="AG217" s="83"/>
      <c r="AH217" s="83"/>
      <c r="AI217" s="83"/>
      <c r="AJ217" s="34">
        <v>3974</v>
      </c>
      <c r="AK217" s="174">
        <f t="shared" si="73"/>
        <v>93.067915690866514</v>
      </c>
      <c r="AL217" s="185">
        <v>263</v>
      </c>
      <c r="AM217" s="174">
        <f t="shared" si="67"/>
        <v>84.838709677419359</v>
      </c>
      <c r="AN217" s="128" t="s">
        <v>209</v>
      </c>
      <c r="AO217" s="128" t="s">
        <v>209</v>
      </c>
      <c r="AP217" s="34" t="s">
        <v>167</v>
      </c>
      <c r="AQ217" s="35" t="s">
        <v>167</v>
      </c>
    </row>
    <row r="218" spans="1:52" ht="12" hidden="1" customHeight="1">
      <c r="B218" s="42" t="s">
        <v>12</v>
      </c>
      <c r="C218" s="58" t="s">
        <v>12</v>
      </c>
      <c r="D218" s="79">
        <v>47805</v>
      </c>
      <c r="E218" s="83">
        <f t="shared" si="55"/>
        <v>101.02707157801305</v>
      </c>
      <c r="F218" s="82">
        <v>411</v>
      </c>
      <c r="G218" s="83">
        <f t="shared" si="56"/>
        <v>103.78787878787878</v>
      </c>
      <c r="H218" s="82">
        <v>31</v>
      </c>
      <c r="I218" s="83">
        <f t="shared" si="57"/>
        <v>96.875</v>
      </c>
      <c r="J218" s="82">
        <f t="shared" si="68"/>
        <v>47394</v>
      </c>
      <c r="K218" s="83">
        <f t="shared" si="58"/>
        <v>101.00377213733138</v>
      </c>
      <c r="L218" s="82">
        <v>23677</v>
      </c>
      <c r="M218" s="83">
        <f t="shared" si="59"/>
        <v>101.56136061424957</v>
      </c>
      <c r="N218" s="82">
        <v>9478</v>
      </c>
      <c r="O218" s="83">
        <f t="shared" si="60"/>
        <v>80.043915209864039</v>
      </c>
      <c r="P218" s="82">
        <f t="shared" si="69"/>
        <v>-14199</v>
      </c>
      <c r="Q218" s="83">
        <f t="shared" si="61"/>
        <v>123.77092050209204</v>
      </c>
      <c r="R218" s="82">
        <f t="shared" si="70"/>
        <v>33195</v>
      </c>
      <c r="S218" s="83">
        <f t="shared" si="62"/>
        <v>93.636286705593648</v>
      </c>
      <c r="T218" s="82">
        <v>24492</v>
      </c>
      <c r="U218" s="83">
        <f t="shared" si="63"/>
        <v>100.70309608979895</v>
      </c>
      <c r="V218" s="82">
        <v>1694</v>
      </c>
      <c r="W218" s="83">
        <f t="shared" si="64"/>
        <v>91.173304628632934</v>
      </c>
      <c r="X218" s="82">
        <f t="shared" si="71"/>
        <v>8703</v>
      </c>
      <c r="Y218" s="83">
        <f t="shared" si="65"/>
        <v>78.194070080862531</v>
      </c>
      <c r="Z218" s="82">
        <v>248</v>
      </c>
      <c r="AA218" s="83">
        <f t="shared" si="72"/>
        <v>87.943262411347519</v>
      </c>
      <c r="AB218" s="82">
        <v>482</v>
      </c>
      <c r="AC218" s="83">
        <f t="shared" si="66"/>
        <v>79.406919275123556</v>
      </c>
      <c r="AD218" s="95"/>
      <c r="AE218" s="95"/>
      <c r="AF218" s="95"/>
      <c r="AG218" s="95"/>
      <c r="AH218" s="95"/>
      <c r="AI218" s="95"/>
      <c r="AJ218" s="34">
        <v>4065</v>
      </c>
      <c r="AK218" s="174">
        <f t="shared" si="73"/>
        <v>89.281792224906653</v>
      </c>
      <c r="AL218" s="185">
        <v>274</v>
      </c>
      <c r="AM218" s="190">
        <f t="shared" si="67"/>
        <v>96.478873239436624</v>
      </c>
      <c r="AN218" s="128" t="s">
        <v>209</v>
      </c>
      <c r="AO218" s="128" t="s">
        <v>209</v>
      </c>
      <c r="AP218" s="34" t="s">
        <v>167</v>
      </c>
      <c r="AQ218" s="35" t="s">
        <v>167</v>
      </c>
    </row>
    <row r="219" spans="1:52" ht="12" hidden="1" customHeight="1">
      <c r="B219" s="42" t="s">
        <v>13</v>
      </c>
      <c r="C219" s="58" t="s">
        <v>13</v>
      </c>
      <c r="D219" s="79">
        <v>46253</v>
      </c>
      <c r="E219" s="83">
        <f t="shared" si="55"/>
        <v>101.10829362130022</v>
      </c>
      <c r="F219" s="82">
        <v>413</v>
      </c>
      <c r="G219" s="83">
        <f t="shared" si="56"/>
        <v>105.35714285714286</v>
      </c>
      <c r="H219" s="82">
        <v>33</v>
      </c>
      <c r="I219" s="83">
        <f t="shared" si="57"/>
        <v>117.85714285714286</v>
      </c>
      <c r="J219" s="82">
        <f t="shared" si="68"/>
        <v>45840</v>
      </c>
      <c r="K219" s="83">
        <f t="shared" si="58"/>
        <v>101.07157031353353</v>
      </c>
      <c r="L219" s="82">
        <v>22592</v>
      </c>
      <c r="M219" s="83">
        <f t="shared" si="59"/>
        <v>103.2635524270957</v>
      </c>
      <c r="N219" s="82">
        <v>7828</v>
      </c>
      <c r="O219" s="83">
        <f t="shared" si="60"/>
        <v>93.917216556688672</v>
      </c>
      <c r="P219" s="82">
        <f t="shared" si="69"/>
        <v>-14764</v>
      </c>
      <c r="Q219" s="83">
        <f t="shared" si="61"/>
        <v>109.01572768219745</v>
      </c>
      <c r="R219" s="82">
        <f t="shared" si="70"/>
        <v>31076</v>
      </c>
      <c r="S219" s="83">
        <f t="shared" si="62"/>
        <v>97.689478482285992</v>
      </c>
      <c r="T219" s="82">
        <v>24534</v>
      </c>
      <c r="U219" s="83">
        <f t="shared" si="63"/>
        <v>97.480928162746352</v>
      </c>
      <c r="V219" s="82">
        <v>1954</v>
      </c>
      <c r="W219" s="83">
        <f t="shared" si="64"/>
        <v>97.846770155232861</v>
      </c>
      <c r="X219" s="82">
        <f t="shared" si="71"/>
        <v>6542</v>
      </c>
      <c r="Y219" s="83">
        <f t="shared" si="65"/>
        <v>98.479602589191629</v>
      </c>
      <c r="Z219" s="82">
        <v>267</v>
      </c>
      <c r="AA219" s="83">
        <f t="shared" si="72"/>
        <v>112.18487394957984</v>
      </c>
      <c r="AB219" s="82">
        <v>677</v>
      </c>
      <c r="AC219" s="83">
        <f t="shared" si="66"/>
        <v>81.763285024154584</v>
      </c>
      <c r="AD219" s="95"/>
      <c r="AE219" s="95"/>
      <c r="AF219" s="95"/>
      <c r="AG219" s="95"/>
      <c r="AH219" s="95"/>
      <c r="AI219" s="95"/>
      <c r="AJ219" s="34">
        <v>2547</v>
      </c>
      <c r="AK219" s="174">
        <f t="shared" si="73"/>
        <v>96.513830996589618</v>
      </c>
      <c r="AL219" s="185">
        <v>296</v>
      </c>
      <c r="AM219" s="190">
        <f t="shared" si="67"/>
        <v>118.87550200803211</v>
      </c>
      <c r="AN219" s="128" t="s">
        <v>209</v>
      </c>
      <c r="AO219" s="128" t="s">
        <v>209</v>
      </c>
      <c r="AP219" s="34" t="s">
        <v>167</v>
      </c>
      <c r="AQ219" s="35" t="s">
        <v>167</v>
      </c>
    </row>
    <row r="220" spans="1:52" ht="12" hidden="1" customHeight="1">
      <c r="B220" s="42" t="s">
        <v>14</v>
      </c>
      <c r="C220" s="58" t="s">
        <v>14</v>
      </c>
      <c r="D220" s="79">
        <v>46935</v>
      </c>
      <c r="E220" s="83">
        <f t="shared" si="55"/>
        <v>99.761940187472092</v>
      </c>
      <c r="F220" s="82">
        <v>412</v>
      </c>
      <c r="G220" s="83">
        <f t="shared" si="56"/>
        <v>104.56852791878173</v>
      </c>
      <c r="H220" s="82">
        <v>32</v>
      </c>
      <c r="I220" s="83">
        <f t="shared" si="57"/>
        <v>106.66666666666667</v>
      </c>
      <c r="J220" s="82">
        <f t="shared" si="68"/>
        <v>46523</v>
      </c>
      <c r="K220" s="83">
        <f t="shared" si="58"/>
        <v>99.721346965897155</v>
      </c>
      <c r="L220" s="82">
        <v>22849</v>
      </c>
      <c r="M220" s="83">
        <f t="shared" si="59"/>
        <v>101.32594235033258</v>
      </c>
      <c r="N220" s="82">
        <v>7267</v>
      </c>
      <c r="O220" s="83">
        <f t="shared" si="60"/>
        <v>88.202451753853623</v>
      </c>
      <c r="P220" s="82">
        <f t="shared" si="69"/>
        <v>-15582</v>
      </c>
      <c r="Q220" s="83">
        <f t="shared" si="61"/>
        <v>108.88128013416254</v>
      </c>
      <c r="R220" s="82">
        <f t="shared" si="70"/>
        <v>30941</v>
      </c>
      <c r="S220" s="83">
        <f t="shared" si="62"/>
        <v>95.668171417970441</v>
      </c>
      <c r="T220" s="82">
        <v>24873</v>
      </c>
      <c r="U220" s="83">
        <f t="shared" si="63"/>
        <v>96.721885207652818</v>
      </c>
      <c r="V220" s="82">
        <v>1848</v>
      </c>
      <c r="W220" s="83">
        <f t="shared" si="64"/>
        <v>78.738815509160631</v>
      </c>
      <c r="X220" s="82">
        <f t="shared" si="71"/>
        <v>6068</v>
      </c>
      <c r="Y220" s="83">
        <f t="shared" si="65"/>
        <v>91.578629640808941</v>
      </c>
      <c r="Z220" s="82">
        <v>244</v>
      </c>
      <c r="AA220" s="83">
        <f t="shared" si="72"/>
        <v>96.442687747035578</v>
      </c>
      <c r="AB220" s="82">
        <v>727</v>
      </c>
      <c r="AC220" s="83">
        <f t="shared" si="66"/>
        <v>93.085787451984629</v>
      </c>
      <c r="AD220" s="83"/>
      <c r="AE220" s="83"/>
      <c r="AF220" s="83"/>
      <c r="AG220" s="83"/>
      <c r="AH220" s="83"/>
      <c r="AI220" s="83"/>
      <c r="AJ220" s="34">
        <v>2406</v>
      </c>
      <c r="AK220" s="174">
        <f t="shared" si="73"/>
        <v>93.801169590643269</v>
      </c>
      <c r="AL220" s="185">
        <v>248</v>
      </c>
      <c r="AM220" s="174">
        <f t="shared" si="67"/>
        <v>101.63934426229508</v>
      </c>
      <c r="AN220" s="128" t="s">
        <v>209</v>
      </c>
      <c r="AO220" s="128" t="s">
        <v>209</v>
      </c>
      <c r="AP220" s="34" t="s">
        <v>167</v>
      </c>
      <c r="AQ220" s="35" t="s">
        <v>167</v>
      </c>
    </row>
    <row r="221" spans="1:52" ht="12" hidden="1" customHeight="1">
      <c r="B221" s="42" t="s">
        <v>15</v>
      </c>
      <c r="C221" s="58" t="s">
        <v>15</v>
      </c>
      <c r="D221" s="79">
        <v>46000</v>
      </c>
      <c r="E221" s="83">
        <f t="shared" si="55"/>
        <v>101.7293997965412</v>
      </c>
      <c r="F221" s="82">
        <v>412</v>
      </c>
      <c r="G221" s="83">
        <f t="shared" si="56"/>
        <v>104.83460559796438</v>
      </c>
      <c r="H221" s="82">
        <v>32</v>
      </c>
      <c r="I221" s="83">
        <f t="shared" si="57"/>
        <v>110.34482758620689</v>
      </c>
      <c r="J221" s="82">
        <f t="shared" si="68"/>
        <v>45588</v>
      </c>
      <c r="K221" s="83">
        <f t="shared" si="58"/>
        <v>101.702175125488</v>
      </c>
      <c r="L221" s="82">
        <v>22391</v>
      </c>
      <c r="M221" s="83">
        <f t="shared" si="59"/>
        <v>103.87845047552773</v>
      </c>
      <c r="N221" s="82">
        <v>8027</v>
      </c>
      <c r="O221" s="83">
        <f t="shared" si="60"/>
        <v>85.502769492969747</v>
      </c>
      <c r="P221" s="82">
        <f t="shared" si="69"/>
        <v>-14364</v>
      </c>
      <c r="Q221" s="83">
        <f t="shared" si="61"/>
        <v>118.05703953316346</v>
      </c>
      <c r="R221" s="82">
        <f t="shared" si="70"/>
        <v>31224</v>
      </c>
      <c r="S221" s="83">
        <f t="shared" si="62"/>
        <v>95.609039132831157</v>
      </c>
      <c r="T221" s="82">
        <v>23882</v>
      </c>
      <c r="U221" s="83">
        <f t="shared" si="63"/>
        <v>96.563157043506394</v>
      </c>
      <c r="V221" s="82">
        <v>1911</v>
      </c>
      <c r="W221" s="83">
        <f t="shared" si="64"/>
        <v>84.520123839009287</v>
      </c>
      <c r="X221" s="82">
        <f t="shared" si="71"/>
        <v>7342</v>
      </c>
      <c r="Y221" s="83">
        <f t="shared" si="65"/>
        <v>92.631844562200342</v>
      </c>
      <c r="Z221" s="82">
        <v>247</v>
      </c>
      <c r="AA221" s="83">
        <f t="shared" si="72"/>
        <v>90.476190476190482</v>
      </c>
      <c r="AB221" s="82">
        <v>700</v>
      </c>
      <c r="AC221" s="83">
        <f t="shared" si="66"/>
        <v>82.547169811320757</v>
      </c>
      <c r="AD221" s="83"/>
      <c r="AE221" s="83"/>
      <c r="AF221" s="83"/>
      <c r="AG221" s="83"/>
      <c r="AH221" s="83"/>
      <c r="AI221" s="83"/>
      <c r="AJ221" s="34">
        <v>3177</v>
      </c>
      <c r="AK221" s="174">
        <f t="shared" si="73"/>
        <v>100.12606366214938</v>
      </c>
      <c r="AL221" s="185">
        <v>281</v>
      </c>
      <c r="AM221" s="174">
        <f t="shared" si="67"/>
        <v>98.251748251748253</v>
      </c>
      <c r="AN221" s="128" t="s">
        <v>209</v>
      </c>
      <c r="AO221" s="128" t="s">
        <v>209</v>
      </c>
      <c r="AP221" s="34" t="s">
        <v>167</v>
      </c>
      <c r="AQ221" s="35" t="s">
        <v>167</v>
      </c>
    </row>
    <row r="222" spans="1:52" ht="12" hidden="1" customHeight="1">
      <c r="B222" s="42" t="s">
        <v>16</v>
      </c>
      <c r="C222" s="58" t="s">
        <v>16</v>
      </c>
      <c r="D222" s="79">
        <v>47992</v>
      </c>
      <c r="E222" s="83">
        <f t="shared" si="55"/>
        <v>100.10846891948269</v>
      </c>
      <c r="F222" s="82">
        <v>408</v>
      </c>
      <c r="G222" s="83">
        <f t="shared" si="56"/>
        <v>103.81679389312977</v>
      </c>
      <c r="H222" s="82">
        <v>28</v>
      </c>
      <c r="I222" s="83">
        <f t="shared" si="57"/>
        <v>96.551724137931032</v>
      </c>
      <c r="J222" s="82">
        <f t="shared" si="68"/>
        <v>47584</v>
      </c>
      <c r="K222" s="83">
        <f t="shared" si="58"/>
        <v>100.07781773823797</v>
      </c>
      <c r="L222" s="82">
        <v>23825</v>
      </c>
      <c r="M222" s="83">
        <f t="shared" si="59"/>
        <v>102.58784016534619</v>
      </c>
      <c r="N222" s="82">
        <v>12767</v>
      </c>
      <c r="O222" s="83">
        <f t="shared" si="60"/>
        <v>92.280448138778453</v>
      </c>
      <c r="P222" s="82">
        <f t="shared" si="69"/>
        <v>-11058</v>
      </c>
      <c r="Q222" s="83">
        <f t="shared" si="61"/>
        <v>117.77612099265097</v>
      </c>
      <c r="R222" s="82">
        <f t="shared" si="70"/>
        <v>36526</v>
      </c>
      <c r="S222" s="83">
        <f t="shared" si="62"/>
        <v>95.723046281251641</v>
      </c>
      <c r="T222" s="82">
        <v>23489</v>
      </c>
      <c r="U222" s="83">
        <f t="shared" si="63"/>
        <v>98.124321163004424</v>
      </c>
      <c r="V222" s="82">
        <v>2233</v>
      </c>
      <c r="W222" s="83">
        <f t="shared" si="64"/>
        <v>106.89325035902345</v>
      </c>
      <c r="X222" s="82">
        <f t="shared" si="71"/>
        <v>13037</v>
      </c>
      <c r="Y222" s="83">
        <f t="shared" si="65"/>
        <v>91.680731364275672</v>
      </c>
      <c r="Z222" s="82">
        <v>242</v>
      </c>
      <c r="AA222" s="83">
        <f t="shared" si="72"/>
        <v>94.53125</v>
      </c>
      <c r="AB222" s="82">
        <v>1145</v>
      </c>
      <c r="AC222" s="83">
        <f t="shared" si="66"/>
        <v>91.894060995184589</v>
      </c>
      <c r="AD222" s="83"/>
      <c r="AE222" s="83"/>
      <c r="AF222" s="83"/>
      <c r="AG222" s="83"/>
      <c r="AH222" s="83"/>
      <c r="AI222" s="83"/>
      <c r="AJ222" s="34">
        <v>5397</v>
      </c>
      <c r="AK222" s="174">
        <f t="shared" si="73"/>
        <v>93.357550596782573</v>
      </c>
      <c r="AL222" s="185">
        <v>262</v>
      </c>
      <c r="AM222" s="174">
        <f t="shared" si="67"/>
        <v>91.289198606271782</v>
      </c>
      <c r="AN222" s="128" t="s">
        <v>209</v>
      </c>
      <c r="AO222" s="128" t="s">
        <v>209</v>
      </c>
      <c r="AP222" s="34" t="s">
        <v>167</v>
      </c>
      <c r="AQ222" s="35" t="s">
        <v>167</v>
      </c>
    </row>
    <row r="223" spans="1:52" ht="12" hidden="1" customHeight="1">
      <c r="B223" s="42" t="s">
        <v>170</v>
      </c>
      <c r="C223" s="58" t="s">
        <v>171</v>
      </c>
      <c r="D223" s="79">
        <v>48411</v>
      </c>
      <c r="E223" s="83">
        <f t="shared" si="55"/>
        <v>99.557849710031661</v>
      </c>
      <c r="F223" s="82">
        <v>410</v>
      </c>
      <c r="G223" s="83">
        <f t="shared" si="56"/>
        <v>103.79746835443038</v>
      </c>
      <c r="H223" s="82">
        <v>30</v>
      </c>
      <c r="I223" s="83">
        <f t="shared" si="57"/>
        <v>96.774193548387103</v>
      </c>
      <c r="J223" s="82">
        <f t="shared" si="68"/>
        <v>48001</v>
      </c>
      <c r="K223" s="83">
        <f t="shared" si="58"/>
        <v>99.52312827849309</v>
      </c>
      <c r="L223" s="82">
        <v>24861</v>
      </c>
      <c r="M223" s="83">
        <f t="shared" si="59"/>
        <v>102.19509187322728</v>
      </c>
      <c r="N223" s="82">
        <v>11699</v>
      </c>
      <c r="O223" s="83">
        <f t="shared" si="60"/>
        <v>90.026933435936897</v>
      </c>
      <c r="P223" s="82">
        <f t="shared" si="69"/>
        <v>-13162</v>
      </c>
      <c r="Q223" s="83">
        <f t="shared" si="61"/>
        <v>116.14895870102364</v>
      </c>
      <c r="R223" s="82">
        <f t="shared" si="70"/>
        <v>34839</v>
      </c>
      <c r="S223" s="83">
        <f t="shared" si="62"/>
        <v>94.417192877855769</v>
      </c>
      <c r="T223" s="82">
        <v>23292</v>
      </c>
      <c r="U223" s="83">
        <f t="shared" si="63"/>
        <v>99.119111451551134</v>
      </c>
      <c r="V223" s="82">
        <v>1690</v>
      </c>
      <c r="W223" s="83">
        <f t="shared" si="64"/>
        <v>92.653508771929822</v>
      </c>
      <c r="X223" s="82">
        <f t="shared" si="71"/>
        <v>11547</v>
      </c>
      <c r="Y223" s="83">
        <f t="shared" si="65"/>
        <v>86.171641791044777</v>
      </c>
      <c r="Z223" s="82">
        <v>180</v>
      </c>
      <c r="AA223" s="83">
        <f t="shared" si="72"/>
        <v>67.164179104477611</v>
      </c>
      <c r="AB223" s="82">
        <v>468</v>
      </c>
      <c r="AC223" s="83">
        <f t="shared" si="66"/>
        <v>65.271966527196653</v>
      </c>
      <c r="AD223" s="83"/>
      <c r="AE223" s="83"/>
      <c r="AF223" s="83"/>
      <c r="AG223" s="83"/>
      <c r="AH223" s="83"/>
      <c r="AI223" s="83"/>
      <c r="AJ223" s="34">
        <v>5384</v>
      </c>
      <c r="AK223" s="174">
        <f t="shared" si="73"/>
        <v>94.8889672188932</v>
      </c>
      <c r="AL223" s="185">
        <v>217</v>
      </c>
      <c r="AM223" s="174">
        <f t="shared" si="67"/>
        <v>82.824427480916029</v>
      </c>
      <c r="AN223" s="128" t="s">
        <v>209</v>
      </c>
      <c r="AO223" s="128" t="s">
        <v>209</v>
      </c>
      <c r="AP223" s="34" t="s">
        <v>167</v>
      </c>
      <c r="AQ223" s="35" t="s">
        <v>167</v>
      </c>
    </row>
    <row r="224" spans="1:52" ht="12" hidden="1" customHeight="1">
      <c r="B224" s="42" t="s">
        <v>19</v>
      </c>
      <c r="C224" s="58" t="s">
        <v>19</v>
      </c>
      <c r="D224" s="79">
        <v>46177</v>
      </c>
      <c r="E224" s="83">
        <f t="shared" si="55"/>
        <v>102.61327526054977</v>
      </c>
      <c r="F224" s="82">
        <v>410</v>
      </c>
      <c r="G224" s="83">
        <f t="shared" si="56"/>
        <v>104.32569974554708</v>
      </c>
      <c r="H224" s="82">
        <v>30</v>
      </c>
      <c r="I224" s="83">
        <f t="shared" si="57"/>
        <v>103.44827586206897</v>
      </c>
      <c r="J224" s="82">
        <f t="shared" si="68"/>
        <v>45767</v>
      </c>
      <c r="K224" s="83">
        <f t="shared" si="58"/>
        <v>102.59818866571018</v>
      </c>
      <c r="L224" s="82">
        <v>23437</v>
      </c>
      <c r="M224" s="83">
        <f t="shared" si="59"/>
        <v>104.98566565131698</v>
      </c>
      <c r="N224" s="82">
        <v>8726</v>
      </c>
      <c r="O224" s="83">
        <f t="shared" si="60"/>
        <v>86.955655206776285</v>
      </c>
      <c r="P224" s="82">
        <f t="shared" si="69"/>
        <v>-14711</v>
      </c>
      <c r="Q224" s="83">
        <f t="shared" si="61"/>
        <v>119.70868256164049</v>
      </c>
      <c r="R224" s="82">
        <f t="shared" si="70"/>
        <v>31056</v>
      </c>
      <c r="S224" s="83">
        <f t="shared" si="62"/>
        <v>96.092082056994329</v>
      </c>
      <c r="T224" s="82">
        <v>23075</v>
      </c>
      <c r="U224" s="83">
        <f t="shared" si="63"/>
        <v>101.45086832270829</v>
      </c>
      <c r="V224" s="82">
        <v>1570</v>
      </c>
      <c r="W224" s="83">
        <f t="shared" si="64"/>
        <v>103.35747202106649</v>
      </c>
      <c r="X224" s="82">
        <f t="shared" si="71"/>
        <v>7981</v>
      </c>
      <c r="Y224" s="83">
        <f t="shared" si="65"/>
        <v>83.361186546897841</v>
      </c>
      <c r="Z224" s="82">
        <v>205</v>
      </c>
      <c r="AA224" s="83">
        <f t="shared" si="72"/>
        <v>96.698113207547166</v>
      </c>
      <c r="AB224" s="82">
        <v>485</v>
      </c>
      <c r="AC224" s="83">
        <f t="shared" si="66"/>
        <v>78.225806451612897</v>
      </c>
      <c r="AD224" s="83"/>
      <c r="AE224" s="83"/>
      <c r="AF224" s="83"/>
      <c r="AG224" s="83"/>
      <c r="AH224" s="83"/>
      <c r="AI224" s="83"/>
      <c r="AJ224" s="34">
        <v>4077</v>
      </c>
      <c r="AK224" s="174">
        <f t="shared" si="73"/>
        <v>87.942191544434849</v>
      </c>
      <c r="AL224" s="185">
        <v>206</v>
      </c>
      <c r="AM224" s="174">
        <f t="shared" si="67"/>
        <v>90.350877192982466</v>
      </c>
      <c r="AN224" s="128" t="s">
        <v>209</v>
      </c>
      <c r="AO224" s="128" t="s">
        <v>209</v>
      </c>
      <c r="AP224" s="34" t="s">
        <v>167</v>
      </c>
      <c r="AQ224" s="35" t="s">
        <v>167</v>
      </c>
    </row>
    <row r="225" spans="1:52" s="54" customFormat="1" ht="12" hidden="1" customHeight="1">
      <c r="A225" s="207"/>
      <c r="B225" s="43" t="s">
        <v>20</v>
      </c>
      <c r="C225" s="60" t="s">
        <v>20</v>
      </c>
      <c r="D225" s="80">
        <v>49913</v>
      </c>
      <c r="E225" s="85">
        <f t="shared" si="55"/>
        <v>98.735955056179776</v>
      </c>
      <c r="F225" s="84">
        <v>407</v>
      </c>
      <c r="G225" s="85">
        <f t="shared" si="56"/>
        <v>103.56234096692111</v>
      </c>
      <c r="H225" s="84">
        <v>27</v>
      </c>
      <c r="I225" s="85">
        <f t="shared" si="57"/>
        <v>93.103448275862064</v>
      </c>
      <c r="J225" s="84">
        <f t="shared" si="68"/>
        <v>49506</v>
      </c>
      <c r="K225" s="85">
        <f t="shared" si="58"/>
        <v>98.698139915070087</v>
      </c>
      <c r="L225" s="84">
        <v>26168</v>
      </c>
      <c r="M225" s="85">
        <f t="shared" si="59"/>
        <v>103.60692085362473</v>
      </c>
      <c r="N225" s="84">
        <v>12074</v>
      </c>
      <c r="O225" s="85">
        <f t="shared" si="60"/>
        <v>88.357116721551407</v>
      </c>
      <c r="P225" s="84">
        <f t="shared" si="69"/>
        <v>-14094</v>
      </c>
      <c r="Q225" s="85">
        <f t="shared" si="61"/>
        <v>121.58385093167703</v>
      </c>
      <c r="R225" s="84">
        <f t="shared" si="70"/>
        <v>35412</v>
      </c>
      <c r="S225" s="85">
        <f t="shared" si="62"/>
        <v>91.819431119869321</v>
      </c>
      <c r="T225" s="84">
        <v>23281</v>
      </c>
      <c r="U225" s="85">
        <f t="shared" si="63"/>
        <v>96.325871984773883</v>
      </c>
      <c r="V225" s="84">
        <v>1605</v>
      </c>
      <c r="W225" s="85">
        <f t="shared" si="64"/>
        <v>88.674033149171265</v>
      </c>
      <c r="X225" s="84">
        <f t="shared" si="71"/>
        <v>12131</v>
      </c>
      <c r="Y225" s="85">
        <f t="shared" si="65"/>
        <v>84.254757605222949</v>
      </c>
      <c r="Z225" s="84">
        <v>207</v>
      </c>
      <c r="AA225" s="85">
        <f t="shared" si="72"/>
        <v>83.467741935483872</v>
      </c>
      <c r="AB225" s="84">
        <v>563</v>
      </c>
      <c r="AC225" s="85">
        <f t="shared" si="66"/>
        <v>66.864608076009503</v>
      </c>
      <c r="AD225" s="85"/>
      <c r="AE225" s="85"/>
      <c r="AF225" s="85"/>
      <c r="AG225" s="85"/>
      <c r="AH225" s="85"/>
      <c r="AI225" s="85"/>
      <c r="AJ225" s="36">
        <v>6875</v>
      </c>
      <c r="AK225" s="175">
        <f>AJ225/AJ213*100</f>
        <v>91.678890518735841</v>
      </c>
      <c r="AL225" s="185">
        <v>224</v>
      </c>
      <c r="AM225" s="175">
        <f t="shared" si="67"/>
        <v>86.821705426356587</v>
      </c>
      <c r="AN225" s="188" t="s">
        <v>209</v>
      </c>
      <c r="AO225" s="188" t="s">
        <v>209</v>
      </c>
      <c r="AP225" s="36" t="s">
        <v>167</v>
      </c>
      <c r="AQ225" s="37" t="s">
        <v>167</v>
      </c>
      <c r="AR225" s="55"/>
      <c r="AS225" s="55"/>
      <c r="AT225" s="55"/>
      <c r="AU225" s="55"/>
      <c r="AV225" s="55"/>
      <c r="AW225" s="55"/>
      <c r="AX225" s="55"/>
      <c r="AY225" s="55"/>
      <c r="AZ225" s="55"/>
    </row>
    <row r="226" spans="1:52" ht="12" hidden="1" customHeight="1">
      <c r="B226" s="42" t="s">
        <v>176</v>
      </c>
      <c r="C226" s="58" t="s">
        <v>177</v>
      </c>
      <c r="D226" s="79">
        <v>49190</v>
      </c>
      <c r="E226" s="83">
        <f t="shared" ref="E226:E237" si="74">D226/D214*100</f>
        <v>100.00203297485211</v>
      </c>
      <c r="F226" s="82">
        <v>385</v>
      </c>
      <c r="G226" s="83">
        <f t="shared" ref="G226:G237" si="75">F226/F214*100</f>
        <v>94.827586206896555</v>
      </c>
      <c r="H226" s="82">
        <v>27</v>
      </c>
      <c r="I226" s="83">
        <f t="shared" ref="I226:I237" si="76">H226/H214*100</f>
        <v>103.84615384615385</v>
      </c>
      <c r="J226" s="82">
        <f t="shared" si="68"/>
        <v>48805</v>
      </c>
      <c r="K226" s="83">
        <f t="shared" ref="K226:K237" si="77">J226/J214*100</f>
        <v>100.04509767746961</v>
      </c>
      <c r="L226" s="82">
        <v>24655</v>
      </c>
      <c r="M226" s="83">
        <f t="shared" ref="M226:M237" si="78">L226/L214*100</f>
        <v>100.29696525913269</v>
      </c>
      <c r="N226" s="82">
        <v>11362</v>
      </c>
      <c r="O226" s="83">
        <f t="shared" ref="O226:O237" si="79">N226/N214*100</f>
        <v>96.895787139689588</v>
      </c>
      <c r="P226" s="82">
        <f t="shared" si="69"/>
        <v>-13293</v>
      </c>
      <c r="Q226" s="83">
        <f t="shared" ref="Q226:Q237" si="80">P226/P214*100</f>
        <v>103.39919103920347</v>
      </c>
      <c r="R226" s="82">
        <f t="shared" si="70"/>
        <v>35512</v>
      </c>
      <c r="S226" s="83">
        <f t="shared" ref="S226:S237" si="81">R226/R214*100</f>
        <v>98.84487989534334</v>
      </c>
      <c r="T226" s="82">
        <v>23997</v>
      </c>
      <c r="U226" s="83">
        <f t="shared" ref="U226:U237" si="82">T226/T214*100</f>
        <v>100.99747474747475</v>
      </c>
      <c r="V226" s="82">
        <v>1771</v>
      </c>
      <c r="W226" s="83">
        <f t="shared" ref="W226:W237" si="83">V226/V214*100</f>
        <v>102.90528762347473</v>
      </c>
      <c r="X226" s="82">
        <f t="shared" si="71"/>
        <v>11515</v>
      </c>
      <c r="Y226" s="83">
        <f t="shared" ref="Y226:Y237" si="84">X226/X214*100</f>
        <v>94.641242705679289</v>
      </c>
      <c r="Z226" s="82">
        <v>196</v>
      </c>
      <c r="AA226" s="83">
        <f>Z226/Z214*100</f>
        <v>80</v>
      </c>
      <c r="AB226" s="82">
        <v>496</v>
      </c>
      <c r="AC226" s="83">
        <f t="shared" ref="AC226:AC234" si="85">AB226/AB214*100</f>
        <v>63.265306122448983</v>
      </c>
      <c r="AD226" s="83"/>
      <c r="AE226" s="83"/>
      <c r="AF226" s="83"/>
      <c r="AG226" s="83"/>
      <c r="AH226" s="83"/>
      <c r="AI226" s="83"/>
      <c r="AJ226" s="34">
        <v>5991</v>
      </c>
      <c r="AK226" s="174">
        <f t="shared" ref="AK226:AK236" si="86">AJ226/AJ214*100</f>
        <v>103.25749741468459</v>
      </c>
      <c r="AL226" s="189">
        <v>227</v>
      </c>
      <c r="AM226" s="192">
        <f t="shared" si="67"/>
        <v>81.362007168458788</v>
      </c>
      <c r="AN226" s="180" t="s">
        <v>209</v>
      </c>
      <c r="AO226" s="180" t="s">
        <v>209</v>
      </c>
      <c r="AP226" s="30" t="s">
        <v>167</v>
      </c>
      <c r="AQ226" s="127" t="s">
        <v>167</v>
      </c>
      <c r="AT226" s="72"/>
    </row>
    <row r="227" spans="1:52" ht="12" hidden="1" customHeight="1">
      <c r="B227" s="42" t="s">
        <v>18</v>
      </c>
      <c r="C227" s="58" t="s">
        <v>18</v>
      </c>
      <c r="D227" s="79">
        <v>50609</v>
      </c>
      <c r="E227" s="83">
        <f t="shared" si="74"/>
        <v>99.237224989215264</v>
      </c>
      <c r="F227" s="82">
        <v>387</v>
      </c>
      <c r="G227" s="83">
        <f t="shared" si="75"/>
        <v>94.621026894865523</v>
      </c>
      <c r="H227" s="82">
        <v>29</v>
      </c>
      <c r="I227" s="83">
        <f t="shared" si="76"/>
        <v>100</v>
      </c>
      <c r="J227" s="82">
        <f>D227-F227</f>
        <v>50222</v>
      </c>
      <c r="K227" s="83">
        <f t="shared" si="77"/>
        <v>99.274545849888312</v>
      </c>
      <c r="L227" s="82">
        <v>25033</v>
      </c>
      <c r="M227" s="83">
        <f t="shared" si="78"/>
        <v>96.55185713734717</v>
      </c>
      <c r="N227" s="82">
        <v>9791</v>
      </c>
      <c r="O227" s="83">
        <f t="shared" si="79"/>
        <v>96.883039778349499</v>
      </c>
      <c r="P227" s="82">
        <f t="shared" ref="P227:P238" si="87">N227-L227</f>
        <v>-15242</v>
      </c>
      <c r="Q227" s="83">
        <f t="shared" si="80"/>
        <v>96.340307186650648</v>
      </c>
      <c r="R227" s="82">
        <f t="shared" ref="R227:R238" si="88">J227+P227</f>
        <v>34980</v>
      </c>
      <c r="S227" s="83">
        <f t="shared" si="81"/>
        <v>100.60975609756098</v>
      </c>
      <c r="T227" s="82">
        <v>25932</v>
      </c>
      <c r="U227" s="83">
        <f t="shared" si="82"/>
        <v>103.94420394420393</v>
      </c>
      <c r="V227" s="82">
        <v>2024</v>
      </c>
      <c r="W227" s="83">
        <f t="shared" si="83"/>
        <v>178.01231310466139</v>
      </c>
      <c r="X227" s="82">
        <f t="shared" ref="X227:X237" si="89">+R227-T227</f>
        <v>9048</v>
      </c>
      <c r="Y227" s="83">
        <f t="shared" si="84"/>
        <v>92.138492871690431</v>
      </c>
      <c r="Z227" s="82">
        <v>193</v>
      </c>
      <c r="AA227" s="83">
        <f t="shared" ref="AA227:AA234" si="90">Z227/Z215*100</f>
        <v>79.752066115702476</v>
      </c>
      <c r="AB227" s="82">
        <v>495</v>
      </c>
      <c r="AC227" s="83">
        <f t="shared" si="85"/>
        <v>70.916905444126073</v>
      </c>
      <c r="AD227" s="83"/>
      <c r="AE227" s="83"/>
      <c r="AF227" s="83"/>
      <c r="AG227" s="83"/>
      <c r="AH227" s="83"/>
      <c r="AI227" s="83"/>
      <c r="AJ227" s="34">
        <v>4568</v>
      </c>
      <c r="AK227" s="174">
        <f t="shared" si="86"/>
        <v>93.914473684210535</v>
      </c>
      <c r="AL227" s="185">
        <v>214</v>
      </c>
      <c r="AM227" s="192">
        <f t="shared" si="67"/>
        <v>84.920634920634924</v>
      </c>
      <c r="AN227" s="128" t="s">
        <v>209</v>
      </c>
      <c r="AO227" s="128" t="s">
        <v>209</v>
      </c>
      <c r="AP227" s="34" t="s">
        <v>167</v>
      </c>
      <c r="AQ227" s="127" t="s">
        <v>167</v>
      </c>
    </row>
    <row r="228" spans="1:52" ht="12" hidden="1" customHeight="1">
      <c r="B228" s="42" t="s">
        <v>10</v>
      </c>
      <c r="C228" s="58" t="s">
        <v>10</v>
      </c>
      <c r="D228" s="79">
        <v>47922</v>
      </c>
      <c r="E228" s="83">
        <f t="shared" si="74"/>
        <v>99.244102967672461</v>
      </c>
      <c r="F228" s="82">
        <v>388</v>
      </c>
      <c r="G228" s="83">
        <f t="shared" si="75"/>
        <v>94.865525672371646</v>
      </c>
      <c r="H228" s="82">
        <v>30</v>
      </c>
      <c r="I228" s="83">
        <f t="shared" si="76"/>
        <v>103.44827586206897</v>
      </c>
      <c r="J228" s="82">
        <f t="shared" ref="J228:J238" si="91">D228-F228</f>
        <v>47534</v>
      </c>
      <c r="K228" s="83">
        <f t="shared" si="77"/>
        <v>99.28150716404194</v>
      </c>
      <c r="L228" s="82">
        <v>23824</v>
      </c>
      <c r="M228" s="83">
        <f t="shared" si="78"/>
        <v>100.73998900587762</v>
      </c>
      <c r="N228" s="82">
        <v>7475</v>
      </c>
      <c r="O228" s="83">
        <f t="shared" si="79"/>
        <v>102.38323517326393</v>
      </c>
      <c r="P228" s="82">
        <f t="shared" si="87"/>
        <v>-16349</v>
      </c>
      <c r="Q228" s="83">
        <f t="shared" si="80"/>
        <v>100.00611695620259</v>
      </c>
      <c r="R228" s="82">
        <f t="shared" si="88"/>
        <v>31185</v>
      </c>
      <c r="S228" s="83">
        <f t="shared" si="81"/>
        <v>98.905803996194095</v>
      </c>
      <c r="T228" s="82">
        <v>25342</v>
      </c>
      <c r="U228" s="83">
        <f t="shared" si="82"/>
        <v>101.75875361387729</v>
      </c>
      <c r="V228" s="82">
        <v>1578</v>
      </c>
      <c r="W228" s="83">
        <f t="shared" si="83"/>
        <v>121.29131437355881</v>
      </c>
      <c r="X228" s="82">
        <f t="shared" si="89"/>
        <v>5843</v>
      </c>
      <c r="Y228" s="83">
        <f t="shared" si="84"/>
        <v>88.182915786296405</v>
      </c>
      <c r="Z228" s="82">
        <v>193</v>
      </c>
      <c r="AA228" s="83">
        <f t="shared" si="90"/>
        <v>82.478632478632477</v>
      </c>
      <c r="AB228" s="82">
        <v>449</v>
      </c>
      <c r="AC228" s="83">
        <f t="shared" si="85"/>
        <v>75.972927241962779</v>
      </c>
      <c r="AD228" s="83"/>
      <c r="AE228" s="83"/>
      <c r="AF228" s="83"/>
      <c r="AG228" s="83"/>
      <c r="AH228" s="83"/>
      <c r="AI228" s="83"/>
      <c r="AJ228" s="34">
        <v>3094</v>
      </c>
      <c r="AK228" s="174">
        <f t="shared" si="86"/>
        <v>88.805970149253739</v>
      </c>
      <c r="AL228" s="185">
        <v>215</v>
      </c>
      <c r="AM228" s="192">
        <f t="shared" si="67"/>
        <v>89.958158995815893</v>
      </c>
      <c r="AN228" s="128" t="s">
        <v>209</v>
      </c>
      <c r="AO228" s="128" t="s">
        <v>209</v>
      </c>
      <c r="AP228" s="34" t="s">
        <v>167</v>
      </c>
      <c r="AQ228" s="127" t="s">
        <v>167</v>
      </c>
    </row>
    <row r="229" spans="1:52" ht="12" hidden="1" customHeight="1">
      <c r="B229" s="42" t="s">
        <v>11</v>
      </c>
      <c r="C229" s="58" t="s">
        <v>11</v>
      </c>
      <c r="D229" s="79">
        <v>48656</v>
      </c>
      <c r="E229" s="83">
        <f t="shared" si="74"/>
        <v>99.819464959789926</v>
      </c>
      <c r="F229" s="82">
        <v>384</v>
      </c>
      <c r="G229" s="83">
        <f t="shared" si="75"/>
        <v>92.086330935251809</v>
      </c>
      <c r="H229" s="82">
        <v>26</v>
      </c>
      <c r="I229" s="83">
        <f t="shared" si="76"/>
        <v>70.270270270270274</v>
      </c>
      <c r="J229" s="82">
        <f t="shared" si="91"/>
        <v>48272</v>
      </c>
      <c r="K229" s="83">
        <f t="shared" si="77"/>
        <v>99.886191983777181</v>
      </c>
      <c r="L229" s="82">
        <v>24860</v>
      </c>
      <c r="M229" s="83">
        <f t="shared" si="78"/>
        <v>103.6697247706422</v>
      </c>
      <c r="N229" s="82">
        <v>8337</v>
      </c>
      <c r="O229" s="83">
        <f t="shared" si="79"/>
        <v>97.577247191011239</v>
      </c>
      <c r="P229" s="82">
        <f t="shared" si="87"/>
        <v>-16523</v>
      </c>
      <c r="Q229" s="83">
        <f t="shared" si="80"/>
        <v>107.04197978750972</v>
      </c>
      <c r="R229" s="82">
        <f t="shared" si="88"/>
        <v>31749</v>
      </c>
      <c r="S229" s="83">
        <f t="shared" si="81"/>
        <v>96.527925572345026</v>
      </c>
      <c r="T229" s="82">
        <v>24962</v>
      </c>
      <c r="U229" s="83">
        <f t="shared" si="82"/>
        <v>99.481906583771718</v>
      </c>
      <c r="V229" s="82">
        <v>1671</v>
      </c>
      <c r="W229" s="83">
        <f t="shared" si="83"/>
        <v>87.993680884676138</v>
      </c>
      <c r="X229" s="82">
        <f t="shared" si="89"/>
        <v>6787</v>
      </c>
      <c r="Y229" s="83">
        <f t="shared" si="84"/>
        <v>87.023977433004234</v>
      </c>
      <c r="Z229" s="82">
        <v>189</v>
      </c>
      <c r="AA229" s="83">
        <f t="shared" si="90"/>
        <v>82.173913043478265</v>
      </c>
      <c r="AB229" s="82">
        <v>469</v>
      </c>
      <c r="AC229" s="83">
        <f t="shared" si="85"/>
        <v>87.827715355805253</v>
      </c>
      <c r="AD229" s="83"/>
      <c r="AE229" s="83"/>
      <c r="AF229" s="83"/>
      <c r="AG229" s="83"/>
      <c r="AH229" s="83"/>
      <c r="AI229" s="83"/>
      <c r="AJ229" s="34">
        <v>3504</v>
      </c>
      <c r="AK229" s="174">
        <f t="shared" si="86"/>
        <v>88.173125314544549</v>
      </c>
      <c r="AL229" s="185">
        <v>193</v>
      </c>
      <c r="AM229" s="194">
        <f>AL229/AL217*100</f>
        <v>73.384030418250944</v>
      </c>
      <c r="AN229" s="128" t="s">
        <v>209</v>
      </c>
      <c r="AO229" s="128" t="s">
        <v>209</v>
      </c>
      <c r="AP229" s="34" t="s">
        <v>167</v>
      </c>
      <c r="AQ229" s="127" t="s">
        <v>167</v>
      </c>
    </row>
    <row r="230" spans="1:52" ht="12" hidden="1" customHeight="1">
      <c r="B230" s="42" t="s">
        <v>12</v>
      </c>
      <c r="C230" s="58" t="s">
        <v>12</v>
      </c>
      <c r="D230" s="79">
        <v>47701</v>
      </c>
      <c r="E230" s="83">
        <f t="shared" si="74"/>
        <v>99.782449534567519</v>
      </c>
      <c r="F230" s="82">
        <v>412</v>
      </c>
      <c r="G230" s="83">
        <f t="shared" si="75"/>
        <v>100.24330900243311</v>
      </c>
      <c r="H230" s="82">
        <v>54</v>
      </c>
      <c r="I230" s="83">
        <f t="shared" si="76"/>
        <v>174.19354838709677</v>
      </c>
      <c r="J230" s="82">
        <f t="shared" si="91"/>
        <v>47289</v>
      </c>
      <c r="K230" s="83">
        <f t="shared" si="77"/>
        <v>99.778452968730207</v>
      </c>
      <c r="L230" s="82">
        <v>23880</v>
      </c>
      <c r="M230" s="83">
        <f t="shared" si="78"/>
        <v>100.85737213329391</v>
      </c>
      <c r="N230" s="82">
        <v>9064</v>
      </c>
      <c r="O230" s="83">
        <f t="shared" si="79"/>
        <v>95.631989871280865</v>
      </c>
      <c r="P230" s="82">
        <f t="shared" si="87"/>
        <v>-14816</v>
      </c>
      <c r="Q230" s="83">
        <f t="shared" si="80"/>
        <v>104.3453764349602</v>
      </c>
      <c r="R230" s="82">
        <f t="shared" si="88"/>
        <v>32473</v>
      </c>
      <c r="S230" s="83">
        <f t="shared" si="81"/>
        <v>97.824973640608519</v>
      </c>
      <c r="T230" s="82">
        <v>24928</v>
      </c>
      <c r="U230" s="83">
        <f t="shared" si="82"/>
        <v>101.78017311775274</v>
      </c>
      <c r="V230" s="82">
        <v>1808</v>
      </c>
      <c r="W230" s="83">
        <f t="shared" si="83"/>
        <v>106.72963400236128</v>
      </c>
      <c r="X230" s="82">
        <f t="shared" si="89"/>
        <v>7545</v>
      </c>
      <c r="Y230" s="83">
        <f t="shared" si="84"/>
        <v>86.694243364357121</v>
      </c>
      <c r="Z230" s="82">
        <v>222</v>
      </c>
      <c r="AA230" s="83">
        <f t="shared" si="90"/>
        <v>89.516129032258064</v>
      </c>
      <c r="AB230" s="82">
        <v>463</v>
      </c>
      <c r="AC230" s="83">
        <f t="shared" si="85"/>
        <v>96.058091286307061</v>
      </c>
      <c r="AD230" s="83"/>
      <c r="AE230" s="83"/>
      <c r="AF230" s="83"/>
      <c r="AG230" s="83"/>
      <c r="AH230" s="83"/>
      <c r="AI230" s="83"/>
      <c r="AJ230" s="34">
        <v>3897</v>
      </c>
      <c r="AK230" s="174">
        <f t="shared" si="86"/>
        <v>95.867158671586722</v>
      </c>
      <c r="AL230" s="185">
        <v>260</v>
      </c>
      <c r="AM230" s="174">
        <f t="shared" si="67"/>
        <v>94.890510948905103</v>
      </c>
      <c r="AN230" s="128" t="s">
        <v>209</v>
      </c>
      <c r="AO230" s="128" t="s">
        <v>209</v>
      </c>
      <c r="AP230" s="34" t="s">
        <v>167</v>
      </c>
      <c r="AQ230" s="35" t="s">
        <v>167</v>
      </c>
    </row>
    <row r="231" spans="1:52" ht="12" hidden="1" customHeight="1">
      <c r="B231" s="42" t="s">
        <v>13</v>
      </c>
      <c r="C231" s="58" t="s">
        <v>13</v>
      </c>
      <c r="D231" s="79">
        <v>45376</v>
      </c>
      <c r="E231" s="83">
        <f t="shared" si="74"/>
        <v>98.103906773614682</v>
      </c>
      <c r="F231" s="82">
        <v>390</v>
      </c>
      <c r="G231" s="83">
        <f t="shared" si="75"/>
        <v>94.430992736077485</v>
      </c>
      <c r="H231" s="82">
        <v>32</v>
      </c>
      <c r="I231" s="83">
        <f t="shared" si="76"/>
        <v>96.969696969696969</v>
      </c>
      <c r="J231" s="82">
        <f t="shared" si="91"/>
        <v>44986</v>
      </c>
      <c r="K231" s="83">
        <f t="shared" si="77"/>
        <v>98.136998254799295</v>
      </c>
      <c r="L231" s="82">
        <v>22367</v>
      </c>
      <c r="M231" s="83">
        <f t="shared" si="78"/>
        <v>99.004072237960344</v>
      </c>
      <c r="N231" s="82">
        <v>7604</v>
      </c>
      <c r="O231" s="83">
        <f t="shared" si="79"/>
        <v>97.138477261113948</v>
      </c>
      <c r="P231" s="82">
        <f t="shared" si="87"/>
        <v>-14763</v>
      </c>
      <c r="Q231" s="83">
        <f t="shared" si="80"/>
        <v>99.99322676781361</v>
      </c>
      <c r="R231" s="82">
        <f t="shared" si="88"/>
        <v>30223</v>
      </c>
      <c r="S231" s="83">
        <f t="shared" si="81"/>
        <v>97.255116488608579</v>
      </c>
      <c r="T231" s="82">
        <v>25870</v>
      </c>
      <c r="U231" s="83">
        <f t="shared" si="82"/>
        <v>105.44550419825549</v>
      </c>
      <c r="V231" s="82">
        <v>2081</v>
      </c>
      <c r="W231" s="83">
        <f t="shared" si="83"/>
        <v>106.49948822927328</v>
      </c>
      <c r="X231" s="82">
        <f t="shared" si="89"/>
        <v>4353</v>
      </c>
      <c r="Y231" s="83">
        <f t="shared" si="84"/>
        <v>66.539284622439624</v>
      </c>
      <c r="Z231" s="82">
        <v>215</v>
      </c>
      <c r="AA231" s="83">
        <f t="shared" si="90"/>
        <v>80.524344569288388</v>
      </c>
      <c r="AB231" s="82">
        <v>456</v>
      </c>
      <c r="AC231" s="83">
        <f t="shared" si="85"/>
        <v>67.355982274741507</v>
      </c>
      <c r="AD231" s="83"/>
      <c r="AE231" s="83"/>
      <c r="AF231" s="83"/>
      <c r="AG231" s="83"/>
      <c r="AH231" s="83"/>
      <c r="AI231" s="83"/>
      <c r="AJ231" s="34">
        <v>1957</v>
      </c>
      <c r="AK231" s="174">
        <f t="shared" si="86"/>
        <v>76.835492736552808</v>
      </c>
      <c r="AL231" s="185">
        <v>229</v>
      </c>
      <c r="AM231" s="174">
        <f t="shared" si="67"/>
        <v>77.36486486486487</v>
      </c>
      <c r="AN231" s="128" t="s">
        <v>209</v>
      </c>
      <c r="AO231" s="128" t="s">
        <v>209</v>
      </c>
      <c r="AP231" s="34" t="s">
        <v>167</v>
      </c>
      <c r="AQ231" s="35" t="s">
        <v>167</v>
      </c>
    </row>
    <row r="232" spans="1:52" ht="12" hidden="1" customHeight="1">
      <c r="B232" s="42" t="s">
        <v>14</v>
      </c>
      <c r="C232" s="58" t="s">
        <v>14</v>
      </c>
      <c r="D232" s="79">
        <v>46729</v>
      </c>
      <c r="E232" s="83">
        <f t="shared" si="74"/>
        <v>99.561095131564926</v>
      </c>
      <c r="F232" s="82">
        <v>392</v>
      </c>
      <c r="G232" s="83">
        <f t="shared" si="75"/>
        <v>95.145631067961162</v>
      </c>
      <c r="H232" s="82">
        <v>34</v>
      </c>
      <c r="I232" s="83">
        <f t="shared" si="76"/>
        <v>106.25</v>
      </c>
      <c r="J232" s="82">
        <f t="shared" si="91"/>
        <v>46337</v>
      </c>
      <c r="K232" s="83">
        <f t="shared" si="77"/>
        <v>99.600197751649716</v>
      </c>
      <c r="L232" s="82">
        <v>22796</v>
      </c>
      <c r="M232" s="83">
        <f t="shared" si="78"/>
        <v>99.768042365092569</v>
      </c>
      <c r="N232" s="82">
        <v>8668</v>
      </c>
      <c r="O232" s="83">
        <f t="shared" si="79"/>
        <v>119.27893215907528</v>
      </c>
      <c r="P232" s="82">
        <f t="shared" si="87"/>
        <v>-14128</v>
      </c>
      <c r="Q232" s="83">
        <f t="shared" si="80"/>
        <v>90.668720318316005</v>
      </c>
      <c r="R232" s="82">
        <f t="shared" si="88"/>
        <v>32209</v>
      </c>
      <c r="S232" s="83">
        <f t="shared" si="81"/>
        <v>104.0981222326363</v>
      </c>
      <c r="T232" s="82">
        <v>26056</v>
      </c>
      <c r="U232" s="83">
        <f t="shared" si="82"/>
        <v>104.75616129940096</v>
      </c>
      <c r="V232" s="82">
        <v>2290</v>
      </c>
      <c r="W232" s="83">
        <f t="shared" si="83"/>
        <v>123.91774891774891</v>
      </c>
      <c r="X232" s="82">
        <f t="shared" si="89"/>
        <v>6153</v>
      </c>
      <c r="Y232" s="83">
        <f t="shared" si="84"/>
        <v>101.40079103493737</v>
      </c>
      <c r="Z232" s="82">
        <v>218</v>
      </c>
      <c r="AA232" s="83">
        <f t="shared" si="90"/>
        <v>89.344262295081961</v>
      </c>
      <c r="AB232" s="82">
        <v>558</v>
      </c>
      <c r="AC232" s="83">
        <f t="shared" si="85"/>
        <v>76.753782668500691</v>
      </c>
      <c r="AD232" s="83"/>
      <c r="AE232" s="83"/>
      <c r="AF232" s="83"/>
      <c r="AG232" s="83"/>
      <c r="AH232" s="83"/>
      <c r="AI232" s="83"/>
      <c r="AJ232" s="34">
        <v>2272</v>
      </c>
      <c r="AK232" s="174">
        <f t="shared" si="86"/>
        <v>94.430590191188685</v>
      </c>
      <c r="AL232" s="185">
        <v>248</v>
      </c>
      <c r="AM232" s="174">
        <f t="shared" si="67"/>
        <v>100</v>
      </c>
      <c r="AN232" s="128" t="s">
        <v>209</v>
      </c>
      <c r="AO232" s="128" t="s">
        <v>209</v>
      </c>
      <c r="AP232" s="34" t="s">
        <v>167</v>
      </c>
      <c r="AQ232" s="35" t="s">
        <v>167</v>
      </c>
    </row>
    <row r="233" spans="1:52" ht="12" hidden="1" customHeight="1">
      <c r="B233" s="42" t="s">
        <v>15</v>
      </c>
      <c r="C233" s="58" t="s">
        <v>15</v>
      </c>
      <c r="D233" s="79">
        <v>45059</v>
      </c>
      <c r="E233" s="83">
        <f t="shared" si="74"/>
        <v>97.954347826086945</v>
      </c>
      <c r="F233" s="82">
        <v>389</v>
      </c>
      <c r="G233" s="83">
        <f t="shared" si="75"/>
        <v>94.417475728155338</v>
      </c>
      <c r="H233" s="82">
        <v>31</v>
      </c>
      <c r="I233" s="83">
        <f t="shared" si="76"/>
        <v>96.875</v>
      </c>
      <c r="J233" s="82">
        <f t="shared" si="91"/>
        <v>44670</v>
      </c>
      <c r="K233" s="83">
        <f t="shared" si="77"/>
        <v>97.986312187417752</v>
      </c>
      <c r="L233" s="82">
        <v>21716</v>
      </c>
      <c r="M233" s="83">
        <f t="shared" si="78"/>
        <v>96.985395918002766</v>
      </c>
      <c r="N233" s="82">
        <v>8667</v>
      </c>
      <c r="O233" s="83">
        <f t="shared" si="79"/>
        <v>107.97309081848761</v>
      </c>
      <c r="P233" s="82">
        <f t="shared" si="87"/>
        <v>-13049</v>
      </c>
      <c r="Q233" s="83">
        <f t="shared" si="80"/>
        <v>90.845168476747432</v>
      </c>
      <c r="R233" s="82">
        <f t="shared" si="88"/>
        <v>31621</v>
      </c>
      <c r="S233" s="83">
        <f t="shared" si="81"/>
        <v>101.27145785293364</v>
      </c>
      <c r="T233" s="82">
        <v>25102</v>
      </c>
      <c r="U233" s="83">
        <f t="shared" si="82"/>
        <v>105.10844987856964</v>
      </c>
      <c r="V233" s="82">
        <v>2420</v>
      </c>
      <c r="W233" s="83">
        <f t="shared" si="83"/>
        <v>126.63526949241235</v>
      </c>
      <c r="X233" s="82">
        <f t="shared" si="89"/>
        <v>6519</v>
      </c>
      <c r="Y233" s="83">
        <f t="shared" si="84"/>
        <v>88.790520294197762</v>
      </c>
      <c r="Z233" s="82">
        <v>194</v>
      </c>
      <c r="AA233" s="83">
        <f t="shared" si="90"/>
        <v>78.542510121457482</v>
      </c>
      <c r="AB233" s="82">
        <v>548</v>
      </c>
      <c r="AC233" s="83">
        <f t="shared" si="85"/>
        <v>78.285714285714278</v>
      </c>
      <c r="AD233" s="83"/>
      <c r="AE233" s="83"/>
      <c r="AF233" s="83"/>
      <c r="AG233" s="83"/>
      <c r="AH233" s="83"/>
      <c r="AI233" s="83"/>
      <c r="AJ233" s="34">
        <v>2827</v>
      </c>
      <c r="AK233" s="174">
        <f t="shared" si="86"/>
        <v>88.98331759521561</v>
      </c>
      <c r="AL233" s="185">
        <v>210</v>
      </c>
      <c r="AM233" s="174">
        <f t="shared" si="67"/>
        <v>74.733096085409258</v>
      </c>
      <c r="AN233" s="128" t="s">
        <v>209</v>
      </c>
      <c r="AO233" s="128" t="s">
        <v>209</v>
      </c>
      <c r="AP233" s="34" t="s">
        <v>167</v>
      </c>
      <c r="AQ233" s="35" t="s">
        <v>167</v>
      </c>
    </row>
    <row r="234" spans="1:52" ht="12" hidden="1" customHeight="1">
      <c r="B234" s="42" t="s">
        <v>16</v>
      </c>
      <c r="C234" s="58" t="s">
        <v>16</v>
      </c>
      <c r="D234" s="79">
        <v>47047</v>
      </c>
      <c r="E234" s="83">
        <f t="shared" si="74"/>
        <v>98.030921820303391</v>
      </c>
      <c r="F234" s="82">
        <v>382</v>
      </c>
      <c r="G234" s="83">
        <f t="shared" si="75"/>
        <v>93.627450980392155</v>
      </c>
      <c r="H234" s="82">
        <v>24</v>
      </c>
      <c r="I234" s="83">
        <f t="shared" si="76"/>
        <v>85.714285714285708</v>
      </c>
      <c r="J234" s="82">
        <f t="shared" si="91"/>
        <v>46665</v>
      </c>
      <c r="K234" s="83">
        <f t="shared" si="77"/>
        <v>98.068678547410897</v>
      </c>
      <c r="L234" s="82">
        <v>23386</v>
      </c>
      <c r="M234" s="83">
        <f t="shared" si="78"/>
        <v>98.15739769150052</v>
      </c>
      <c r="N234" s="82">
        <v>13761</v>
      </c>
      <c r="O234" s="83">
        <f t="shared" si="79"/>
        <v>107.78569750137072</v>
      </c>
      <c r="P234" s="82">
        <f t="shared" si="87"/>
        <v>-9625</v>
      </c>
      <c r="Q234" s="83">
        <f t="shared" si="80"/>
        <v>87.041056248869594</v>
      </c>
      <c r="R234" s="82">
        <f t="shared" si="88"/>
        <v>37040</v>
      </c>
      <c r="S234" s="83">
        <f t="shared" si="81"/>
        <v>101.40721677709028</v>
      </c>
      <c r="T234" s="82">
        <v>24382</v>
      </c>
      <c r="U234" s="83">
        <f t="shared" si="82"/>
        <v>103.8017795563881</v>
      </c>
      <c r="V234" s="82">
        <v>2105</v>
      </c>
      <c r="W234" s="83">
        <f t="shared" si="83"/>
        <v>94.267801164352889</v>
      </c>
      <c r="X234" s="82">
        <f t="shared" si="89"/>
        <v>12658</v>
      </c>
      <c r="Y234" s="83">
        <f t="shared" si="84"/>
        <v>97.092889468435999</v>
      </c>
      <c r="Z234" s="82">
        <v>196</v>
      </c>
      <c r="AA234" s="83">
        <f t="shared" si="90"/>
        <v>80.991735537190081</v>
      </c>
      <c r="AB234" s="82">
        <v>1102</v>
      </c>
      <c r="AC234" s="83">
        <f t="shared" si="85"/>
        <v>96.244541484716166</v>
      </c>
      <c r="AD234" s="83"/>
      <c r="AE234" s="83"/>
      <c r="AF234" s="83"/>
      <c r="AG234" s="83"/>
      <c r="AH234" s="83"/>
      <c r="AI234" s="83"/>
      <c r="AJ234" s="34">
        <v>4815</v>
      </c>
      <c r="AK234" s="174">
        <f t="shared" si="86"/>
        <v>89.216231239577553</v>
      </c>
      <c r="AL234" s="185">
        <v>243</v>
      </c>
      <c r="AM234" s="174">
        <f t="shared" si="67"/>
        <v>92.748091603053439</v>
      </c>
      <c r="AN234" s="128" t="s">
        <v>209</v>
      </c>
      <c r="AO234" s="128" t="s">
        <v>209</v>
      </c>
      <c r="AP234" s="34" t="s">
        <v>167</v>
      </c>
      <c r="AQ234" s="35" t="s">
        <v>167</v>
      </c>
    </row>
    <row r="235" spans="1:52" ht="12" hidden="1" customHeight="1">
      <c r="B235" s="42" t="s">
        <v>178</v>
      </c>
      <c r="C235" s="58" t="s">
        <v>179</v>
      </c>
      <c r="D235" s="79">
        <v>48285</v>
      </c>
      <c r="E235" s="83">
        <f t="shared" si="74"/>
        <v>99.73972857408441</v>
      </c>
      <c r="F235" s="82">
        <v>384</v>
      </c>
      <c r="G235" s="83">
        <f t="shared" si="75"/>
        <v>93.658536585365866</v>
      </c>
      <c r="H235" s="82">
        <v>26</v>
      </c>
      <c r="I235" s="83">
        <f t="shared" si="76"/>
        <v>86.666666666666671</v>
      </c>
      <c r="J235" s="82">
        <f>D235-F235</f>
        <v>47901</v>
      </c>
      <c r="K235" s="83">
        <f t="shared" si="77"/>
        <v>99.791671006854017</v>
      </c>
      <c r="L235" s="82">
        <v>24215</v>
      </c>
      <c r="M235" s="83">
        <f t="shared" si="78"/>
        <v>97.401552632637461</v>
      </c>
      <c r="N235" s="82">
        <v>10428</v>
      </c>
      <c r="O235" s="83">
        <f t="shared" si="79"/>
        <v>89.135823574664499</v>
      </c>
      <c r="P235" s="82">
        <f>N235-L235</f>
        <v>-13787</v>
      </c>
      <c r="Q235" s="83">
        <f t="shared" si="80"/>
        <v>104.74851846223979</v>
      </c>
      <c r="R235" s="82">
        <f>J235+P235</f>
        <v>34114</v>
      </c>
      <c r="S235" s="83">
        <f t="shared" si="81"/>
        <v>97.918998823157949</v>
      </c>
      <c r="T235" s="82">
        <v>23753</v>
      </c>
      <c r="U235" s="83">
        <f t="shared" si="82"/>
        <v>101.97922033316161</v>
      </c>
      <c r="V235" s="82">
        <v>1972</v>
      </c>
      <c r="W235" s="83">
        <f t="shared" si="83"/>
        <v>116.68639053254437</v>
      </c>
      <c r="X235" s="82">
        <f t="shared" si="89"/>
        <v>10361</v>
      </c>
      <c r="Y235" s="83">
        <f t="shared" si="84"/>
        <v>89.72893392223088</v>
      </c>
      <c r="Z235" s="82">
        <v>176</v>
      </c>
      <c r="AA235" s="82" t="s">
        <v>167</v>
      </c>
      <c r="AB235" s="82" t="s">
        <v>167</v>
      </c>
      <c r="AC235" s="82" t="s">
        <v>167</v>
      </c>
      <c r="AD235" s="82">
        <v>554</v>
      </c>
      <c r="AE235" s="82" t="s">
        <v>167</v>
      </c>
      <c r="AF235" s="82">
        <v>43</v>
      </c>
      <c r="AG235" s="82" t="s">
        <v>167</v>
      </c>
      <c r="AH235" s="82" t="s">
        <v>167</v>
      </c>
      <c r="AI235" s="83" t="s">
        <v>167</v>
      </c>
      <c r="AJ235" s="34">
        <v>4387</v>
      </c>
      <c r="AK235" s="174">
        <f t="shared" si="86"/>
        <v>81.482169390787519</v>
      </c>
      <c r="AL235" s="185">
        <v>193</v>
      </c>
      <c r="AM235" s="174">
        <f t="shared" si="67"/>
        <v>88.940092165898619</v>
      </c>
      <c r="AN235" s="128" t="s">
        <v>209</v>
      </c>
      <c r="AO235" s="128" t="s">
        <v>209</v>
      </c>
      <c r="AP235" s="34" t="s">
        <v>167</v>
      </c>
      <c r="AQ235" s="35" t="s">
        <v>167</v>
      </c>
    </row>
    <row r="236" spans="1:52" ht="12" hidden="1" customHeight="1">
      <c r="B236" s="42" t="s">
        <v>19</v>
      </c>
      <c r="C236" s="58" t="s">
        <v>19</v>
      </c>
      <c r="D236" s="79">
        <v>44095</v>
      </c>
      <c r="E236" s="83">
        <f t="shared" si="74"/>
        <v>95.491261883621718</v>
      </c>
      <c r="F236" s="82">
        <v>382</v>
      </c>
      <c r="G236" s="83">
        <f t="shared" si="75"/>
        <v>93.170731707317074</v>
      </c>
      <c r="H236" s="82">
        <v>24</v>
      </c>
      <c r="I236" s="83">
        <f t="shared" si="76"/>
        <v>80</v>
      </c>
      <c r="J236" s="82">
        <f t="shared" si="91"/>
        <v>43713</v>
      </c>
      <c r="K236" s="83">
        <f t="shared" si="77"/>
        <v>95.512050167151003</v>
      </c>
      <c r="L236" s="82">
        <v>22368</v>
      </c>
      <c r="M236" s="83">
        <f t="shared" si="78"/>
        <v>95.438836028501939</v>
      </c>
      <c r="N236" s="82">
        <v>7495</v>
      </c>
      <c r="O236" s="83">
        <f t="shared" si="79"/>
        <v>85.892734357093744</v>
      </c>
      <c r="P236" s="82">
        <f t="shared" si="87"/>
        <v>-14873</v>
      </c>
      <c r="Q236" s="83">
        <f t="shared" si="80"/>
        <v>101.10121677656177</v>
      </c>
      <c r="R236" s="82">
        <f t="shared" si="88"/>
        <v>28840</v>
      </c>
      <c r="S236" s="83">
        <f t="shared" si="81"/>
        <v>92.864502833590933</v>
      </c>
      <c r="T236" s="82">
        <v>21834</v>
      </c>
      <c r="U236" s="83">
        <f t="shared" si="82"/>
        <v>94.621885157096415</v>
      </c>
      <c r="V236" s="82">
        <v>1779</v>
      </c>
      <c r="W236" s="83">
        <f t="shared" si="83"/>
        <v>113.31210191082803</v>
      </c>
      <c r="X236" s="82">
        <f t="shared" si="89"/>
        <v>7006</v>
      </c>
      <c r="Y236" s="83">
        <f t="shared" si="84"/>
        <v>87.783485778724469</v>
      </c>
      <c r="Z236" s="82">
        <v>164</v>
      </c>
      <c r="AA236" s="82" t="s">
        <v>167</v>
      </c>
      <c r="AB236" s="82" t="s">
        <v>167</v>
      </c>
      <c r="AC236" s="82" t="s">
        <v>167</v>
      </c>
      <c r="AD236" s="82">
        <v>511</v>
      </c>
      <c r="AE236" s="82" t="s">
        <v>167</v>
      </c>
      <c r="AF236" s="82">
        <v>54</v>
      </c>
      <c r="AG236" s="82" t="s">
        <v>167</v>
      </c>
      <c r="AH236" s="82" t="s">
        <v>167</v>
      </c>
      <c r="AI236" s="83" t="s">
        <v>167</v>
      </c>
      <c r="AJ236" s="34">
        <v>3244</v>
      </c>
      <c r="AK236" s="174">
        <f t="shared" si="86"/>
        <v>79.568310031886185</v>
      </c>
      <c r="AL236" s="185">
        <v>176</v>
      </c>
      <c r="AM236" s="174">
        <f t="shared" si="67"/>
        <v>85.436893203883486</v>
      </c>
      <c r="AN236" s="128" t="s">
        <v>209</v>
      </c>
      <c r="AO236" s="128" t="s">
        <v>209</v>
      </c>
      <c r="AP236" s="34" t="s">
        <v>167</v>
      </c>
      <c r="AQ236" s="35" t="s">
        <v>167</v>
      </c>
    </row>
    <row r="237" spans="1:52" s="54" customFormat="1" ht="12" hidden="1" customHeight="1">
      <c r="A237" s="207"/>
      <c r="B237" s="42" t="s">
        <v>20</v>
      </c>
      <c r="C237" s="58" t="s">
        <v>20</v>
      </c>
      <c r="D237" s="79">
        <v>49634</v>
      </c>
      <c r="E237" s="83">
        <f t="shared" si="74"/>
        <v>99.441027387654529</v>
      </c>
      <c r="F237" s="82">
        <v>381</v>
      </c>
      <c r="G237" s="83">
        <f t="shared" si="75"/>
        <v>93.611793611793615</v>
      </c>
      <c r="H237" s="82">
        <v>23</v>
      </c>
      <c r="I237" s="83">
        <f t="shared" si="76"/>
        <v>85.18518518518519</v>
      </c>
      <c r="J237" s="82">
        <f t="shared" si="91"/>
        <v>49253</v>
      </c>
      <c r="K237" s="83">
        <f t="shared" si="77"/>
        <v>99.488950834242317</v>
      </c>
      <c r="L237" s="82">
        <v>25700</v>
      </c>
      <c r="M237" s="83">
        <f t="shared" si="78"/>
        <v>98.211556099052274</v>
      </c>
      <c r="N237" s="82">
        <v>10703</v>
      </c>
      <c r="O237" s="83">
        <f t="shared" si="79"/>
        <v>88.645022362100377</v>
      </c>
      <c r="P237" s="82">
        <f t="shared" si="87"/>
        <v>-14997</v>
      </c>
      <c r="Q237" s="83">
        <f t="shared" si="80"/>
        <v>106.40698169433801</v>
      </c>
      <c r="R237" s="82">
        <f t="shared" si="88"/>
        <v>34256</v>
      </c>
      <c r="S237" s="83">
        <f t="shared" si="81"/>
        <v>96.735569863323164</v>
      </c>
      <c r="T237" s="82">
        <v>22351</v>
      </c>
      <c r="U237" s="83">
        <f t="shared" si="82"/>
        <v>96.005326231691086</v>
      </c>
      <c r="V237" s="82">
        <v>1928</v>
      </c>
      <c r="W237" s="83">
        <f t="shared" si="83"/>
        <v>120.12461059190032</v>
      </c>
      <c r="X237" s="82">
        <f t="shared" si="89"/>
        <v>11905</v>
      </c>
      <c r="Y237" s="83">
        <f t="shared" si="84"/>
        <v>98.137004368972057</v>
      </c>
      <c r="Z237" s="82">
        <v>213</v>
      </c>
      <c r="AA237" s="82" t="s">
        <v>167</v>
      </c>
      <c r="AB237" s="82" t="s">
        <v>167</v>
      </c>
      <c r="AC237" s="82" t="s">
        <v>167</v>
      </c>
      <c r="AD237" s="82">
        <v>661</v>
      </c>
      <c r="AE237" s="82" t="s">
        <v>167</v>
      </c>
      <c r="AF237" s="82">
        <v>63</v>
      </c>
      <c r="AG237" s="82" t="s">
        <v>167</v>
      </c>
      <c r="AH237" s="82" t="s">
        <v>167</v>
      </c>
      <c r="AI237" s="82" t="s">
        <v>167</v>
      </c>
      <c r="AJ237" s="34">
        <v>6166</v>
      </c>
      <c r="AK237" s="174">
        <f>AJ237/AJ225*100</f>
        <v>89.687272727272727</v>
      </c>
      <c r="AL237" s="187">
        <v>230</v>
      </c>
      <c r="AM237" s="174">
        <f t="shared" si="67"/>
        <v>102.67857142857142</v>
      </c>
      <c r="AN237" s="188" t="s">
        <v>209</v>
      </c>
      <c r="AO237" s="188" t="s">
        <v>209</v>
      </c>
      <c r="AP237" s="36" t="s">
        <v>167</v>
      </c>
      <c r="AQ237" s="37" t="s">
        <v>167</v>
      </c>
      <c r="AR237" s="55"/>
      <c r="AS237" s="55"/>
      <c r="AT237" s="55"/>
      <c r="AU237" s="55"/>
      <c r="AV237" s="55"/>
      <c r="AW237" s="55"/>
      <c r="AX237" s="55"/>
      <c r="AY237" s="55"/>
      <c r="AZ237" s="55"/>
    </row>
    <row r="238" spans="1:52" ht="12" hidden="1" customHeight="1">
      <c r="B238" s="41" t="s">
        <v>187</v>
      </c>
      <c r="C238" s="59" t="s">
        <v>188</v>
      </c>
      <c r="D238" s="81">
        <v>47748</v>
      </c>
      <c r="E238" s="87">
        <f t="shared" ref="E238:E246" si="92">D238/D226*100</f>
        <v>97.068509859727598</v>
      </c>
      <c r="F238" s="86">
        <v>377</v>
      </c>
      <c r="G238" s="87">
        <f t="shared" ref="G238:G247" si="93">F238/F226*100</f>
        <v>97.922077922077918</v>
      </c>
      <c r="H238" s="86">
        <v>19</v>
      </c>
      <c r="I238" s="87">
        <f t="shared" ref="I238:I247" si="94">H238/H226*100</f>
        <v>70.370370370370367</v>
      </c>
      <c r="J238" s="86">
        <f t="shared" si="91"/>
        <v>47371</v>
      </c>
      <c r="K238" s="87">
        <f t="shared" ref="K238:K249" si="95">J238/J226*100</f>
        <v>97.061776457330197</v>
      </c>
      <c r="L238" s="86">
        <v>24644</v>
      </c>
      <c r="M238" s="87">
        <f t="shared" ref="M238:M249" si="96">L238/L226*100</f>
        <v>99.955384303386737</v>
      </c>
      <c r="N238" s="86">
        <v>10171</v>
      </c>
      <c r="O238" s="87">
        <f t="shared" ref="O238:O249" si="97">N238/N226*100</f>
        <v>89.517690547438832</v>
      </c>
      <c r="P238" s="86">
        <f t="shared" si="87"/>
        <v>-14473</v>
      </c>
      <c r="Q238" s="87">
        <f t="shared" ref="Q238:Q249" si="98">P238/P226*100</f>
        <v>108.87685247874821</v>
      </c>
      <c r="R238" s="86">
        <f t="shared" si="88"/>
        <v>32898</v>
      </c>
      <c r="S238" s="87">
        <f t="shared" ref="S238:S249" si="99">R238/R226*100</f>
        <v>92.6391079071863</v>
      </c>
      <c r="T238" s="86">
        <v>23075</v>
      </c>
      <c r="U238" s="87">
        <f t="shared" ref="U238:U249" si="100">T238/T226*100</f>
        <v>96.15785306496646</v>
      </c>
      <c r="V238" s="86">
        <v>1844</v>
      </c>
      <c r="W238" s="87">
        <f t="shared" ref="W238:W249" si="101">V238/V226*100</f>
        <v>104.12196499153022</v>
      </c>
      <c r="X238" s="86">
        <f>+R238-T238</f>
        <v>9823</v>
      </c>
      <c r="Y238" s="87">
        <f t="shared" ref="Y238:Y249" si="102">X238/X226*100</f>
        <v>85.306122448979593</v>
      </c>
      <c r="Z238" s="86">
        <v>196</v>
      </c>
      <c r="AA238" s="87" t="s">
        <v>167</v>
      </c>
      <c r="AB238" s="86" t="s">
        <v>167</v>
      </c>
      <c r="AC238" s="87" t="s">
        <v>167</v>
      </c>
      <c r="AD238" s="243">
        <v>450</v>
      </c>
      <c r="AE238" s="87" t="s">
        <v>167</v>
      </c>
      <c r="AF238" s="243">
        <v>56</v>
      </c>
      <c r="AG238" s="87" t="s">
        <v>167</v>
      </c>
      <c r="AH238" s="87" t="s">
        <v>202</v>
      </c>
      <c r="AI238" s="87" t="s">
        <v>201</v>
      </c>
      <c r="AJ238" s="30">
        <v>5253</v>
      </c>
      <c r="AK238" s="47">
        <v>87.7</v>
      </c>
      <c r="AL238" s="185">
        <v>226</v>
      </c>
      <c r="AM238" s="193">
        <v>99.6</v>
      </c>
      <c r="AN238" s="128">
        <v>571</v>
      </c>
      <c r="AO238" s="128" t="s">
        <v>209</v>
      </c>
      <c r="AP238" s="30">
        <f>AJ238+AL238+AN238</f>
        <v>6050</v>
      </c>
      <c r="AQ238" s="35" t="s">
        <v>167</v>
      </c>
      <c r="AT238" s="72"/>
    </row>
    <row r="239" spans="1:52" ht="12" hidden="1" customHeight="1">
      <c r="B239" s="42" t="s">
        <v>189</v>
      </c>
      <c r="C239" s="58" t="s">
        <v>18</v>
      </c>
      <c r="D239" s="79">
        <v>50330</v>
      </c>
      <c r="E239" s="83">
        <f t="shared" si="92"/>
        <v>99.448714655496062</v>
      </c>
      <c r="F239" s="82">
        <v>384</v>
      </c>
      <c r="G239" s="83">
        <f t="shared" si="93"/>
        <v>99.224806201550393</v>
      </c>
      <c r="H239" s="82">
        <v>26</v>
      </c>
      <c r="I239" s="83">
        <f t="shared" si="94"/>
        <v>89.65517241379311</v>
      </c>
      <c r="J239" s="82">
        <f>D239-F239</f>
        <v>49946</v>
      </c>
      <c r="K239" s="83">
        <f t="shared" si="95"/>
        <v>99.450440046194899</v>
      </c>
      <c r="L239" s="82">
        <v>26325</v>
      </c>
      <c r="M239" s="83">
        <f t="shared" si="96"/>
        <v>105.16118723285264</v>
      </c>
      <c r="N239" s="82">
        <v>9782</v>
      </c>
      <c r="O239" s="83">
        <f t="shared" si="97"/>
        <v>99.908078847921558</v>
      </c>
      <c r="P239" s="82">
        <f t="shared" ref="P239:P250" si="103">N239-L239</f>
        <v>-16543</v>
      </c>
      <c r="Q239" s="83">
        <f t="shared" si="98"/>
        <v>108.5356252460307</v>
      </c>
      <c r="R239" s="82">
        <f t="shared" ref="R239:R250" si="104">J239+P239</f>
        <v>33403</v>
      </c>
      <c r="S239" s="83">
        <f t="shared" si="99"/>
        <v>95.491709548313324</v>
      </c>
      <c r="T239" s="82">
        <v>24852</v>
      </c>
      <c r="U239" s="83">
        <f t="shared" si="100"/>
        <v>95.835261453031009</v>
      </c>
      <c r="V239" s="82">
        <v>1927</v>
      </c>
      <c r="W239" s="83">
        <f t="shared" si="101"/>
        <v>95.207509881422922</v>
      </c>
      <c r="X239" s="82">
        <f t="shared" ref="X239:X249" si="105">+R239-T239</f>
        <v>8551</v>
      </c>
      <c r="Y239" s="83">
        <f t="shared" si="102"/>
        <v>94.507073386383738</v>
      </c>
      <c r="Z239" s="82">
        <v>227</v>
      </c>
      <c r="AA239" s="83" t="s">
        <v>167</v>
      </c>
      <c r="AB239" s="82" t="s">
        <v>167</v>
      </c>
      <c r="AC239" s="83" t="s">
        <v>167</v>
      </c>
      <c r="AD239" s="82">
        <v>479</v>
      </c>
      <c r="AE239" s="83" t="s">
        <v>167</v>
      </c>
      <c r="AF239" s="82">
        <v>60</v>
      </c>
      <c r="AG239" s="83" t="s">
        <v>167</v>
      </c>
      <c r="AH239" s="83" t="s">
        <v>203</v>
      </c>
      <c r="AI239" s="83" t="s">
        <v>203</v>
      </c>
      <c r="AJ239" s="34">
        <v>4592</v>
      </c>
      <c r="AK239" s="174">
        <v>100.5</v>
      </c>
      <c r="AL239" s="185">
        <v>242</v>
      </c>
      <c r="AM239" s="192">
        <v>113</v>
      </c>
      <c r="AN239" s="128">
        <v>556</v>
      </c>
      <c r="AO239" s="128" t="s">
        <v>209</v>
      </c>
      <c r="AP239" s="34">
        <f t="shared" ref="AP239" si="106">AJ239+AL239+AN239</f>
        <v>5390</v>
      </c>
      <c r="AQ239" s="35" t="s">
        <v>167</v>
      </c>
    </row>
    <row r="240" spans="1:52" ht="12" hidden="1" customHeight="1">
      <c r="B240" s="42" t="s">
        <v>190</v>
      </c>
      <c r="C240" s="58" t="s">
        <v>10</v>
      </c>
      <c r="D240" s="79">
        <v>47168</v>
      </c>
      <c r="E240" s="83">
        <f t="shared" si="92"/>
        <v>98.426609907766789</v>
      </c>
      <c r="F240" s="82">
        <v>346</v>
      </c>
      <c r="G240" s="83">
        <f t="shared" si="93"/>
        <v>89.175257731958766</v>
      </c>
      <c r="H240" s="82">
        <v>31</v>
      </c>
      <c r="I240" s="83">
        <f t="shared" si="94"/>
        <v>103.33333333333334</v>
      </c>
      <c r="J240" s="82">
        <f t="shared" ref="J240:J250" si="107">D240-F240</f>
        <v>46822</v>
      </c>
      <c r="K240" s="83">
        <f t="shared" si="95"/>
        <v>98.502124794883656</v>
      </c>
      <c r="L240" s="82">
        <v>24749</v>
      </c>
      <c r="M240" s="83">
        <f t="shared" si="96"/>
        <v>103.882639355272</v>
      </c>
      <c r="N240" s="82">
        <v>7601</v>
      </c>
      <c r="O240" s="83">
        <f t="shared" si="97"/>
        <v>101.68561872909699</v>
      </c>
      <c r="P240" s="82">
        <f>N240-L240</f>
        <v>-17148</v>
      </c>
      <c r="Q240" s="83">
        <f t="shared" si="98"/>
        <v>104.88714906110465</v>
      </c>
      <c r="R240" s="82">
        <f t="shared" si="104"/>
        <v>29674</v>
      </c>
      <c r="S240" s="83">
        <f t="shared" si="99"/>
        <v>95.154721821388492</v>
      </c>
      <c r="T240" s="82">
        <v>23756</v>
      </c>
      <c r="U240" s="83">
        <f t="shared" si="100"/>
        <v>93.741614710756849</v>
      </c>
      <c r="V240" s="82">
        <v>1417</v>
      </c>
      <c r="W240" s="83">
        <f t="shared" si="101"/>
        <v>89.797211660329538</v>
      </c>
      <c r="X240" s="82">
        <f t="shared" si="105"/>
        <v>5918</v>
      </c>
      <c r="Y240" s="83">
        <f t="shared" si="102"/>
        <v>101.28358719835701</v>
      </c>
      <c r="Z240" s="82">
        <v>200</v>
      </c>
      <c r="AA240" s="83" t="s">
        <v>29</v>
      </c>
      <c r="AB240" s="83" t="s">
        <v>167</v>
      </c>
      <c r="AC240" s="83" t="s">
        <v>167</v>
      </c>
      <c r="AD240" s="82">
        <v>465</v>
      </c>
      <c r="AE240" s="82" t="s">
        <v>167</v>
      </c>
      <c r="AF240" s="82">
        <v>55</v>
      </c>
      <c r="AG240" s="83" t="s">
        <v>167</v>
      </c>
      <c r="AH240" s="83" t="s">
        <v>29</v>
      </c>
      <c r="AI240" s="83" t="s">
        <v>29</v>
      </c>
      <c r="AJ240" s="34">
        <v>2676</v>
      </c>
      <c r="AK240" s="174">
        <v>86.5</v>
      </c>
      <c r="AL240" s="185">
        <v>206</v>
      </c>
      <c r="AM240" s="192">
        <v>95.7</v>
      </c>
      <c r="AN240" s="128">
        <v>644</v>
      </c>
      <c r="AO240" s="128" t="s">
        <v>29</v>
      </c>
      <c r="AP240" s="34">
        <f>AJ240+AL240+AN240</f>
        <v>3526</v>
      </c>
      <c r="AQ240" s="35" t="s">
        <v>167</v>
      </c>
    </row>
    <row r="241" spans="1:52" ht="12" hidden="1" customHeight="1">
      <c r="B241" s="42" t="s">
        <v>191</v>
      </c>
      <c r="C241" s="58" t="s">
        <v>192</v>
      </c>
      <c r="D241" s="79">
        <v>47341</v>
      </c>
      <c r="E241" s="83">
        <f t="shared" si="92"/>
        <v>97.297352844459056</v>
      </c>
      <c r="F241" s="82">
        <v>382</v>
      </c>
      <c r="G241" s="83">
        <f t="shared" si="93"/>
        <v>99.479166666666657</v>
      </c>
      <c r="H241" s="82">
        <v>24</v>
      </c>
      <c r="I241" s="83">
        <f t="shared" si="94"/>
        <v>92.307692307692307</v>
      </c>
      <c r="J241" s="82">
        <f t="shared" si="107"/>
        <v>46959</v>
      </c>
      <c r="K241" s="83">
        <f t="shared" si="95"/>
        <v>97.27999668544912</v>
      </c>
      <c r="L241" s="82">
        <v>24277</v>
      </c>
      <c r="M241" s="83">
        <f t="shared" si="96"/>
        <v>97.654867256637175</v>
      </c>
      <c r="N241" s="82">
        <v>7043</v>
      </c>
      <c r="O241" s="83">
        <f t="shared" si="97"/>
        <v>84.478829315101351</v>
      </c>
      <c r="P241" s="82">
        <f t="shared" si="103"/>
        <v>-17234</v>
      </c>
      <c r="Q241" s="83">
        <f t="shared" si="98"/>
        <v>104.30309265871816</v>
      </c>
      <c r="R241" s="82">
        <f t="shared" si="104"/>
        <v>29725</v>
      </c>
      <c r="S241" s="83">
        <f t="shared" si="99"/>
        <v>93.624996062868121</v>
      </c>
      <c r="T241" s="82">
        <v>24777</v>
      </c>
      <c r="U241" s="83">
        <f t="shared" si="100"/>
        <v>99.258873487701308</v>
      </c>
      <c r="V241" s="82">
        <v>1893</v>
      </c>
      <c r="W241" s="83">
        <f t="shared" si="101"/>
        <v>113.28545780969479</v>
      </c>
      <c r="X241" s="82">
        <f t="shared" si="105"/>
        <v>4948</v>
      </c>
      <c r="Y241" s="83">
        <f t="shared" si="102"/>
        <v>72.904081331958153</v>
      </c>
      <c r="Z241" s="82">
        <v>230</v>
      </c>
      <c r="AA241" s="83" t="s">
        <v>29</v>
      </c>
      <c r="AB241" s="83" t="s">
        <v>167</v>
      </c>
      <c r="AC241" s="83" t="s">
        <v>167</v>
      </c>
      <c r="AD241" s="82">
        <v>501</v>
      </c>
      <c r="AE241" s="82" t="s">
        <v>167</v>
      </c>
      <c r="AF241" s="82">
        <v>47</v>
      </c>
      <c r="AG241" s="83" t="s">
        <v>167</v>
      </c>
      <c r="AH241" s="83" t="s">
        <v>29</v>
      </c>
      <c r="AI241" s="83" t="s">
        <v>29</v>
      </c>
      <c r="AJ241" s="34">
        <v>2467</v>
      </c>
      <c r="AK241" s="174">
        <v>70.400000000000006</v>
      </c>
      <c r="AL241" s="34">
        <v>236</v>
      </c>
      <c r="AM241" s="192">
        <v>122.3</v>
      </c>
      <c r="AN241" s="34">
        <v>637</v>
      </c>
      <c r="AO241" s="128" t="s">
        <v>29</v>
      </c>
      <c r="AP241" s="128">
        <v>3340</v>
      </c>
      <c r="AQ241" s="35" t="s">
        <v>167</v>
      </c>
    </row>
    <row r="242" spans="1:52" ht="12" hidden="1" customHeight="1">
      <c r="B242" s="42" t="s">
        <v>193</v>
      </c>
      <c r="C242" s="58" t="s">
        <v>194</v>
      </c>
      <c r="D242" s="79">
        <v>46677</v>
      </c>
      <c r="E242" s="83">
        <f t="shared" si="92"/>
        <v>97.85329448019958</v>
      </c>
      <c r="F242" s="82">
        <v>386</v>
      </c>
      <c r="G242" s="83">
        <f t="shared" si="93"/>
        <v>93.689320388349515</v>
      </c>
      <c r="H242" s="82">
        <v>28</v>
      </c>
      <c r="I242" s="83">
        <f t="shared" si="94"/>
        <v>51.851851851851848</v>
      </c>
      <c r="J242" s="82">
        <f t="shared" si="107"/>
        <v>46291</v>
      </c>
      <c r="K242" s="83">
        <f t="shared" si="95"/>
        <v>97.889572627883865</v>
      </c>
      <c r="L242" s="82">
        <v>23446</v>
      </c>
      <c r="M242" s="83">
        <f t="shared" si="96"/>
        <v>98.182579564489117</v>
      </c>
      <c r="N242" s="82">
        <v>8289</v>
      </c>
      <c r="O242" s="83">
        <f t="shared" si="97"/>
        <v>91.449691085613409</v>
      </c>
      <c r="P242" s="82">
        <f t="shared" si="103"/>
        <v>-15157</v>
      </c>
      <c r="Q242" s="83">
        <f t="shared" si="98"/>
        <v>102.30156587473003</v>
      </c>
      <c r="R242" s="82">
        <f t="shared" si="104"/>
        <v>31134</v>
      </c>
      <c r="S242" s="83">
        <f t="shared" si="99"/>
        <v>95.876574384873592</v>
      </c>
      <c r="T242" s="82">
        <v>24217</v>
      </c>
      <c r="U242" s="83">
        <f t="shared" si="100"/>
        <v>97.147785622593062</v>
      </c>
      <c r="V242" s="82">
        <v>2312</v>
      </c>
      <c r="W242" s="83">
        <f t="shared" si="101"/>
        <v>127.87610619469028</v>
      </c>
      <c r="X242" s="82">
        <f t="shared" si="105"/>
        <v>6917</v>
      </c>
      <c r="Y242" s="83">
        <f t="shared" si="102"/>
        <v>91.676607024519555</v>
      </c>
      <c r="Z242" s="82">
        <v>226</v>
      </c>
      <c r="AA242" s="83" t="s">
        <v>29</v>
      </c>
      <c r="AB242" s="83" t="s">
        <v>167</v>
      </c>
      <c r="AC242" s="83" t="s">
        <v>167</v>
      </c>
      <c r="AD242" s="82">
        <v>458</v>
      </c>
      <c r="AE242" s="82" t="s">
        <v>167</v>
      </c>
      <c r="AF242" s="82">
        <v>22</v>
      </c>
      <c r="AG242" s="83" t="s">
        <v>167</v>
      </c>
      <c r="AH242" s="83" t="s">
        <v>29</v>
      </c>
      <c r="AI242" s="83" t="s">
        <v>29</v>
      </c>
      <c r="AJ242" s="34">
        <v>4124</v>
      </c>
      <c r="AK242" s="174">
        <v>105.8</v>
      </c>
      <c r="AL242" s="185">
        <v>229</v>
      </c>
      <c r="AM242" s="192">
        <v>88</v>
      </c>
      <c r="AN242" s="128">
        <v>571</v>
      </c>
      <c r="AO242" s="128" t="s">
        <v>29</v>
      </c>
      <c r="AP242" s="34">
        <v>4924</v>
      </c>
      <c r="AQ242" s="35" t="s">
        <v>167</v>
      </c>
    </row>
    <row r="243" spans="1:52" ht="12" hidden="1" customHeight="1">
      <c r="B243" s="42" t="s">
        <v>195</v>
      </c>
      <c r="C243" s="58" t="s">
        <v>13</v>
      </c>
      <c r="D243" s="79">
        <v>44921</v>
      </c>
      <c r="E243" s="83">
        <f t="shared" si="92"/>
        <v>98.997267277856139</v>
      </c>
      <c r="F243" s="82">
        <v>386</v>
      </c>
      <c r="G243" s="83">
        <f t="shared" si="93"/>
        <v>98.974358974358978</v>
      </c>
      <c r="H243" s="82">
        <v>28</v>
      </c>
      <c r="I243" s="83">
        <f t="shared" si="94"/>
        <v>87.5</v>
      </c>
      <c r="J243" s="82">
        <f t="shared" si="107"/>
        <v>44535</v>
      </c>
      <c r="K243" s="83">
        <f t="shared" si="95"/>
        <v>98.997465878273232</v>
      </c>
      <c r="L243" s="82">
        <v>22076</v>
      </c>
      <c r="M243" s="83">
        <f t="shared" si="96"/>
        <v>98.698976170250816</v>
      </c>
      <c r="N243" s="82">
        <v>6536</v>
      </c>
      <c r="O243" s="83">
        <f t="shared" si="97"/>
        <v>85.954760652288257</v>
      </c>
      <c r="P243" s="82">
        <f t="shared" si="103"/>
        <v>-15540</v>
      </c>
      <c r="Q243" s="83">
        <f t="shared" si="98"/>
        <v>105.26315789473684</v>
      </c>
      <c r="R243" s="82">
        <f t="shared" si="104"/>
        <v>28995</v>
      </c>
      <c r="S243" s="83">
        <f t="shared" si="99"/>
        <v>95.936869271746687</v>
      </c>
      <c r="T243" s="82">
        <v>25282</v>
      </c>
      <c r="U243" s="83">
        <f t="shared" si="100"/>
        <v>97.727097023579432</v>
      </c>
      <c r="V243" s="82">
        <v>2177</v>
      </c>
      <c r="W243" s="83">
        <f t="shared" si="101"/>
        <v>104.61316674675636</v>
      </c>
      <c r="X243" s="82">
        <f t="shared" si="105"/>
        <v>3713</v>
      </c>
      <c r="Y243" s="83">
        <f t="shared" si="102"/>
        <v>85.29749597978406</v>
      </c>
      <c r="Z243" s="82">
        <v>202</v>
      </c>
      <c r="AA243" s="83" t="s">
        <v>29</v>
      </c>
      <c r="AB243" s="83" t="s">
        <v>167</v>
      </c>
      <c r="AC243" s="83" t="s">
        <v>167</v>
      </c>
      <c r="AD243" s="82">
        <v>540</v>
      </c>
      <c r="AE243" s="82" t="s">
        <v>167</v>
      </c>
      <c r="AF243" s="82">
        <v>28</v>
      </c>
      <c r="AG243" s="83" t="s">
        <v>167</v>
      </c>
      <c r="AH243" s="83" t="s">
        <v>29</v>
      </c>
      <c r="AI243" s="83" t="s">
        <v>29</v>
      </c>
      <c r="AJ243" s="34">
        <v>1322</v>
      </c>
      <c r="AK243" s="174">
        <v>67.599999999999994</v>
      </c>
      <c r="AL243" s="185">
        <v>204</v>
      </c>
      <c r="AM243" s="192">
        <v>89.2</v>
      </c>
      <c r="AN243" s="128">
        <v>602</v>
      </c>
      <c r="AO243" s="128" t="s">
        <v>29</v>
      </c>
      <c r="AP243" s="34">
        <v>2128</v>
      </c>
      <c r="AQ243" s="35" t="s">
        <v>167</v>
      </c>
    </row>
    <row r="244" spans="1:52" ht="12" hidden="1" customHeight="1">
      <c r="B244" s="42" t="s">
        <v>196</v>
      </c>
      <c r="C244" s="58" t="s">
        <v>14</v>
      </c>
      <c r="D244" s="79">
        <v>46790</v>
      </c>
      <c r="E244" s="83">
        <f t="shared" si="92"/>
        <v>100.13053992167605</v>
      </c>
      <c r="F244" s="82">
        <v>387</v>
      </c>
      <c r="G244" s="83">
        <f t="shared" si="93"/>
        <v>98.724489795918373</v>
      </c>
      <c r="H244" s="82">
        <v>29</v>
      </c>
      <c r="I244" s="83">
        <f t="shared" si="94"/>
        <v>85.294117647058826</v>
      </c>
      <c r="J244" s="82">
        <f t="shared" si="107"/>
        <v>46403</v>
      </c>
      <c r="K244" s="83">
        <f t="shared" si="95"/>
        <v>100.14243477134903</v>
      </c>
      <c r="L244" s="82">
        <v>23426</v>
      </c>
      <c r="M244" s="83">
        <f t="shared" si="96"/>
        <v>102.76364274434111</v>
      </c>
      <c r="N244" s="82">
        <v>7867</v>
      </c>
      <c r="O244" s="83">
        <f t="shared" si="97"/>
        <v>90.759113982464228</v>
      </c>
      <c r="P244" s="82">
        <f t="shared" si="103"/>
        <v>-15559</v>
      </c>
      <c r="Q244" s="83">
        <f t="shared" si="98"/>
        <v>110.12882219705548</v>
      </c>
      <c r="R244" s="82">
        <f t="shared" si="104"/>
        <v>30844</v>
      </c>
      <c r="S244" s="83">
        <f t="shared" si="99"/>
        <v>95.762054084262161</v>
      </c>
      <c r="T244" s="82">
        <v>25581</v>
      </c>
      <c r="U244" s="83">
        <f t="shared" si="100"/>
        <v>98.177003377341109</v>
      </c>
      <c r="V244" s="82">
        <v>2462</v>
      </c>
      <c r="W244" s="83">
        <f t="shared" si="101"/>
        <v>107.51091703056768</v>
      </c>
      <c r="X244" s="82">
        <f t="shared" si="105"/>
        <v>5263</v>
      </c>
      <c r="Y244" s="83">
        <f t="shared" si="102"/>
        <v>85.535511132780755</v>
      </c>
      <c r="Z244" s="82">
        <v>194</v>
      </c>
      <c r="AA244" s="83" t="s">
        <v>29</v>
      </c>
      <c r="AB244" s="83" t="s">
        <v>167</v>
      </c>
      <c r="AC244" s="83" t="s">
        <v>167</v>
      </c>
      <c r="AD244" s="82">
        <v>684</v>
      </c>
      <c r="AE244" s="82" t="s">
        <v>167</v>
      </c>
      <c r="AF244" s="82">
        <v>52</v>
      </c>
      <c r="AG244" s="83" t="s">
        <v>167</v>
      </c>
      <c r="AH244" s="83" t="s">
        <v>29</v>
      </c>
      <c r="AI244" s="83" t="s">
        <v>29</v>
      </c>
      <c r="AJ244" s="34">
        <v>1820</v>
      </c>
      <c r="AK244" s="174">
        <v>80.099999999999994</v>
      </c>
      <c r="AL244" s="185">
        <v>211</v>
      </c>
      <c r="AM244" s="192">
        <v>85</v>
      </c>
      <c r="AN244" s="128">
        <v>790</v>
      </c>
      <c r="AO244" s="128" t="s">
        <v>29</v>
      </c>
      <c r="AP244" s="34">
        <v>2821</v>
      </c>
      <c r="AQ244" s="35" t="s">
        <v>167</v>
      </c>
    </row>
    <row r="245" spans="1:52" ht="12" hidden="1" customHeight="1">
      <c r="B245" s="42" t="s">
        <v>197</v>
      </c>
      <c r="C245" s="58" t="s">
        <v>15</v>
      </c>
      <c r="D245" s="79">
        <v>44811</v>
      </c>
      <c r="E245" s="83">
        <f t="shared" si="92"/>
        <v>99.449610510663803</v>
      </c>
      <c r="F245" s="82">
        <v>383</v>
      </c>
      <c r="G245" s="83">
        <f t="shared" si="93"/>
        <v>98.457583547557832</v>
      </c>
      <c r="H245" s="82">
        <v>25</v>
      </c>
      <c r="I245" s="83">
        <f t="shared" si="94"/>
        <v>80.645161290322577</v>
      </c>
      <c r="J245" s="82">
        <f t="shared" si="107"/>
        <v>44428</v>
      </c>
      <c r="K245" s="83">
        <f t="shared" si="95"/>
        <v>99.458249384374298</v>
      </c>
      <c r="L245" s="82">
        <v>21870</v>
      </c>
      <c r="M245" s="83">
        <f t="shared" si="96"/>
        <v>100.70915454043102</v>
      </c>
      <c r="N245" s="82">
        <v>7435</v>
      </c>
      <c r="O245" s="83">
        <f t="shared" si="97"/>
        <v>85.785162109149653</v>
      </c>
      <c r="P245" s="82">
        <f t="shared" si="103"/>
        <v>-14435</v>
      </c>
      <c r="Q245" s="83">
        <f t="shared" si="98"/>
        <v>110.62150356349146</v>
      </c>
      <c r="R245" s="82">
        <f t="shared" si="104"/>
        <v>29993</v>
      </c>
      <c r="S245" s="83">
        <f t="shared" si="99"/>
        <v>94.85152272224154</v>
      </c>
      <c r="T245" s="82">
        <v>25002</v>
      </c>
      <c r="U245" s="83">
        <f t="shared" si="100"/>
        <v>99.601625368496542</v>
      </c>
      <c r="V245" s="82">
        <v>2137</v>
      </c>
      <c r="W245" s="83">
        <f t="shared" si="101"/>
        <v>88.305785123966942</v>
      </c>
      <c r="X245" s="82">
        <f t="shared" si="105"/>
        <v>4991</v>
      </c>
      <c r="Y245" s="83">
        <f t="shared" si="102"/>
        <v>76.560822211995699</v>
      </c>
      <c r="Z245" s="82">
        <v>204</v>
      </c>
      <c r="AA245" s="83" t="s">
        <v>29</v>
      </c>
      <c r="AB245" s="83" t="s">
        <v>167</v>
      </c>
      <c r="AC245" s="83" t="s">
        <v>167</v>
      </c>
      <c r="AD245" s="82">
        <v>817</v>
      </c>
      <c r="AE245" s="82" t="s">
        <v>167</v>
      </c>
      <c r="AF245" s="82">
        <v>49</v>
      </c>
      <c r="AG245" s="83" t="s">
        <v>167</v>
      </c>
      <c r="AH245" s="83" t="s">
        <v>29</v>
      </c>
      <c r="AI245" s="83" t="s">
        <v>29</v>
      </c>
      <c r="AJ245" s="34">
        <v>1751</v>
      </c>
      <c r="AK245" s="174">
        <v>61.9</v>
      </c>
      <c r="AL245" s="185">
        <v>224</v>
      </c>
      <c r="AM245" s="192">
        <v>106.4</v>
      </c>
      <c r="AN245" s="128">
        <v>954</v>
      </c>
      <c r="AO245" s="128" t="s">
        <v>29</v>
      </c>
      <c r="AP245" s="34">
        <v>2928</v>
      </c>
      <c r="AQ245" s="35" t="s">
        <v>167</v>
      </c>
    </row>
    <row r="246" spans="1:52" ht="12" hidden="1" customHeight="1">
      <c r="B246" s="42" t="s">
        <v>198</v>
      </c>
      <c r="C246" s="58" t="s">
        <v>16</v>
      </c>
      <c r="D246" s="79">
        <v>47063</v>
      </c>
      <c r="E246" s="95">
        <f t="shared" si="92"/>
        <v>100.03400854464684</v>
      </c>
      <c r="F246" s="91">
        <v>385</v>
      </c>
      <c r="G246" s="95">
        <f t="shared" si="93"/>
        <v>100.78534031413614</v>
      </c>
      <c r="H246" s="91">
        <v>27</v>
      </c>
      <c r="I246" s="95">
        <f t="shared" si="94"/>
        <v>112.5</v>
      </c>
      <c r="J246" s="91">
        <f t="shared" si="107"/>
        <v>46678</v>
      </c>
      <c r="K246" s="95">
        <f t="shared" si="95"/>
        <v>100.02785813779063</v>
      </c>
      <c r="L246" s="91">
        <v>23211</v>
      </c>
      <c r="M246" s="95">
        <f t="shared" si="96"/>
        <v>99.251689044727627</v>
      </c>
      <c r="N246" s="91">
        <v>12484</v>
      </c>
      <c r="O246" s="95">
        <f t="shared" si="97"/>
        <v>90.720151151805823</v>
      </c>
      <c r="P246" s="91">
        <f t="shared" si="103"/>
        <v>-10727</v>
      </c>
      <c r="Q246" s="95">
        <f t="shared" si="98"/>
        <v>111.44935064935065</v>
      </c>
      <c r="R246" s="91">
        <f t="shared" si="104"/>
        <v>35951</v>
      </c>
      <c r="S246" s="95">
        <f t="shared" si="99"/>
        <v>97.059935205183592</v>
      </c>
      <c r="T246" s="91">
        <v>24584</v>
      </c>
      <c r="U246" s="95">
        <f t="shared" si="100"/>
        <v>100.82848002624887</v>
      </c>
      <c r="V246" s="91">
        <v>2103</v>
      </c>
      <c r="W246" s="95">
        <f t="shared" si="101"/>
        <v>99.904988123515437</v>
      </c>
      <c r="X246" s="91">
        <f t="shared" si="105"/>
        <v>11367</v>
      </c>
      <c r="Y246" s="95">
        <f t="shared" si="102"/>
        <v>89.800916416495497</v>
      </c>
      <c r="Z246" s="91">
        <v>186</v>
      </c>
      <c r="AA246" s="83" t="s">
        <v>29</v>
      </c>
      <c r="AB246" s="83" t="s">
        <v>29</v>
      </c>
      <c r="AC246" s="83" t="s">
        <v>29</v>
      </c>
      <c r="AD246" s="91">
        <v>1151</v>
      </c>
      <c r="AE246" s="82" t="s">
        <v>167</v>
      </c>
      <c r="AF246" s="91">
        <v>47</v>
      </c>
      <c r="AG246" s="83" t="s">
        <v>167</v>
      </c>
      <c r="AH246" s="83" t="s">
        <v>29</v>
      </c>
      <c r="AI246" s="83" t="s">
        <v>29</v>
      </c>
      <c r="AJ246" s="34">
        <v>4819</v>
      </c>
      <c r="AK246" s="174">
        <v>100.1</v>
      </c>
      <c r="AL246" s="185">
        <v>203</v>
      </c>
      <c r="AM246" s="192">
        <v>83.7</v>
      </c>
      <c r="AN246" s="128">
        <v>1396</v>
      </c>
      <c r="AO246" s="128" t="s">
        <v>29</v>
      </c>
      <c r="AP246" s="34">
        <v>6417</v>
      </c>
      <c r="AQ246" s="35" t="s">
        <v>167</v>
      </c>
    </row>
    <row r="247" spans="1:52" ht="12" customHeight="1">
      <c r="B247" s="42" t="s">
        <v>199</v>
      </c>
      <c r="C247" s="58" t="s">
        <v>200</v>
      </c>
      <c r="D247" s="79">
        <v>47460</v>
      </c>
      <c r="E247" s="95">
        <f>D247/D235*100</f>
        <v>98.291394843118979</v>
      </c>
      <c r="F247" s="91">
        <v>385</v>
      </c>
      <c r="G247" s="95">
        <f t="shared" si="93"/>
        <v>100.26041666666667</v>
      </c>
      <c r="H247" s="91">
        <v>27</v>
      </c>
      <c r="I247" s="95">
        <f t="shared" si="94"/>
        <v>103.84615384615385</v>
      </c>
      <c r="J247" s="91">
        <f t="shared" si="107"/>
        <v>47075</v>
      </c>
      <c r="K247" s="95">
        <f t="shared" si="95"/>
        <v>98.275610112523751</v>
      </c>
      <c r="L247" s="91">
        <v>23671</v>
      </c>
      <c r="M247" s="95">
        <f t="shared" si="96"/>
        <v>97.753458600041299</v>
      </c>
      <c r="N247" s="91">
        <v>10009</v>
      </c>
      <c r="O247" s="95">
        <f t="shared" si="97"/>
        <v>95.981971614883008</v>
      </c>
      <c r="P247" s="91">
        <f t="shared" si="103"/>
        <v>-13662</v>
      </c>
      <c r="Q247" s="95">
        <f t="shared" si="98"/>
        <v>99.093348806847033</v>
      </c>
      <c r="R247" s="91">
        <f t="shared" si="104"/>
        <v>33413</v>
      </c>
      <c r="S247" s="95">
        <f t="shared" si="99"/>
        <v>97.945125168552508</v>
      </c>
      <c r="T247" s="91">
        <v>24077</v>
      </c>
      <c r="U247" s="95">
        <f t="shared" si="100"/>
        <v>101.36403822675031</v>
      </c>
      <c r="V247" s="91">
        <v>1803</v>
      </c>
      <c r="W247" s="95">
        <f t="shared" si="101"/>
        <v>91.430020283975651</v>
      </c>
      <c r="X247" s="91">
        <f t="shared" si="105"/>
        <v>9336</v>
      </c>
      <c r="Y247" s="95">
        <f t="shared" si="102"/>
        <v>90.107132516166388</v>
      </c>
      <c r="Z247" s="82">
        <v>190</v>
      </c>
      <c r="AA247" s="83">
        <f>Z247/Z235*100</f>
        <v>107.95454545454545</v>
      </c>
      <c r="AB247" s="83" t="s">
        <v>29</v>
      </c>
      <c r="AC247" s="83" t="s">
        <v>29</v>
      </c>
      <c r="AD247" s="82">
        <v>444</v>
      </c>
      <c r="AE247" s="83">
        <f>AD247/AD235*100</f>
        <v>80.144404332129966</v>
      </c>
      <c r="AF247" s="82">
        <v>34</v>
      </c>
      <c r="AG247" s="83">
        <f>AF247/AF235*100</f>
        <v>79.069767441860463</v>
      </c>
      <c r="AH247" s="83" t="s">
        <v>29</v>
      </c>
      <c r="AI247" s="83" t="s">
        <v>29</v>
      </c>
      <c r="AJ247" s="34">
        <v>4400</v>
      </c>
      <c r="AK247" s="174">
        <v>100.3</v>
      </c>
      <c r="AL247" s="185">
        <v>198</v>
      </c>
      <c r="AM247" s="144">
        <v>102.5</v>
      </c>
      <c r="AN247" s="128">
        <v>513</v>
      </c>
      <c r="AO247" s="128" t="s">
        <v>29</v>
      </c>
      <c r="AP247" s="34">
        <v>5112</v>
      </c>
      <c r="AQ247" s="35" t="s">
        <v>167</v>
      </c>
    </row>
    <row r="248" spans="1:52" ht="12" customHeight="1">
      <c r="B248" s="42" t="s">
        <v>19</v>
      </c>
      <c r="C248" s="58" t="s">
        <v>19</v>
      </c>
      <c r="D248" s="79">
        <v>43562</v>
      </c>
      <c r="E248" s="95">
        <f>D248/D236*100</f>
        <v>98.791246173035489</v>
      </c>
      <c r="F248" s="91">
        <v>384</v>
      </c>
      <c r="G248" s="95">
        <f>F248/F236*100</f>
        <v>100.52356020942408</v>
      </c>
      <c r="H248" s="91">
        <v>26</v>
      </c>
      <c r="I248" s="95">
        <f>H248/H236*100</f>
        <v>108.33333333333333</v>
      </c>
      <c r="J248" s="91">
        <f t="shared" si="107"/>
        <v>43178</v>
      </c>
      <c r="K248" s="95">
        <f t="shared" si="95"/>
        <v>98.776107794020078</v>
      </c>
      <c r="L248" s="91">
        <v>21728</v>
      </c>
      <c r="M248" s="95">
        <f t="shared" si="96"/>
        <v>97.13876967095851</v>
      </c>
      <c r="N248" s="91">
        <v>7885</v>
      </c>
      <c r="O248" s="95">
        <f t="shared" si="97"/>
        <v>105.20346897931954</v>
      </c>
      <c r="P248" s="91">
        <f t="shared" si="103"/>
        <v>-13843</v>
      </c>
      <c r="Q248" s="95">
        <f t="shared" si="98"/>
        <v>93.074699119209299</v>
      </c>
      <c r="R248" s="91">
        <f t="shared" si="104"/>
        <v>29335</v>
      </c>
      <c r="S248" s="95">
        <f t="shared" si="99"/>
        <v>101.71636615811373</v>
      </c>
      <c r="T248" s="91">
        <v>23017</v>
      </c>
      <c r="U248" s="95">
        <f t="shared" si="100"/>
        <v>105.41815517083448</v>
      </c>
      <c r="V248" s="91">
        <v>1672</v>
      </c>
      <c r="W248" s="95">
        <f t="shared" si="101"/>
        <v>93.985385047779644</v>
      </c>
      <c r="X248" s="91">
        <f t="shared" si="105"/>
        <v>6318</v>
      </c>
      <c r="Y248" s="95">
        <f t="shared" si="102"/>
        <v>90.179845846417365</v>
      </c>
      <c r="Z248" s="91">
        <v>150</v>
      </c>
      <c r="AA248" s="95">
        <f>Z248/Z236*100</f>
        <v>91.463414634146346</v>
      </c>
      <c r="AB248" s="83" t="s">
        <v>29</v>
      </c>
      <c r="AC248" s="83" t="s">
        <v>29</v>
      </c>
      <c r="AD248" s="91">
        <v>450</v>
      </c>
      <c r="AE248" s="95">
        <f>AD248/AD236*100</f>
        <v>88.06262230919765</v>
      </c>
      <c r="AF248" s="91">
        <v>37</v>
      </c>
      <c r="AG248" s="95">
        <f>AF248/AF236*100</f>
        <v>68.518518518518519</v>
      </c>
      <c r="AH248" s="83" t="s">
        <v>29</v>
      </c>
      <c r="AI248" s="83" t="s">
        <v>29</v>
      </c>
      <c r="AJ248" s="71">
        <v>3189</v>
      </c>
      <c r="AK248" s="190">
        <v>98.3</v>
      </c>
      <c r="AL248" s="204">
        <v>169</v>
      </c>
      <c r="AM248" s="202">
        <v>95.7</v>
      </c>
      <c r="AN248" s="203">
        <v>556</v>
      </c>
      <c r="AO248" s="203" t="s">
        <v>29</v>
      </c>
      <c r="AP248" s="71">
        <v>3914</v>
      </c>
      <c r="AQ248" s="205" t="s">
        <v>167</v>
      </c>
    </row>
    <row r="249" spans="1:52" s="209" customFormat="1" ht="12" customHeight="1">
      <c r="A249" s="207"/>
      <c r="B249" s="68" t="s">
        <v>20</v>
      </c>
      <c r="C249" s="69" t="s">
        <v>20</v>
      </c>
      <c r="D249" s="269">
        <v>48406</v>
      </c>
      <c r="E249" s="270">
        <f>D249/D237*100</f>
        <v>97.525889511222147</v>
      </c>
      <c r="F249" s="271">
        <v>381</v>
      </c>
      <c r="G249" s="270">
        <f>F249/F237*100</f>
        <v>100</v>
      </c>
      <c r="H249" s="271">
        <v>23</v>
      </c>
      <c r="I249" s="270">
        <f>H249/H237*100</f>
        <v>100</v>
      </c>
      <c r="J249" s="271">
        <f t="shared" si="107"/>
        <v>48025</v>
      </c>
      <c r="K249" s="270">
        <f t="shared" si="95"/>
        <v>97.506750857815774</v>
      </c>
      <c r="L249" s="271">
        <v>24651</v>
      </c>
      <c r="M249" s="270">
        <f t="shared" si="96"/>
        <v>95.918287937743187</v>
      </c>
      <c r="N249" s="271">
        <v>11083</v>
      </c>
      <c r="O249" s="270">
        <f t="shared" si="97"/>
        <v>103.55040642810427</v>
      </c>
      <c r="P249" s="271">
        <f t="shared" si="103"/>
        <v>-13568</v>
      </c>
      <c r="Q249" s="270">
        <f t="shared" si="98"/>
        <v>90.471427618857106</v>
      </c>
      <c r="R249" s="271">
        <f t="shared" si="104"/>
        <v>34457</v>
      </c>
      <c r="S249" s="270">
        <f t="shared" si="99"/>
        <v>100.58675852405419</v>
      </c>
      <c r="T249" s="271">
        <v>23315</v>
      </c>
      <c r="U249" s="270">
        <f t="shared" si="100"/>
        <v>104.31300612947967</v>
      </c>
      <c r="V249" s="271">
        <v>1754</v>
      </c>
      <c r="W249" s="270">
        <f t="shared" si="101"/>
        <v>90.975103734439827</v>
      </c>
      <c r="X249" s="271">
        <f t="shared" si="105"/>
        <v>11142</v>
      </c>
      <c r="Y249" s="270">
        <f t="shared" si="102"/>
        <v>93.590928181436368</v>
      </c>
      <c r="Z249" s="271">
        <v>166</v>
      </c>
      <c r="AA249" s="270">
        <f>Z249/Z237*100</f>
        <v>77.934272300469488</v>
      </c>
      <c r="AB249" s="271" t="s">
        <v>167</v>
      </c>
      <c r="AC249" s="271" t="s">
        <v>167</v>
      </c>
      <c r="AD249" s="271">
        <v>576</v>
      </c>
      <c r="AE249" s="270">
        <f>AD249/AD237*100</f>
        <v>87.140695915279878</v>
      </c>
      <c r="AF249" s="271">
        <v>56</v>
      </c>
      <c r="AG249" s="270">
        <f>AF249/AF237*100</f>
        <v>88.888888888888886</v>
      </c>
      <c r="AH249" s="271" t="s">
        <v>167</v>
      </c>
      <c r="AI249" s="271" t="s">
        <v>167</v>
      </c>
      <c r="AJ249" s="223">
        <v>5795</v>
      </c>
      <c r="AK249" s="226">
        <v>94</v>
      </c>
      <c r="AL249" s="227">
        <v>184</v>
      </c>
      <c r="AM249" s="224">
        <v>80</v>
      </c>
      <c r="AN249" s="225">
        <v>690</v>
      </c>
      <c r="AO249" s="225" t="s">
        <v>167</v>
      </c>
      <c r="AP249" s="223">
        <v>6669</v>
      </c>
      <c r="AQ249" s="228" t="s">
        <v>167</v>
      </c>
      <c r="AR249" s="208"/>
      <c r="AS249" s="208"/>
      <c r="AT249" s="208"/>
      <c r="AU249" s="208"/>
      <c r="AV249" s="208"/>
      <c r="AW249" s="208"/>
      <c r="AX249" s="208"/>
      <c r="AY249" s="208"/>
      <c r="AZ249" s="208"/>
    </row>
    <row r="250" spans="1:52" ht="12" customHeight="1">
      <c r="B250" s="229" t="s">
        <v>227</v>
      </c>
      <c r="C250" s="230" t="s">
        <v>228</v>
      </c>
      <c r="D250" s="272">
        <v>47582</v>
      </c>
      <c r="E250" s="273">
        <f t="shared" ref="E250:E258" si="108">D250/D238*100</f>
        <v>99.652341459328142</v>
      </c>
      <c r="F250" s="274">
        <v>276</v>
      </c>
      <c r="G250" s="273">
        <f t="shared" ref="G250:G259" si="109">F250/F238*100</f>
        <v>73.209549071618042</v>
      </c>
      <c r="H250" s="274">
        <v>23</v>
      </c>
      <c r="I250" s="273">
        <f t="shared" ref="I250:I259" si="110">H250/H238*100</f>
        <v>121.05263157894737</v>
      </c>
      <c r="J250" s="274">
        <f t="shared" si="107"/>
        <v>47306</v>
      </c>
      <c r="K250" s="273">
        <f t="shared" ref="K250:K261" si="111">J250/J238*100</f>
        <v>99.862785248358705</v>
      </c>
      <c r="L250" s="274">
        <v>24398</v>
      </c>
      <c r="M250" s="273">
        <f t="shared" ref="M250:M261" si="112">L250/L238*100</f>
        <v>99.001785424444094</v>
      </c>
      <c r="N250" s="274">
        <v>10139</v>
      </c>
      <c r="O250" s="273">
        <f t="shared" ref="O250:O261" si="113">N250/N238*100</f>
        <v>99.685380001966379</v>
      </c>
      <c r="P250" s="274">
        <f t="shared" si="103"/>
        <v>-14259</v>
      </c>
      <c r="Q250" s="273">
        <f t="shared" ref="Q250:Q261" si="114">P250/P238*100</f>
        <v>98.521384647274232</v>
      </c>
      <c r="R250" s="274">
        <f t="shared" si="104"/>
        <v>33047</v>
      </c>
      <c r="S250" s="273">
        <f t="shared" ref="S250:S261" si="115">R250/R238*100</f>
        <v>100.45291507082497</v>
      </c>
      <c r="T250" s="274">
        <v>23615</v>
      </c>
      <c r="U250" s="273">
        <f t="shared" ref="U250:U261" si="116">T250/T238*100</f>
        <v>102.34019501625136</v>
      </c>
      <c r="V250" s="274">
        <v>1766</v>
      </c>
      <c r="W250" s="273">
        <f t="shared" ref="W250:W261" si="117">V250/V238*100</f>
        <v>95.770065075921906</v>
      </c>
      <c r="X250" s="274">
        <f>+R250-T250</f>
        <v>9432</v>
      </c>
      <c r="Y250" s="273">
        <f t="shared" ref="Y250:Y261" si="118">X250/X238*100</f>
        <v>96.019545963554918</v>
      </c>
      <c r="Z250" s="274">
        <v>175</v>
      </c>
      <c r="AA250" s="83">
        <f t="shared" ref="AA250:AA258" si="119">Z250/Z238*100</f>
        <v>89.285714285714292</v>
      </c>
      <c r="AB250" s="83" t="s">
        <v>29</v>
      </c>
      <c r="AC250" s="83" t="s">
        <v>29</v>
      </c>
      <c r="AD250" s="82">
        <v>494</v>
      </c>
      <c r="AE250" s="83">
        <f t="shared" ref="AE250:AE258" si="120">AD250/AD238*100</f>
        <v>109.77777777777777</v>
      </c>
      <c r="AF250" s="82">
        <v>58</v>
      </c>
      <c r="AG250" s="83">
        <f t="shared" ref="AG250:AG258" si="121">AF250/AF238*100</f>
        <v>103.57142857142858</v>
      </c>
      <c r="AH250" s="273" t="s">
        <v>59</v>
      </c>
      <c r="AI250" s="273" t="s">
        <v>201</v>
      </c>
      <c r="AJ250" s="233"/>
      <c r="AK250" s="234"/>
      <c r="AL250" s="235"/>
      <c r="AM250" s="236"/>
      <c r="AN250" s="232"/>
      <c r="AO250" s="231"/>
      <c r="AP250" s="233"/>
      <c r="AQ250" s="237"/>
      <c r="AT250" s="72"/>
    </row>
    <row r="251" spans="1:52" s="240" customFormat="1" ht="12" customHeight="1">
      <c r="A251" s="238"/>
      <c r="B251" s="42" t="s">
        <v>189</v>
      </c>
      <c r="C251" s="58" t="s">
        <v>18</v>
      </c>
      <c r="D251" s="97">
        <v>49129</v>
      </c>
      <c r="E251" s="95">
        <f t="shared" si="108"/>
        <v>97.613749254917551</v>
      </c>
      <c r="F251" s="91">
        <v>278</v>
      </c>
      <c r="G251" s="95">
        <f t="shared" si="109"/>
        <v>72.395833333333343</v>
      </c>
      <c r="H251" s="91">
        <v>25</v>
      </c>
      <c r="I251" s="95">
        <f t="shared" si="110"/>
        <v>96.15384615384616</v>
      </c>
      <c r="J251" s="91">
        <f>D251-F251</f>
        <v>48851</v>
      </c>
      <c r="K251" s="95">
        <f t="shared" si="111"/>
        <v>97.807632242822251</v>
      </c>
      <c r="L251" s="91">
        <v>24741</v>
      </c>
      <c r="M251" s="95">
        <f t="shared" si="112"/>
        <v>93.98290598290599</v>
      </c>
      <c r="N251" s="91">
        <v>9533</v>
      </c>
      <c r="O251" s="95">
        <f t="shared" si="113"/>
        <v>97.454508280515228</v>
      </c>
      <c r="P251" s="91">
        <f t="shared" ref="P251" si="122">N251-L251</f>
        <v>-15208</v>
      </c>
      <c r="Q251" s="95">
        <f t="shared" si="114"/>
        <v>91.930121501541436</v>
      </c>
      <c r="R251" s="91">
        <f t="shared" ref="R251:R262" si="123">J251+P251</f>
        <v>33643</v>
      </c>
      <c r="S251" s="95">
        <f t="shared" si="115"/>
        <v>100.7184983384726</v>
      </c>
      <c r="T251" s="91">
        <v>26002</v>
      </c>
      <c r="U251" s="95">
        <f t="shared" si="116"/>
        <v>104.62739417350717</v>
      </c>
      <c r="V251" s="91">
        <v>2074</v>
      </c>
      <c r="W251" s="95">
        <f t="shared" si="117"/>
        <v>107.62843798650752</v>
      </c>
      <c r="X251" s="91">
        <f t="shared" ref="X251:X261" si="124">+R251-T251</f>
        <v>7641</v>
      </c>
      <c r="Y251" s="95">
        <f t="shared" si="118"/>
        <v>89.357969828090276</v>
      </c>
      <c r="Z251" s="91">
        <v>165</v>
      </c>
      <c r="AA251" s="95">
        <f t="shared" si="119"/>
        <v>72.687224669603523</v>
      </c>
      <c r="AB251" s="95" t="s">
        <v>29</v>
      </c>
      <c r="AC251" s="95" t="s">
        <v>29</v>
      </c>
      <c r="AD251" s="91">
        <v>480</v>
      </c>
      <c r="AE251" s="95">
        <f t="shared" si="120"/>
        <v>100.20876826722338</v>
      </c>
      <c r="AF251" s="91">
        <v>57</v>
      </c>
      <c r="AG251" s="95">
        <f t="shared" si="121"/>
        <v>95</v>
      </c>
      <c r="AH251" s="95" t="s">
        <v>59</v>
      </c>
      <c r="AI251" s="95" t="s">
        <v>148</v>
      </c>
      <c r="AJ251" s="71"/>
      <c r="AK251" s="190"/>
      <c r="AL251" s="204"/>
      <c r="AM251" s="239"/>
      <c r="AN251" s="203"/>
      <c r="AO251" s="203"/>
      <c r="AP251" s="71"/>
      <c r="AQ251" s="205"/>
      <c r="AR251" s="72"/>
      <c r="AS251" s="72"/>
      <c r="AT251" s="72"/>
      <c r="AU251" s="72"/>
      <c r="AV251" s="72"/>
      <c r="AW251" s="72"/>
      <c r="AX251" s="72"/>
      <c r="AY251" s="72"/>
      <c r="AZ251" s="72"/>
    </row>
    <row r="252" spans="1:52" s="240" customFormat="1" ht="12" customHeight="1">
      <c r="A252" s="238"/>
      <c r="B252" s="42" t="s">
        <v>62</v>
      </c>
      <c r="C252" s="58" t="s">
        <v>10</v>
      </c>
      <c r="D252" s="97">
        <v>46770</v>
      </c>
      <c r="E252" s="95">
        <f t="shared" si="108"/>
        <v>99.156207598371779</v>
      </c>
      <c r="F252" s="91">
        <v>281</v>
      </c>
      <c r="G252" s="95">
        <f t="shared" si="109"/>
        <v>81.213872832369944</v>
      </c>
      <c r="H252" s="91">
        <v>28</v>
      </c>
      <c r="I252" s="95">
        <f t="shared" si="110"/>
        <v>90.322580645161281</v>
      </c>
      <c r="J252" s="91">
        <f t="shared" ref="J252:J262" si="125">D252-F252</f>
        <v>46489</v>
      </c>
      <c r="K252" s="95">
        <f t="shared" si="111"/>
        <v>99.288795865191588</v>
      </c>
      <c r="L252" s="91">
        <v>23247</v>
      </c>
      <c r="M252" s="95">
        <f t="shared" si="112"/>
        <v>93.931067921936233</v>
      </c>
      <c r="N252" s="91">
        <v>8148</v>
      </c>
      <c r="O252" s="95">
        <f t="shared" si="113"/>
        <v>107.19642152348374</v>
      </c>
      <c r="P252" s="91">
        <f>N252-L252</f>
        <v>-15099</v>
      </c>
      <c r="Q252" s="95">
        <f t="shared" si="114"/>
        <v>88.051084674597618</v>
      </c>
      <c r="R252" s="91">
        <f t="shared" si="123"/>
        <v>31390</v>
      </c>
      <c r="S252" s="95">
        <f t="shared" si="115"/>
        <v>105.78284019680528</v>
      </c>
      <c r="T252" s="91">
        <v>25268</v>
      </c>
      <c r="U252" s="95">
        <f t="shared" si="116"/>
        <v>106.36470786327665</v>
      </c>
      <c r="V252" s="91">
        <v>1855</v>
      </c>
      <c r="W252" s="95">
        <f t="shared" si="117"/>
        <v>130.91037402964008</v>
      </c>
      <c r="X252" s="91">
        <f t="shared" si="124"/>
        <v>6122</v>
      </c>
      <c r="Y252" s="95">
        <f t="shared" si="118"/>
        <v>103.44711051030752</v>
      </c>
      <c r="Z252" s="91">
        <v>165</v>
      </c>
      <c r="AA252" s="95">
        <f t="shared" si="119"/>
        <v>82.5</v>
      </c>
      <c r="AB252" s="95" t="s">
        <v>29</v>
      </c>
      <c r="AC252" s="95" t="s">
        <v>29</v>
      </c>
      <c r="AD252" s="91">
        <v>475</v>
      </c>
      <c r="AE252" s="95">
        <f t="shared" si="120"/>
        <v>102.15053763440861</v>
      </c>
      <c r="AF252" s="91">
        <v>56</v>
      </c>
      <c r="AG252" s="95">
        <f t="shared" si="121"/>
        <v>101.81818181818181</v>
      </c>
      <c r="AH252" s="95" t="s">
        <v>59</v>
      </c>
      <c r="AI252" s="95" t="s">
        <v>29</v>
      </c>
      <c r="AJ252" s="71"/>
      <c r="AK252" s="190"/>
      <c r="AL252" s="204"/>
      <c r="AM252" s="239"/>
      <c r="AN252" s="203"/>
      <c r="AO252" s="203"/>
      <c r="AP252" s="71"/>
      <c r="AQ252" s="205"/>
      <c r="AR252" s="72"/>
      <c r="AS252" s="72"/>
      <c r="AT252" s="72"/>
      <c r="AU252" s="72"/>
      <c r="AV252" s="72"/>
      <c r="AW252" s="72"/>
      <c r="AX252" s="72"/>
      <c r="AY252" s="72"/>
      <c r="AZ252" s="72"/>
    </row>
    <row r="253" spans="1:52" s="240" customFormat="1" ht="12" customHeight="1">
      <c r="A253" s="238"/>
      <c r="B253" s="42" t="s">
        <v>191</v>
      </c>
      <c r="C253" s="58" t="s">
        <v>42</v>
      </c>
      <c r="D253" s="97">
        <v>46995</v>
      </c>
      <c r="E253" s="95">
        <f t="shared" si="108"/>
        <v>99.269132464459986</v>
      </c>
      <c r="F253" s="91">
        <v>286</v>
      </c>
      <c r="G253" s="95">
        <f t="shared" si="109"/>
        <v>74.869109947643977</v>
      </c>
      <c r="H253" s="91">
        <v>33</v>
      </c>
      <c r="I253" s="95">
        <f t="shared" si="110"/>
        <v>137.5</v>
      </c>
      <c r="J253" s="91">
        <f t="shared" si="125"/>
        <v>46709</v>
      </c>
      <c r="K253" s="95">
        <f t="shared" si="111"/>
        <v>99.467620690389495</v>
      </c>
      <c r="L253" s="91">
        <v>23689</v>
      </c>
      <c r="M253" s="95">
        <f t="shared" si="112"/>
        <v>97.577954442476425</v>
      </c>
      <c r="N253" s="91">
        <v>7137</v>
      </c>
      <c r="O253" s="95">
        <f t="shared" si="113"/>
        <v>101.33465852619624</v>
      </c>
      <c r="P253" s="91">
        <f t="shared" ref="P253:P263" si="126">N253-L253</f>
        <v>-16552</v>
      </c>
      <c r="Q253" s="95">
        <f t="shared" si="114"/>
        <v>96.042706278287099</v>
      </c>
      <c r="R253" s="91">
        <f t="shared" si="123"/>
        <v>30157</v>
      </c>
      <c r="S253" s="95">
        <f t="shared" si="115"/>
        <v>101.45332211942808</v>
      </c>
      <c r="T253" s="91">
        <v>25243</v>
      </c>
      <c r="U253" s="95">
        <f t="shared" si="116"/>
        <v>101.88077652661742</v>
      </c>
      <c r="V253" s="91">
        <v>1781</v>
      </c>
      <c r="W253" s="95">
        <f t="shared" si="117"/>
        <v>94.083465398837831</v>
      </c>
      <c r="X253" s="91">
        <f t="shared" si="124"/>
        <v>4914</v>
      </c>
      <c r="Y253" s="95">
        <f t="shared" si="118"/>
        <v>99.312853678253845</v>
      </c>
      <c r="Z253" s="91">
        <v>158</v>
      </c>
      <c r="AA253" s="95">
        <f t="shared" si="119"/>
        <v>68.695652173913047</v>
      </c>
      <c r="AB253" s="95" t="s">
        <v>29</v>
      </c>
      <c r="AC253" s="95" t="s">
        <v>29</v>
      </c>
      <c r="AD253" s="91">
        <v>481</v>
      </c>
      <c r="AE253" s="95">
        <f t="shared" si="120"/>
        <v>96.007984031936132</v>
      </c>
      <c r="AF253" s="91">
        <v>42</v>
      </c>
      <c r="AG253" s="95">
        <f t="shared" si="121"/>
        <v>89.361702127659569</v>
      </c>
      <c r="AH253" s="95" t="s">
        <v>59</v>
      </c>
      <c r="AI253" s="95" t="s">
        <v>29</v>
      </c>
      <c r="AJ253" s="71"/>
      <c r="AK253" s="190"/>
      <c r="AL253" s="71"/>
      <c r="AM253" s="239"/>
      <c r="AN253" s="71"/>
      <c r="AO253" s="203"/>
      <c r="AP253" s="203"/>
      <c r="AQ253" s="205"/>
      <c r="AR253" s="72"/>
      <c r="AS253" s="72"/>
      <c r="AT253" s="72"/>
      <c r="AU253" s="72"/>
      <c r="AV253" s="72"/>
      <c r="AW253" s="72"/>
      <c r="AX253" s="72"/>
      <c r="AY253" s="72"/>
      <c r="AZ253" s="72"/>
    </row>
    <row r="254" spans="1:52" s="240" customFormat="1" ht="12" customHeight="1">
      <c r="A254" s="238"/>
      <c r="B254" s="42" t="s">
        <v>193</v>
      </c>
      <c r="C254" s="58" t="s">
        <v>194</v>
      </c>
      <c r="D254" s="97">
        <v>46456</v>
      </c>
      <c r="E254" s="95">
        <f t="shared" si="108"/>
        <v>99.526533410459123</v>
      </c>
      <c r="F254" s="91">
        <v>278</v>
      </c>
      <c r="G254" s="95">
        <f t="shared" si="109"/>
        <v>72.020725388601036</v>
      </c>
      <c r="H254" s="91">
        <v>25</v>
      </c>
      <c r="I254" s="95">
        <f t="shared" si="110"/>
        <v>89.285714285714292</v>
      </c>
      <c r="J254" s="91">
        <f t="shared" si="125"/>
        <v>46178</v>
      </c>
      <c r="K254" s="95">
        <f t="shared" si="111"/>
        <v>99.755892074053278</v>
      </c>
      <c r="L254" s="91">
        <v>23309</v>
      </c>
      <c r="M254" s="95">
        <f t="shared" si="112"/>
        <v>99.415678580568112</v>
      </c>
      <c r="N254" s="91">
        <v>8347</v>
      </c>
      <c r="O254" s="95">
        <f t="shared" si="113"/>
        <v>100.69972252382675</v>
      </c>
      <c r="P254" s="91">
        <f t="shared" si="126"/>
        <v>-14962</v>
      </c>
      <c r="Q254" s="95">
        <f t="shared" si="114"/>
        <v>98.713465725407403</v>
      </c>
      <c r="R254" s="91">
        <f t="shared" si="123"/>
        <v>31216</v>
      </c>
      <c r="S254" s="95">
        <f t="shared" si="115"/>
        <v>100.26337765786599</v>
      </c>
      <c r="T254" s="91">
        <v>24637</v>
      </c>
      <c r="U254" s="95">
        <f t="shared" si="116"/>
        <v>101.73431886691166</v>
      </c>
      <c r="V254" s="91">
        <v>2072</v>
      </c>
      <c r="W254" s="95">
        <f t="shared" si="117"/>
        <v>89.61937716262976</v>
      </c>
      <c r="X254" s="91">
        <f t="shared" si="124"/>
        <v>6579</v>
      </c>
      <c r="Y254" s="95">
        <f t="shared" si="118"/>
        <v>95.113488506577994</v>
      </c>
      <c r="Z254" s="91">
        <v>188</v>
      </c>
      <c r="AA254" s="95">
        <f t="shared" si="119"/>
        <v>83.185840707964601</v>
      </c>
      <c r="AB254" s="95" t="s">
        <v>29</v>
      </c>
      <c r="AC254" s="95" t="s">
        <v>29</v>
      </c>
      <c r="AD254" s="91">
        <v>454</v>
      </c>
      <c r="AE254" s="95">
        <f t="shared" si="120"/>
        <v>99.126637554585145</v>
      </c>
      <c r="AF254" s="91">
        <v>61</v>
      </c>
      <c r="AG254" s="95">
        <f t="shared" si="121"/>
        <v>277.27272727272731</v>
      </c>
      <c r="AH254" s="95" t="s">
        <v>59</v>
      </c>
      <c r="AI254" s="95" t="s">
        <v>29</v>
      </c>
      <c r="AJ254" s="71"/>
      <c r="AK254" s="190"/>
      <c r="AL254" s="204"/>
      <c r="AM254" s="239"/>
      <c r="AN254" s="203"/>
      <c r="AO254" s="203"/>
      <c r="AP254" s="71"/>
      <c r="AQ254" s="205"/>
      <c r="AR254" s="72"/>
      <c r="AS254" s="72"/>
      <c r="AT254" s="72"/>
      <c r="AU254" s="72"/>
      <c r="AV254" s="72"/>
      <c r="AW254" s="72"/>
      <c r="AX254" s="72"/>
      <c r="AY254" s="72"/>
      <c r="AZ254" s="72"/>
    </row>
    <row r="255" spans="1:52" s="240" customFormat="1" ht="12" customHeight="1">
      <c r="A255" s="238"/>
      <c r="B255" s="42" t="s">
        <v>195</v>
      </c>
      <c r="C255" s="58" t="s">
        <v>13</v>
      </c>
      <c r="D255" s="97">
        <v>44572</v>
      </c>
      <c r="E255" s="95">
        <f t="shared" si="108"/>
        <v>99.223080519133589</v>
      </c>
      <c r="F255" s="91">
        <v>277</v>
      </c>
      <c r="G255" s="95">
        <f t="shared" si="109"/>
        <v>71.761658031088089</v>
      </c>
      <c r="H255" s="91">
        <v>24</v>
      </c>
      <c r="I255" s="95">
        <f t="shared" si="110"/>
        <v>85.714285714285708</v>
      </c>
      <c r="J255" s="91">
        <f t="shared" si="125"/>
        <v>44295</v>
      </c>
      <c r="K255" s="95">
        <f t="shared" si="111"/>
        <v>99.461098012798914</v>
      </c>
      <c r="L255" s="91">
        <v>20983</v>
      </c>
      <c r="M255" s="95">
        <f t="shared" si="112"/>
        <v>95.048921906142411</v>
      </c>
      <c r="N255" s="91">
        <v>5273</v>
      </c>
      <c r="O255" s="95">
        <f t="shared" si="113"/>
        <v>80.676254589963278</v>
      </c>
      <c r="P255" s="91">
        <f t="shared" si="126"/>
        <v>-15710</v>
      </c>
      <c r="Q255" s="95">
        <f t="shared" si="114"/>
        <v>101.09395109395109</v>
      </c>
      <c r="R255" s="91">
        <f t="shared" si="123"/>
        <v>28585</v>
      </c>
      <c r="S255" s="95">
        <f t="shared" si="115"/>
        <v>98.58596309708571</v>
      </c>
      <c r="T255" s="91">
        <v>26446</v>
      </c>
      <c r="U255" s="95">
        <f t="shared" si="116"/>
        <v>104.60406613400839</v>
      </c>
      <c r="V255" s="91">
        <v>2201</v>
      </c>
      <c r="W255" s="95">
        <f t="shared" si="117"/>
        <v>101.102434542949</v>
      </c>
      <c r="X255" s="91">
        <f t="shared" si="124"/>
        <v>2139</v>
      </c>
      <c r="Y255" s="95">
        <f t="shared" si="118"/>
        <v>57.608402908699162</v>
      </c>
      <c r="Z255" s="91">
        <v>161</v>
      </c>
      <c r="AA255" s="95">
        <f t="shared" si="119"/>
        <v>79.702970297029708</v>
      </c>
      <c r="AB255" s="95" t="s">
        <v>29</v>
      </c>
      <c r="AC255" s="95" t="s">
        <v>29</v>
      </c>
      <c r="AD255" s="91">
        <v>574</v>
      </c>
      <c r="AE255" s="95">
        <f t="shared" si="120"/>
        <v>106.29629629629629</v>
      </c>
      <c r="AF255" s="91">
        <v>22</v>
      </c>
      <c r="AG255" s="95">
        <f t="shared" si="121"/>
        <v>78.571428571428569</v>
      </c>
      <c r="AH255" s="95" t="s">
        <v>59</v>
      </c>
      <c r="AI255" s="95" t="s">
        <v>29</v>
      </c>
      <c r="AJ255" s="71"/>
      <c r="AK255" s="190"/>
      <c r="AL255" s="204"/>
      <c r="AM255" s="239"/>
      <c r="AN255" s="203"/>
      <c r="AO255" s="203"/>
      <c r="AP255" s="71"/>
      <c r="AQ255" s="205"/>
      <c r="AR255" s="72"/>
      <c r="AS255" s="72"/>
      <c r="AT255" s="72"/>
      <c r="AU255" s="72"/>
      <c r="AV255" s="72"/>
      <c r="AW255" s="72"/>
      <c r="AX255" s="72"/>
      <c r="AY255" s="72"/>
      <c r="AZ255" s="72"/>
    </row>
    <row r="256" spans="1:52" s="255" customFormat="1" ht="12" customHeight="1">
      <c r="A256" s="245"/>
      <c r="B256" s="246" t="s">
        <v>196</v>
      </c>
      <c r="C256" s="247" t="s">
        <v>14</v>
      </c>
      <c r="D256" s="275">
        <v>45746</v>
      </c>
      <c r="E256" s="276">
        <f t="shared" si="108"/>
        <v>97.768754007266509</v>
      </c>
      <c r="F256" s="277">
        <v>279</v>
      </c>
      <c r="G256" s="276">
        <f t="shared" si="109"/>
        <v>72.093023255813947</v>
      </c>
      <c r="H256" s="277">
        <v>26</v>
      </c>
      <c r="I256" s="276">
        <f t="shared" si="110"/>
        <v>89.65517241379311</v>
      </c>
      <c r="J256" s="277">
        <f t="shared" si="125"/>
        <v>45467</v>
      </c>
      <c r="K256" s="276">
        <f t="shared" si="111"/>
        <v>97.982889037346723</v>
      </c>
      <c r="L256" s="277">
        <v>22102</v>
      </c>
      <c r="M256" s="276">
        <f t="shared" si="112"/>
        <v>94.348160163920426</v>
      </c>
      <c r="N256" s="277">
        <v>7358</v>
      </c>
      <c r="O256" s="276">
        <f t="shared" si="113"/>
        <v>93.529935172238467</v>
      </c>
      <c r="P256" s="277">
        <f t="shared" si="126"/>
        <v>-14744</v>
      </c>
      <c r="Q256" s="276">
        <f t="shared" si="114"/>
        <v>94.761874156436789</v>
      </c>
      <c r="R256" s="277">
        <f t="shared" si="123"/>
        <v>30723</v>
      </c>
      <c r="S256" s="276">
        <f t="shared" si="115"/>
        <v>99.607703281027099</v>
      </c>
      <c r="T256" s="277">
        <v>26275</v>
      </c>
      <c r="U256" s="276">
        <f t="shared" si="116"/>
        <v>102.71295101833391</v>
      </c>
      <c r="V256" s="277">
        <v>2379</v>
      </c>
      <c r="W256" s="276">
        <f t="shared" si="117"/>
        <v>96.628757108042237</v>
      </c>
      <c r="X256" s="277">
        <f t="shared" si="124"/>
        <v>4448</v>
      </c>
      <c r="Y256" s="276">
        <f t="shared" si="118"/>
        <v>84.514535436063085</v>
      </c>
      <c r="Z256" s="277">
        <v>178</v>
      </c>
      <c r="AA256" s="276">
        <f t="shared" si="119"/>
        <v>91.75257731958763</v>
      </c>
      <c r="AB256" s="276" t="s">
        <v>29</v>
      </c>
      <c r="AC256" s="276" t="s">
        <v>29</v>
      </c>
      <c r="AD256" s="277">
        <v>647</v>
      </c>
      <c r="AE256" s="276">
        <f t="shared" si="120"/>
        <v>94.590643274853804</v>
      </c>
      <c r="AF256" s="277">
        <v>57</v>
      </c>
      <c r="AG256" s="276">
        <f t="shared" si="121"/>
        <v>109.61538461538463</v>
      </c>
      <c r="AH256" s="95" t="s">
        <v>59</v>
      </c>
      <c r="AI256" s="276" t="s">
        <v>29</v>
      </c>
      <c r="AJ256" s="248"/>
      <c r="AK256" s="249"/>
      <c r="AL256" s="250"/>
      <c r="AM256" s="251"/>
      <c r="AN256" s="252"/>
      <c r="AO256" s="252"/>
      <c r="AP256" s="248"/>
      <c r="AQ256" s="253"/>
      <c r="AR256" s="254"/>
      <c r="AS256" s="254"/>
      <c r="AT256" s="254"/>
      <c r="AU256" s="254"/>
      <c r="AV256" s="254"/>
      <c r="AW256" s="254"/>
      <c r="AX256" s="254"/>
      <c r="AY256" s="254"/>
      <c r="AZ256" s="254"/>
    </row>
    <row r="257" spans="1:52" s="255" customFormat="1" ht="12" customHeight="1">
      <c r="A257" s="245"/>
      <c r="B257" s="246" t="s">
        <v>70</v>
      </c>
      <c r="C257" s="247" t="s">
        <v>15</v>
      </c>
      <c r="D257" s="275">
        <v>43787</v>
      </c>
      <c r="E257" s="276">
        <f t="shared" si="108"/>
        <v>97.714846801008676</v>
      </c>
      <c r="F257" s="277">
        <v>281</v>
      </c>
      <c r="G257" s="276">
        <f t="shared" si="109"/>
        <v>73.368146214099212</v>
      </c>
      <c r="H257" s="277">
        <v>28</v>
      </c>
      <c r="I257" s="276">
        <f t="shared" si="110"/>
        <v>112.00000000000001</v>
      </c>
      <c r="J257" s="277">
        <f t="shared" si="125"/>
        <v>43506</v>
      </c>
      <c r="K257" s="276">
        <f t="shared" si="111"/>
        <v>97.924732150895835</v>
      </c>
      <c r="L257" s="277">
        <v>21694</v>
      </c>
      <c r="M257" s="276">
        <f t="shared" si="112"/>
        <v>99.195244627343399</v>
      </c>
      <c r="N257" s="277">
        <v>7525</v>
      </c>
      <c r="O257" s="276">
        <f t="shared" si="113"/>
        <v>101.21049092131808</v>
      </c>
      <c r="P257" s="277">
        <f t="shared" si="126"/>
        <v>-14169</v>
      </c>
      <c r="Q257" s="276">
        <f t="shared" si="114"/>
        <v>98.157256667821272</v>
      </c>
      <c r="R257" s="277">
        <f t="shared" si="123"/>
        <v>29337</v>
      </c>
      <c r="S257" s="276">
        <f t="shared" si="115"/>
        <v>97.812822992031485</v>
      </c>
      <c r="T257" s="277">
        <v>24285</v>
      </c>
      <c r="U257" s="276">
        <f t="shared" si="116"/>
        <v>97.132229421646272</v>
      </c>
      <c r="V257" s="277">
        <v>1996</v>
      </c>
      <c r="W257" s="276">
        <f t="shared" si="117"/>
        <v>93.401965372016846</v>
      </c>
      <c r="X257" s="277">
        <f t="shared" si="124"/>
        <v>5052</v>
      </c>
      <c r="Y257" s="276">
        <f t="shared" si="118"/>
        <v>101.22219995992788</v>
      </c>
      <c r="Z257" s="277">
        <v>177</v>
      </c>
      <c r="AA257" s="276">
        <f t="shared" si="119"/>
        <v>86.764705882352942</v>
      </c>
      <c r="AB257" s="276" t="s">
        <v>29</v>
      </c>
      <c r="AC257" s="276" t="s">
        <v>29</v>
      </c>
      <c r="AD257" s="277">
        <v>761</v>
      </c>
      <c r="AE257" s="276">
        <f t="shared" si="120"/>
        <v>93.145654834761331</v>
      </c>
      <c r="AF257" s="277">
        <v>79</v>
      </c>
      <c r="AG257" s="276">
        <f t="shared" si="121"/>
        <v>161.22448979591837</v>
      </c>
      <c r="AH257" s="95" t="s">
        <v>59</v>
      </c>
      <c r="AI257" s="276" t="s">
        <v>29</v>
      </c>
      <c r="AJ257" s="248"/>
      <c r="AK257" s="249"/>
      <c r="AL257" s="250"/>
      <c r="AM257" s="251"/>
      <c r="AN257" s="252"/>
      <c r="AO257" s="252"/>
      <c r="AP257" s="248"/>
      <c r="AQ257" s="253"/>
      <c r="AR257" s="254"/>
      <c r="AS257" s="254"/>
      <c r="AT257" s="254"/>
      <c r="AU257" s="254"/>
      <c r="AV257" s="254"/>
      <c r="AW257" s="254"/>
      <c r="AX257" s="254"/>
      <c r="AY257" s="254"/>
      <c r="AZ257" s="254"/>
    </row>
    <row r="258" spans="1:52" ht="12" customHeight="1">
      <c r="B258" s="42" t="s">
        <v>73</v>
      </c>
      <c r="C258" s="58" t="s">
        <v>16</v>
      </c>
      <c r="D258" s="97">
        <v>46249</v>
      </c>
      <c r="E258" s="95">
        <f t="shared" si="108"/>
        <v>98.270403501689231</v>
      </c>
      <c r="F258" s="277">
        <v>282</v>
      </c>
      <c r="G258" s="95">
        <f t="shared" si="109"/>
        <v>73.246753246753244</v>
      </c>
      <c r="H258" s="91">
        <v>29</v>
      </c>
      <c r="I258" s="95">
        <f t="shared" si="110"/>
        <v>107.40740740740742</v>
      </c>
      <c r="J258" s="91">
        <f t="shared" si="125"/>
        <v>45967</v>
      </c>
      <c r="K258" s="95">
        <f t="shared" si="111"/>
        <v>98.476798491794852</v>
      </c>
      <c r="L258" s="91">
        <v>22584</v>
      </c>
      <c r="M258" s="95">
        <f t="shared" si="112"/>
        <v>97.298694584464258</v>
      </c>
      <c r="N258" s="91">
        <v>12016</v>
      </c>
      <c r="O258" s="95">
        <f t="shared" si="113"/>
        <v>96.251201537968598</v>
      </c>
      <c r="P258" s="91">
        <f t="shared" si="126"/>
        <v>-10568</v>
      </c>
      <c r="Q258" s="95">
        <f t="shared" si="114"/>
        <v>98.517758926074393</v>
      </c>
      <c r="R258" s="91">
        <f t="shared" si="123"/>
        <v>35399</v>
      </c>
      <c r="S258" s="95">
        <f t="shared" si="115"/>
        <v>98.464576785068573</v>
      </c>
      <c r="T258" s="91">
        <v>24018</v>
      </c>
      <c r="U258" s="95">
        <f t="shared" si="116"/>
        <v>97.697689554181579</v>
      </c>
      <c r="V258" s="91">
        <v>2217</v>
      </c>
      <c r="W258" s="95">
        <f t="shared" si="117"/>
        <v>105.42082738944364</v>
      </c>
      <c r="X258" s="91">
        <f t="shared" si="124"/>
        <v>11381</v>
      </c>
      <c r="Y258" s="95">
        <f t="shared" si="118"/>
        <v>100.1231635435911</v>
      </c>
      <c r="Z258" s="91">
        <v>172</v>
      </c>
      <c r="AA258" s="95">
        <f t="shared" si="119"/>
        <v>92.473118279569889</v>
      </c>
      <c r="AB258" s="95" t="s">
        <v>29</v>
      </c>
      <c r="AC258" s="95" t="s">
        <v>29</v>
      </c>
      <c r="AD258" s="91">
        <v>1105</v>
      </c>
      <c r="AE258" s="95">
        <f t="shared" si="120"/>
        <v>96.003475238922675</v>
      </c>
      <c r="AF258" s="91">
        <v>21</v>
      </c>
      <c r="AG258" s="95">
        <f t="shared" si="121"/>
        <v>44.680851063829785</v>
      </c>
      <c r="AH258" s="95" t="s">
        <v>59</v>
      </c>
      <c r="AI258" s="276" t="s">
        <v>29</v>
      </c>
      <c r="AJ258" s="71"/>
      <c r="AK258" s="190"/>
      <c r="AL258" s="204"/>
      <c r="AM258" s="239"/>
      <c r="AN258" s="203"/>
      <c r="AO258" s="203"/>
      <c r="AP258" s="71"/>
      <c r="AQ258" s="205"/>
    </row>
    <row r="259" spans="1:52" s="240" customFormat="1" ht="12" customHeight="1">
      <c r="A259" s="238"/>
      <c r="B259" s="42" t="s">
        <v>230</v>
      </c>
      <c r="C259" s="58" t="s">
        <v>229</v>
      </c>
      <c r="D259" s="97">
        <v>46865</v>
      </c>
      <c r="E259" s="95">
        <f>D259/D247*100</f>
        <v>98.746312684365776</v>
      </c>
      <c r="F259" s="91">
        <v>281</v>
      </c>
      <c r="G259" s="95">
        <f t="shared" si="109"/>
        <v>72.987012987012989</v>
      </c>
      <c r="H259" s="91">
        <v>28</v>
      </c>
      <c r="I259" s="95">
        <f t="shared" si="110"/>
        <v>103.7037037037037</v>
      </c>
      <c r="J259" s="91">
        <f t="shared" si="125"/>
        <v>46584</v>
      </c>
      <c r="K259" s="95">
        <f t="shared" si="111"/>
        <v>98.956983536909178</v>
      </c>
      <c r="L259" s="91">
        <v>23506</v>
      </c>
      <c r="M259" s="95">
        <f t="shared" si="112"/>
        <v>99.302944531283003</v>
      </c>
      <c r="N259" s="91">
        <v>10529</v>
      </c>
      <c r="O259" s="95">
        <f t="shared" si="113"/>
        <v>105.19532420821261</v>
      </c>
      <c r="P259" s="91">
        <f t="shared" si="126"/>
        <v>-12977</v>
      </c>
      <c r="Q259" s="95">
        <f t="shared" si="114"/>
        <v>94.986092812179763</v>
      </c>
      <c r="R259" s="91">
        <f t="shared" si="123"/>
        <v>33607</v>
      </c>
      <c r="S259" s="95">
        <f t="shared" si="115"/>
        <v>100.58061233651571</v>
      </c>
      <c r="T259" s="91">
        <v>24106</v>
      </c>
      <c r="U259" s="95">
        <f t="shared" si="116"/>
        <v>100.12044689953068</v>
      </c>
      <c r="V259" s="91">
        <v>1994</v>
      </c>
      <c r="W259" s="95">
        <f t="shared" si="117"/>
        <v>110.59345535219079</v>
      </c>
      <c r="X259" s="91">
        <f t="shared" si="124"/>
        <v>9501</v>
      </c>
      <c r="Y259" s="95">
        <f t="shared" si="118"/>
        <v>101.76735218508996</v>
      </c>
      <c r="Z259" s="91">
        <v>155</v>
      </c>
      <c r="AA259" s="95">
        <f>Z259/Z247*100</f>
        <v>81.578947368421055</v>
      </c>
      <c r="AB259" s="95" t="s">
        <v>29</v>
      </c>
      <c r="AC259" s="95" t="s">
        <v>29</v>
      </c>
      <c r="AD259" s="91">
        <v>507</v>
      </c>
      <c r="AE259" s="95">
        <f>AD259/AD247*100</f>
        <v>114.18918918918919</v>
      </c>
      <c r="AF259" s="91">
        <v>41</v>
      </c>
      <c r="AG259" s="95">
        <f>AF259/AF247*100</f>
        <v>120.58823529411764</v>
      </c>
      <c r="AH259" s="95" t="s">
        <v>59</v>
      </c>
      <c r="AI259" s="95" t="s">
        <v>29</v>
      </c>
      <c r="AJ259" s="71"/>
      <c r="AK259" s="190"/>
      <c r="AL259" s="204"/>
      <c r="AM259" s="202"/>
      <c r="AN259" s="203"/>
      <c r="AO259" s="203"/>
      <c r="AP259" s="71"/>
      <c r="AQ259" s="205"/>
      <c r="AR259" s="72"/>
      <c r="AS259" s="72"/>
      <c r="AT259" s="72"/>
      <c r="AU259" s="72"/>
      <c r="AV259" s="72"/>
      <c r="AW259" s="72"/>
      <c r="AX259" s="72"/>
      <c r="AY259" s="72"/>
      <c r="AZ259" s="72"/>
    </row>
    <row r="260" spans="1:52" s="240" customFormat="1" ht="12" customHeight="1">
      <c r="A260" s="238"/>
      <c r="B260" s="42" t="s">
        <v>19</v>
      </c>
      <c r="C260" s="58" t="s">
        <v>19</v>
      </c>
      <c r="D260" s="97">
        <v>43039</v>
      </c>
      <c r="E260" s="95">
        <f>D260/D248*100</f>
        <v>98.799412331848856</v>
      </c>
      <c r="F260" s="91">
        <v>285</v>
      </c>
      <c r="G260" s="95">
        <f>F260/F248*100</f>
        <v>74.21875</v>
      </c>
      <c r="H260" s="91">
        <v>32</v>
      </c>
      <c r="I260" s="95">
        <f>H260/H248*100</f>
        <v>123.07692307692308</v>
      </c>
      <c r="J260" s="91">
        <f t="shared" si="125"/>
        <v>42754</v>
      </c>
      <c r="K260" s="95">
        <f t="shared" si="111"/>
        <v>99.018018435314275</v>
      </c>
      <c r="L260" s="91">
        <v>21806</v>
      </c>
      <c r="M260" s="95">
        <f t="shared" si="112"/>
        <v>100.35898379970544</v>
      </c>
      <c r="N260" s="91">
        <v>8093</v>
      </c>
      <c r="O260" s="95">
        <f t="shared" si="113"/>
        <v>102.63792010145846</v>
      </c>
      <c r="P260" s="91">
        <f t="shared" si="126"/>
        <v>-13713</v>
      </c>
      <c r="Q260" s="95">
        <f t="shared" si="114"/>
        <v>99.060897204363215</v>
      </c>
      <c r="R260" s="91">
        <f t="shared" si="123"/>
        <v>29041</v>
      </c>
      <c r="S260" s="95">
        <f t="shared" si="115"/>
        <v>98.997784216805869</v>
      </c>
      <c r="T260" s="91">
        <v>22618</v>
      </c>
      <c r="U260" s="95">
        <f t="shared" si="116"/>
        <v>98.26649867489246</v>
      </c>
      <c r="V260" s="91">
        <v>1697</v>
      </c>
      <c r="W260" s="95">
        <f t="shared" si="117"/>
        <v>101.49521531100478</v>
      </c>
      <c r="X260" s="91">
        <f t="shared" si="124"/>
        <v>6423</v>
      </c>
      <c r="Y260" s="95">
        <f t="shared" si="118"/>
        <v>101.661918328585</v>
      </c>
      <c r="Z260" s="91">
        <v>162</v>
      </c>
      <c r="AA260" s="95">
        <f>Z260/Z248*100</f>
        <v>108</v>
      </c>
      <c r="AB260" s="95" t="s">
        <v>29</v>
      </c>
      <c r="AC260" s="95" t="s">
        <v>29</v>
      </c>
      <c r="AD260" s="91">
        <v>656</v>
      </c>
      <c r="AE260" s="95">
        <f>AD260/AD248*100</f>
        <v>145.77777777777777</v>
      </c>
      <c r="AF260" s="91">
        <v>55</v>
      </c>
      <c r="AG260" s="95">
        <f>AF260/AF248*100</f>
        <v>148.64864864864865</v>
      </c>
      <c r="AH260" s="95" t="s">
        <v>59</v>
      </c>
      <c r="AI260" s="95" t="s">
        <v>29</v>
      </c>
      <c r="AJ260" s="71"/>
      <c r="AK260" s="190"/>
      <c r="AL260" s="204"/>
      <c r="AM260" s="202"/>
      <c r="AN260" s="203"/>
      <c r="AO260" s="203"/>
      <c r="AP260" s="71"/>
      <c r="AQ260" s="205"/>
      <c r="AR260" s="72"/>
      <c r="AS260" s="72"/>
      <c r="AT260" s="72"/>
      <c r="AU260" s="72"/>
      <c r="AV260" s="72"/>
      <c r="AW260" s="72"/>
      <c r="AX260" s="72"/>
      <c r="AY260" s="72"/>
      <c r="AZ260" s="72"/>
    </row>
    <row r="261" spans="1:52" s="209" customFormat="1" ht="12" customHeight="1">
      <c r="A261" s="207"/>
      <c r="B261" s="43" t="s">
        <v>20</v>
      </c>
      <c r="C261" s="60" t="s">
        <v>20</v>
      </c>
      <c r="D261" s="99">
        <v>48670</v>
      </c>
      <c r="E261" s="93">
        <f>D261/D249*100</f>
        <v>100.54538693550386</v>
      </c>
      <c r="F261" s="92">
        <v>244</v>
      </c>
      <c r="G261" s="93">
        <f>F261/F249*100</f>
        <v>64.041994750656173</v>
      </c>
      <c r="H261" s="92">
        <v>34</v>
      </c>
      <c r="I261" s="93">
        <f>H261/H249*100</f>
        <v>147.82608695652172</v>
      </c>
      <c r="J261" s="92">
        <f t="shared" si="125"/>
        <v>48426</v>
      </c>
      <c r="K261" s="93">
        <f t="shared" si="111"/>
        <v>100.83498178032275</v>
      </c>
      <c r="L261" s="92">
        <v>24822</v>
      </c>
      <c r="M261" s="93">
        <f t="shared" si="112"/>
        <v>100.69368382621396</v>
      </c>
      <c r="N261" s="92">
        <v>11035</v>
      </c>
      <c r="O261" s="93">
        <f t="shared" si="113"/>
        <v>99.566904267797526</v>
      </c>
      <c r="P261" s="92">
        <f t="shared" si="126"/>
        <v>-13787</v>
      </c>
      <c r="Q261" s="93">
        <f t="shared" si="114"/>
        <v>101.61409198113208</v>
      </c>
      <c r="R261" s="92">
        <f t="shared" si="123"/>
        <v>34639</v>
      </c>
      <c r="S261" s="93">
        <f t="shared" si="115"/>
        <v>100.52819456133733</v>
      </c>
      <c r="T261" s="92">
        <v>23591</v>
      </c>
      <c r="U261" s="93">
        <f t="shared" si="116"/>
        <v>101.18378726141968</v>
      </c>
      <c r="V261" s="92">
        <v>1989</v>
      </c>
      <c r="W261" s="93">
        <f t="shared" si="117"/>
        <v>113.39794754846066</v>
      </c>
      <c r="X261" s="92">
        <f t="shared" si="124"/>
        <v>11048</v>
      </c>
      <c r="Y261" s="93">
        <f t="shared" si="118"/>
        <v>99.156345359899476</v>
      </c>
      <c r="Z261" s="92">
        <v>173</v>
      </c>
      <c r="AA261" s="93">
        <f>Z261/Z249*100</f>
        <v>104.21686746987953</v>
      </c>
      <c r="AB261" s="92" t="s">
        <v>167</v>
      </c>
      <c r="AC261" s="92" t="s">
        <v>167</v>
      </c>
      <c r="AD261" s="92">
        <v>621</v>
      </c>
      <c r="AE261" s="93">
        <f>AD261/AD249*100</f>
        <v>107.8125</v>
      </c>
      <c r="AF261" s="92">
        <v>65</v>
      </c>
      <c r="AG261" s="93">
        <f>AF261/AF249*100</f>
        <v>116.07142857142858</v>
      </c>
      <c r="AH261" s="93" t="s">
        <v>29</v>
      </c>
      <c r="AI261" s="92" t="s">
        <v>167</v>
      </c>
      <c r="AJ261" s="263"/>
      <c r="AK261" s="266"/>
      <c r="AL261" s="267"/>
      <c r="AM261" s="264"/>
      <c r="AN261" s="265"/>
      <c r="AO261" s="265"/>
      <c r="AP261" s="263"/>
      <c r="AQ261" s="268"/>
      <c r="AR261" s="208"/>
      <c r="AS261" s="208"/>
      <c r="AT261" s="208"/>
      <c r="AU261" s="208"/>
      <c r="AV261" s="208"/>
      <c r="AW261" s="208"/>
      <c r="AX261" s="208"/>
      <c r="AY261" s="208"/>
      <c r="AZ261" s="208"/>
    </row>
    <row r="262" spans="1:52" ht="12" customHeight="1">
      <c r="B262" s="41" t="s">
        <v>234</v>
      </c>
      <c r="C262" s="59" t="s">
        <v>235</v>
      </c>
      <c r="D262" s="81">
        <v>46589</v>
      </c>
      <c r="E262" s="87">
        <f t="shared" ref="E262:E270" si="127">D262/D250*100</f>
        <v>97.913076373418519</v>
      </c>
      <c r="F262" s="86">
        <v>240</v>
      </c>
      <c r="G262" s="87">
        <f t="shared" ref="G262:G271" si="128">F262/F250*100</f>
        <v>86.956521739130437</v>
      </c>
      <c r="H262" s="86">
        <v>30</v>
      </c>
      <c r="I262" s="87">
        <f t="shared" ref="I262:I271" si="129">H262/H250*100</f>
        <v>130.43478260869566</v>
      </c>
      <c r="J262" s="86">
        <f t="shared" si="125"/>
        <v>46349</v>
      </c>
      <c r="K262" s="87">
        <f t="shared" ref="K262:K273" si="130">J262/J250*100</f>
        <v>97.977000803280774</v>
      </c>
      <c r="L262" s="86">
        <v>23865</v>
      </c>
      <c r="M262" s="87">
        <f t="shared" ref="M262:M273" si="131">L262/L250*100</f>
        <v>97.815394704483964</v>
      </c>
      <c r="N262" s="86">
        <v>10619</v>
      </c>
      <c r="O262" s="87">
        <f t="shared" ref="O262:O273" si="132">N262/N250*100</f>
        <v>104.73419469375678</v>
      </c>
      <c r="P262" s="86">
        <f t="shared" si="126"/>
        <v>-13246</v>
      </c>
      <c r="Q262" s="87">
        <f t="shared" ref="Q262:Q273" si="133">P262/P250*100</f>
        <v>92.895714987025741</v>
      </c>
      <c r="R262" s="86">
        <f t="shared" si="123"/>
        <v>33103</v>
      </c>
      <c r="S262" s="87">
        <f t="shared" ref="S262:S273" si="134">R262/R250*100</f>
        <v>100.16945562380852</v>
      </c>
      <c r="T262" s="86">
        <v>23467</v>
      </c>
      <c r="U262" s="87">
        <f t="shared" ref="U262:U273" si="135">T262/T250*100</f>
        <v>99.373279695109034</v>
      </c>
      <c r="V262" s="86">
        <v>1998</v>
      </c>
      <c r="W262" s="87">
        <f t="shared" ref="W262:W273" si="136">V262/V250*100</f>
        <v>113.1370328425821</v>
      </c>
      <c r="X262" s="86">
        <f>+R262-T262</f>
        <v>9636</v>
      </c>
      <c r="Y262" s="87">
        <f t="shared" ref="Y262:Y273" si="137">X262/X250*100</f>
        <v>102.16284987277353</v>
      </c>
      <c r="Z262" s="86">
        <v>146</v>
      </c>
      <c r="AA262" s="87">
        <f t="shared" ref="AA262:AA270" si="138">Z262/Z250*100</f>
        <v>83.428571428571431</v>
      </c>
      <c r="AB262" s="87" t="s">
        <v>29</v>
      </c>
      <c r="AC262" s="87" t="s">
        <v>29</v>
      </c>
      <c r="AD262" s="86">
        <v>553</v>
      </c>
      <c r="AE262" s="87">
        <f t="shared" ref="AE262:AE270" si="139">AD262/AD250*100</f>
        <v>111.94331983805668</v>
      </c>
      <c r="AF262" s="86">
        <v>41</v>
      </c>
      <c r="AG262" s="87">
        <f t="shared" ref="AG262:AG270" si="140">AF262/AF250*100</f>
        <v>70.689655172413794</v>
      </c>
      <c r="AH262" s="87" t="s">
        <v>59</v>
      </c>
      <c r="AI262" s="87" t="s">
        <v>201</v>
      </c>
      <c r="AJ262" s="30"/>
      <c r="AK262" s="47"/>
      <c r="AL262" s="189"/>
      <c r="AM262" s="193"/>
      <c r="AN262" s="180"/>
      <c r="AO262" s="179"/>
      <c r="AP262" s="30"/>
      <c r="AQ262" s="31"/>
      <c r="AT262" s="72"/>
    </row>
    <row r="263" spans="1:52" s="240" customFormat="1" ht="12" customHeight="1">
      <c r="A263" s="238"/>
      <c r="B263" s="42" t="s">
        <v>236</v>
      </c>
      <c r="C263" s="58" t="s">
        <v>237</v>
      </c>
      <c r="D263" s="97">
        <v>48019</v>
      </c>
      <c r="E263" s="95">
        <f t="shared" si="127"/>
        <v>97.740641983349946</v>
      </c>
      <c r="F263" s="91">
        <v>237</v>
      </c>
      <c r="G263" s="95">
        <f t="shared" si="128"/>
        <v>85.251798561151077</v>
      </c>
      <c r="H263" s="91">
        <v>27</v>
      </c>
      <c r="I263" s="95">
        <f t="shared" si="129"/>
        <v>108</v>
      </c>
      <c r="J263" s="91">
        <f>D263-F263</f>
        <v>47782</v>
      </c>
      <c r="K263" s="95">
        <f t="shared" si="130"/>
        <v>97.811713168614773</v>
      </c>
      <c r="L263" s="91">
        <v>24478</v>
      </c>
      <c r="M263" s="95">
        <f t="shared" si="131"/>
        <v>98.936987187260016</v>
      </c>
      <c r="N263" s="91">
        <v>9530</v>
      </c>
      <c r="O263" s="95">
        <f t="shared" si="132"/>
        <v>99.968530368194692</v>
      </c>
      <c r="P263" s="91">
        <f t="shared" si="126"/>
        <v>-14948</v>
      </c>
      <c r="Q263" s="95">
        <f t="shared" si="133"/>
        <v>98.290373487638078</v>
      </c>
      <c r="R263" s="91">
        <f t="shared" ref="R263:R274" si="141">J263+P263</f>
        <v>32834</v>
      </c>
      <c r="S263" s="95">
        <f t="shared" si="134"/>
        <v>97.595339297922294</v>
      </c>
      <c r="T263" s="91">
        <v>25155</v>
      </c>
      <c r="U263" s="95">
        <f t="shared" si="135"/>
        <v>96.742558264748865</v>
      </c>
      <c r="V263" s="91">
        <v>2094</v>
      </c>
      <c r="W263" s="95">
        <f t="shared" si="136"/>
        <v>100.96432015429122</v>
      </c>
      <c r="X263" s="91">
        <f t="shared" ref="X263:X273" si="142">+R263-T263</f>
        <v>7679</v>
      </c>
      <c r="Y263" s="95">
        <f t="shared" si="137"/>
        <v>100.49731710509096</v>
      </c>
      <c r="Z263" s="91">
        <v>178</v>
      </c>
      <c r="AA263" s="95">
        <f t="shared" si="138"/>
        <v>107.87878787878789</v>
      </c>
      <c r="AB263" s="95" t="s">
        <v>29</v>
      </c>
      <c r="AC263" s="95" t="s">
        <v>29</v>
      </c>
      <c r="AD263" s="91">
        <v>585</v>
      </c>
      <c r="AE263" s="95">
        <f t="shared" si="139"/>
        <v>121.875</v>
      </c>
      <c r="AF263" s="91">
        <v>58</v>
      </c>
      <c r="AG263" s="95">
        <f t="shared" si="140"/>
        <v>101.75438596491229</v>
      </c>
      <c r="AH263" s="95" t="s">
        <v>59</v>
      </c>
      <c r="AI263" s="95" t="s">
        <v>148</v>
      </c>
      <c r="AJ263" s="71"/>
      <c r="AK263" s="190"/>
      <c r="AL263" s="204"/>
      <c r="AM263" s="239"/>
      <c r="AN263" s="203"/>
      <c r="AO263" s="203"/>
      <c r="AP263" s="71"/>
      <c r="AQ263" s="205"/>
      <c r="AR263" s="72"/>
      <c r="AS263" s="72"/>
      <c r="AT263" s="72"/>
      <c r="AU263" s="72"/>
      <c r="AV263" s="72"/>
      <c r="AW263" s="72"/>
      <c r="AX263" s="72"/>
      <c r="AY263" s="72"/>
      <c r="AZ263" s="72"/>
    </row>
    <row r="264" spans="1:52" s="240" customFormat="1" ht="12" customHeight="1">
      <c r="A264" s="238"/>
      <c r="B264" s="42" t="s">
        <v>238</v>
      </c>
      <c r="C264" s="58" t="s">
        <v>10</v>
      </c>
      <c r="D264" s="97">
        <v>45641</v>
      </c>
      <c r="E264" s="95">
        <f t="shared" si="127"/>
        <v>97.586059439811848</v>
      </c>
      <c r="F264" s="91">
        <v>250</v>
      </c>
      <c r="G264" s="95">
        <f t="shared" si="128"/>
        <v>88.967971530249116</v>
      </c>
      <c r="H264" s="91">
        <v>30</v>
      </c>
      <c r="I264" s="95">
        <f t="shared" si="129"/>
        <v>107.14285714285714</v>
      </c>
      <c r="J264" s="91">
        <f t="shared" ref="J264:J274" si="143">D264-F264</f>
        <v>45391</v>
      </c>
      <c r="K264" s="95">
        <f t="shared" si="130"/>
        <v>97.63815096044226</v>
      </c>
      <c r="L264" s="91">
        <v>22642</v>
      </c>
      <c r="M264" s="95">
        <f t="shared" si="131"/>
        <v>97.397513657676257</v>
      </c>
      <c r="N264" s="91">
        <v>8236</v>
      </c>
      <c r="O264" s="95">
        <f t="shared" si="132"/>
        <v>101.08001963672066</v>
      </c>
      <c r="P264" s="91">
        <f>N264-L264</f>
        <v>-14406</v>
      </c>
      <c r="Q264" s="95">
        <f t="shared" si="133"/>
        <v>95.410292072322662</v>
      </c>
      <c r="R264" s="91">
        <f t="shared" si="141"/>
        <v>30985</v>
      </c>
      <c r="S264" s="95">
        <f t="shared" si="134"/>
        <v>98.709780184772228</v>
      </c>
      <c r="T264" s="91">
        <v>25074</v>
      </c>
      <c r="U264" s="95">
        <f t="shared" si="135"/>
        <v>99.232230489156251</v>
      </c>
      <c r="V264" s="91">
        <v>1910</v>
      </c>
      <c r="W264" s="95">
        <f t="shared" si="136"/>
        <v>102.96495956873315</v>
      </c>
      <c r="X264" s="91">
        <f t="shared" si="142"/>
        <v>5911</v>
      </c>
      <c r="Y264" s="95">
        <f t="shared" si="137"/>
        <v>96.553413917020578</v>
      </c>
      <c r="Z264" s="91">
        <v>173</v>
      </c>
      <c r="AA264" s="95">
        <f t="shared" si="138"/>
        <v>104.84848484848486</v>
      </c>
      <c r="AB264" s="95" t="s">
        <v>29</v>
      </c>
      <c r="AC264" s="95" t="s">
        <v>29</v>
      </c>
      <c r="AD264" s="91">
        <v>524</v>
      </c>
      <c r="AE264" s="95">
        <f t="shared" si="139"/>
        <v>110.31578947368421</v>
      </c>
      <c r="AF264" s="91">
        <v>55</v>
      </c>
      <c r="AG264" s="95">
        <f t="shared" si="140"/>
        <v>98.214285714285708</v>
      </c>
      <c r="AH264" s="95" t="s">
        <v>59</v>
      </c>
      <c r="AI264" s="95" t="s">
        <v>29</v>
      </c>
      <c r="AJ264" s="71"/>
      <c r="AK264" s="190"/>
      <c r="AL264" s="204"/>
      <c r="AM264" s="239"/>
      <c r="AN264" s="203"/>
      <c r="AO264" s="203"/>
      <c r="AP264" s="71"/>
      <c r="AQ264" s="205"/>
      <c r="AR264" s="72"/>
      <c r="AS264" s="72"/>
      <c r="AT264" s="72"/>
      <c r="AU264" s="72"/>
      <c r="AV264" s="72"/>
      <c r="AW264" s="72"/>
      <c r="AX264" s="72"/>
      <c r="AY264" s="72"/>
      <c r="AZ264" s="72"/>
    </row>
    <row r="265" spans="1:52" s="240" customFormat="1" ht="12" customHeight="1">
      <c r="A265" s="238"/>
      <c r="B265" s="42" t="s">
        <v>239</v>
      </c>
      <c r="C265" s="58" t="s">
        <v>240</v>
      </c>
      <c r="D265" s="97">
        <v>46392</v>
      </c>
      <c r="E265" s="95">
        <f t="shared" si="127"/>
        <v>98.716884774976066</v>
      </c>
      <c r="F265" s="91">
        <v>252</v>
      </c>
      <c r="G265" s="95">
        <f t="shared" si="128"/>
        <v>88.111888111888121</v>
      </c>
      <c r="H265" s="91">
        <v>32</v>
      </c>
      <c r="I265" s="95">
        <f t="shared" si="129"/>
        <v>96.969696969696969</v>
      </c>
      <c r="J265" s="91">
        <f t="shared" si="143"/>
        <v>46140</v>
      </c>
      <c r="K265" s="95">
        <f t="shared" si="130"/>
        <v>98.781819349590023</v>
      </c>
      <c r="L265" s="91">
        <v>24327</v>
      </c>
      <c r="M265" s="95">
        <f t="shared" si="131"/>
        <v>102.69323314618599</v>
      </c>
      <c r="N265" s="91">
        <v>8592</v>
      </c>
      <c r="O265" s="95">
        <f t="shared" si="132"/>
        <v>120.38671710802858</v>
      </c>
      <c r="P265" s="91">
        <f t="shared" ref="P265:P275" si="144">N265-L265</f>
        <v>-15735</v>
      </c>
      <c r="Q265" s="95">
        <f t="shared" si="133"/>
        <v>95.064040599323334</v>
      </c>
      <c r="R265" s="91">
        <f t="shared" si="141"/>
        <v>30405</v>
      </c>
      <c r="S265" s="95">
        <f t="shared" si="134"/>
        <v>100.82236296713864</v>
      </c>
      <c r="T265" s="91">
        <v>23970</v>
      </c>
      <c r="U265" s="95">
        <f t="shared" si="135"/>
        <v>94.957017787109294</v>
      </c>
      <c r="V265" s="91">
        <v>1743</v>
      </c>
      <c r="W265" s="95">
        <f t="shared" si="136"/>
        <v>97.866367209432909</v>
      </c>
      <c r="X265" s="91">
        <f t="shared" si="142"/>
        <v>6435</v>
      </c>
      <c r="Y265" s="95">
        <f t="shared" si="137"/>
        <v>130.95238095238096</v>
      </c>
      <c r="Z265" s="91">
        <v>158</v>
      </c>
      <c r="AA265" s="95">
        <f t="shared" si="138"/>
        <v>100</v>
      </c>
      <c r="AB265" s="95" t="s">
        <v>29</v>
      </c>
      <c r="AC265" s="95" t="s">
        <v>29</v>
      </c>
      <c r="AD265" s="91">
        <v>622</v>
      </c>
      <c r="AE265" s="95">
        <f t="shared" si="139"/>
        <v>129.31392931392932</v>
      </c>
      <c r="AF265" s="91">
        <v>54</v>
      </c>
      <c r="AG265" s="95">
        <f t="shared" si="140"/>
        <v>128.57142857142858</v>
      </c>
      <c r="AH265" s="95" t="s">
        <v>59</v>
      </c>
      <c r="AI265" s="95" t="s">
        <v>29</v>
      </c>
      <c r="AJ265" s="71"/>
      <c r="AK265" s="190"/>
      <c r="AL265" s="71"/>
      <c r="AM265" s="239"/>
      <c r="AN265" s="71"/>
      <c r="AO265" s="203"/>
      <c r="AP265" s="203"/>
      <c r="AQ265" s="205"/>
      <c r="AR265" s="72"/>
      <c r="AS265" s="72"/>
      <c r="AT265" s="72"/>
      <c r="AU265" s="72"/>
      <c r="AV265" s="72"/>
      <c r="AW265" s="72"/>
      <c r="AX265" s="72"/>
      <c r="AY265" s="72"/>
      <c r="AZ265" s="72"/>
    </row>
    <row r="266" spans="1:52" s="240" customFormat="1" ht="12" customHeight="1">
      <c r="A266" s="238"/>
      <c r="B266" s="42" t="s">
        <v>241</v>
      </c>
      <c r="C266" s="58" t="s">
        <v>242</v>
      </c>
      <c r="D266" s="97">
        <v>44511</v>
      </c>
      <c r="E266" s="95">
        <f t="shared" si="127"/>
        <v>95.813242638195277</v>
      </c>
      <c r="F266" s="91">
        <v>247</v>
      </c>
      <c r="G266" s="95">
        <f t="shared" si="128"/>
        <v>88.84892086330936</v>
      </c>
      <c r="H266" s="91">
        <v>27</v>
      </c>
      <c r="I266" s="95">
        <f t="shared" si="129"/>
        <v>108</v>
      </c>
      <c r="J266" s="91">
        <f t="shared" si="143"/>
        <v>44264</v>
      </c>
      <c r="K266" s="95">
        <f t="shared" si="130"/>
        <v>95.855169128156277</v>
      </c>
      <c r="L266" s="91">
        <v>22388</v>
      </c>
      <c r="M266" s="95">
        <f t="shared" si="131"/>
        <v>96.04873653953409</v>
      </c>
      <c r="N266" s="91">
        <v>7784</v>
      </c>
      <c r="O266" s="95">
        <f t="shared" si="132"/>
        <v>93.255061698813947</v>
      </c>
      <c r="P266" s="91">
        <f t="shared" si="144"/>
        <v>-14604</v>
      </c>
      <c r="Q266" s="95">
        <f t="shared" si="133"/>
        <v>97.607271755112961</v>
      </c>
      <c r="R266" s="91">
        <f t="shared" si="141"/>
        <v>29660</v>
      </c>
      <c r="S266" s="95">
        <f t="shared" si="134"/>
        <v>95.015376729882121</v>
      </c>
      <c r="T266" s="91">
        <v>24425</v>
      </c>
      <c r="U266" s="95">
        <f t="shared" si="135"/>
        <v>99.139505621626014</v>
      </c>
      <c r="V266" s="91">
        <v>2071</v>
      </c>
      <c r="W266" s="95">
        <f t="shared" si="136"/>
        <v>99.951737451737458</v>
      </c>
      <c r="X266" s="91">
        <f t="shared" si="142"/>
        <v>5235</v>
      </c>
      <c r="Y266" s="95">
        <f t="shared" si="137"/>
        <v>79.571363429092571</v>
      </c>
      <c r="Z266" s="91">
        <v>147</v>
      </c>
      <c r="AA266" s="95">
        <f t="shared" si="138"/>
        <v>78.191489361702125</v>
      </c>
      <c r="AB266" s="95" t="s">
        <v>29</v>
      </c>
      <c r="AC266" s="95" t="s">
        <v>29</v>
      </c>
      <c r="AD266" s="91">
        <v>558</v>
      </c>
      <c r="AE266" s="95">
        <f t="shared" si="139"/>
        <v>122.90748898678414</v>
      </c>
      <c r="AF266" s="91">
        <v>52</v>
      </c>
      <c r="AG266" s="95">
        <f t="shared" si="140"/>
        <v>85.245901639344254</v>
      </c>
      <c r="AH266" s="95" t="s">
        <v>59</v>
      </c>
      <c r="AI266" s="95" t="s">
        <v>29</v>
      </c>
      <c r="AJ266" s="71"/>
      <c r="AK266" s="190"/>
      <c r="AL266" s="204"/>
      <c r="AM266" s="239"/>
      <c r="AN266" s="203"/>
      <c r="AO266" s="203"/>
      <c r="AP266" s="71"/>
      <c r="AQ266" s="205"/>
      <c r="AR266" s="72"/>
      <c r="AS266" s="72"/>
      <c r="AT266" s="72"/>
      <c r="AU266" s="72"/>
      <c r="AV266" s="72"/>
      <c r="AW266" s="72"/>
      <c r="AX266" s="72"/>
      <c r="AY266" s="72"/>
      <c r="AZ266" s="72"/>
    </row>
    <row r="267" spans="1:52" s="240" customFormat="1" ht="12" customHeight="1">
      <c r="A267" s="238"/>
      <c r="B267" s="42" t="s">
        <v>243</v>
      </c>
      <c r="C267" s="58" t="s">
        <v>13</v>
      </c>
      <c r="D267" s="97">
        <v>44076</v>
      </c>
      <c r="E267" s="95">
        <f t="shared" si="127"/>
        <v>98.887193753926226</v>
      </c>
      <c r="F267" s="91">
        <v>251</v>
      </c>
      <c r="G267" s="95">
        <f t="shared" si="128"/>
        <v>90.613718411552341</v>
      </c>
      <c r="H267" s="91">
        <v>31</v>
      </c>
      <c r="I267" s="95">
        <f t="shared" si="129"/>
        <v>129.16666666666669</v>
      </c>
      <c r="J267" s="91">
        <f t="shared" si="143"/>
        <v>43825</v>
      </c>
      <c r="K267" s="95">
        <f t="shared" si="130"/>
        <v>98.938932159385942</v>
      </c>
      <c r="L267" s="91">
        <v>21601</v>
      </c>
      <c r="M267" s="95">
        <f t="shared" si="131"/>
        <v>102.94524138588382</v>
      </c>
      <c r="N267" s="91">
        <v>6455</v>
      </c>
      <c r="O267" s="95">
        <f t="shared" si="132"/>
        <v>122.41608192679689</v>
      </c>
      <c r="P267" s="91">
        <f t="shared" si="144"/>
        <v>-15146</v>
      </c>
      <c r="Q267" s="95">
        <f t="shared" si="133"/>
        <v>96.409929980903883</v>
      </c>
      <c r="R267" s="91">
        <f t="shared" si="141"/>
        <v>28679</v>
      </c>
      <c r="S267" s="95">
        <f t="shared" si="134"/>
        <v>100.32884379919538</v>
      </c>
      <c r="T267" s="91">
        <v>25803</v>
      </c>
      <c r="U267" s="95">
        <f t="shared" si="135"/>
        <v>97.56863041669817</v>
      </c>
      <c r="V267" s="91">
        <v>2586</v>
      </c>
      <c r="W267" s="95">
        <f t="shared" si="136"/>
        <v>117.49204906860517</v>
      </c>
      <c r="X267" s="91">
        <f t="shared" si="142"/>
        <v>2876</v>
      </c>
      <c r="Y267" s="95">
        <f t="shared" si="137"/>
        <v>134.45535296867695</v>
      </c>
      <c r="Z267" s="91">
        <v>156</v>
      </c>
      <c r="AA267" s="95">
        <f t="shared" si="138"/>
        <v>96.894409937888199</v>
      </c>
      <c r="AB267" s="95" t="s">
        <v>29</v>
      </c>
      <c r="AC267" s="95" t="s">
        <v>29</v>
      </c>
      <c r="AD267" s="91">
        <v>631</v>
      </c>
      <c r="AE267" s="95">
        <f t="shared" si="139"/>
        <v>109.93031358885017</v>
      </c>
      <c r="AF267" s="91">
        <v>42</v>
      </c>
      <c r="AG267" s="95">
        <f t="shared" si="140"/>
        <v>190.90909090909091</v>
      </c>
      <c r="AH267" s="95" t="s">
        <v>59</v>
      </c>
      <c r="AI267" s="95" t="s">
        <v>29</v>
      </c>
      <c r="AJ267" s="71"/>
      <c r="AK267" s="190"/>
      <c r="AL267" s="204"/>
      <c r="AM267" s="239"/>
      <c r="AN267" s="203"/>
      <c r="AO267" s="203"/>
      <c r="AP267" s="71"/>
      <c r="AQ267" s="205"/>
      <c r="AR267" s="72"/>
      <c r="AS267" s="72"/>
      <c r="AT267" s="72"/>
      <c r="AU267" s="72"/>
      <c r="AV267" s="72"/>
      <c r="AW267" s="72"/>
      <c r="AX267" s="72"/>
      <c r="AY267" s="72"/>
      <c r="AZ267" s="72"/>
    </row>
    <row r="268" spans="1:52" s="255" customFormat="1" ht="12" customHeight="1">
      <c r="A268" s="245"/>
      <c r="B268" s="42" t="s">
        <v>244</v>
      </c>
      <c r="C268" s="58" t="s">
        <v>14</v>
      </c>
      <c r="D268" s="275">
        <v>45130</v>
      </c>
      <c r="E268" s="276">
        <f t="shared" si="127"/>
        <v>98.653434180037607</v>
      </c>
      <c r="F268" s="277">
        <v>257</v>
      </c>
      <c r="G268" s="276">
        <f t="shared" si="128"/>
        <v>92.114695340501797</v>
      </c>
      <c r="H268" s="277">
        <v>37</v>
      </c>
      <c r="I268" s="276">
        <f t="shared" si="129"/>
        <v>142.30769230769232</v>
      </c>
      <c r="J268" s="277">
        <f t="shared" si="143"/>
        <v>44873</v>
      </c>
      <c r="K268" s="276">
        <f t="shared" si="130"/>
        <v>98.693557965117563</v>
      </c>
      <c r="L268" s="277">
        <v>22503</v>
      </c>
      <c r="M268" s="276">
        <f t="shared" si="131"/>
        <v>101.81431544656591</v>
      </c>
      <c r="N268" s="277">
        <v>7105</v>
      </c>
      <c r="O268" s="276">
        <f t="shared" si="132"/>
        <v>96.561565642837735</v>
      </c>
      <c r="P268" s="277">
        <f t="shared" si="144"/>
        <v>-15398</v>
      </c>
      <c r="Q268" s="276">
        <f t="shared" si="133"/>
        <v>104.43570265870864</v>
      </c>
      <c r="R268" s="277">
        <f t="shared" si="141"/>
        <v>29475</v>
      </c>
      <c r="S268" s="276">
        <f t="shared" si="134"/>
        <v>95.937896689776395</v>
      </c>
      <c r="T268" s="277">
        <v>25381</v>
      </c>
      <c r="U268" s="276">
        <f t="shared" si="135"/>
        <v>96.597526165556616</v>
      </c>
      <c r="V268" s="277">
        <v>2248</v>
      </c>
      <c r="W268" s="276">
        <f t="shared" si="136"/>
        <v>94.493484657419074</v>
      </c>
      <c r="X268" s="277">
        <f t="shared" si="142"/>
        <v>4094</v>
      </c>
      <c r="Y268" s="276">
        <f t="shared" si="137"/>
        <v>92.041366906474821</v>
      </c>
      <c r="Z268" s="277">
        <v>173</v>
      </c>
      <c r="AA268" s="276">
        <f t="shared" si="138"/>
        <v>97.19101123595506</v>
      </c>
      <c r="AB268" s="276" t="s">
        <v>29</v>
      </c>
      <c r="AC268" s="276" t="s">
        <v>29</v>
      </c>
      <c r="AD268" s="277">
        <v>662</v>
      </c>
      <c r="AE268" s="276">
        <f t="shared" si="139"/>
        <v>102.31839258114374</v>
      </c>
      <c r="AF268" s="277">
        <v>64</v>
      </c>
      <c r="AG268" s="276">
        <f t="shared" si="140"/>
        <v>112.28070175438596</v>
      </c>
      <c r="AH268" s="95" t="s">
        <v>59</v>
      </c>
      <c r="AI268" s="276" t="s">
        <v>29</v>
      </c>
      <c r="AJ268" s="248"/>
      <c r="AK268" s="249"/>
      <c r="AL268" s="250"/>
      <c r="AM268" s="251"/>
      <c r="AN268" s="252"/>
      <c r="AO268" s="252"/>
      <c r="AP268" s="248"/>
      <c r="AQ268" s="253"/>
      <c r="AR268" s="254"/>
      <c r="AS268" s="254"/>
      <c r="AT268" s="254"/>
      <c r="AU268" s="254"/>
      <c r="AV268" s="254"/>
      <c r="AW268" s="254"/>
      <c r="AX268" s="254"/>
      <c r="AY268" s="254"/>
      <c r="AZ268" s="254"/>
    </row>
    <row r="269" spans="1:52" s="255" customFormat="1" ht="12" customHeight="1">
      <c r="A269" s="245"/>
      <c r="B269" s="42" t="s">
        <v>245</v>
      </c>
      <c r="C269" s="58" t="s">
        <v>15</v>
      </c>
      <c r="D269" s="275">
        <v>43628</v>
      </c>
      <c r="E269" s="276">
        <f t="shared" si="127"/>
        <v>99.636878525589793</v>
      </c>
      <c r="F269" s="277">
        <v>255</v>
      </c>
      <c r="G269" s="276">
        <f t="shared" si="128"/>
        <v>90.747330960854086</v>
      </c>
      <c r="H269" s="277">
        <v>35</v>
      </c>
      <c r="I269" s="276">
        <f t="shared" si="129"/>
        <v>125</v>
      </c>
      <c r="J269" s="277">
        <f t="shared" si="143"/>
        <v>43373</v>
      </c>
      <c r="K269" s="276">
        <f t="shared" si="130"/>
        <v>99.69429503976464</v>
      </c>
      <c r="L269" s="277">
        <v>22041</v>
      </c>
      <c r="M269" s="276">
        <f t="shared" si="131"/>
        <v>101.59952060477551</v>
      </c>
      <c r="N269" s="277">
        <v>7381</v>
      </c>
      <c r="O269" s="276">
        <f t="shared" si="132"/>
        <v>98.086378737541523</v>
      </c>
      <c r="P269" s="277">
        <f t="shared" si="144"/>
        <v>-14660</v>
      </c>
      <c r="Q269" s="276">
        <f t="shared" si="133"/>
        <v>103.46531159573718</v>
      </c>
      <c r="R269" s="277">
        <f t="shared" si="141"/>
        <v>28713</v>
      </c>
      <c r="S269" s="276">
        <f t="shared" si="134"/>
        <v>97.872993148583703</v>
      </c>
      <c r="T269" s="277">
        <v>23307</v>
      </c>
      <c r="U269" s="276">
        <f t="shared" si="135"/>
        <v>95.972822730080296</v>
      </c>
      <c r="V269" s="277">
        <v>1904</v>
      </c>
      <c r="W269" s="276">
        <f t="shared" si="136"/>
        <v>95.390781563126254</v>
      </c>
      <c r="X269" s="277">
        <f t="shared" si="142"/>
        <v>5406</v>
      </c>
      <c r="Y269" s="276">
        <f t="shared" si="137"/>
        <v>107.00712589073633</v>
      </c>
      <c r="Z269" s="277">
        <v>139</v>
      </c>
      <c r="AA269" s="276">
        <f t="shared" si="138"/>
        <v>78.531073446327682</v>
      </c>
      <c r="AB269" s="276" t="s">
        <v>29</v>
      </c>
      <c r="AC269" s="276" t="s">
        <v>29</v>
      </c>
      <c r="AD269" s="277">
        <v>677</v>
      </c>
      <c r="AE269" s="276">
        <f t="shared" si="139"/>
        <v>88.961892247043366</v>
      </c>
      <c r="AF269" s="277">
        <v>81</v>
      </c>
      <c r="AG269" s="276">
        <f t="shared" si="140"/>
        <v>102.53164556962024</v>
      </c>
      <c r="AH269" s="95" t="s">
        <v>59</v>
      </c>
      <c r="AI269" s="276" t="s">
        <v>29</v>
      </c>
      <c r="AJ269" s="248"/>
      <c r="AK269" s="249"/>
      <c r="AL269" s="250"/>
      <c r="AM269" s="251"/>
      <c r="AN269" s="252"/>
      <c r="AO269" s="252"/>
      <c r="AP269" s="248"/>
      <c r="AQ269" s="253"/>
      <c r="AR269" s="254"/>
      <c r="AS269" s="254"/>
      <c r="AT269" s="254"/>
      <c r="AU269" s="254"/>
      <c r="AV269" s="254"/>
      <c r="AW269" s="254"/>
      <c r="AX269" s="254"/>
      <c r="AY269" s="254"/>
      <c r="AZ269" s="254"/>
    </row>
    <row r="270" spans="1:52" ht="12" customHeight="1">
      <c r="B270" s="42" t="s">
        <v>246</v>
      </c>
      <c r="C270" s="58" t="s">
        <v>16</v>
      </c>
      <c r="D270" s="97">
        <v>46081</v>
      </c>
      <c r="E270" s="95">
        <f t="shared" si="127"/>
        <v>99.636748902678974</v>
      </c>
      <c r="F270" s="277">
        <v>253</v>
      </c>
      <c r="G270" s="95">
        <f t="shared" si="128"/>
        <v>89.716312056737593</v>
      </c>
      <c r="H270" s="91">
        <v>33</v>
      </c>
      <c r="I270" s="95">
        <f t="shared" si="129"/>
        <v>113.79310344827587</v>
      </c>
      <c r="J270" s="91">
        <f t="shared" si="143"/>
        <v>45828</v>
      </c>
      <c r="K270" s="95">
        <f t="shared" si="130"/>
        <v>99.697609154393376</v>
      </c>
      <c r="L270" s="91">
        <v>23326</v>
      </c>
      <c r="M270" s="95">
        <f t="shared" si="131"/>
        <v>103.28551186680836</v>
      </c>
      <c r="N270" s="91">
        <v>11723</v>
      </c>
      <c r="O270" s="95">
        <f t="shared" si="132"/>
        <v>97.5615845539281</v>
      </c>
      <c r="P270" s="91">
        <f t="shared" si="144"/>
        <v>-11603</v>
      </c>
      <c r="Q270" s="95">
        <f t="shared" si="133"/>
        <v>109.79371688115064</v>
      </c>
      <c r="R270" s="91">
        <f t="shared" si="141"/>
        <v>34225</v>
      </c>
      <c r="S270" s="95">
        <f t="shared" si="134"/>
        <v>96.683522133393595</v>
      </c>
      <c r="T270" s="91">
        <v>23652</v>
      </c>
      <c r="U270" s="95">
        <f t="shared" si="135"/>
        <v>98.476142892830381</v>
      </c>
      <c r="V270" s="91">
        <v>2108</v>
      </c>
      <c r="W270" s="95">
        <f t="shared" si="136"/>
        <v>95.083446098331081</v>
      </c>
      <c r="X270" s="91">
        <f t="shared" si="142"/>
        <v>10573</v>
      </c>
      <c r="Y270" s="95">
        <f t="shared" si="137"/>
        <v>92.900448115279858</v>
      </c>
      <c r="Z270" s="91">
        <v>122</v>
      </c>
      <c r="AA270" s="95">
        <f t="shared" si="138"/>
        <v>70.930232558139537</v>
      </c>
      <c r="AB270" s="95" t="s">
        <v>29</v>
      </c>
      <c r="AC270" s="95" t="s">
        <v>29</v>
      </c>
      <c r="AD270" s="91">
        <v>1257</v>
      </c>
      <c r="AE270" s="95">
        <f t="shared" si="139"/>
        <v>113.75565610859728</v>
      </c>
      <c r="AF270" s="91">
        <v>36</v>
      </c>
      <c r="AG270" s="95">
        <f t="shared" si="140"/>
        <v>171.42857142857142</v>
      </c>
      <c r="AH270" s="95" t="s">
        <v>59</v>
      </c>
      <c r="AI270" s="276" t="s">
        <v>29</v>
      </c>
      <c r="AJ270" s="71"/>
      <c r="AK270" s="190"/>
      <c r="AL270" s="204"/>
      <c r="AM270" s="239"/>
      <c r="AN270" s="203"/>
      <c r="AO270" s="203"/>
      <c r="AP270" s="71"/>
      <c r="AQ270" s="205"/>
    </row>
    <row r="271" spans="1:52" s="240" customFormat="1" ht="12" customHeight="1">
      <c r="A271" s="238"/>
      <c r="B271" s="42" t="s">
        <v>247</v>
      </c>
      <c r="C271" s="58" t="s">
        <v>248</v>
      </c>
      <c r="D271" s="97">
        <v>46598</v>
      </c>
      <c r="E271" s="95">
        <f>D271/D259*100</f>
        <v>99.430278459404676</v>
      </c>
      <c r="F271" s="91">
        <v>253</v>
      </c>
      <c r="G271" s="95">
        <f t="shared" si="128"/>
        <v>90.035587188612098</v>
      </c>
      <c r="H271" s="91">
        <v>33</v>
      </c>
      <c r="I271" s="95">
        <f t="shared" si="129"/>
        <v>117.85714285714286</v>
      </c>
      <c r="J271" s="91">
        <f>D271-F271</f>
        <v>46345</v>
      </c>
      <c r="K271" s="95">
        <f t="shared" si="130"/>
        <v>99.486948308432076</v>
      </c>
      <c r="L271" s="91">
        <v>23817</v>
      </c>
      <c r="M271" s="95">
        <f t="shared" si="131"/>
        <v>101.32306645111886</v>
      </c>
      <c r="N271" s="91">
        <v>8893</v>
      </c>
      <c r="O271" s="95">
        <f t="shared" si="132"/>
        <v>84.461962199639089</v>
      </c>
      <c r="P271" s="91">
        <f t="shared" si="144"/>
        <v>-14924</v>
      </c>
      <c r="Q271" s="95">
        <f t="shared" si="133"/>
        <v>115.00346767357632</v>
      </c>
      <c r="R271" s="91">
        <f t="shared" si="141"/>
        <v>31421</v>
      </c>
      <c r="S271" s="95">
        <f t="shared" si="134"/>
        <v>93.495402743476063</v>
      </c>
      <c r="T271" s="91">
        <v>22206</v>
      </c>
      <c r="U271" s="95">
        <f t="shared" si="135"/>
        <v>92.118144860200772</v>
      </c>
      <c r="V271" s="91">
        <v>1684</v>
      </c>
      <c r="W271" s="95">
        <f t="shared" si="136"/>
        <v>84.453360080240728</v>
      </c>
      <c r="X271" s="91">
        <f t="shared" si="142"/>
        <v>9215</v>
      </c>
      <c r="Y271" s="95">
        <f t="shared" si="137"/>
        <v>96.989790548363331</v>
      </c>
      <c r="Z271" s="91">
        <v>125</v>
      </c>
      <c r="AA271" s="95">
        <f>Z271/Z259*100</f>
        <v>80.645161290322577</v>
      </c>
      <c r="AB271" s="95" t="s">
        <v>29</v>
      </c>
      <c r="AC271" s="95" t="s">
        <v>29</v>
      </c>
      <c r="AD271" s="91">
        <v>855</v>
      </c>
      <c r="AE271" s="95">
        <f>AD271/AD259*100</f>
        <v>168.63905325443787</v>
      </c>
      <c r="AF271" s="91">
        <v>50</v>
      </c>
      <c r="AG271" s="95">
        <f>AF271/AF259*100</f>
        <v>121.95121951219512</v>
      </c>
      <c r="AH271" s="95" t="s">
        <v>59</v>
      </c>
      <c r="AI271" s="95" t="s">
        <v>29</v>
      </c>
      <c r="AJ271" s="71"/>
      <c r="AK271" s="190"/>
      <c r="AL271" s="204"/>
      <c r="AM271" s="202"/>
      <c r="AN271" s="203"/>
      <c r="AO271" s="203"/>
      <c r="AP271" s="71"/>
      <c r="AQ271" s="205"/>
      <c r="AR271" s="72"/>
      <c r="AS271" s="72"/>
      <c r="AT271" s="72"/>
      <c r="AU271" s="72"/>
      <c r="AV271" s="72"/>
      <c r="AW271" s="72"/>
      <c r="AX271" s="72"/>
      <c r="AY271" s="72"/>
      <c r="AZ271" s="72"/>
    </row>
    <row r="272" spans="1:52" s="240" customFormat="1" ht="12" customHeight="1">
      <c r="A272" s="238"/>
      <c r="B272" s="42" t="s">
        <v>249</v>
      </c>
      <c r="C272" s="58" t="s">
        <v>250</v>
      </c>
      <c r="D272" s="97">
        <v>44772</v>
      </c>
      <c r="E272" s="95">
        <f>D272/D260*100</f>
        <v>104.02658054322825</v>
      </c>
      <c r="F272" s="91">
        <v>253</v>
      </c>
      <c r="G272" s="95">
        <f>F272/F260*100</f>
        <v>88.771929824561397</v>
      </c>
      <c r="H272" s="91">
        <v>33</v>
      </c>
      <c r="I272" s="95">
        <f>H272/H260*100</f>
        <v>103.125</v>
      </c>
      <c r="J272" s="91">
        <f t="shared" si="143"/>
        <v>44519</v>
      </c>
      <c r="K272" s="95">
        <f t="shared" si="130"/>
        <v>104.12826870000467</v>
      </c>
      <c r="L272" s="91">
        <v>23520</v>
      </c>
      <c r="M272" s="95">
        <f t="shared" si="131"/>
        <v>107.86022195725945</v>
      </c>
      <c r="N272" s="91">
        <v>7027</v>
      </c>
      <c r="O272" s="95">
        <f t="shared" si="132"/>
        <v>86.828123069319162</v>
      </c>
      <c r="P272" s="91">
        <f t="shared" si="144"/>
        <v>-16493</v>
      </c>
      <c r="Q272" s="95">
        <f t="shared" si="133"/>
        <v>120.27273390213666</v>
      </c>
      <c r="R272" s="91">
        <f t="shared" si="141"/>
        <v>28026</v>
      </c>
      <c r="S272" s="95">
        <f t="shared" si="134"/>
        <v>96.504941289900486</v>
      </c>
      <c r="T272" s="91">
        <v>21285</v>
      </c>
      <c r="U272" s="95">
        <f t="shared" si="135"/>
        <v>94.106463878326991</v>
      </c>
      <c r="V272" s="91">
        <v>1752</v>
      </c>
      <c r="W272" s="95">
        <f t="shared" si="136"/>
        <v>103.2410135533294</v>
      </c>
      <c r="X272" s="91">
        <f t="shared" si="142"/>
        <v>6741</v>
      </c>
      <c r="Y272" s="95">
        <f t="shared" si="137"/>
        <v>104.95095749649697</v>
      </c>
      <c r="Z272" s="91">
        <v>98</v>
      </c>
      <c r="AA272" s="95">
        <f>Z272/Z260*100</f>
        <v>60.493827160493829</v>
      </c>
      <c r="AB272" s="95" t="s">
        <v>29</v>
      </c>
      <c r="AC272" s="95" t="s">
        <v>29</v>
      </c>
      <c r="AD272" s="91">
        <v>569</v>
      </c>
      <c r="AE272" s="95">
        <f>AD272/AD260*100</f>
        <v>86.737804878048792</v>
      </c>
      <c r="AF272" s="91">
        <v>43</v>
      </c>
      <c r="AG272" s="95">
        <f>AF272/AF260*100</f>
        <v>78.181818181818187</v>
      </c>
      <c r="AH272" s="95" t="s">
        <v>59</v>
      </c>
      <c r="AI272" s="95" t="s">
        <v>29</v>
      </c>
      <c r="AJ272" s="71"/>
      <c r="AK272" s="190"/>
      <c r="AL272" s="204"/>
      <c r="AM272" s="202"/>
      <c r="AN272" s="203"/>
      <c r="AO272" s="203"/>
      <c r="AP272" s="71"/>
      <c r="AQ272" s="205"/>
      <c r="AR272" s="72"/>
      <c r="AS272" s="72"/>
      <c r="AT272" s="72"/>
      <c r="AU272" s="72"/>
      <c r="AV272" s="72"/>
      <c r="AW272" s="72"/>
      <c r="AX272" s="72"/>
      <c r="AY272" s="72"/>
      <c r="AZ272" s="72"/>
    </row>
    <row r="273" spans="1:52" s="209" customFormat="1" ht="12" customHeight="1">
      <c r="A273" s="207"/>
      <c r="B273" s="43" t="s">
        <v>251</v>
      </c>
      <c r="C273" s="60" t="s">
        <v>252</v>
      </c>
      <c r="D273" s="99">
        <v>49031</v>
      </c>
      <c r="E273" s="93">
        <f>D273/D261*100</f>
        <v>100.74173001849189</v>
      </c>
      <c r="F273" s="92">
        <v>254</v>
      </c>
      <c r="G273" s="93">
        <f>F273/F261*100</f>
        <v>104.09836065573769</v>
      </c>
      <c r="H273" s="92">
        <v>34</v>
      </c>
      <c r="I273" s="93">
        <f>H273/H261*100</f>
        <v>100</v>
      </c>
      <c r="J273" s="92">
        <f t="shared" si="143"/>
        <v>48777</v>
      </c>
      <c r="K273" s="93">
        <f t="shared" si="130"/>
        <v>100.72481724693347</v>
      </c>
      <c r="L273" s="92">
        <v>26107</v>
      </c>
      <c r="M273" s="93">
        <f t="shared" si="131"/>
        <v>105.17685923777293</v>
      </c>
      <c r="N273" s="92">
        <v>11508</v>
      </c>
      <c r="O273" s="93">
        <f t="shared" si="132"/>
        <v>104.28636157680108</v>
      </c>
      <c r="P273" s="92">
        <f t="shared" si="144"/>
        <v>-14599</v>
      </c>
      <c r="Q273" s="93">
        <f t="shared" si="133"/>
        <v>105.88960615072169</v>
      </c>
      <c r="R273" s="92">
        <f t="shared" si="141"/>
        <v>34178</v>
      </c>
      <c r="S273" s="93">
        <f t="shared" si="134"/>
        <v>98.669130171194325</v>
      </c>
      <c r="T273" s="92">
        <v>22337</v>
      </c>
      <c r="U273" s="93">
        <f t="shared" si="135"/>
        <v>94.684413547539322</v>
      </c>
      <c r="V273" s="92">
        <v>1576</v>
      </c>
      <c r="W273" s="93">
        <f t="shared" si="136"/>
        <v>79.235796882855709</v>
      </c>
      <c r="X273" s="92">
        <f t="shared" si="142"/>
        <v>11841</v>
      </c>
      <c r="Y273" s="93">
        <f t="shared" si="137"/>
        <v>107.1777697320782</v>
      </c>
      <c r="Z273" s="92">
        <v>103</v>
      </c>
      <c r="AA273" s="93">
        <f>Z273/Z261*100</f>
        <v>59.537572254335259</v>
      </c>
      <c r="AB273" s="92" t="s">
        <v>167</v>
      </c>
      <c r="AC273" s="92" t="s">
        <v>167</v>
      </c>
      <c r="AD273" s="92">
        <v>521</v>
      </c>
      <c r="AE273" s="93">
        <f>AD273/AD261*100</f>
        <v>83.896940418679549</v>
      </c>
      <c r="AF273" s="92">
        <v>45</v>
      </c>
      <c r="AG273" s="93">
        <f>AF273/AF261*100</f>
        <v>69.230769230769226</v>
      </c>
      <c r="AH273" s="93" t="s">
        <v>29</v>
      </c>
      <c r="AI273" s="92" t="s">
        <v>167</v>
      </c>
      <c r="AJ273" s="263"/>
      <c r="AK273" s="266"/>
      <c r="AL273" s="267"/>
      <c r="AM273" s="264"/>
      <c r="AN273" s="265"/>
      <c r="AO273" s="265"/>
      <c r="AP273" s="263"/>
      <c r="AQ273" s="268"/>
      <c r="AR273" s="208"/>
      <c r="AS273" s="208"/>
      <c r="AT273" s="208"/>
      <c r="AU273" s="208"/>
      <c r="AV273" s="208"/>
      <c r="AW273" s="208"/>
      <c r="AX273" s="208"/>
      <c r="AY273" s="208"/>
      <c r="AZ273" s="208"/>
    </row>
    <row r="274" spans="1:52" ht="12" customHeight="1">
      <c r="B274" s="42" t="s">
        <v>253</v>
      </c>
      <c r="C274" s="58" t="s">
        <v>254</v>
      </c>
      <c r="D274" s="79">
        <v>47547</v>
      </c>
      <c r="E274" s="83">
        <f t="shared" ref="E274:E282" si="145">D274/D262*100</f>
        <v>102.05627937925262</v>
      </c>
      <c r="F274" s="82">
        <v>250</v>
      </c>
      <c r="G274" s="83">
        <f t="shared" ref="G274:G283" si="146">F274/F262*100</f>
        <v>104.16666666666667</v>
      </c>
      <c r="H274" s="82">
        <v>30</v>
      </c>
      <c r="I274" s="83">
        <f t="shared" ref="I274:I283" si="147">H274/H262*100</f>
        <v>100</v>
      </c>
      <c r="J274" s="82">
        <f t="shared" si="143"/>
        <v>47297</v>
      </c>
      <c r="K274" s="83">
        <f t="shared" ref="K274:K297" si="148">J274/J262*100</f>
        <v>102.04535157177071</v>
      </c>
      <c r="L274" s="82">
        <v>24593</v>
      </c>
      <c r="M274" s="83">
        <f t="shared" ref="M274:M297" si="149">L274/L262*100</f>
        <v>103.05049235281794</v>
      </c>
      <c r="N274" s="82">
        <v>11648</v>
      </c>
      <c r="O274" s="83">
        <f t="shared" ref="O274:O297" si="150">N274/N262*100</f>
        <v>109.69017798286092</v>
      </c>
      <c r="P274" s="82">
        <f t="shared" si="144"/>
        <v>-12945</v>
      </c>
      <c r="Q274" s="83">
        <f t="shared" ref="Q274:Q297" si="151">P274/P262*100</f>
        <v>97.727615884040461</v>
      </c>
      <c r="R274" s="82">
        <f t="shared" si="141"/>
        <v>34352</v>
      </c>
      <c r="S274" s="83">
        <f t="shared" ref="S274:S297" si="152">R274/R262*100</f>
        <v>103.77307192701568</v>
      </c>
      <c r="T274" s="82">
        <v>22022</v>
      </c>
      <c r="U274" s="83">
        <f t="shared" ref="U274:U297" si="153">T274/T262*100</f>
        <v>93.842417011122009</v>
      </c>
      <c r="V274" s="82">
        <v>1162</v>
      </c>
      <c r="W274" s="83">
        <f t="shared" ref="W274:W297" si="154">V274/V262*100</f>
        <v>58.158158158158159</v>
      </c>
      <c r="X274" s="82">
        <f>+R274-T274</f>
        <v>12330</v>
      </c>
      <c r="Y274" s="83">
        <f t="shared" ref="Y274:Y297" si="155">X274/X262*100</f>
        <v>127.95765877957659</v>
      </c>
      <c r="Z274" s="82">
        <v>110</v>
      </c>
      <c r="AA274" s="83">
        <f t="shared" ref="AA274:AA282" si="156">Z274/Z262*100</f>
        <v>75.342465753424662</v>
      </c>
      <c r="AB274" s="83" t="s">
        <v>29</v>
      </c>
      <c r="AC274" s="83" t="s">
        <v>29</v>
      </c>
      <c r="AD274" s="82">
        <v>472</v>
      </c>
      <c r="AE274" s="83">
        <f t="shared" ref="AE274:AE282" si="157">AD274/AD262*100</f>
        <v>85.352622061482819</v>
      </c>
      <c r="AF274" s="82">
        <v>31</v>
      </c>
      <c r="AG274" s="83">
        <f t="shared" ref="AG274:AG282" si="158">AF274/AF262*100</f>
        <v>75.609756097560975</v>
      </c>
      <c r="AH274" s="83" t="s">
        <v>29</v>
      </c>
      <c r="AI274" s="83" t="s">
        <v>201</v>
      </c>
      <c r="AJ274" s="34"/>
      <c r="AK274" s="174"/>
      <c r="AL274" s="185"/>
      <c r="AM274" s="192"/>
      <c r="AN274" s="128"/>
      <c r="AO274" s="144"/>
      <c r="AP274" s="34"/>
      <c r="AQ274" s="35"/>
      <c r="AT274" s="72"/>
    </row>
    <row r="275" spans="1:52" s="240" customFormat="1" ht="12" customHeight="1">
      <c r="A275" s="238"/>
      <c r="B275" s="42" t="s">
        <v>255</v>
      </c>
      <c r="C275" s="58" t="s">
        <v>256</v>
      </c>
      <c r="D275" s="97">
        <v>48861</v>
      </c>
      <c r="E275" s="95">
        <f t="shared" si="145"/>
        <v>101.75347258376893</v>
      </c>
      <c r="F275" s="91">
        <v>245</v>
      </c>
      <c r="G275" s="95">
        <f t="shared" si="146"/>
        <v>103.37552742616035</v>
      </c>
      <c r="H275" s="91">
        <v>25</v>
      </c>
      <c r="I275" s="95">
        <f t="shared" si="147"/>
        <v>92.592592592592595</v>
      </c>
      <c r="J275" s="91">
        <f>D275-F275</f>
        <v>48616</v>
      </c>
      <c r="K275" s="95">
        <f t="shared" si="148"/>
        <v>101.74542714829853</v>
      </c>
      <c r="L275" s="91">
        <v>25741</v>
      </c>
      <c r="M275" s="95">
        <f t="shared" si="149"/>
        <v>105.15973527248958</v>
      </c>
      <c r="N275" s="91">
        <v>10163</v>
      </c>
      <c r="O275" s="95">
        <f t="shared" si="150"/>
        <v>106.64218258132215</v>
      </c>
      <c r="P275" s="91">
        <f t="shared" si="144"/>
        <v>-15578</v>
      </c>
      <c r="Q275" s="95">
        <f t="shared" si="151"/>
        <v>104.21461065025422</v>
      </c>
      <c r="R275" s="91">
        <f t="shared" ref="R275:R297" si="159">J275+P275</f>
        <v>33038</v>
      </c>
      <c r="S275" s="95">
        <f t="shared" si="152"/>
        <v>100.62130718158006</v>
      </c>
      <c r="T275" s="91">
        <v>23609</v>
      </c>
      <c r="U275" s="95">
        <f t="shared" si="153"/>
        <v>93.854104551778974</v>
      </c>
      <c r="V275" s="91">
        <v>1049</v>
      </c>
      <c r="W275" s="95">
        <f t="shared" si="154"/>
        <v>50.095510983763134</v>
      </c>
      <c r="X275" s="91">
        <f t="shared" ref="X275:X285" si="160">+R275-T275</f>
        <v>9429</v>
      </c>
      <c r="Y275" s="95">
        <f t="shared" si="155"/>
        <v>122.7894257064722</v>
      </c>
      <c r="Z275" s="91">
        <v>93</v>
      </c>
      <c r="AA275" s="95">
        <f t="shared" si="156"/>
        <v>52.247191011235962</v>
      </c>
      <c r="AB275" s="95" t="s">
        <v>29</v>
      </c>
      <c r="AC275" s="95" t="s">
        <v>29</v>
      </c>
      <c r="AD275" s="91">
        <v>497</v>
      </c>
      <c r="AE275" s="95">
        <f t="shared" si="157"/>
        <v>84.957264957264954</v>
      </c>
      <c r="AF275" s="91">
        <v>22</v>
      </c>
      <c r="AG275" s="95">
        <f t="shared" si="158"/>
        <v>37.931034482758619</v>
      </c>
      <c r="AH275" s="95" t="s">
        <v>29</v>
      </c>
      <c r="AI275" s="95" t="s">
        <v>29</v>
      </c>
      <c r="AJ275" s="71"/>
      <c r="AK275" s="190"/>
      <c r="AL275" s="204"/>
      <c r="AM275" s="239"/>
      <c r="AN275" s="203"/>
      <c r="AO275" s="203"/>
      <c r="AP275" s="71"/>
      <c r="AQ275" s="205"/>
      <c r="AR275" s="72"/>
      <c r="AS275" s="72"/>
      <c r="AT275" s="72"/>
      <c r="AU275" s="72"/>
      <c r="AV275" s="72"/>
      <c r="AW275" s="72"/>
      <c r="AX275" s="72"/>
      <c r="AY275" s="72"/>
      <c r="AZ275" s="72"/>
    </row>
    <row r="276" spans="1:52" s="240" customFormat="1" ht="12" customHeight="1">
      <c r="A276" s="238"/>
      <c r="B276" s="42" t="s">
        <v>257</v>
      </c>
      <c r="C276" s="58" t="s">
        <v>10</v>
      </c>
      <c r="D276" s="97">
        <v>45837</v>
      </c>
      <c r="E276" s="95">
        <f t="shared" si="145"/>
        <v>100.42943844350474</v>
      </c>
      <c r="F276" s="91">
        <v>231</v>
      </c>
      <c r="G276" s="95">
        <f t="shared" si="146"/>
        <v>92.4</v>
      </c>
      <c r="H276" s="91">
        <v>28</v>
      </c>
      <c r="I276" s="95">
        <f t="shared" si="147"/>
        <v>93.333333333333329</v>
      </c>
      <c r="J276" s="91">
        <f t="shared" ref="J276:J282" si="161">D276-F276</f>
        <v>45606</v>
      </c>
      <c r="K276" s="95">
        <f t="shared" si="148"/>
        <v>100.47366217972726</v>
      </c>
      <c r="L276" s="91">
        <v>23122</v>
      </c>
      <c r="M276" s="95">
        <f t="shared" si="149"/>
        <v>102.11995406766188</v>
      </c>
      <c r="N276" s="91">
        <v>7921</v>
      </c>
      <c r="O276" s="95">
        <f t="shared" si="150"/>
        <v>96.175327829043226</v>
      </c>
      <c r="P276" s="91">
        <f>N276-L276</f>
        <v>-15201</v>
      </c>
      <c r="Q276" s="95">
        <f t="shared" si="151"/>
        <v>105.51853394418993</v>
      </c>
      <c r="R276" s="91">
        <f t="shared" si="159"/>
        <v>30405</v>
      </c>
      <c r="S276" s="95">
        <f t="shared" si="152"/>
        <v>98.128126512828786</v>
      </c>
      <c r="T276" s="91">
        <v>24922</v>
      </c>
      <c r="U276" s="95">
        <f t="shared" si="153"/>
        <v>99.393794368668736</v>
      </c>
      <c r="V276" s="91">
        <v>1546</v>
      </c>
      <c r="W276" s="95">
        <f t="shared" si="154"/>
        <v>80.942408376963343</v>
      </c>
      <c r="X276" s="91">
        <f t="shared" si="160"/>
        <v>5483</v>
      </c>
      <c r="Y276" s="95">
        <f t="shared" si="155"/>
        <v>92.759262392150234</v>
      </c>
      <c r="Z276" s="91">
        <v>111</v>
      </c>
      <c r="AA276" s="95">
        <f t="shared" si="156"/>
        <v>64.161849710982651</v>
      </c>
      <c r="AB276" s="95" t="s">
        <v>29</v>
      </c>
      <c r="AC276" s="95" t="s">
        <v>29</v>
      </c>
      <c r="AD276" s="91">
        <v>574</v>
      </c>
      <c r="AE276" s="95">
        <f t="shared" si="157"/>
        <v>109.54198473282443</v>
      </c>
      <c r="AF276" s="91">
        <v>57</v>
      </c>
      <c r="AG276" s="95">
        <f t="shared" si="158"/>
        <v>103.63636363636364</v>
      </c>
      <c r="AH276" s="95" t="s">
        <v>29</v>
      </c>
      <c r="AI276" s="95" t="s">
        <v>29</v>
      </c>
      <c r="AJ276" s="71"/>
      <c r="AK276" s="190"/>
      <c r="AL276" s="204"/>
      <c r="AM276" s="239"/>
      <c r="AN276" s="203"/>
      <c r="AO276" s="203"/>
      <c r="AP276" s="71"/>
      <c r="AQ276" s="205"/>
      <c r="AR276" s="72"/>
      <c r="AS276" s="72"/>
      <c r="AT276" s="72"/>
      <c r="AU276" s="72"/>
      <c r="AV276" s="72"/>
      <c r="AW276" s="72"/>
      <c r="AX276" s="72"/>
      <c r="AY276" s="72"/>
      <c r="AZ276" s="72"/>
    </row>
    <row r="277" spans="1:52" s="240" customFormat="1" ht="12" customHeight="1">
      <c r="A277" s="238"/>
      <c r="B277" s="42" t="s">
        <v>258</v>
      </c>
      <c r="C277" s="58" t="s">
        <v>259</v>
      </c>
      <c r="D277" s="97">
        <v>46372</v>
      </c>
      <c r="E277" s="95">
        <f t="shared" si="145"/>
        <v>99.956889118813592</v>
      </c>
      <c r="F277" s="91">
        <v>231</v>
      </c>
      <c r="G277" s="95">
        <f t="shared" si="146"/>
        <v>91.666666666666657</v>
      </c>
      <c r="H277" s="91">
        <v>28</v>
      </c>
      <c r="I277" s="95">
        <f t="shared" si="147"/>
        <v>87.5</v>
      </c>
      <c r="J277" s="91">
        <f t="shared" si="161"/>
        <v>46141</v>
      </c>
      <c r="K277" s="95">
        <f t="shared" si="148"/>
        <v>100.00216731686173</v>
      </c>
      <c r="L277" s="91">
        <v>23336</v>
      </c>
      <c r="M277" s="95">
        <f t="shared" si="149"/>
        <v>95.926336991819795</v>
      </c>
      <c r="N277" s="91">
        <v>7957</v>
      </c>
      <c r="O277" s="95">
        <f t="shared" si="150"/>
        <v>92.609404096834268</v>
      </c>
      <c r="P277" s="91">
        <f t="shared" ref="P277:P297" si="162">N277-L277</f>
        <v>-15379</v>
      </c>
      <c r="Q277" s="95">
        <f t="shared" si="151"/>
        <v>97.737527804258022</v>
      </c>
      <c r="R277" s="91">
        <f t="shared" si="159"/>
        <v>30762</v>
      </c>
      <c r="S277" s="95">
        <f t="shared" si="152"/>
        <v>101.17414898865317</v>
      </c>
      <c r="T277" s="91">
        <v>25126</v>
      </c>
      <c r="U277" s="95">
        <f t="shared" si="153"/>
        <v>104.822695035461</v>
      </c>
      <c r="V277" s="91">
        <v>1655</v>
      </c>
      <c r="W277" s="95">
        <f t="shared" si="154"/>
        <v>94.951233505450375</v>
      </c>
      <c r="X277" s="91">
        <f t="shared" si="160"/>
        <v>5636</v>
      </c>
      <c r="Y277" s="95">
        <f t="shared" si="155"/>
        <v>87.583527583527584</v>
      </c>
      <c r="Z277" s="91">
        <v>143</v>
      </c>
      <c r="AA277" s="95">
        <f t="shared" si="156"/>
        <v>90.506329113924053</v>
      </c>
      <c r="AB277" s="95" t="s">
        <v>29</v>
      </c>
      <c r="AC277" s="95" t="s">
        <v>29</v>
      </c>
      <c r="AD277" s="91">
        <v>580</v>
      </c>
      <c r="AE277" s="95">
        <f t="shared" si="157"/>
        <v>93.247588424437296</v>
      </c>
      <c r="AF277" s="91">
        <v>46</v>
      </c>
      <c r="AG277" s="95">
        <f t="shared" si="158"/>
        <v>85.18518518518519</v>
      </c>
      <c r="AH277" s="95" t="s">
        <v>29</v>
      </c>
      <c r="AI277" s="95" t="s">
        <v>29</v>
      </c>
      <c r="AJ277" s="71"/>
      <c r="AK277" s="190"/>
      <c r="AL277" s="71"/>
      <c r="AM277" s="239"/>
      <c r="AN277" s="71"/>
      <c r="AO277" s="203"/>
      <c r="AP277" s="203"/>
      <c r="AQ277" s="205"/>
      <c r="AR277" s="72"/>
      <c r="AS277" s="72"/>
      <c r="AT277" s="72"/>
      <c r="AU277" s="72"/>
      <c r="AV277" s="72"/>
      <c r="AW277" s="72"/>
      <c r="AX277" s="72"/>
      <c r="AY277" s="72"/>
      <c r="AZ277" s="72"/>
    </row>
    <row r="278" spans="1:52" s="240" customFormat="1" ht="12" customHeight="1">
      <c r="A278" s="238"/>
      <c r="B278" s="42" t="s">
        <v>260</v>
      </c>
      <c r="C278" s="58" t="s">
        <v>261</v>
      </c>
      <c r="D278" s="97">
        <v>45210</v>
      </c>
      <c r="E278" s="95">
        <f t="shared" si="145"/>
        <v>101.57039832850307</v>
      </c>
      <c r="F278" s="91">
        <v>234</v>
      </c>
      <c r="G278" s="95">
        <f t="shared" si="146"/>
        <v>94.73684210526315</v>
      </c>
      <c r="H278" s="91">
        <v>31</v>
      </c>
      <c r="I278" s="95">
        <f t="shared" si="147"/>
        <v>114.81481481481481</v>
      </c>
      <c r="J278" s="91">
        <f t="shared" si="161"/>
        <v>44976</v>
      </c>
      <c r="K278" s="95">
        <f t="shared" si="148"/>
        <v>101.60853063437555</v>
      </c>
      <c r="L278" s="91">
        <v>23403</v>
      </c>
      <c r="M278" s="95">
        <f t="shared" si="149"/>
        <v>104.53367875647668</v>
      </c>
      <c r="N278" s="91">
        <v>7058</v>
      </c>
      <c r="O278" s="95">
        <f t="shared" si="150"/>
        <v>90.673175745118201</v>
      </c>
      <c r="P278" s="91">
        <f t="shared" si="162"/>
        <v>-16345</v>
      </c>
      <c r="Q278" s="95">
        <f t="shared" si="151"/>
        <v>111.92139139961654</v>
      </c>
      <c r="R278" s="91">
        <f t="shared" si="159"/>
        <v>28631</v>
      </c>
      <c r="S278" s="95">
        <f t="shared" si="152"/>
        <v>96.530681051921789</v>
      </c>
      <c r="T278" s="91">
        <v>23890</v>
      </c>
      <c r="U278" s="95">
        <f t="shared" si="153"/>
        <v>97.809621289662232</v>
      </c>
      <c r="V278" s="91">
        <v>1677</v>
      </c>
      <c r="W278" s="95">
        <f t="shared" si="154"/>
        <v>80.975374215354904</v>
      </c>
      <c r="X278" s="91">
        <f t="shared" si="160"/>
        <v>4741</v>
      </c>
      <c r="Y278" s="95">
        <f t="shared" si="155"/>
        <v>90.563514804202484</v>
      </c>
      <c r="Z278" s="91">
        <v>143</v>
      </c>
      <c r="AA278" s="95">
        <f t="shared" si="156"/>
        <v>97.278911564625844</v>
      </c>
      <c r="AB278" s="95" t="s">
        <v>29</v>
      </c>
      <c r="AC278" s="95" t="s">
        <v>29</v>
      </c>
      <c r="AD278" s="91">
        <v>562</v>
      </c>
      <c r="AE278" s="95">
        <f t="shared" si="157"/>
        <v>100.71684587813621</v>
      </c>
      <c r="AF278" s="91">
        <v>13</v>
      </c>
      <c r="AG278" s="95">
        <f t="shared" si="158"/>
        <v>25</v>
      </c>
      <c r="AH278" s="95" t="s">
        <v>29</v>
      </c>
      <c r="AI278" s="95" t="s">
        <v>29</v>
      </c>
      <c r="AJ278" s="71"/>
      <c r="AK278" s="190"/>
      <c r="AL278" s="204"/>
      <c r="AM278" s="239"/>
      <c r="AN278" s="203"/>
      <c r="AO278" s="203"/>
      <c r="AP278" s="71"/>
      <c r="AQ278" s="205"/>
      <c r="AR278" s="72"/>
      <c r="AS278" s="72"/>
      <c r="AT278" s="72"/>
      <c r="AU278" s="72"/>
      <c r="AV278" s="72"/>
      <c r="AW278" s="72"/>
      <c r="AX278" s="72"/>
      <c r="AY278" s="72"/>
      <c r="AZ278" s="72"/>
    </row>
    <row r="279" spans="1:52" s="240" customFormat="1" ht="12" customHeight="1">
      <c r="A279" s="238"/>
      <c r="B279" s="42" t="s">
        <v>262</v>
      </c>
      <c r="C279" s="58" t="s">
        <v>13</v>
      </c>
      <c r="D279" s="97">
        <v>43510</v>
      </c>
      <c r="E279" s="95">
        <f t="shared" si="145"/>
        <v>98.715854433251664</v>
      </c>
      <c r="F279" s="91">
        <v>233</v>
      </c>
      <c r="G279" s="95">
        <f t="shared" si="146"/>
        <v>92.828685258964143</v>
      </c>
      <c r="H279" s="91">
        <v>30</v>
      </c>
      <c r="I279" s="95">
        <f t="shared" si="147"/>
        <v>96.774193548387103</v>
      </c>
      <c r="J279" s="91">
        <f t="shared" si="161"/>
        <v>43277</v>
      </c>
      <c r="K279" s="95">
        <f t="shared" si="148"/>
        <v>98.749572162007979</v>
      </c>
      <c r="L279" s="91">
        <v>21456</v>
      </c>
      <c r="M279" s="95">
        <f t="shared" si="149"/>
        <v>99.328734780797191</v>
      </c>
      <c r="N279" s="91">
        <v>5538</v>
      </c>
      <c r="O279" s="95">
        <f t="shared" si="150"/>
        <v>85.793958171959716</v>
      </c>
      <c r="P279" s="91">
        <f t="shared" si="162"/>
        <v>-15918</v>
      </c>
      <c r="Q279" s="95">
        <f t="shared" si="151"/>
        <v>105.09705532813945</v>
      </c>
      <c r="R279" s="91">
        <f t="shared" si="159"/>
        <v>27359</v>
      </c>
      <c r="S279" s="95">
        <f t="shared" si="152"/>
        <v>95.397329056103771</v>
      </c>
      <c r="T279" s="91">
        <v>24750</v>
      </c>
      <c r="U279" s="95">
        <f t="shared" si="153"/>
        <v>95.919079176839901</v>
      </c>
      <c r="V279" s="91">
        <v>1782</v>
      </c>
      <c r="W279" s="95">
        <f t="shared" si="154"/>
        <v>68.909512761020892</v>
      </c>
      <c r="X279" s="91">
        <f t="shared" si="160"/>
        <v>2609</v>
      </c>
      <c r="Y279" s="95">
        <f t="shared" si="155"/>
        <v>90.716272600834486</v>
      </c>
      <c r="Z279" s="91">
        <v>137</v>
      </c>
      <c r="AA279" s="95">
        <f t="shared" si="156"/>
        <v>87.820512820512818</v>
      </c>
      <c r="AB279" s="95" t="s">
        <v>29</v>
      </c>
      <c r="AC279" s="95" t="s">
        <v>29</v>
      </c>
      <c r="AD279" s="91">
        <v>510</v>
      </c>
      <c r="AE279" s="95">
        <f t="shared" si="157"/>
        <v>80.824088748019022</v>
      </c>
      <c r="AF279" s="91">
        <v>8</v>
      </c>
      <c r="AG279" s="95">
        <f t="shared" si="158"/>
        <v>19.047619047619047</v>
      </c>
      <c r="AH279" s="95" t="s">
        <v>29</v>
      </c>
      <c r="AI279" s="95" t="s">
        <v>29</v>
      </c>
      <c r="AJ279" s="71"/>
      <c r="AK279" s="190"/>
      <c r="AL279" s="204"/>
      <c r="AM279" s="239"/>
      <c r="AN279" s="203"/>
      <c r="AO279" s="203"/>
      <c r="AP279" s="71"/>
      <c r="AQ279" s="205"/>
      <c r="AR279" s="72"/>
      <c r="AS279" s="72"/>
      <c r="AT279" s="72"/>
      <c r="AU279" s="72"/>
      <c r="AV279" s="72"/>
      <c r="AW279" s="72"/>
      <c r="AX279" s="72"/>
      <c r="AY279" s="72"/>
      <c r="AZ279" s="72"/>
    </row>
    <row r="280" spans="1:52" s="240" customFormat="1" ht="12" customHeight="1">
      <c r="A280" s="238"/>
      <c r="B280" s="42" t="s">
        <v>263</v>
      </c>
      <c r="C280" s="58" t="s">
        <v>14</v>
      </c>
      <c r="D280" s="97">
        <v>45668</v>
      </c>
      <c r="E280" s="95">
        <f t="shared" si="145"/>
        <v>101.19211167737647</v>
      </c>
      <c r="F280" s="91">
        <v>235</v>
      </c>
      <c r="G280" s="95">
        <f t="shared" si="146"/>
        <v>91.439688715953309</v>
      </c>
      <c r="H280" s="91">
        <v>32</v>
      </c>
      <c r="I280" s="95">
        <f t="shared" si="147"/>
        <v>86.486486486486484</v>
      </c>
      <c r="J280" s="91">
        <f t="shared" si="161"/>
        <v>45433</v>
      </c>
      <c r="K280" s="95">
        <f t="shared" si="148"/>
        <v>101.24796648318588</v>
      </c>
      <c r="L280" s="91">
        <v>22950</v>
      </c>
      <c r="M280" s="95">
        <f t="shared" si="149"/>
        <v>101.9864018130916</v>
      </c>
      <c r="N280" s="91">
        <v>5587</v>
      </c>
      <c r="O280" s="95">
        <f t="shared" si="150"/>
        <v>78.634764250527795</v>
      </c>
      <c r="P280" s="91">
        <f t="shared" si="162"/>
        <v>-17363</v>
      </c>
      <c r="Q280" s="95">
        <f t="shared" si="151"/>
        <v>112.76139758410184</v>
      </c>
      <c r="R280" s="91">
        <f t="shared" si="159"/>
        <v>28070</v>
      </c>
      <c r="S280" s="95">
        <f t="shared" si="152"/>
        <v>95.233248515691258</v>
      </c>
      <c r="T280" s="91">
        <v>23252</v>
      </c>
      <c r="U280" s="95">
        <f t="shared" si="153"/>
        <v>91.61183562507388</v>
      </c>
      <c r="V280" s="91">
        <v>1987</v>
      </c>
      <c r="W280" s="95">
        <f t="shared" si="154"/>
        <v>88.389679715302492</v>
      </c>
      <c r="X280" s="91">
        <f t="shared" si="160"/>
        <v>4818</v>
      </c>
      <c r="Y280" s="95">
        <f t="shared" si="155"/>
        <v>117.68441621885685</v>
      </c>
      <c r="Z280" s="91">
        <v>132</v>
      </c>
      <c r="AA280" s="95">
        <f t="shared" si="156"/>
        <v>76.300578034682076</v>
      </c>
      <c r="AB280" s="95" t="s">
        <v>29</v>
      </c>
      <c r="AC280" s="95" t="s">
        <v>29</v>
      </c>
      <c r="AD280" s="91">
        <v>495</v>
      </c>
      <c r="AE280" s="95">
        <f t="shared" si="157"/>
        <v>74.773413897280975</v>
      </c>
      <c r="AF280" s="91">
        <v>65</v>
      </c>
      <c r="AG280" s="95">
        <f t="shared" si="158"/>
        <v>101.5625</v>
      </c>
      <c r="AH280" s="95" t="s">
        <v>29</v>
      </c>
      <c r="AI280" s="95" t="s">
        <v>29</v>
      </c>
      <c r="AJ280" s="71"/>
      <c r="AK280" s="190"/>
      <c r="AL280" s="204"/>
      <c r="AM280" s="239"/>
      <c r="AN280" s="203"/>
      <c r="AO280" s="203"/>
      <c r="AP280" s="71"/>
      <c r="AQ280" s="205"/>
      <c r="AR280" s="72"/>
      <c r="AS280" s="72"/>
      <c r="AT280" s="72"/>
      <c r="AU280" s="72"/>
      <c r="AV280" s="72"/>
      <c r="AW280" s="72"/>
      <c r="AX280" s="72"/>
      <c r="AY280" s="72"/>
      <c r="AZ280" s="72"/>
    </row>
    <row r="281" spans="1:52" s="255" customFormat="1" ht="12" customHeight="1">
      <c r="A281" s="245"/>
      <c r="B281" s="42" t="s">
        <v>264</v>
      </c>
      <c r="C281" s="58" t="s">
        <v>15</v>
      </c>
      <c r="D281" s="97">
        <v>44023</v>
      </c>
      <c r="E281" s="95">
        <f t="shared" si="145"/>
        <v>100.90538186485742</v>
      </c>
      <c r="F281" s="91">
        <v>233</v>
      </c>
      <c r="G281" s="95">
        <f t="shared" si="146"/>
        <v>91.372549019607845</v>
      </c>
      <c r="H281" s="91">
        <v>30</v>
      </c>
      <c r="I281" s="95">
        <f t="shared" si="147"/>
        <v>85.714285714285708</v>
      </c>
      <c r="J281" s="91">
        <f t="shared" si="161"/>
        <v>43790</v>
      </c>
      <c r="K281" s="95">
        <f t="shared" si="148"/>
        <v>100.96142761625897</v>
      </c>
      <c r="L281" s="91">
        <v>22379</v>
      </c>
      <c r="M281" s="95">
        <f t="shared" si="149"/>
        <v>101.53350573930402</v>
      </c>
      <c r="N281" s="91">
        <v>5702</v>
      </c>
      <c r="O281" s="95">
        <f t="shared" si="150"/>
        <v>77.252404823194681</v>
      </c>
      <c r="P281" s="91">
        <f t="shared" si="162"/>
        <v>-16677</v>
      </c>
      <c r="Q281" s="95">
        <f t="shared" si="151"/>
        <v>113.75852660300137</v>
      </c>
      <c r="R281" s="91">
        <f t="shared" si="159"/>
        <v>27113</v>
      </c>
      <c r="S281" s="95">
        <f t="shared" si="152"/>
        <v>94.427611186570545</v>
      </c>
      <c r="T281" s="91">
        <v>22376</v>
      </c>
      <c r="U281" s="95">
        <f t="shared" si="153"/>
        <v>96.005491912301025</v>
      </c>
      <c r="V281" s="91">
        <v>1863</v>
      </c>
      <c r="W281" s="95">
        <f t="shared" si="154"/>
        <v>97.846638655462186</v>
      </c>
      <c r="X281" s="91">
        <f t="shared" si="160"/>
        <v>4737</v>
      </c>
      <c r="Y281" s="95">
        <f t="shared" si="155"/>
        <v>87.624861265260819</v>
      </c>
      <c r="Z281" s="91">
        <v>145</v>
      </c>
      <c r="AA281" s="95">
        <f t="shared" si="156"/>
        <v>104.31654676258992</v>
      </c>
      <c r="AB281" s="95" t="s">
        <v>29</v>
      </c>
      <c r="AC281" s="95" t="s">
        <v>29</v>
      </c>
      <c r="AD281" s="91">
        <v>560</v>
      </c>
      <c r="AE281" s="95">
        <f t="shared" si="157"/>
        <v>82.717872968980799</v>
      </c>
      <c r="AF281" s="91">
        <v>63</v>
      </c>
      <c r="AG281" s="95">
        <f t="shared" si="158"/>
        <v>77.777777777777786</v>
      </c>
      <c r="AH281" s="95" t="s">
        <v>29</v>
      </c>
      <c r="AI281" s="95" t="s">
        <v>29</v>
      </c>
      <c r="AJ281" s="248"/>
      <c r="AK281" s="249"/>
      <c r="AL281" s="250"/>
      <c r="AM281" s="251"/>
      <c r="AN281" s="252"/>
      <c r="AO281" s="252"/>
      <c r="AP281" s="248"/>
      <c r="AQ281" s="253"/>
      <c r="AR281" s="254"/>
      <c r="AS281" s="254"/>
      <c r="AT281" s="254"/>
      <c r="AU281" s="254"/>
      <c r="AV281" s="254"/>
      <c r="AW281" s="254"/>
      <c r="AX281" s="254"/>
      <c r="AY281" s="254"/>
      <c r="AZ281" s="254"/>
    </row>
    <row r="282" spans="1:52" ht="12" customHeight="1">
      <c r="B282" s="42" t="s">
        <v>265</v>
      </c>
      <c r="C282" s="58" t="s">
        <v>16</v>
      </c>
      <c r="D282" s="97">
        <v>45966</v>
      </c>
      <c r="E282" s="95">
        <f t="shared" si="145"/>
        <v>99.750439443588462</v>
      </c>
      <c r="F282" s="91">
        <v>223</v>
      </c>
      <c r="G282" s="95">
        <f t="shared" si="146"/>
        <v>88.142292490118578</v>
      </c>
      <c r="H282" s="91">
        <v>20</v>
      </c>
      <c r="I282" s="95">
        <f t="shared" si="147"/>
        <v>60.606060606060609</v>
      </c>
      <c r="J282" s="91">
        <f t="shared" si="161"/>
        <v>45743</v>
      </c>
      <c r="K282" s="95">
        <f t="shared" si="148"/>
        <v>99.814523871868715</v>
      </c>
      <c r="L282" s="91">
        <v>23640</v>
      </c>
      <c r="M282" s="95">
        <f t="shared" si="149"/>
        <v>101.34613735745519</v>
      </c>
      <c r="N282" s="91">
        <v>9536</v>
      </c>
      <c r="O282" s="95">
        <f t="shared" si="150"/>
        <v>81.34436577667833</v>
      </c>
      <c r="P282" s="91">
        <f t="shared" si="162"/>
        <v>-14104</v>
      </c>
      <c r="Q282" s="95">
        <f t="shared" si="151"/>
        <v>121.5547703180212</v>
      </c>
      <c r="R282" s="91">
        <f t="shared" si="159"/>
        <v>31639</v>
      </c>
      <c r="S282" s="95">
        <f t="shared" si="152"/>
        <v>92.444119795471153</v>
      </c>
      <c r="T282" s="91">
        <v>21627</v>
      </c>
      <c r="U282" s="95">
        <f t="shared" si="153"/>
        <v>91.438356164383563</v>
      </c>
      <c r="V282" s="91">
        <v>1531</v>
      </c>
      <c r="W282" s="95">
        <f t="shared" si="154"/>
        <v>72.628083491461098</v>
      </c>
      <c r="X282" s="91">
        <f t="shared" si="160"/>
        <v>10012</v>
      </c>
      <c r="Y282" s="95">
        <f t="shared" si="155"/>
        <v>94.694031968220941</v>
      </c>
      <c r="Z282" s="91">
        <v>100</v>
      </c>
      <c r="AA282" s="95">
        <f t="shared" si="156"/>
        <v>81.967213114754102</v>
      </c>
      <c r="AB282" s="95" t="s">
        <v>29</v>
      </c>
      <c r="AC282" s="95" t="s">
        <v>29</v>
      </c>
      <c r="AD282" s="91">
        <v>876</v>
      </c>
      <c r="AE282" s="95">
        <f t="shared" si="157"/>
        <v>69.689737470167074</v>
      </c>
      <c r="AF282" s="91">
        <v>30</v>
      </c>
      <c r="AG282" s="95">
        <f t="shared" si="158"/>
        <v>83.333333333333343</v>
      </c>
      <c r="AH282" s="95" t="s">
        <v>29</v>
      </c>
      <c r="AI282" s="95" t="s">
        <v>29</v>
      </c>
      <c r="AJ282" s="71"/>
      <c r="AK282" s="190"/>
      <c r="AL282" s="204"/>
      <c r="AM282" s="239"/>
      <c r="AN282" s="203"/>
      <c r="AO282" s="203"/>
      <c r="AP282" s="71"/>
      <c r="AQ282" s="205"/>
    </row>
    <row r="283" spans="1:52" s="240" customFormat="1" ht="12" customHeight="1">
      <c r="A283" s="238"/>
      <c r="B283" s="42" t="s">
        <v>266</v>
      </c>
      <c r="C283" s="58" t="s">
        <v>267</v>
      </c>
      <c r="D283" s="97">
        <v>46017</v>
      </c>
      <c r="E283" s="95">
        <f>D283/D271*100</f>
        <v>98.753165371904373</v>
      </c>
      <c r="F283" s="91">
        <v>227</v>
      </c>
      <c r="G283" s="95">
        <f t="shared" si="146"/>
        <v>89.723320158102766</v>
      </c>
      <c r="H283" s="91">
        <v>24</v>
      </c>
      <c r="I283" s="95">
        <f t="shared" si="147"/>
        <v>72.727272727272734</v>
      </c>
      <c r="J283" s="91">
        <f>D283-F283</f>
        <v>45790</v>
      </c>
      <c r="K283" s="95">
        <f t="shared" si="148"/>
        <v>98.80245981227749</v>
      </c>
      <c r="L283" s="91">
        <v>23943</v>
      </c>
      <c r="M283" s="95">
        <f t="shared" si="149"/>
        <v>100.52903388336063</v>
      </c>
      <c r="N283" s="91">
        <v>7728</v>
      </c>
      <c r="O283" s="95">
        <f t="shared" si="150"/>
        <v>86.899808838412227</v>
      </c>
      <c r="P283" s="91">
        <f>N283-L283</f>
        <v>-16215</v>
      </c>
      <c r="Q283" s="95">
        <f t="shared" si="151"/>
        <v>108.65049584561778</v>
      </c>
      <c r="R283" s="91">
        <f>J283+P283</f>
        <v>29575</v>
      </c>
      <c r="S283" s="95">
        <f t="shared" si="152"/>
        <v>94.124948282995447</v>
      </c>
      <c r="T283" s="91">
        <v>21907</v>
      </c>
      <c r="U283" s="95">
        <f t="shared" si="153"/>
        <v>98.653517067459234</v>
      </c>
      <c r="V283" s="91">
        <v>1544</v>
      </c>
      <c r="W283" s="95">
        <f t="shared" si="154"/>
        <v>91.686460807600952</v>
      </c>
      <c r="X283" s="91">
        <f t="shared" si="160"/>
        <v>7668</v>
      </c>
      <c r="Y283" s="95">
        <f t="shared" si="155"/>
        <v>83.212154096581656</v>
      </c>
      <c r="Z283" s="91">
        <v>91</v>
      </c>
      <c r="AA283" s="95">
        <f>Z283/Z271*100</f>
        <v>72.8</v>
      </c>
      <c r="AB283" s="95" t="s">
        <v>29</v>
      </c>
      <c r="AC283" s="95" t="s">
        <v>29</v>
      </c>
      <c r="AD283" s="91">
        <v>346</v>
      </c>
      <c r="AE283" s="95">
        <f>AD283/AD271*100</f>
        <v>40.467836257309941</v>
      </c>
      <c r="AF283" s="91">
        <v>30</v>
      </c>
      <c r="AG283" s="95">
        <f>AF283/AF271*100</f>
        <v>60</v>
      </c>
      <c r="AH283" s="95" t="s">
        <v>29</v>
      </c>
      <c r="AI283" s="95" t="s">
        <v>29</v>
      </c>
      <c r="AJ283" s="71"/>
      <c r="AK283" s="190"/>
      <c r="AL283" s="204"/>
      <c r="AM283" s="202"/>
      <c r="AN283" s="203"/>
      <c r="AO283" s="203"/>
      <c r="AP283" s="71"/>
      <c r="AQ283" s="205"/>
      <c r="AR283" s="72"/>
      <c r="AS283" s="72"/>
      <c r="AT283" s="72"/>
      <c r="AU283" s="72"/>
      <c r="AV283" s="72"/>
      <c r="AW283" s="72"/>
      <c r="AX283" s="72"/>
      <c r="AY283" s="72"/>
      <c r="AZ283" s="72"/>
    </row>
    <row r="284" spans="1:52" s="240" customFormat="1" ht="12" customHeight="1">
      <c r="A284" s="238"/>
      <c r="B284" s="42" t="s">
        <v>268</v>
      </c>
      <c r="C284" s="58" t="s">
        <v>269</v>
      </c>
      <c r="D284" s="97">
        <v>42404</v>
      </c>
      <c r="E284" s="95">
        <f>D284/D272*100</f>
        <v>94.710980076833735</v>
      </c>
      <c r="F284" s="91">
        <v>224</v>
      </c>
      <c r="G284" s="95">
        <f>F284/F272*100</f>
        <v>88.537549407114625</v>
      </c>
      <c r="H284" s="91">
        <v>21</v>
      </c>
      <c r="I284" s="95">
        <f>H284/H272*100</f>
        <v>63.636363636363633</v>
      </c>
      <c r="J284" s="91">
        <f t="shared" ref="J284:J291" si="163">D284-F284</f>
        <v>42180</v>
      </c>
      <c r="K284" s="95">
        <f t="shared" si="148"/>
        <v>94.746063478514785</v>
      </c>
      <c r="L284" s="91">
        <v>22657</v>
      </c>
      <c r="M284" s="95">
        <f t="shared" si="149"/>
        <v>96.330782312925166</v>
      </c>
      <c r="N284" s="91">
        <v>6260</v>
      </c>
      <c r="O284" s="95">
        <f t="shared" si="150"/>
        <v>89.084958019069305</v>
      </c>
      <c r="P284" s="91">
        <f t="shared" si="162"/>
        <v>-16397</v>
      </c>
      <c r="Q284" s="95">
        <f t="shared" si="151"/>
        <v>99.417934881464859</v>
      </c>
      <c r="R284" s="91">
        <f t="shared" si="159"/>
        <v>25783</v>
      </c>
      <c r="S284" s="95">
        <f t="shared" si="152"/>
        <v>91.996717333904229</v>
      </c>
      <c r="T284" s="91">
        <v>20218</v>
      </c>
      <c r="U284" s="95">
        <f t="shared" si="153"/>
        <v>94.987080103359176</v>
      </c>
      <c r="V284" s="91">
        <v>1258</v>
      </c>
      <c r="W284" s="95">
        <f t="shared" si="154"/>
        <v>71.803652968036531</v>
      </c>
      <c r="X284" s="91">
        <f t="shared" si="160"/>
        <v>5565</v>
      </c>
      <c r="Y284" s="95">
        <f t="shared" si="155"/>
        <v>82.554517133956381</v>
      </c>
      <c r="Z284" s="91">
        <v>77</v>
      </c>
      <c r="AA284" s="95">
        <f>Z284/Z272*100</f>
        <v>78.571428571428569</v>
      </c>
      <c r="AB284" s="95" t="s">
        <v>29</v>
      </c>
      <c r="AC284" s="95" t="s">
        <v>29</v>
      </c>
      <c r="AD284" s="91">
        <v>365</v>
      </c>
      <c r="AE284" s="95">
        <f>AD284/AD272*100</f>
        <v>64.147627416520208</v>
      </c>
      <c r="AF284" s="91">
        <v>39</v>
      </c>
      <c r="AG284" s="95">
        <f>AF284/AF272*100</f>
        <v>90.697674418604649</v>
      </c>
      <c r="AH284" s="95" t="s">
        <v>29</v>
      </c>
      <c r="AI284" s="95" t="s">
        <v>29</v>
      </c>
      <c r="AJ284" s="286"/>
      <c r="AK284" s="190"/>
      <c r="AL284" s="204"/>
      <c r="AM284" s="202"/>
      <c r="AN284" s="203"/>
      <c r="AO284" s="203"/>
      <c r="AP284" s="71"/>
      <c r="AQ284" s="205"/>
      <c r="AR284" s="72"/>
      <c r="AS284" s="72"/>
      <c r="AT284" s="72"/>
      <c r="AU284" s="72"/>
      <c r="AV284" s="72"/>
      <c r="AW284" s="72"/>
      <c r="AX284" s="72"/>
      <c r="AY284" s="72"/>
      <c r="AZ284" s="72"/>
    </row>
    <row r="285" spans="1:52" s="209" customFormat="1" ht="12" customHeight="1">
      <c r="A285" s="207"/>
      <c r="B285" s="43" t="s">
        <v>270</v>
      </c>
      <c r="C285" s="60" t="s">
        <v>271</v>
      </c>
      <c r="D285" s="99">
        <v>48006</v>
      </c>
      <c r="E285" s="93">
        <f>D285/D273*100</f>
        <v>97.909485835491822</v>
      </c>
      <c r="F285" s="92">
        <v>228</v>
      </c>
      <c r="G285" s="93">
        <f>F285/F273*100</f>
        <v>89.763779527559052</v>
      </c>
      <c r="H285" s="92">
        <v>25</v>
      </c>
      <c r="I285" s="93">
        <f>H285/H273*100</f>
        <v>73.529411764705884</v>
      </c>
      <c r="J285" s="92">
        <f t="shared" si="163"/>
        <v>47778</v>
      </c>
      <c r="K285" s="93">
        <f t="shared" si="148"/>
        <v>97.951903561104615</v>
      </c>
      <c r="L285" s="92">
        <v>25549</v>
      </c>
      <c r="M285" s="93">
        <f t="shared" si="149"/>
        <v>97.862642203240512</v>
      </c>
      <c r="N285" s="92">
        <v>10510</v>
      </c>
      <c r="O285" s="93">
        <f t="shared" si="150"/>
        <v>91.327771984706303</v>
      </c>
      <c r="P285" s="92">
        <f t="shared" si="162"/>
        <v>-15039</v>
      </c>
      <c r="Q285" s="93">
        <f t="shared" si="151"/>
        <v>103.01390506199056</v>
      </c>
      <c r="R285" s="92">
        <f t="shared" si="159"/>
        <v>32739</v>
      </c>
      <c r="S285" s="93">
        <f t="shared" si="152"/>
        <v>95.789689273801855</v>
      </c>
      <c r="T285" s="92">
        <v>22104</v>
      </c>
      <c r="U285" s="93">
        <f t="shared" si="153"/>
        <v>98.956887675157816</v>
      </c>
      <c r="V285" s="92">
        <v>1856</v>
      </c>
      <c r="W285" s="93">
        <f t="shared" si="154"/>
        <v>117.76649746192894</v>
      </c>
      <c r="X285" s="92">
        <f t="shared" si="160"/>
        <v>10635</v>
      </c>
      <c r="Y285" s="93">
        <f t="shared" si="155"/>
        <v>89.815049404611102</v>
      </c>
      <c r="Z285" s="92">
        <v>100</v>
      </c>
      <c r="AA285" s="93">
        <f>Z285/Z273*100</f>
        <v>97.087378640776706</v>
      </c>
      <c r="AB285" s="92" t="s">
        <v>167</v>
      </c>
      <c r="AC285" s="92" t="s">
        <v>167</v>
      </c>
      <c r="AD285" s="92">
        <v>511</v>
      </c>
      <c r="AE285" s="93">
        <f>AD285/AD273*100</f>
        <v>98.0806142034549</v>
      </c>
      <c r="AF285" s="92">
        <v>28</v>
      </c>
      <c r="AG285" s="93">
        <f>AF285/AF273*100</f>
        <v>62.222222222222221</v>
      </c>
      <c r="AH285" s="93" t="s">
        <v>29</v>
      </c>
      <c r="AI285" s="92" t="s">
        <v>167</v>
      </c>
      <c r="AJ285" s="299"/>
      <c r="AK285" s="266"/>
      <c r="AL285" s="267"/>
      <c r="AM285" s="264"/>
      <c r="AN285" s="265"/>
      <c r="AO285" s="265"/>
      <c r="AP285" s="263"/>
      <c r="AQ285" s="268"/>
      <c r="AR285" s="208"/>
      <c r="AS285" s="208"/>
      <c r="AT285" s="208"/>
      <c r="AU285" s="208"/>
      <c r="AV285" s="208"/>
      <c r="AW285" s="208"/>
      <c r="AX285" s="208"/>
      <c r="AY285" s="208"/>
      <c r="AZ285" s="208"/>
    </row>
    <row r="286" spans="1:52" ht="12" customHeight="1">
      <c r="A286" s="279"/>
      <c r="B286" s="42" t="s">
        <v>276</v>
      </c>
      <c r="C286" s="58" t="s">
        <v>277</v>
      </c>
      <c r="D286" s="79">
        <v>47170</v>
      </c>
      <c r="E286" s="83">
        <f t="shared" ref="E286:E291" si="164">D286/D274*100</f>
        <v>99.207100342818691</v>
      </c>
      <c r="F286" s="91">
        <v>229</v>
      </c>
      <c r="G286" s="83">
        <f t="shared" ref="G286:G297" si="165">F286/F274*100</f>
        <v>91.600000000000009</v>
      </c>
      <c r="H286" s="82">
        <v>26</v>
      </c>
      <c r="I286" s="83">
        <f>H286/H274*100</f>
        <v>86.666666666666671</v>
      </c>
      <c r="J286" s="82">
        <f t="shared" si="163"/>
        <v>46941</v>
      </c>
      <c r="K286" s="83">
        <f t="shared" si="148"/>
        <v>99.247309554517201</v>
      </c>
      <c r="L286" s="82">
        <v>24788</v>
      </c>
      <c r="M286" s="83">
        <f t="shared" si="149"/>
        <v>100.79290855121377</v>
      </c>
      <c r="N286" s="88">
        <v>10146</v>
      </c>
      <c r="O286" s="83">
        <f t="shared" si="150"/>
        <v>87.105082417582409</v>
      </c>
      <c r="P286" s="82">
        <f t="shared" si="162"/>
        <v>-14642</v>
      </c>
      <c r="Q286" s="83">
        <f t="shared" si="151"/>
        <v>113.10930861336423</v>
      </c>
      <c r="R286" s="82">
        <f t="shared" si="159"/>
        <v>32299</v>
      </c>
      <c r="S286" s="83">
        <f t="shared" si="152"/>
        <v>94.023637633907782</v>
      </c>
      <c r="T286" s="82">
        <v>21971</v>
      </c>
      <c r="U286" s="83">
        <f t="shared" si="153"/>
        <v>99.76841340477705</v>
      </c>
      <c r="V286" s="82">
        <v>1817</v>
      </c>
      <c r="W286" s="83">
        <f t="shared" si="154"/>
        <v>156.368330464716</v>
      </c>
      <c r="X286" s="82">
        <f t="shared" ref="X286:X290" si="166">R286-T286</f>
        <v>10328</v>
      </c>
      <c r="Y286" s="83">
        <f t="shared" si="155"/>
        <v>83.763179237631789</v>
      </c>
      <c r="Z286" s="82">
        <v>92</v>
      </c>
      <c r="AA286" s="83">
        <f t="shared" ref="AA286:AA297" si="167">Z286/Z274*100</f>
        <v>83.636363636363626</v>
      </c>
      <c r="AB286" s="83" t="s">
        <v>29</v>
      </c>
      <c r="AC286" s="83" t="s">
        <v>29</v>
      </c>
      <c r="AD286" s="305">
        <v>404</v>
      </c>
      <c r="AE286" s="95">
        <f t="shared" ref="AE286:AE291" si="168">AD286/AD274*100</f>
        <v>85.593220338983059</v>
      </c>
      <c r="AF286" s="305">
        <v>34</v>
      </c>
      <c r="AG286" s="306">
        <f t="shared" ref="AG286:AG297" si="169">AF286/AF274*100</f>
        <v>109.6774193548387</v>
      </c>
      <c r="AH286" s="83" t="s">
        <v>29</v>
      </c>
      <c r="AI286" s="83" t="s">
        <v>148</v>
      </c>
      <c r="AJ286" s="285"/>
      <c r="AK286" s="192"/>
      <c r="AL286" s="185"/>
      <c r="AM286" s="192"/>
      <c r="AN286" s="128"/>
      <c r="AO286" s="192"/>
      <c r="AP286" s="203"/>
      <c r="AQ286" s="127"/>
      <c r="AR286" s="77"/>
    </row>
    <row r="287" spans="1:52" s="240" customFormat="1" ht="12" customHeight="1">
      <c r="A287" s="281"/>
      <c r="B287" s="42" t="s">
        <v>278</v>
      </c>
      <c r="C287" s="58" t="s">
        <v>279</v>
      </c>
      <c r="D287" s="97">
        <v>48628</v>
      </c>
      <c r="E287" s="95">
        <f t="shared" si="164"/>
        <v>99.523137062278707</v>
      </c>
      <c r="F287" s="91">
        <v>229</v>
      </c>
      <c r="G287" s="95">
        <f t="shared" si="165"/>
        <v>93.469387755102034</v>
      </c>
      <c r="H287" s="91">
        <v>26</v>
      </c>
      <c r="I287" s="95">
        <f t="shared" ref="I287:I297" si="170">H287/H275*100</f>
        <v>104</v>
      </c>
      <c r="J287" s="91">
        <f t="shared" si="163"/>
        <v>48399</v>
      </c>
      <c r="K287" s="95">
        <f t="shared" si="148"/>
        <v>99.553644890571007</v>
      </c>
      <c r="L287" s="91">
        <v>26025</v>
      </c>
      <c r="M287" s="95">
        <f t="shared" si="149"/>
        <v>101.10329824016162</v>
      </c>
      <c r="N287" s="98">
        <v>9566</v>
      </c>
      <c r="O287" s="95">
        <f t="shared" si="150"/>
        <v>94.125750270589393</v>
      </c>
      <c r="P287" s="91">
        <f t="shared" si="162"/>
        <v>-16459</v>
      </c>
      <c r="Q287" s="95">
        <f t="shared" si="151"/>
        <v>105.655411477725</v>
      </c>
      <c r="R287" s="91">
        <f t="shared" si="159"/>
        <v>31940</v>
      </c>
      <c r="S287" s="95">
        <f t="shared" si="152"/>
        <v>96.676554270839645</v>
      </c>
      <c r="T287" s="91">
        <v>22530</v>
      </c>
      <c r="U287" s="95">
        <f t="shared" si="153"/>
        <v>95.429709009276124</v>
      </c>
      <c r="V287" s="91">
        <v>1319</v>
      </c>
      <c r="W287" s="95">
        <f t="shared" si="154"/>
        <v>125.73879885605339</v>
      </c>
      <c r="X287" s="91">
        <f t="shared" si="166"/>
        <v>9410</v>
      </c>
      <c r="Y287" s="95">
        <f t="shared" si="155"/>
        <v>99.79849400784812</v>
      </c>
      <c r="Z287" s="91">
        <v>110</v>
      </c>
      <c r="AA287" s="95">
        <f t="shared" si="167"/>
        <v>118.27956989247312</v>
      </c>
      <c r="AB287" s="95" t="s">
        <v>29</v>
      </c>
      <c r="AC287" s="95" t="s">
        <v>29</v>
      </c>
      <c r="AD287" s="91">
        <v>439</v>
      </c>
      <c r="AE287" s="95">
        <f t="shared" si="168"/>
        <v>88.329979879275655</v>
      </c>
      <c r="AF287" s="91">
        <v>27</v>
      </c>
      <c r="AG287" s="306">
        <f t="shared" si="169"/>
        <v>122.72727272727273</v>
      </c>
      <c r="AH287" s="95" t="s">
        <v>29</v>
      </c>
      <c r="AI287" s="95" t="s">
        <v>29</v>
      </c>
      <c r="AJ287" s="285"/>
      <c r="AK287" s="239"/>
      <c r="AL287" s="204"/>
      <c r="AM287" s="239"/>
      <c r="AN287" s="203"/>
      <c r="AO287" s="202"/>
      <c r="AP287" s="203"/>
      <c r="AQ287" s="284"/>
      <c r="AR287" s="282"/>
      <c r="AS287" s="72"/>
      <c r="AT287" s="72"/>
      <c r="AU287" s="72"/>
      <c r="AV287" s="72"/>
      <c r="AW287" s="72"/>
      <c r="AX287" s="72"/>
      <c r="AY287" s="72"/>
      <c r="AZ287" s="72"/>
    </row>
    <row r="288" spans="1:52" s="240" customFormat="1" ht="12" customHeight="1">
      <c r="A288" s="281"/>
      <c r="B288" s="42" t="s">
        <v>280</v>
      </c>
      <c r="C288" s="58" t="s">
        <v>10</v>
      </c>
      <c r="D288" s="97">
        <v>46084</v>
      </c>
      <c r="E288" s="95">
        <f t="shared" si="164"/>
        <v>100.53886598163055</v>
      </c>
      <c r="F288" s="91">
        <v>215</v>
      </c>
      <c r="G288" s="95">
        <f t="shared" si="165"/>
        <v>93.073593073593074</v>
      </c>
      <c r="H288" s="91">
        <v>24</v>
      </c>
      <c r="I288" s="95">
        <f t="shared" si="170"/>
        <v>85.714285714285708</v>
      </c>
      <c r="J288" s="91">
        <f t="shared" si="163"/>
        <v>45869</v>
      </c>
      <c r="K288" s="95">
        <f t="shared" si="148"/>
        <v>100.57667850721397</v>
      </c>
      <c r="L288" s="91">
        <v>24938</v>
      </c>
      <c r="M288" s="95">
        <f t="shared" si="149"/>
        <v>107.85399186921548</v>
      </c>
      <c r="N288" s="98">
        <v>7077</v>
      </c>
      <c r="O288" s="95">
        <f t="shared" si="150"/>
        <v>89.344779699532879</v>
      </c>
      <c r="P288" s="91">
        <f t="shared" si="162"/>
        <v>-17861</v>
      </c>
      <c r="Q288" s="95">
        <f t="shared" si="151"/>
        <v>117.49884875995001</v>
      </c>
      <c r="R288" s="91">
        <f t="shared" si="159"/>
        <v>28008</v>
      </c>
      <c r="S288" s="95">
        <f t="shared" si="152"/>
        <v>92.116428219042916</v>
      </c>
      <c r="T288" s="91">
        <v>22850</v>
      </c>
      <c r="U288" s="95">
        <f t="shared" si="153"/>
        <v>91.686060508787421</v>
      </c>
      <c r="V288" s="91">
        <v>1496</v>
      </c>
      <c r="W288" s="95">
        <f t="shared" si="154"/>
        <v>96.765847347994821</v>
      </c>
      <c r="X288" s="91">
        <f t="shared" si="166"/>
        <v>5158</v>
      </c>
      <c r="Y288" s="95">
        <f t="shared" si="155"/>
        <v>94.072587999270468</v>
      </c>
      <c r="Z288" s="91">
        <v>92</v>
      </c>
      <c r="AA288" s="95">
        <f t="shared" si="167"/>
        <v>82.882882882882882</v>
      </c>
      <c r="AB288" s="95" t="s">
        <v>29</v>
      </c>
      <c r="AC288" s="95" t="s">
        <v>29</v>
      </c>
      <c r="AD288" s="91">
        <v>367</v>
      </c>
      <c r="AE288" s="95">
        <f t="shared" si="168"/>
        <v>63.937282229965156</v>
      </c>
      <c r="AF288" s="91">
        <v>28</v>
      </c>
      <c r="AG288" s="306">
        <f t="shared" si="169"/>
        <v>49.122807017543856</v>
      </c>
      <c r="AH288" s="95" t="s">
        <v>29</v>
      </c>
      <c r="AI288" s="95" t="s">
        <v>29</v>
      </c>
      <c r="AJ288" s="285"/>
      <c r="AK288" s="239"/>
      <c r="AL288" s="204"/>
      <c r="AM288" s="239"/>
      <c r="AN288" s="203"/>
      <c r="AO288" s="202"/>
      <c r="AP288" s="203"/>
      <c r="AQ288" s="284"/>
      <c r="AR288" s="72"/>
      <c r="AS288" s="72"/>
      <c r="AT288" s="72"/>
      <c r="AU288" s="72"/>
      <c r="AV288" s="72"/>
      <c r="AW288" s="72"/>
      <c r="AX288" s="72"/>
      <c r="AY288" s="72"/>
      <c r="AZ288" s="72"/>
    </row>
    <row r="289" spans="1:52" s="240" customFormat="1" ht="12" customHeight="1">
      <c r="A289" s="281"/>
      <c r="B289" s="42" t="s">
        <v>281</v>
      </c>
      <c r="C289" s="58" t="s">
        <v>282</v>
      </c>
      <c r="D289" s="97">
        <v>45431</v>
      </c>
      <c r="E289" s="95">
        <f t="shared" si="164"/>
        <v>97.970758216164938</v>
      </c>
      <c r="F289" s="91">
        <v>211</v>
      </c>
      <c r="G289" s="95">
        <f t="shared" si="165"/>
        <v>91.341991341991346</v>
      </c>
      <c r="H289" s="91">
        <v>20</v>
      </c>
      <c r="I289" s="95">
        <f t="shared" si="170"/>
        <v>71.428571428571431</v>
      </c>
      <c r="J289" s="91">
        <f t="shared" si="163"/>
        <v>45220</v>
      </c>
      <c r="K289" s="95">
        <f t="shared" si="148"/>
        <v>98.003944431200011</v>
      </c>
      <c r="L289" s="91">
        <v>24529</v>
      </c>
      <c r="M289" s="95">
        <f t="shared" si="149"/>
        <v>105.11227288309908</v>
      </c>
      <c r="N289" s="98">
        <v>7695</v>
      </c>
      <c r="O289" s="95">
        <f t="shared" si="150"/>
        <v>96.707301746889527</v>
      </c>
      <c r="P289" s="91">
        <f t="shared" si="162"/>
        <v>-16834</v>
      </c>
      <c r="Q289" s="95">
        <f t="shared" si="151"/>
        <v>109.46095324793549</v>
      </c>
      <c r="R289" s="91">
        <f t="shared" si="159"/>
        <v>28386</v>
      </c>
      <c r="S289" s="95">
        <f t="shared" si="152"/>
        <v>92.276184903452304</v>
      </c>
      <c r="T289" s="91">
        <v>22490</v>
      </c>
      <c r="U289" s="95">
        <f t="shared" si="153"/>
        <v>89.508875268646023</v>
      </c>
      <c r="V289" s="91">
        <v>1579</v>
      </c>
      <c r="W289" s="95">
        <f t="shared" si="154"/>
        <v>95.407854984894257</v>
      </c>
      <c r="X289" s="91">
        <f t="shared" si="166"/>
        <v>5896</v>
      </c>
      <c r="Y289" s="95">
        <f t="shared" si="155"/>
        <v>104.61320085166786</v>
      </c>
      <c r="Z289" s="91">
        <v>106</v>
      </c>
      <c r="AA289" s="95">
        <f t="shared" si="167"/>
        <v>74.12587412587412</v>
      </c>
      <c r="AB289" s="95" t="s">
        <v>29</v>
      </c>
      <c r="AC289" s="95" t="s">
        <v>29</v>
      </c>
      <c r="AD289" s="91">
        <v>403</v>
      </c>
      <c r="AE289" s="95">
        <f t="shared" si="168"/>
        <v>69.482758620689651</v>
      </c>
      <c r="AF289" s="91">
        <v>34</v>
      </c>
      <c r="AG289" s="306">
        <f t="shared" si="169"/>
        <v>73.91304347826086</v>
      </c>
      <c r="AH289" s="95" t="s">
        <v>29</v>
      </c>
      <c r="AI289" s="95" t="s">
        <v>29</v>
      </c>
      <c r="AJ289" s="286"/>
      <c r="AK289" s="239"/>
      <c r="AL289" s="203"/>
      <c r="AM289" s="239"/>
      <c r="AN289" s="203"/>
      <c r="AO289" s="202"/>
      <c r="AP289" s="203"/>
      <c r="AQ289" s="284"/>
      <c r="AR289" s="72"/>
      <c r="AS289" s="72"/>
      <c r="AT289" s="72"/>
      <c r="AU289" s="72"/>
      <c r="AV289" s="72"/>
      <c r="AW289" s="72"/>
      <c r="AX289" s="72"/>
      <c r="AY289" s="72"/>
      <c r="AZ289" s="72"/>
    </row>
    <row r="290" spans="1:52" s="240" customFormat="1" ht="12" customHeight="1">
      <c r="A290" s="281"/>
      <c r="B290" s="42" t="s">
        <v>283</v>
      </c>
      <c r="C290" s="58" t="s">
        <v>284</v>
      </c>
      <c r="D290" s="97">
        <v>44895</v>
      </c>
      <c r="E290" s="95">
        <f t="shared" si="164"/>
        <v>99.303251493032519</v>
      </c>
      <c r="F290" s="91">
        <v>209</v>
      </c>
      <c r="G290" s="95">
        <f t="shared" si="165"/>
        <v>89.316239316239319</v>
      </c>
      <c r="H290" s="91">
        <v>18</v>
      </c>
      <c r="I290" s="95">
        <f t="shared" si="170"/>
        <v>58.064516129032263</v>
      </c>
      <c r="J290" s="91">
        <f t="shared" si="163"/>
        <v>44686</v>
      </c>
      <c r="K290" s="95">
        <f t="shared" si="148"/>
        <v>99.355211668445392</v>
      </c>
      <c r="L290" s="91">
        <v>24249</v>
      </c>
      <c r="M290" s="95">
        <f t="shared" si="149"/>
        <v>103.61492116395334</v>
      </c>
      <c r="N290" s="98">
        <v>8038</v>
      </c>
      <c r="O290" s="95">
        <f t="shared" si="150"/>
        <v>113.8849532445452</v>
      </c>
      <c r="P290" s="91">
        <f t="shared" si="162"/>
        <v>-16211</v>
      </c>
      <c r="Q290" s="95">
        <f t="shared" si="151"/>
        <v>99.180177424288772</v>
      </c>
      <c r="R290" s="91">
        <f t="shared" si="159"/>
        <v>28475</v>
      </c>
      <c r="S290" s="95">
        <f t="shared" si="152"/>
        <v>99.455136041353782</v>
      </c>
      <c r="T290" s="91">
        <v>22201</v>
      </c>
      <c r="U290" s="95">
        <f t="shared" si="153"/>
        <v>92.930096274591875</v>
      </c>
      <c r="V290" s="91">
        <v>1737</v>
      </c>
      <c r="W290" s="95">
        <f t="shared" si="154"/>
        <v>103.57781753130591</v>
      </c>
      <c r="X290" s="91">
        <f t="shared" si="166"/>
        <v>6274</v>
      </c>
      <c r="Y290" s="95">
        <f t="shared" si="155"/>
        <v>132.33495043239822</v>
      </c>
      <c r="Z290" s="91">
        <v>119</v>
      </c>
      <c r="AA290" s="95">
        <f t="shared" si="167"/>
        <v>83.216783216783213</v>
      </c>
      <c r="AB290" s="95" t="s">
        <v>29</v>
      </c>
      <c r="AC290" s="95" t="s">
        <v>29</v>
      </c>
      <c r="AD290" s="307">
        <v>468</v>
      </c>
      <c r="AE290" s="95">
        <f t="shared" si="168"/>
        <v>83.27402135231317</v>
      </c>
      <c r="AF290" s="91">
        <v>25</v>
      </c>
      <c r="AG290" s="306">
        <f t="shared" si="169"/>
        <v>192.30769230769232</v>
      </c>
      <c r="AH290" s="95" t="s">
        <v>29</v>
      </c>
      <c r="AI290" s="95" t="s">
        <v>29</v>
      </c>
      <c r="AJ290" s="286"/>
      <c r="AK290" s="239"/>
      <c r="AL290" s="204"/>
      <c r="AM290" s="239"/>
      <c r="AN290" s="203"/>
      <c r="AO290" s="202"/>
      <c r="AP290" s="203"/>
      <c r="AQ290" s="284"/>
      <c r="AR290" s="72"/>
      <c r="AS290" s="72"/>
      <c r="AT290" s="72"/>
      <c r="AU290" s="72"/>
      <c r="AV290" s="72"/>
      <c r="AW290" s="72"/>
      <c r="AX290" s="72"/>
      <c r="AY290" s="72"/>
      <c r="AZ290" s="72"/>
    </row>
    <row r="291" spans="1:52" s="240" customFormat="1" ht="12" customHeight="1">
      <c r="A291" s="281"/>
      <c r="B291" s="42" t="s">
        <v>285</v>
      </c>
      <c r="C291" s="58" t="s">
        <v>13</v>
      </c>
      <c r="D291" s="97">
        <v>43795</v>
      </c>
      <c r="E291" s="95">
        <f t="shared" si="164"/>
        <v>100.65502183406115</v>
      </c>
      <c r="F291" s="91">
        <v>213</v>
      </c>
      <c r="G291" s="95">
        <f t="shared" si="165"/>
        <v>91.416309012875544</v>
      </c>
      <c r="H291" s="91">
        <v>22</v>
      </c>
      <c r="I291" s="95">
        <f t="shared" si="170"/>
        <v>73.333333333333329</v>
      </c>
      <c r="J291" s="91">
        <f t="shared" si="163"/>
        <v>43582</v>
      </c>
      <c r="K291" s="95">
        <f t="shared" si="148"/>
        <v>100.70476234489452</v>
      </c>
      <c r="L291" s="91">
        <v>22483</v>
      </c>
      <c r="M291" s="95">
        <f t="shared" si="149"/>
        <v>104.7865398956003</v>
      </c>
      <c r="N291" s="98">
        <v>6926</v>
      </c>
      <c r="O291" s="95">
        <f t="shared" si="150"/>
        <v>125.06319971108704</v>
      </c>
      <c r="P291" s="91">
        <f t="shared" si="162"/>
        <v>-15557</v>
      </c>
      <c r="Q291" s="95">
        <f t="shared" si="151"/>
        <v>97.732127151652222</v>
      </c>
      <c r="R291" s="91">
        <f t="shared" si="159"/>
        <v>28025</v>
      </c>
      <c r="S291" s="95">
        <f t="shared" si="152"/>
        <v>102.43429949925071</v>
      </c>
      <c r="T291" s="91">
        <v>22892</v>
      </c>
      <c r="U291" s="95">
        <f t="shared" si="153"/>
        <v>92.49292929292929</v>
      </c>
      <c r="V291" s="91">
        <v>1957</v>
      </c>
      <c r="W291" s="95">
        <f t="shared" si="154"/>
        <v>109.82042648709316</v>
      </c>
      <c r="X291" s="91">
        <f>R291-T291</f>
        <v>5133</v>
      </c>
      <c r="Y291" s="95">
        <f t="shared" si="155"/>
        <v>196.74204676121118</v>
      </c>
      <c r="Z291" s="91">
        <v>75</v>
      </c>
      <c r="AA291" s="95">
        <f t="shared" si="167"/>
        <v>54.744525547445257</v>
      </c>
      <c r="AB291" s="95" t="s">
        <v>29</v>
      </c>
      <c r="AC291" s="95" t="s">
        <v>29</v>
      </c>
      <c r="AD291" s="91">
        <v>472</v>
      </c>
      <c r="AE291" s="95">
        <f t="shared" si="168"/>
        <v>92.549019607843135</v>
      </c>
      <c r="AF291" s="91">
        <v>14</v>
      </c>
      <c r="AG291" s="306">
        <f t="shared" si="169"/>
        <v>175</v>
      </c>
      <c r="AH291" s="95" t="s">
        <v>29</v>
      </c>
      <c r="AI291" s="95" t="s">
        <v>29</v>
      </c>
      <c r="AJ291" s="286"/>
      <c r="AK291" s="239"/>
      <c r="AL291" s="204"/>
      <c r="AM291" s="239"/>
      <c r="AN291" s="203"/>
      <c r="AO291" s="202"/>
      <c r="AP291" s="203"/>
      <c r="AQ291" s="284"/>
      <c r="AR291" s="72"/>
      <c r="AS291" s="72"/>
      <c r="AT291" s="72"/>
      <c r="AU291" s="72"/>
      <c r="AV291" s="72"/>
      <c r="AW291" s="72"/>
      <c r="AX291" s="72"/>
      <c r="AY291" s="72"/>
      <c r="AZ291" s="72"/>
    </row>
    <row r="292" spans="1:52" s="240" customFormat="1" ht="12" customHeight="1">
      <c r="A292" s="281"/>
      <c r="B292" s="42" t="s">
        <v>286</v>
      </c>
      <c r="C292" s="58" t="s">
        <v>14</v>
      </c>
      <c r="D292" s="97">
        <v>44866</v>
      </c>
      <c r="E292" s="95">
        <f>D292/D280*100</f>
        <v>98.243846894981175</v>
      </c>
      <c r="F292" s="91">
        <v>218</v>
      </c>
      <c r="G292" s="95">
        <f t="shared" si="165"/>
        <v>92.765957446808514</v>
      </c>
      <c r="H292" s="91">
        <v>27</v>
      </c>
      <c r="I292" s="95">
        <f t="shared" si="170"/>
        <v>84.375</v>
      </c>
      <c r="J292" s="91">
        <f>D292-F292</f>
        <v>44648</v>
      </c>
      <c r="K292" s="95">
        <f t="shared" si="148"/>
        <v>98.272181013800548</v>
      </c>
      <c r="L292" s="91">
        <v>23888</v>
      </c>
      <c r="M292" s="95">
        <f t="shared" si="149"/>
        <v>104.08714596949891</v>
      </c>
      <c r="N292" s="98">
        <v>7153</v>
      </c>
      <c r="O292" s="95">
        <f t="shared" si="150"/>
        <v>128.02935385716842</v>
      </c>
      <c r="P292" s="91">
        <f t="shared" si="162"/>
        <v>-16735</v>
      </c>
      <c r="Q292" s="95">
        <f t="shared" si="151"/>
        <v>96.383113517249313</v>
      </c>
      <c r="R292" s="91">
        <f t="shared" si="159"/>
        <v>27913</v>
      </c>
      <c r="S292" s="95">
        <f t="shared" si="152"/>
        <v>99.440684004275028</v>
      </c>
      <c r="T292" s="91">
        <v>23129</v>
      </c>
      <c r="U292" s="95">
        <f t="shared" si="153"/>
        <v>99.471013246172362</v>
      </c>
      <c r="V292" s="91">
        <v>2054</v>
      </c>
      <c r="W292" s="95">
        <f t="shared" si="154"/>
        <v>103.37191746351284</v>
      </c>
      <c r="X292" s="91">
        <f t="shared" ref="X292:X302" si="171">R292-T292</f>
        <v>4784</v>
      </c>
      <c r="Y292" s="95">
        <f t="shared" si="155"/>
        <v>99.294312992943134</v>
      </c>
      <c r="Z292" s="91">
        <v>87</v>
      </c>
      <c r="AA292" s="95">
        <f t="shared" si="167"/>
        <v>65.909090909090907</v>
      </c>
      <c r="AB292" s="95" t="s">
        <v>29</v>
      </c>
      <c r="AC292" s="95" t="s">
        <v>29</v>
      </c>
      <c r="AD292" s="91">
        <v>363</v>
      </c>
      <c r="AE292" s="95">
        <f>AD292/AD280*100</f>
        <v>73.333333333333329</v>
      </c>
      <c r="AF292" s="91">
        <v>30</v>
      </c>
      <c r="AG292" s="306">
        <f t="shared" si="169"/>
        <v>46.153846153846153</v>
      </c>
      <c r="AH292" s="95" t="s">
        <v>29</v>
      </c>
      <c r="AI292" s="95" t="s">
        <v>29</v>
      </c>
      <c r="AJ292" s="286"/>
      <c r="AK292" s="239"/>
      <c r="AL292" s="204"/>
      <c r="AM292" s="239"/>
      <c r="AN292" s="203"/>
      <c r="AO292" s="202"/>
      <c r="AP292" s="203"/>
      <c r="AQ292" s="284"/>
      <c r="AR292" s="72"/>
      <c r="AS292" s="72"/>
      <c r="AT292" s="72"/>
      <c r="AU292" s="72"/>
      <c r="AV292" s="72"/>
      <c r="AW292" s="72"/>
      <c r="AX292" s="72"/>
      <c r="AY292" s="72"/>
      <c r="AZ292" s="72"/>
    </row>
    <row r="293" spans="1:52" s="240" customFormat="1" ht="12" customHeight="1">
      <c r="A293" s="281"/>
      <c r="B293" s="42" t="s">
        <v>287</v>
      </c>
      <c r="C293" s="58" t="s">
        <v>15</v>
      </c>
      <c r="D293" s="97">
        <v>43493</v>
      </c>
      <c r="E293" s="95">
        <f>D293/D281*100</f>
        <v>98.796083865252257</v>
      </c>
      <c r="F293" s="91">
        <v>215</v>
      </c>
      <c r="G293" s="95">
        <f t="shared" si="165"/>
        <v>92.274678111587988</v>
      </c>
      <c r="H293" s="91">
        <v>24</v>
      </c>
      <c r="I293" s="95">
        <f t="shared" si="170"/>
        <v>80</v>
      </c>
      <c r="J293" s="91">
        <f t="shared" ref="J293:J303" si="172">D293-F293</f>
        <v>43278</v>
      </c>
      <c r="K293" s="95">
        <f t="shared" si="148"/>
        <v>98.830783283854757</v>
      </c>
      <c r="L293" s="91">
        <v>22989</v>
      </c>
      <c r="M293" s="95">
        <f t="shared" si="149"/>
        <v>102.72576969480316</v>
      </c>
      <c r="N293" s="98">
        <v>7781</v>
      </c>
      <c r="O293" s="95">
        <f t="shared" si="150"/>
        <v>136.46089091546824</v>
      </c>
      <c r="P293" s="91">
        <f t="shared" si="162"/>
        <v>-15208</v>
      </c>
      <c r="Q293" s="95">
        <f t="shared" si="151"/>
        <v>91.191461293997719</v>
      </c>
      <c r="R293" s="91">
        <f t="shared" si="159"/>
        <v>28070</v>
      </c>
      <c r="S293" s="95">
        <f t="shared" si="152"/>
        <v>103.52967211300852</v>
      </c>
      <c r="T293" s="91">
        <v>21309</v>
      </c>
      <c r="U293" s="95">
        <f t="shared" si="153"/>
        <v>95.231498033607437</v>
      </c>
      <c r="V293" s="91">
        <v>1821</v>
      </c>
      <c r="W293" s="95">
        <f t="shared" si="154"/>
        <v>97.745571658615134</v>
      </c>
      <c r="X293" s="91">
        <f t="shared" si="171"/>
        <v>6761</v>
      </c>
      <c r="Y293" s="95">
        <f t="shared" si="155"/>
        <v>142.72746464006755</v>
      </c>
      <c r="Z293" s="91">
        <v>120</v>
      </c>
      <c r="AA293" s="95">
        <f t="shared" si="167"/>
        <v>82.758620689655174</v>
      </c>
      <c r="AB293" s="95" t="s">
        <v>29</v>
      </c>
      <c r="AC293" s="95" t="s">
        <v>29</v>
      </c>
      <c r="AD293" s="91">
        <v>601</v>
      </c>
      <c r="AE293" s="95">
        <f t="shared" ref="AE293:AE303" si="173">AD293/AD281*100</f>
        <v>107.32142857142857</v>
      </c>
      <c r="AF293" s="91">
        <v>52</v>
      </c>
      <c r="AG293" s="306">
        <f t="shared" si="169"/>
        <v>82.539682539682531</v>
      </c>
      <c r="AH293" s="95" t="s">
        <v>29</v>
      </c>
      <c r="AI293" s="95" t="s">
        <v>29</v>
      </c>
      <c r="AJ293" s="286"/>
      <c r="AK293" s="239"/>
      <c r="AL293" s="204"/>
      <c r="AM293" s="239"/>
      <c r="AN293" s="203"/>
      <c r="AO293" s="202"/>
      <c r="AP293" s="203"/>
      <c r="AQ293" s="284"/>
      <c r="AR293" s="72"/>
      <c r="AS293" s="72"/>
      <c r="AT293" s="72"/>
      <c r="AU293" s="72"/>
      <c r="AV293" s="72"/>
      <c r="AW293" s="72"/>
      <c r="AX293" s="72"/>
      <c r="AY293" s="72"/>
      <c r="AZ293" s="72"/>
    </row>
    <row r="294" spans="1:52" s="240" customFormat="1" ht="12" customHeight="1">
      <c r="A294" s="281"/>
      <c r="B294" s="42" t="s">
        <v>288</v>
      </c>
      <c r="C294" s="58" t="s">
        <v>16</v>
      </c>
      <c r="D294" s="97">
        <v>45441</v>
      </c>
      <c r="E294" s="95">
        <f>D294/D282*100</f>
        <v>98.857851455423571</v>
      </c>
      <c r="F294" s="91">
        <v>217</v>
      </c>
      <c r="G294" s="95">
        <f t="shared" si="165"/>
        <v>97.309417040358753</v>
      </c>
      <c r="H294" s="91">
        <v>26</v>
      </c>
      <c r="I294" s="95">
        <f t="shared" si="170"/>
        <v>130</v>
      </c>
      <c r="J294" s="91">
        <f t="shared" si="172"/>
        <v>45224</v>
      </c>
      <c r="K294" s="95">
        <f t="shared" si="148"/>
        <v>98.865400170517887</v>
      </c>
      <c r="L294" s="91">
        <v>24196</v>
      </c>
      <c r="M294" s="95">
        <f t="shared" si="149"/>
        <v>102.35194585448393</v>
      </c>
      <c r="N294" s="98">
        <v>12143</v>
      </c>
      <c r="O294" s="95">
        <f t="shared" si="150"/>
        <v>127.33850671140941</v>
      </c>
      <c r="P294" s="91">
        <f t="shared" si="162"/>
        <v>-12053</v>
      </c>
      <c r="Q294" s="95">
        <f t="shared" si="151"/>
        <v>85.458026091888826</v>
      </c>
      <c r="R294" s="91">
        <f t="shared" si="159"/>
        <v>33171</v>
      </c>
      <c r="S294" s="95">
        <f t="shared" si="152"/>
        <v>104.84212522519675</v>
      </c>
      <c r="T294" s="91">
        <v>21269</v>
      </c>
      <c r="U294" s="95">
        <f t="shared" si="153"/>
        <v>98.344661765385865</v>
      </c>
      <c r="V294" s="91">
        <v>1537</v>
      </c>
      <c r="W294" s="95">
        <f t="shared" si="154"/>
        <v>100.39190071848465</v>
      </c>
      <c r="X294" s="91">
        <f t="shared" si="171"/>
        <v>11902</v>
      </c>
      <c r="Y294" s="95">
        <f t="shared" si="155"/>
        <v>118.87734718337994</v>
      </c>
      <c r="Z294" s="91">
        <v>108</v>
      </c>
      <c r="AA294" s="95">
        <f t="shared" si="167"/>
        <v>108</v>
      </c>
      <c r="AB294" s="95" t="s">
        <v>29</v>
      </c>
      <c r="AC294" s="95" t="s">
        <v>29</v>
      </c>
      <c r="AD294" s="91">
        <v>790</v>
      </c>
      <c r="AE294" s="95">
        <f t="shared" si="173"/>
        <v>90.182648401826484</v>
      </c>
      <c r="AF294" s="91">
        <v>30</v>
      </c>
      <c r="AG294" s="306">
        <f t="shared" si="169"/>
        <v>100</v>
      </c>
      <c r="AH294" s="95" t="s">
        <v>29</v>
      </c>
      <c r="AI294" s="95" t="s">
        <v>29</v>
      </c>
      <c r="AJ294" s="286"/>
      <c r="AK294" s="239"/>
      <c r="AL294" s="204"/>
      <c r="AM294" s="239"/>
      <c r="AN294" s="203"/>
      <c r="AO294" s="203"/>
      <c r="AP294" s="203"/>
      <c r="AQ294" s="284"/>
      <c r="AR294" s="72"/>
      <c r="AS294" s="72"/>
      <c r="AT294" s="72"/>
      <c r="AU294" s="72"/>
      <c r="AV294" s="72"/>
      <c r="AW294" s="72"/>
      <c r="AX294" s="72"/>
      <c r="AY294" s="72"/>
      <c r="AZ294" s="72"/>
    </row>
    <row r="295" spans="1:52" s="240" customFormat="1" ht="12" customHeight="1">
      <c r="A295" s="281"/>
      <c r="B295" s="42" t="s">
        <v>289</v>
      </c>
      <c r="C295" s="58" t="s">
        <v>290</v>
      </c>
      <c r="D295" s="97">
        <v>45824</v>
      </c>
      <c r="E295" s="95">
        <f t="shared" ref="E295:E303" si="174">D295/D283*100</f>
        <v>99.58058978203708</v>
      </c>
      <c r="F295" s="91">
        <v>230</v>
      </c>
      <c r="G295" s="95">
        <f t="shared" si="165"/>
        <v>101.32158590308372</v>
      </c>
      <c r="H295" s="91">
        <v>27</v>
      </c>
      <c r="I295" s="95">
        <f t="shared" si="170"/>
        <v>112.5</v>
      </c>
      <c r="J295" s="91">
        <f t="shared" si="172"/>
        <v>45594</v>
      </c>
      <c r="K295" s="95">
        <f t="shared" si="148"/>
        <v>99.571958943000666</v>
      </c>
      <c r="L295" s="91">
        <v>24834</v>
      </c>
      <c r="M295" s="95">
        <f t="shared" si="149"/>
        <v>103.72133817817316</v>
      </c>
      <c r="N295" s="98">
        <v>9636</v>
      </c>
      <c r="O295" s="95">
        <f t="shared" si="150"/>
        <v>124.68944099378882</v>
      </c>
      <c r="P295" s="91">
        <f t="shared" si="162"/>
        <v>-15198</v>
      </c>
      <c r="Q295" s="95">
        <f t="shared" si="151"/>
        <v>93.728029602220161</v>
      </c>
      <c r="R295" s="91">
        <f t="shared" si="159"/>
        <v>30396</v>
      </c>
      <c r="S295" s="95">
        <f t="shared" si="152"/>
        <v>102.77599323753171</v>
      </c>
      <c r="T295" s="91">
        <v>21972</v>
      </c>
      <c r="U295" s="95">
        <f t="shared" si="153"/>
        <v>100.29670881453416</v>
      </c>
      <c r="V295" s="91">
        <v>1861</v>
      </c>
      <c r="W295" s="95">
        <f t="shared" si="154"/>
        <v>120.53108808290156</v>
      </c>
      <c r="X295" s="91">
        <f t="shared" si="171"/>
        <v>8424</v>
      </c>
      <c r="Y295" s="95">
        <f t="shared" si="155"/>
        <v>109.85915492957747</v>
      </c>
      <c r="Z295" s="91">
        <v>118</v>
      </c>
      <c r="AA295" s="95">
        <f t="shared" si="167"/>
        <v>129.67032967032966</v>
      </c>
      <c r="AB295" s="95" t="s">
        <v>29</v>
      </c>
      <c r="AC295" s="95" t="s">
        <v>29</v>
      </c>
      <c r="AD295" s="91">
        <v>460</v>
      </c>
      <c r="AE295" s="95">
        <f t="shared" si="173"/>
        <v>132.94797687861271</v>
      </c>
      <c r="AF295" s="91">
        <v>27</v>
      </c>
      <c r="AG295" s="306">
        <f t="shared" si="169"/>
        <v>90</v>
      </c>
      <c r="AH295" s="95" t="s">
        <v>29</v>
      </c>
      <c r="AI295" s="95" t="s">
        <v>29</v>
      </c>
      <c r="AJ295" s="300"/>
      <c r="AK295" s="239"/>
      <c r="AL295" s="287"/>
      <c r="AM295" s="239"/>
      <c r="AN295" s="288"/>
      <c r="AO295" s="203"/>
      <c r="AP295" s="288"/>
      <c r="AQ295" s="284"/>
      <c r="AR295" s="72"/>
      <c r="AS295" s="72"/>
      <c r="AT295" s="72"/>
      <c r="AU295" s="72"/>
      <c r="AV295" s="72"/>
      <c r="AW295" s="72"/>
      <c r="AX295" s="72"/>
      <c r="AY295" s="72"/>
      <c r="AZ295" s="72"/>
    </row>
    <row r="296" spans="1:52" s="240" customFormat="1" ht="12.75" customHeight="1">
      <c r="A296" s="281"/>
      <c r="B296" s="42" t="s">
        <v>291</v>
      </c>
      <c r="C296" s="58" t="s">
        <v>292</v>
      </c>
      <c r="D296" s="97">
        <v>42515</v>
      </c>
      <c r="E296" s="95">
        <f t="shared" si="174"/>
        <v>100.2617677577587</v>
      </c>
      <c r="F296" s="91">
        <v>230</v>
      </c>
      <c r="G296" s="95">
        <f t="shared" si="165"/>
        <v>102.67857142857142</v>
      </c>
      <c r="H296" s="91">
        <v>27</v>
      </c>
      <c r="I296" s="95">
        <f t="shared" si="170"/>
        <v>128.57142857142858</v>
      </c>
      <c r="J296" s="91">
        <f t="shared" si="172"/>
        <v>42285</v>
      </c>
      <c r="K296" s="95">
        <f t="shared" si="148"/>
        <v>100.24893314366999</v>
      </c>
      <c r="L296" s="91">
        <v>22810</v>
      </c>
      <c r="M296" s="95">
        <f t="shared" si="149"/>
        <v>100.67528799046653</v>
      </c>
      <c r="N296" s="98">
        <v>8515</v>
      </c>
      <c r="O296" s="95">
        <f t="shared" si="150"/>
        <v>136.0223642172524</v>
      </c>
      <c r="P296" s="91">
        <f t="shared" si="162"/>
        <v>-14295</v>
      </c>
      <c r="Q296" s="95">
        <f t="shared" si="151"/>
        <v>87.180581813746414</v>
      </c>
      <c r="R296" s="91">
        <f t="shared" si="159"/>
        <v>27990</v>
      </c>
      <c r="S296" s="95">
        <f t="shared" si="152"/>
        <v>108.55990381258968</v>
      </c>
      <c r="T296" s="91">
        <v>20510</v>
      </c>
      <c r="U296" s="95">
        <f t="shared" si="153"/>
        <v>101.44425759224454</v>
      </c>
      <c r="V296" s="91">
        <v>1858</v>
      </c>
      <c r="W296" s="95">
        <f t="shared" si="154"/>
        <v>147.6947535771065</v>
      </c>
      <c r="X296" s="91">
        <f t="shared" si="171"/>
        <v>7480</v>
      </c>
      <c r="Y296" s="95">
        <f t="shared" si="155"/>
        <v>134.41150044923629</v>
      </c>
      <c r="Z296" s="91">
        <v>78</v>
      </c>
      <c r="AA296" s="95">
        <f t="shared" si="167"/>
        <v>101.29870129870129</v>
      </c>
      <c r="AB296" s="95" t="s">
        <v>29</v>
      </c>
      <c r="AC296" s="95" t="s">
        <v>29</v>
      </c>
      <c r="AD296" s="91">
        <v>343</v>
      </c>
      <c r="AE296" s="95">
        <f t="shared" si="173"/>
        <v>93.972602739726028</v>
      </c>
      <c r="AF296" s="91">
        <v>29</v>
      </c>
      <c r="AG296" s="306">
        <f t="shared" si="169"/>
        <v>74.358974358974365</v>
      </c>
      <c r="AH296" s="95" t="s">
        <v>29</v>
      </c>
      <c r="AI296" s="95" t="s">
        <v>29</v>
      </c>
      <c r="AJ296" s="300"/>
      <c r="AK296" s="190"/>
      <c r="AL296" s="287"/>
      <c r="AM296" s="202"/>
      <c r="AN296" s="288"/>
      <c r="AO296" s="203"/>
      <c r="AP296" s="288"/>
      <c r="AQ296" s="284"/>
      <c r="AR296" s="72"/>
      <c r="AS296" s="72"/>
      <c r="AT296" s="72"/>
      <c r="AU296" s="72"/>
      <c r="AV296" s="72"/>
      <c r="AW296" s="72"/>
      <c r="AX296" s="72"/>
      <c r="AY296" s="72"/>
      <c r="AZ296" s="72"/>
    </row>
    <row r="297" spans="1:52" s="209" customFormat="1" ht="12.75" customHeight="1">
      <c r="A297" s="283"/>
      <c r="B297" s="43" t="s">
        <v>293</v>
      </c>
      <c r="C297" s="60" t="s">
        <v>294</v>
      </c>
      <c r="D297" s="99">
        <v>48210</v>
      </c>
      <c r="E297" s="95">
        <f t="shared" si="174"/>
        <v>100.42494688163978</v>
      </c>
      <c r="F297" s="91">
        <v>231</v>
      </c>
      <c r="G297" s="95">
        <f t="shared" si="165"/>
        <v>101.31578947368421</v>
      </c>
      <c r="H297" s="91">
        <v>28</v>
      </c>
      <c r="I297" s="95">
        <f t="shared" si="170"/>
        <v>112.00000000000001</v>
      </c>
      <c r="J297" s="91">
        <f t="shared" si="172"/>
        <v>47979</v>
      </c>
      <c r="K297" s="95">
        <f t="shared" si="148"/>
        <v>100.42069571769434</v>
      </c>
      <c r="L297" s="91">
        <v>25557</v>
      </c>
      <c r="M297" s="95">
        <f t="shared" si="149"/>
        <v>100.03131238013229</v>
      </c>
      <c r="N297" s="98">
        <v>12248</v>
      </c>
      <c r="O297" s="95">
        <f t="shared" si="150"/>
        <v>116.53663177925786</v>
      </c>
      <c r="P297" s="91">
        <f t="shared" si="162"/>
        <v>-13309</v>
      </c>
      <c r="Q297" s="95">
        <f t="shared" si="151"/>
        <v>88.496575570184191</v>
      </c>
      <c r="R297" s="91">
        <f t="shared" si="159"/>
        <v>34670</v>
      </c>
      <c r="S297" s="95">
        <f t="shared" si="152"/>
        <v>105.89816426891474</v>
      </c>
      <c r="T297" s="91">
        <v>22701</v>
      </c>
      <c r="U297" s="95">
        <f t="shared" si="153"/>
        <v>102.70086862106407</v>
      </c>
      <c r="V297" s="91">
        <v>2059</v>
      </c>
      <c r="W297" s="95">
        <f t="shared" si="154"/>
        <v>110.9375</v>
      </c>
      <c r="X297" s="91">
        <f t="shared" si="171"/>
        <v>11969</v>
      </c>
      <c r="Y297" s="95">
        <f t="shared" si="155"/>
        <v>112.54348848142924</v>
      </c>
      <c r="Z297" s="91">
        <v>90</v>
      </c>
      <c r="AA297" s="95">
        <f t="shared" si="167"/>
        <v>90</v>
      </c>
      <c r="AB297" s="95" t="s">
        <v>29</v>
      </c>
      <c r="AC297" s="95" t="s">
        <v>29</v>
      </c>
      <c r="AD297" s="91">
        <v>387</v>
      </c>
      <c r="AE297" s="95">
        <f t="shared" si="173"/>
        <v>75.733855185909988</v>
      </c>
      <c r="AF297" s="91">
        <v>40</v>
      </c>
      <c r="AG297" s="306">
        <f t="shared" si="169"/>
        <v>142.85714285714286</v>
      </c>
      <c r="AH297" s="95" t="s">
        <v>29</v>
      </c>
      <c r="AI297" s="95" t="s">
        <v>29</v>
      </c>
      <c r="AJ297" s="286"/>
      <c r="AK297" s="190"/>
      <c r="AL297" s="203"/>
      <c r="AM297" s="190"/>
      <c r="AN297" s="203"/>
      <c r="AO297" s="203"/>
      <c r="AP297" s="203"/>
      <c r="AQ297" s="284"/>
      <c r="AR297" s="208"/>
      <c r="AS297" s="208"/>
      <c r="AT297" s="208"/>
      <c r="AU297" s="208"/>
      <c r="AV297" s="208"/>
      <c r="AW297" s="208"/>
      <c r="AX297" s="208"/>
      <c r="AY297" s="208"/>
      <c r="AZ297" s="208"/>
    </row>
    <row r="298" spans="1:52" ht="12" customHeight="1">
      <c r="A298" s="279"/>
      <c r="B298" s="42" t="s">
        <v>295</v>
      </c>
      <c r="C298" s="58" t="s">
        <v>296</v>
      </c>
      <c r="D298" s="79">
        <v>47200</v>
      </c>
      <c r="E298" s="87">
        <f t="shared" si="174"/>
        <v>100.06359974560101</v>
      </c>
      <c r="F298" s="96">
        <v>233</v>
      </c>
      <c r="G298" s="87">
        <f t="shared" ref="G298:G309" si="175">F298/F286*100</f>
        <v>101.7467248908297</v>
      </c>
      <c r="H298" s="86">
        <v>30</v>
      </c>
      <c r="I298" s="87">
        <f>H298/H286*100</f>
        <v>115.38461538461537</v>
      </c>
      <c r="J298" s="86">
        <f t="shared" si="172"/>
        <v>46967</v>
      </c>
      <c r="K298" s="87">
        <f t="shared" ref="K298:K309" si="176">J298/J286*100</f>
        <v>100.05538867940606</v>
      </c>
      <c r="L298" s="86">
        <v>24718</v>
      </c>
      <c r="M298" s="87">
        <f t="shared" ref="M298:M309" si="177">L298/L286*100</f>
        <v>99.717605292883647</v>
      </c>
      <c r="N298" s="90">
        <v>11767</v>
      </c>
      <c r="O298" s="87">
        <f t="shared" ref="O298:O309" si="178">N298/N286*100</f>
        <v>115.97673960181352</v>
      </c>
      <c r="P298" s="86">
        <f t="shared" ref="P298:P309" si="179">N298-L298</f>
        <v>-12951</v>
      </c>
      <c r="Q298" s="87">
        <f t="shared" ref="Q298:Q309" si="180">P298/P286*100</f>
        <v>88.4510312798798</v>
      </c>
      <c r="R298" s="86">
        <f t="shared" ref="R298:R309" si="181">J298+P298</f>
        <v>34016</v>
      </c>
      <c r="S298" s="87">
        <f t="shared" ref="S298:S309" si="182">R298/R286*100</f>
        <v>105.3159540543051</v>
      </c>
      <c r="T298" s="86">
        <v>22498</v>
      </c>
      <c r="U298" s="87">
        <f t="shared" ref="U298:U309" si="183">T298/T286*100</f>
        <v>102.39861635792636</v>
      </c>
      <c r="V298" s="86">
        <v>1722</v>
      </c>
      <c r="W298" s="87">
        <f t="shared" ref="W298:W309" si="184">V298/V286*100</f>
        <v>94.771601541001644</v>
      </c>
      <c r="X298" s="86">
        <f t="shared" si="171"/>
        <v>11518</v>
      </c>
      <c r="Y298" s="87">
        <f t="shared" ref="Y298:Y309" si="185">X298/X286*100</f>
        <v>111.52207591014718</v>
      </c>
      <c r="Z298" s="86">
        <v>118</v>
      </c>
      <c r="AA298" s="87">
        <f t="shared" ref="AA298:AA309" si="186">Z298/Z286*100</f>
        <v>128.26086956521738</v>
      </c>
      <c r="AB298" s="87" t="s">
        <v>29</v>
      </c>
      <c r="AC298" s="87" t="s">
        <v>29</v>
      </c>
      <c r="AD298" s="243">
        <v>422</v>
      </c>
      <c r="AE298" s="94">
        <f t="shared" si="173"/>
        <v>104.45544554455446</v>
      </c>
      <c r="AF298" s="243">
        <v>46</v>
      </c>
      <c r="AG298" s="316">
        <f t="shared" ref="AG298:AG309" si="187">AF298/AF286*100</f>
        <v>135.29411764705884</v>
      </c>
      <c r="AH298" s="87" t="s">
        <v>29</v>
      </c>
      <c r="AI298" s="87" t="s">
        <v>29</v>
      </c>
      <c r="AJ298" s="301"/>
      <c r="AK298" s="193"/>
      <c r="AL298" s="189"/>
      <c r="AM298" s="193"/>
      <c r="AN298" s="180"/>
      <c r="AO298" s="193"/>
      <c r="AP298" s="295"/>
      <c r="AQ298" s="296"/>
      <c r="AR298" s="77"/>
    </row>
    <row r="299" spans="1:52" s="240" customFormat="1" ht="12" customHeight="1">
      <c r="A299" s="281"/>
      <c r="B299" s="42" t="s">
        <v>297</v>
      </c>
      <c r="C299" s="58" t="s">
        <v>298</v>
      </c>
      <c r="D299" s="97">
        <v>48436</v>
      </c>
      <c r="E299" s="95">
        <f t="shared" si="174"/>
        <v>99.605165748128655</v>
      </c>
      <c r="F299" s="91">
        <v>233</v>
      </c>
      <c r="G299" s="95">
        <f t="shared" si="175"/>
        <v>101.7467248908297</v>
      </c>
      <c r="H299" s="91">
        <v>30</v>
      </c>
      <c r="I299" s="95">
        <f t="shared" ref="I299:I309" si="188">H299/H287*100</f>
        <v>115.38461538461537</v>
      </c>
      <c r="J299" s="91">
        <f t="shared" si="172"/>
        <v>48203</v>
      </c>
      <c r="K299" s="95">
        <f t="shared" si="176"/>
        <v>99.595032955226344</v>
      </c>
      <c r="L299" s="91">
        <v>25943</v>
      </c>
      <c r="M299" s="95">
        <f t="shared" si="177"/>
        <v>99.684918347742553</v>
      </c>
      <c r="N299" s="98">
        <v>12218</v>
      </c>
      <c r="O299" s="95">
        <f t="shared" si="178"/>
        <v>127.72318628475851</v>
      </c>
      <c r="P299" s="91">
        <f t="shared" si="179"/>
        <v>-13725</v>
      </c>
      <c r="Q299" s="95">
        <f t="shared" si="180"/>
        <v>83.389027279907651</v>
      </c>
      <c r="R299" s="91">
        <f t="shared" si="181"/>
        <v>34478</v>
      </c>
      <c r="S299" s="95">
        <f t="shared" si="182"/>
        <v>107.94614902943019</v>
      </c>
      <c r="T299" s="91">
        <v>23647</v>
      </c>
      <c r="U299" s="95">
        <f t="shared" si="183"/>
        <v>104.9578339991123</v>
      </c>
      <c r="V299" s="91">
        <v>1997</v>
      </c>
      <c r="W299" s="95">
        <f t="shared" si="184"/>
        <v>151.40257771038665</v>
      </c>
      <c r="X299" s="91">
        <f t="shared" si="171"/>
        <v>10831</v>
      </c>
      <c r="Y299" s="95">
        <f t="shared" si="185"/>
        <v>115.10095642933049</v>
      </c>
      <c r="Z299" s="91">
        <v>100</v>
      </c>
      <c r="AA299" s="95">
        <f t="shared" si="186"/>
        <v>90.909090909090907</v>
      </c>
      <c r="AB299" s="95" t="s">
        <v>29</v>
      </c>
      <c r="AC299" s="95" t="s">
        <v>29</v>
      </c>
      <c r="AD299" s="91">
        <v>388</v>
      </c>
      <c r="AE299" s="95">
        <f t="shared" si="173"/>
        <v>88.382687927107057</v>
      </c>
      <c r="AF299" s="91">
        <v>46</v>
      </c>
      <c r="AG299" s="306">
        <f t="shared" si="187"/>
        <v>170.37037037037038</v>
      </c>
      <c r="AH299" s="95" t="s">
        <v>29</v>
      </c>
      <c r="AI299" s="95" t="s">
        <v>29</v>
      </c>
      <c r="AJ299" s="285"/>
      <c r="AK299" s="239"/>
      <c r="AL299" s="204"/>
      <c r="AM299" s="239"/>
      <c r="AN299" s="203"/>
      <c r="AO299" s="202"/>
      <c r="AP299" s="203"/>
      <c r="AQ299" s="284"/>
      <c r="AR299" s="282"/>
      <c r="AS299" s="72"/>
      <c r="AT299" s="72"/>
      <c r="AU299" s="72"/>
      <c r="AV299" s="72"/>
      <c r="AW299" s="72"/>
      <c r="AX299" s="72"/>
      <c r="AY299" s="72"/>
      <c r="AZ299" s="72"/>
    </row>
    <row r="300" spans="1:52" s="240" customFormat="1" ht="12" customHeight="1">
      <c r="A300" s="281"/>
      <c r="B300" s="42" t="s">
        <v>299</v>
      </c>
      <c r="C300" s="58" t="s">
        <v>10</v>
      </c>
      <c r="D300" s="97">
        <v>45632</v>
      </c>
      <c r="E300" s="95">
        <f t="shared" si="174"/>
        <v>99.019182362642127</v>
      </c>
      <c r="F300" s="91">
        <v>195</v>
      </c>
      <c r="G300" s="95">
        <f t="shared" si="175"/>
        <v>90.697674418604649</v>
      </c>
      <c r="H300" s="91">
        <v>27</v>
      </c>
      <c r="I300" s="95">
        <f t="shared" si="188"/>
        <v>112.5</v>
      </c>
      <c r="J300" s="91">
        <f t="shared" si="172"/>
        <v>45437</v>
      </c>
      <c r="K300" s="95">
        <f t="shared" si="176"/>
        <v>99.058187446859534</v>
      </c>
      <c r="L300" s="91">
        <v>24482</v>
      </c>
      <c r="M300" s="95">
        <f t="shared" si="177"/>
        <v>98.17146523377977</v>
      </c>
      <c r="N300" s="98">
        <v>8335</v>
      </c>
      <c r="O300" s="95">
        <f t="shared" si="178"/>
        <v>117.77589374028543</v>
      </c>
      <c r="P300" s="91">
        <f t="shared" si="179"/>
        <v>-16147</v>
      </c>
      <c r="Q300" s="95">
        <f t="shared" si="180"/>
        <v>90.403672806673768</v>
      </c>
      <c r="R300" s="91">
        <f t="shared" si="181"/>
        <v>29290</v>
      </c>
      <c r="S300" s="95">
        <f t="shared" si="182"/>
        <v>104.57726363896029</v>
      </c>
      <c r="T300" s="91">
        <v>22759</v>
      </c>
      <c r="U300" s="95">
        <f t="shared" si="183"/>
        <v>99.601750547045953</v>
      </c>
      <c r="V300" s="91">
        <v>1442</v>
      </c>
      <c r="W300" s="95">
        <f t="shared" si="184"/>
        <v>96.390374331550802</v>
      </c>
      <c r="X300" s="91">
        <f t="shared" si="171"/>
        <v>6531</v>
      </c>
      <c r="Y300" s="95">
        <f t="shared" si="185"/>
        <v>126.61884451337728</v>
      </c>
      <c r="Z300" s="91">
        <v>95</v>
      </c>
      <c r="AA300" s="95">
        <f t="shared" si="186"/>
        <v>103.26086956521738</v>
      </c>
      <c r="AB300" s="95" t="s">
        <v>29</v>
      </c>
      <c r="AC300" s="95" t="s">
        <v>29</v>
      </c>
      <c r="AD300" s="91">
        <v>455</v>
      </c>
      <c r="AE300" s="95">
        <f t="shared" si="173"/>
        <v>123.97820163487738</v>
      </c>
      <c r="AF300" s="91">
        <v>32</v>
      </c>
      <c r="AG300" s="306">
        <f t="shared" si="187"/>
        <v>114.28571428571428</v>
      </c>
      <c r="AH300" s="95" t="s">
        <v>29</v>
      </c>
      <c r="AI300" s="95" t="s">
        <v>29</v>
      </c>
      <c r="AJ300" s="285"/>
      <c r="AK300" s="239"/>
      <c r="AL300" s="204"/>
      <c r="AM300" s="239"/>
      <c r="AN300" s="203"/>
      <c r="AO300" s="202"/>
      <c r="AP300" s="203"/>
      <c r="AQ300" s="284"/>
      <c r="AR300" s="72"/>
      <c r="AS300" s="72"/>
      <c r="AT300" s="72"/>
      <c r="AU300" s="72"/>
      <c r="AV300" s="72"/>
      <c r="AW300" s="72"/>
      <c r="AX300" s="72"/>
      <c r="AY300" s="72"/>
      <c r="AZ300" s="72"/>
    </row>
    <row r="301" spans="1:52" s="240" customFormat="1" ht="12" customHeight="1">
      <c r="A301" s="281"/>
      <c r="B301" s="42" t="s">
        <v>300</v>
      </c>
      <c r="C301" s="58" t="s">
        <v>301</v>
      </c>
      <c r="D301" s="97">
        <v>45859</v>
      </c>
      <c r="E301" s="95">
        <f t="shared" si="174"/>
        <v>100.94208800158482</v>
      </c>
      <c r="F301" s="91">
        <v>193</v>
      </c>
      <c r="G301" s="95">
        <f t="shared" si="175"/>
        <v>91.469194312796205</v>
      </c>
      <c r="H301" s="91">
        <v>25</v>
      </c>
      <c r="I301" s="95">
        <f t="shared" si="188"/>
        <v>125</v>
      </c>
      <c r="J301" s="91">
        <f t="shared" si="172"/>
        <v>45666</v>
      </c>
      <c r="K301" s="95">
        <f t="shared" si="176"/>
        <v>100.98628925254312</v>
      </c>
      <c r="L301" s="91">
        <v>24601</v>
      </c>
      <c r="M301" s="95">
        <f t="shared" si="177"/>
        <v>100.29353010722002</v>
      </c>
      <c r="N301" s="98">
        <v>8667</v>
      </c>
      <c r="O301" s="95">
        <f t="shared" si="178"/>
        <v>112.63157894736841</v>
      </c>
      <c r="P301" s="91">
        <f t="shared" si="179"/>
        <v>-15934</v>
      </c>
      <c r="Q301" s="95">
        <f t="shared" si="180"/>
        <v>94.653677082095754</v>
      </c>
      <c r="R301" s="91">
        <f t="shared" si="181"/>
        <v>29732</v>
      </c>
      <c r="S301" s="95">
        <f t="shared" si="182"/>
        <v>104.74177411399985</v>
      </c>
      <c r="T301" s="91">
        <v>23177</v>
      </c>
      <c r="U301" s="95">
        <f t="shared" si="183"/>
        <v>103.05469097376611</v>
      </c>
      <c r="V301" s="91">
        <v>1264</v>
      </c>
      <c r="W301" s="95">
        <f t="shared" si="184"/>
        <v>80.050664977834074</v>
      </c>
      <c r="X301" s="91">
        <f t="shared" si="171"/>
        <v>6555</v>
      </c>
      <c r="Y301" s="95">
        <f t="shared" si="185"/>
        <v>111.17706919945726</v>
      </c>
      <c r="Z301" s="91">
        <v>84</v>
      </c>
      <c r="AA301" s="95">
        <f t="shared" si="186"/>
        <v>79.245283018867923</v>
      </c>
      <c r="AB301" s="95" t="s">
        <v>29</v>
      </c>
      <c r="AC301" s="95" t="s">
        <v>29</v>
      </c>
      <c r="AD301" s="91">
        <v>442</v>
      </c>
      <c r="AE301" s="95">
        <f t="shared" si="173"/>
        <v>109.6774193548387</v>
      </c>
      <c r="AF301" s="91">
        <v>36</v>
      </c>
      <c r="AG301" s="306">
        <f t="shared" si="187"/>
        <v>105.88235294117648</v>
      </c>
      <c r="AH301" s="95" t="s">
        <v>29</v>
      </c>
      <c r="AI301" s="95" t="s">
        <v>29</v>
      </c>
      <c r="AJ301" s="286"/>
      <c r="AK301" s="239"/>
      <c r="AL301" s="203"/>
      <c r="AM301" s="239"/>
      <c r="AN301" s="203"/>
      <c r="AO301" s="202"/>
      <c r="AP301" s="203"/>
      <c r="AQ301" s="284"/>
      <c r="AR301" s="72"/>
      <c r="AS301" s="72"/>
      <c r="AT301" s="72"/>
      <c r="AU301" s="72"/>
      <c r="AV301" s="72"/>
      <c r="AW301" s="72"/>
      <c r="AX301" s="72"/>
      <c r="AY301" s="72"/>
      <c r="AZ301" s="72"/>
    </row>
    <row r="302" spans="1:52" s="240" customFormat="1" ht="12" customHeight="1">
      <c r="A302" s="281"/>
      <c r="B302" s="42" t="s">
        <v>302</v>
      </c>
      <c r="C302" s="58" t="s">
        <v>303</v>
      </c>
      <c r="D302" s="97">
        <v>44887</v>
      </c>
      <c r="E302" s="95">
        <f t="shared" si="174"/>
        <v>99.982180643724249</v>
      </c>
      <c r="F302" s="91">
        <v>194</v>
      </c>
      <c r="G302" s="95">
        <f t="shared" si="175"/>
        <v>92.822966507177028</v>
      </c>
      <c r="H302" s="91">
        <v>26</v>
      </c>
      <c r="I302" s="95">
        <f t="shared" si="188"/>
        <v>144.44444444444443</v>
      </c>
      <c r="J302" s="91">
        <f t="shared" si="172"/>
        <v>44693</v>
      </c>
      <c r="K302" s="95">
        <f t="shared" si="176"/>
        <v>100.01566486147786</v>
      </c>
      <c r="L302" s="91">
        <v>24484</v>
      </c>
      <c r="M302" s="95">
        <f t="shared" si="177"/>
        <v>100.9691121283352</v>
      </c>
      <c r="N302" s="98">
        <v>9366</v>
      </c>
      <c r="O302" s="95">
        <f t="shared" si="178"/>
        <v>116.52152276685743</v>
      </c>
      <c r="P302" s="91">
        <f t="shared" si="179"/>
        <v>-15118</v>
      </c>
      <c r="Q302" s="95">
        <f t="shared" si="180"/>
        <v>93.257664548763188</v>
      </c>
      <c r="R302" s="91">
        <f t="shared" si="181"/>
        <v>29575</v>
      </c>
      <c r="S302" s="95">
        <f t="shared" si="182"/>
        <v>103.86303775241439</v>
      </c>
      <c r="T302" s="91">
        <v>22438</v>
      </c>
      <c r="U302" s="95">
        <f t="shared" si="183"/>
        <v>101.06751948110445</v>
      </c>
      <c r="V302" s="91">
        <v>1837</v>
      </c>
      <c r="W302" s="95">
        <f t="shared" si="184"/>
        <v>105.75705238917675</v>
      </c>
      <c r="X302" s="91">
        <f t="shared" si="171"/>
        <v>7137</v>
      </c>
      <c r="Y302" s="95">
        <f t="shared" si="185"/>
        <v>113.75518010838381</v>
      </c>
      <c r="Z302" s="91">
        <v>86</v>
      </c>
      <c r="AA302" s="95">
        <f t="shared" si="186"/>
        <v>72.268907563025209</v>
      </c>
      <c r="AB302" s="95" t="s">
        <v>29</v>
      </c>
      <c r="AC302" s="95" t="s">
        <v>29</v>
      </c>
      <c r="AD302" s="307">
        <v>423</v>
      </c>
      <c r="AE302" s="95">
        <f t="shared" si="173"/>
        <v>90.384615384615387</v>
      </c>
      <c r="AF302" s="91">
        <v>40</v>
      </c>
      <c r="AG302" s="306">
        <f t="shared" si="187"/>
        <v>160</v>
      </c>
      <c r="AH302" s="95" t="s">
        <v>29</v>
      </c>
      <c r="AI302" s="95" t="s">
        <v>29</v>
      </c>
      <c r="AJ302" s="286"/>
      <c r="AK302" s="239"/>
      <c r="AL302" s="204"/>
      <c r="AM302" s="239"/>
      <c r="AN302" s="203"/>
      <c r="AO302" s="202"/>
      <c r="AP302" s="203"/>
      <c r="AQ302" s="284"/>
      <c r="AR302" s="72"/>
      <c r="AS302" s="72"/>
      <c r="AT302" s="72"/>
      <c r="AU302" s="72"/>
      <c r="AV302" s="72"/>
      <c r="AW302" s="72"/>
      <c r="AX302" s="72"/>
      <c r="AY302" s="72"/>
      <c r="AZ302" s="72"/>
    </row>
    <row r="303" spans="1:52" s="240" customFormat="1" ht="12" customHeight="1">
      <c r="A303" s="281"/>
      <c r="B303" s="42" t="s">
        <v>304</v>
      </c>
      <c r="C303" s="58" t="s">
        <v>13</v>
      </c>
      <c r="D303" s="97">
        <v>43310</v>
      </c>
      <c r="E303" s="95">
        <f t="shared" si="174"/>
        <v>98.892567644708294</v>
      </c>
      <c r="F303" s="91">
        <v>196</v>
      </c>
      <c r="G303" s="95">
        <f t="shared" si="175"/>
        <v>92.018779342723008</v>
      </c>
      <c r="H303" s="91">
        <v>28</v>
      </c>
      <c r="I303" s="95">
        <f t="shared" si="188"/>
        <v>127.27272727272727</v>
      </c>
      <c r="J303" s="91">
        <f t="shared" si="172"/>
        <v>43114</v>
      </c>
      <c r="K303" s="95">
        <f t="shared" si="176"/>
        <v>98.926162177045569</v>
      </c>
      <c r="L303" s="91">
        <v>22603</v>
      </c>
      <c r="M303" s="95">
        <f t="shared" si="177"/>
        <v>100.53373660098741</v>
      </c>
      <c r="N303" s="98">
        <v>6380</v>
      </c>
      <c r="O303" s="95">
        <f t="shared" si="178"/>
        <v>92.116661853883926</v>
      </c>
      <c r="P303" s="91">
        <f t="shared" si="179"/>
        <v>-16223</v>
      </c>
      <c r="Q303" s="95">
        <f t="shared" si="180"/>
        <v>104.28103104711705</v>
      </c>
      <c r="R303" s="91">
        <f t="shared" si="181"/>
        <v>26891</v>
      </c>
      <c r="S303" s="95">
        <f t="shared" si="182"/>
        <v>95.953612845673504</v>
      </c>
      <c r="T303" s="91">
        <v>22715</v>
      </c>
      <c r="U303" s="95">
        <f t="shared" si="183"/>
        <v>99.226804123711347</v>
      </c>
      <c r="V303" s="91">
        <v>1682</v>
      </c>
      <c r="W303" s="95">
        <f t="shared" si="184"/>
        <v>85.947879407255996</v>
      </c>
      <c r="X303" s="91">
        <f>R303-T303</f>
        <v>4176</v>
      </c>
      <c r="Y303" s="95">
        <f t="shared" si="185"/>
        <v>81.355932203389841</v>
      </c>
      <c r="Z303" s="91">
        <v>85</v>
      </c>
      <c r="AA303" s="95">
        <f t="shared" si="186"/>
        <v>113.33333333333333</v>
      </c>
      <c r="AB303" s="95" t="s">
        <v>29</v>
      </c>
      <c r="AC303" s="95" t="s">
        <v>29</v>
      </c>
      <c r="AD303" s="91">
        <v>374</v>
      </c>
      <c r="AE303" s="95">
        <f t="shared" si="173"/>
        <v>79.237288135593218</v>
      </c>
      <c r="AF303" s="91">
        <v>37</v>
      </c>
      <c r="AG303" s="306">
        <f t="shared" si="187"/>
        <v>264.28571428571428</v>
      </c>
      <c r="AH303" s="95" t="s">
        <v>29</v>
      </c>
      <c r="AI303" s="95" t="s">
        <v>29</v>
      </c>
      <c r="AJ303" s="286"/>
      <c r="AK303" s="239"/>
      <c r="AL303" s="204"/>
      <c r="AM303" s="239"/>
      <c r="AN303" s="203"/>
      <c r="AO303" s="202"/>
      <c r="AP303" s="203"/>
      <c r="AQ303" s="284"/>
      <c r="AR303" s="72"/>
      <c r="AS303" s="72"/>
      <c r="AT303" s="72"/>
      <c r="AU303" s="72"/>
      <c r="AV303" s="72"/>
      <c r="AW303" s="72"/>
      <c r="AX303" s="72"/>
      <c r="AY303" s="72"/>
      <c r="AZ303" s="72"/>
    </row>
    <row r="304" spans="1:52" s="240" customFormat="1" ht="12" customHeight="1">
      <c r="A304" s="281"/>
      <c r="B304" s="42" t="s">
        <v>305</v>
      </c>
      <c r="C304" s="58" t="s">
        <v>14</v>
      </c>
      <c r="D304" s="97">
        <v>44542</v>
      </c>
      <c r="E304" s="95">
        <f>D304/D292*100</f>
        <v>99.277849596576473</v>
      </c>
      <c r="F304" s="91">
        <v>201</v>
      </c>
      <c r="G304" s="95">
        <f t="shared" si="175"/>
        <v>92.201834862385326</v>
      </c>
      <c r="H304" s="91">
        <v>33</v>
      </c>
      <c r="I304" s="95">
        <f t="shared" si="188"/>
        <v>122.22222222222223</v>
      </c>
      <c r="J304" s="91">
        <f>D304-F304</f>
        <v>44341</v>
      </c>
      <c r="K304" s="95">
        <f t="shared" si="176"/>
        <v>99.312399211610824</v>
      </c>
      <c r="L304" s="91">
        <v>23448</v>
      </c>
      <c r="M304" s="95">
        <f t="shared" si="177"/>
        <v>98.15807099799062</v>
      </c>
      <c r="N304" s="98">
        <v>7672</v>
      </c>
      <c r="O304" s="95">
        <f t="shared" si="178"/>
        <v>107.25569691038726</v>
      </c>
      <c r="P304" s="91">
        <f t="shared" si="179"/>
        <v>-15776</v>
      </c>
      <c r="Q304" s="95">
        <f t="shared" si="180"/>
        <v>94.26949507021213</v>
      </c>
      <c r="R304" s="91">
        <f t="shared" si="181"/>
        <v>28565</v>
      </c>
      <c r="S304" s="95">
        <f t="shared" si="182"/>
        <v>102.33582918353454</v>
      </c>
      <c r="T304" s="91">
        <v>23644</v>
      </c>
      <c r="U304" s="95">
        <f t="shared" si="183"/>
        <v>102.22664187816162</v>
      </c>
      <c r="V304" s="91">
        <v>2024</v>
      </c>
      <c r="W304" s="95">
        <f t="shared" si="184"/>
        <v>98.539435248296002</v>
      </c>
      <c r="X304" s="91">
        <f t="shared" ref="X304:X314" si="189">R304-T304</f>
        <v>4921</v>
      </c>
      <c r="Y304" s="95">
        <f t="shared" si="185"/>
        <v>102.86371237458194</v>
      </c>
      <c r="Z304" s="91">
        <v>130</v>
      </c>
      <c r="AA304" s="95">
        <f t="shared" si="186"/>
        <v>149.42528735632183</v>
      </c>
      <c r="AB304" s="95" t="s">
        <v>29</v>
      </c>
      <c r="AC304" s="95" t="s">
        <v>29</v>
      </c>
      <c r="AD304" s="91">
        <v>439</v>
      </c>
      <c r="AE304" s="95">
        <f>AD304/AD292*100</f>
        <v>120.93663911845729</v>
      </c>
      <c r="AF304" s="91">
        <v>42</v>
      </c>
      <c r="AG304" s="306">
        <f t="shared" si="187"/>
        <v>140</v>
      </c>
      <c r="AH304" s="95" t="s">
        <v>29</v>
      </c>
      <c r="AI304" s="95" t="s">
        <v>29</v>
      </c>
      <c r="AJ304" s="286"/>
      <c r="AK304" s="239"/>
      <c r="AL304" s="204"/>
      <c r="AM304" s="239"/>
      <c r="AN304" s="203"/>
      <c r="AO304" s="202"/>
      <c r="AP304" s="203"/>
      <c r="AQ304" s="284"/>
      <c r="AR304" s="72"/>
      <c r="AS304" s="72"/>
      <c r="AT304" s="72"/>
      <c r="AU304" s="72"/>
      <c r="AV304" s="72"/>
      <c r="AW304" s="72"/>
      <c r="AX304" s="72"/>
      <c r="AY304" s="72"/>
      <c r="AZ304" s="72"/>
    </row>
    <row r="305" spans="1:52" s="240" customFormat="1" ht="12" customHeight="1">
      <c r="A305" s="281"/>
      <c r="B305" s="42" t="s">
        <v>306</v>
      </c>
      <c r="C305" s="58" t="s">
        <v>15</v>
      </c>
      <c r="D305" s="97">
        <v>42555</v>
      </c>
      <c r="E305" s="95">
        <f>D305/D293*100</f>
        <v>97.843331110753454</v>
      </c>
      <c r="F305" s="91">
        <v>197</v>
      </c>
      <c r="G305" s="95">
        <f t="shared" si="175"/>
        <v>91.627906976744185</v>
      </c>
      <c r="H305" s="91">
        <v>29</v>
      </c>
      <c r="I305" s="95">
        <f t="shared" si="188"/>
        <v>120.83333333333333</v>
      </c>
      <c r="J305" s="91">
        <f t="shared" ref="J305:J315" si="190">D305-F305</f>
        <v>42358</v>
      </c>
      <c r="K305" s="95">
        <f t="shared" si="176"/>
        <v>97.874208604833868</v>
      </c>
      <c r="L305" s="91">
        <v>22609</v>
      </c>
      <c r="M305" s="95">
        <f t="shared" si="177"/>
        <v>98.347035538735923</v>
      </c>
      <c r="N305" s="98">
        <v>8132</v>
      </c>
      <c r="O305" s="95">
        <f t="shared" si="178"/>
        <v>104.51098830484513</v>
      </c>
      <c r="P305" s="91">
        <f t="shared" si="179"/>
        <v>-14477</v>
      </c>
      <c r="Q305" s="95">
        <f t="shared" si="180"/>
        <v>95.19331930562862</v>
      </c>
      <c r="R305" s="91">
        <f t="shared" si="181"/>
        <v>27881</v>
      </c>
      <c r="S305" s="95">
        <f t="shared" si="182"/>
        <v>99.326683291770578</v>
      </c>
      <c r="T305" s="91">
        <v>22170</v>
      </c>
      <c r="U305" s="95">
        <f t="shared" si="183"/>
        <v>104.0405462480642</v>
      </c>
      <c r="V305" s="91">
        <v>2145</v>
      </c>
      <c r="W305" s="95">
        <f t="shared" si="184"/>
        <v>117.79242174629326</v>
      </c>
      <c r="X305" s="91">
        <f t="shared" si="189"/>
        <v>5711</v>
      </c>
      <c r="Y305" s="95">
        <f t="shared" si="185"/>
        <v>84.469752995119066</v>
      </c>
      <c r="Z305" s="91">
        <v>97</v>
      </c>
      <c r="AA305" s="95">
        <f t="shared" si="186"/>
        <v>80.833333333333329</v>
      </c>
      <c r="AB305" s="95" t="s">
        <v>29</v>
      </c>
      <c r="AC305" s="95" t="s">
        <v>29</v>
      </c>
      <c r="AD305" s="91">
        <v>499</v>
      </c>
      <c r="AE305" s="95">
        <f t="shared" ref="AE305:AE315" si="191">AD305/AD293*100</f>
        <v>83.028286189683868</v>
      </c>
      <c r="AF305" s="91">
        <v>67</v>
      </c>
      <c r="AG305" s="306">
        <f t="shared" si="187"/>
        <v>128.84615384615387</v>
      </c>
      <c r="AH305" s="95" t="s">
        <v>29</v>
      </c>
      <c r="AI305" s="95" t="s">
        <v>29</v>
      </c>
      <c r="AJ305" s="286"/>
      <c r="AK305" s="239"/>
      <c r="AL305" s="204"/>
      <c r="AM305" s="239"/>
      <c r="AN305" s="203"/>
      <c r="AO305" s="202"/>
      <c r="AP305" s="203"/>
      <c r="AQ305" s="284"/>
      <c r="AR305" s="72"/>
      <c r="AS305" s="72"/>
      <c r="AT305" s="72"/>
      <c r="AU305" s="72"/>
      <c r="AV305" s="72"/>
      <c r="AW305" s="72"/>
      <c r="AX305" s="72"/>
      <c r="AY305" s="72"/>
      <c r="AZ305" s="72"/>
    </row>
    <row r="306" spans="1:52" s="240" customFormat="1" ht="12" customHeight="1">
      <c r="A306" s="281"/>
      <c r="B306" s="42" t="s">
        <v>307</v>
      </c>
      <c r="C306" s="58" t="s">
        <v>16</v>
      </c>
      <c r="D306" s="97">
        <v>44190</v>
      </c>
      <c r="E306" s="95">
        <f>D306/D294*100</f>
        <v>97.246979599920778</v>
      </c>
      <c r="F306" s="91">
        <v>200</v>
      </c>
      <c r="G306" s="95">
        <f t="shared" si="175"/>
        <v>92.165898617511516</v>
      </c>
      <c r="H306" s="91">
        <v>32</v>
      </c>
      <c r="I306" s="95">
        <f t="shared" si="188"/>
        <v>123.07692307692308</v>
      </c>
      <c r="J306" s="91">
        <f t="shared" si="190"/>
        <v>43990</v>
      </c>
      <c r="K306" s="95">
        <f t="shared" si="176"/>
        <v>97.271360339642669</v>
      </c>
      <c r="L306" s="91">
        <v>23581</v>
      </c>
      <c r="M306" s="95">
        <f t="shared" si="177"/>
        <v>97.458257563233602</v>
      </c>
      <c r="N306" s="98">
        <v>12215</v>
      </c>
      <c r="O306" s="95">
        <f t="shared" si="178"/>
        <v>100.59293420077411</v>
      </c>
      <c r="P306" s="91">
        <f t="shared" si="179"/>
        <v>-11366</v>
      </c>
      <c r="Q306" s="95">
        <f t="shared" si="180"/>
        <v>94.300174230482043</v>
      </c>
      <c r="R306" s="91">
        <f t="shared" si="181"/>
        <v>32624</v>
      </c>
      <c r="S306" s="95">
        <f t="shared" si="182"/>
        <v>98.350969220101888</v>
      </c>
      <c r="T306" s="91">
        <v>21649</v>
      </c>
      <c r="U306" s="95">
        <f t="shared" si="183"/>
        <v>101.7866378297052</v>
      </c>
      <c r="V306" s="91">
        <v>1902</v>
      </c>
      <c r="W306" s="95">
        <f t="shared" si="184"/>
        <v>123.74756018217306</v>
      </c>
      <c r="X306" s="91">
        <f t="shared" si="189"/>
        <v>10975</v>
      </c>
      <c r="Y306" s="95">
        <f t="shared" si="185"/>
        <v>92.211393043186021</v>
      </c>
      <c r="Z306" s="91">
        <v>114</v>
      </c>
      <c r="AA306" s="95">
        <f t="shared" si="186"/>
        <v>105.55555555555556</v>
      </c>
      <c r="AB306" s="95" t="s">
        <v>29</v>
      </c>
      <c r="AC306" s="95" t="s">
        <v>29</v>
      </c>
      <c r="AD306" s="91">
        <v>845</v>
      </c>
      <c r="AE306" s="95">
        <f t="shared" si="191"/>
        <v>106.96202531645569</v>
      </c>
      <c r="AF306" s="91">
        <v>36</v>
      </c>
      <c r="AG306" s="306">
        <f t="shared" si="187"/>
        <v>120</v>
      </c>
      <c r="AH306" s="95" t="s">
        <v>29</v>
      </c>
      <c r="AI306" s="95" t="s">
        <v>29</v>
      </c>
      <c r="AJ306" s="286"/>
      <c r="AK306" s="239"/>
      <c r="AL306" s="204"/>
      <c r="AM306" s="239"/>
      <c r="AN306" s="203"/>
      <c r="AO306" s="203"/>
      <c r="AP306" s="203"/>
      <c r="AQ306" s="284"/>
      <c r="AR306" s="72"/>
      <c r="AS306" s="72"/>
      <c r="AT306" s="72"/>
      <c r="AU306" s="72"/>
      <c r="AV306" s="72"/>
      <c r="AW306" s="72"/>
      <c r="AX306" s="72"/>
      <c r="AY306" s="72"/>
      <c r="AZ306" s="72"/>
    </row>
    <row r="307" spans="1:52" s="240" customFormat="1" ht="12" customHeight="1">
      <c r="A307" s="281"/>
      <c r="B307" s="42" t="s">
        <v>308</v>
      </c>
      <c r="C307" s="58" t="s">
        <v>309</v>
      </c>
      <c r="D307" s="97">
        <v>44837</v>
      </c>
      <c r="E307" s="95">
        <f t="shared" ref="E307:E315" si="192">D307/D295*100</f>
        <v>97.846106843575427</v>
      </c>
      <c r="F307" s="91">
        <v>199</v>
      </c>
      <c r="G307" s="95">
        <f t="shared" si="175"/>
        <v>86.521739130434781</v>
      </c>
      <c r="H307" s="91">
        <v>31</v>
      </c>
      <c r="I307" s="95">
        <f t="shared" si="188"/>
        <v>114.81481481481481</v>
      </c>
      <c r="J307" s="91">
        <f t="shared" si="190"/>
        <v>44638</v>
      </c>
      <c r="K307" s="95">
        <f t="shared" si="176"/>
        <v>97.9032328815195</v>
      </c>
      <c r="L307" s="91">
        <v>24285</v>
      </c>
      <c r="M307" s="95">
        <f t="shared" si="177"/>
        <v>97.789321092051225</v>
      </c>
      <c r="N307" s="98">
        <v>10533</v>
      </c>
      <c r="O307" s="95">
        <f t="shared" si="178"/>
        <v>109.30884184308842</v>
      </c>
      <c r="P307" s="91">
        <f t="shared" si="179"/>
        <v>-13752</v>
      </c>
      <c r="Q307" s="95">
        <f t="shared" si="180"/>
        <v>90.485590209238055</v>
      </c>
      <c r="R307" s="91">
        <f t="shared" si="181"/>
        <v>30886</v>
      </c>
      <c r="S307" s="95">
        <f t="shared" si="182"/>
        <v>101.61205421766022</v>
      </c>
      <c r="T307" s="91">
        <v>21493</v>
      </c>
      <c r="U307" s="95">
        <f t="shared" si="183"/>
        <v>97.819952667030762</v>
      </c>
      <c r="V307" s="91">
        <v>1625</v>
      </c>
      <c r="W307" s="95">
        <f t="shared" si="184"/>
        <v>87.318645889306822</v>
      </c>
      <c r="X307" s="91">
        <f t="shared" si="189"/>
        <v>9393</v>
      </c>
      <c r="Y307" s="95">
        <f t="shared" si="185"/>
        <v>111.50284900284902</v>
      </c>
      <c r="Z307" s="91">
        <v>102</v>
      </c>
      <c r="AA307" s="95">
        <f t="shared" si="186"/>
        <v>86.440677966101703</v>
      </c>
      <c r="AB307" s="95" t="s">
        <v>29</v>
      </c>
      <c r="AC307" s="95" t="s">
        <v>29</v>
      </c>
      <c r="AD307" s="91">
        <v>451</v>
      </c>
      <c r="AE307" s="95">
        <f t="shared" si="191"/>
        <v>98.043478260869563</v>
      </c>
      <c r="AF307" s="91">
        <v>41</v>
      </c>
      <c r="AG307" s="306">
        <f t="shared" si="187"/>
        <v>151.85185185185185</v>
      </c>
      <c r="AH307" s="95" t="s">
        <v>29</v>
      </c>
      <c r="AI307" s="95" t="s">
        <v>29</v>
      </c>
      <c r="AJ307" s="300"/>
      <c r="AK307" s="239"/>
      <c r="AL307" s="287"/>
      <c r="AM307" s="239"/>
      <c r="AN307" s="288"/>
      <c r="AO307" s="203"/>
      <c r="AP307" s="288"/>
      <c r="AQ307" s="284"/>
      <c r="AR307" s="72"/>
      <c r="AS307" s="72"/>
      <c r="AT307" s="72"/>
      <c r="AU307" s="72"/>
      <c r="AV307" s="72"/>
      <c r="AW307" s="72"/>
      <c r="AX307" s="72"/>
      <c r="AY307" s="72"/>
      <c r="AZ307" s="72"/>
    </row>
    <row r="308" spans="1:52" s="240" customFormat="1" ht="12.75" customHeight="1">
      <c r="A308" s="281"/>
      <c r="B308" s="42" t="s">
        <v>310</v>
      </c>
      <c r="C308" s="58" t="s">
        <v>311</v>
      </c>
      <c r="D308" s="97">
        <v>40970</v>
      </c>
      <c r="E308" s="95">
        <f t="shared" si="192"/>
        <v>96.365988474656007</v>
      </c>
      <c r="F308" s="91">
        <v>194</v>
      </c>
      <c r="G308" s="95">
        <f t="shared" si="175"/>
        <v>84.34782608695653</v>
      </c>
      <c r="H308" s="91">
        <v>26</v>
      </c>
      <c r="I308" s="95">
        <f t="shared" si="188"/>
        <v>96.296296296296291</v>
      </c>
      <c r="J308" s="91">
        <f t="shared" si="190"/>
        <v>40776</v>
      </c>
      <c r="K308" s="95">
        <f t="shared" si="176"/>
        <v>96.431358637814824</v>
      </c>
      <c r="L308" s="91">
        <v>21827</v>
      </c>
      <c r="M308" s="95">
        <f t="shared" si="177"/>
        <v>95.690486628671636</v>
      </c>
      <c r="N308" s="98">
        <v>9146</v>
      </c>
      <c r="O308" s="95">
        <f t="shared" si="178"/>
        <v>107.41045214327659</v>
      </c>
      <c r="P308" s="91">
        <f t="shared" si="179"/>
        <v>-12681</v>
      </c>
      <c r="Q308" s="95">
        <f t="shared" si="180"/>
        <v>88.709338929695704</v>
      </c>
      <c r="R308" s="91">
        <f t="shared" si="181"/>
        <v>28095</v>
      </c>
      <c r="S308" s="95">
        <f t="shared" si="182"/>
        <v>100.37513397642014</v>
      </c>
      <c r="T308" s="91">
        <v>20702</v>
      </c>
      <c r="U308" s="95">
        <f t="shared" si="183"/>
        <v>100.93612871769868</v>
      </c>
      <c r="V308" s="91">
        <v>1722</v>
      </c>
      <c r="W308" s="95">
        <f t="shared" si="184"/>
        <v>92.68030139935415</v>
      </c>
      <c r="X308" s="91">
        <f t="shared" si="189"/>
        <v>7393</v>
      </c>
      <c r="Y308" s="95">
        <f t="shared" si="185"/>
        <v>98.836898395721931</v>
      </c>
      <c r="Z308" s="91">
        <v>114</v>
      </c>
      <c r="AA308" s="95">
        <f t="shared" si="186"/>
        <v>146.15384615384613</v>
      </c>
      <c r="AB308" s="95" t="s">
        <v>29</v>
      </c>
      <c r="AC308" s="95" t="s">
        <v>29</v>
      </c>
      <c r="AD308" s="91">
        <v>374</v>
      </c>
      <c r="AE308" s="95">
        <f t="shared" si="191"/>
        <v>109.03790087463557</v>
      </c>
      <c r="AF308" s="91">
        <v>43</v>
      </c>
      <c r="AG308" s="306">
        <f t="shared" si="187"/>
        <v>148.27586206896552</v>
      </c>
      <c r="AH308" s="95" t="s">
        <v>29</v>
      </c>
      <c r="AI308" s="95" t="s">
        <v>29</v>
      </c>
      <c r="AJ308" s="300"/>
      <c r="AK308" s="190"/>
      <c r="AL308" s="287"/>
      <c r="AM308" s="202"/>
      <c r="AN308" s="288"/>
      <c r="AO308" s="203"/>
      <c r="AP308" s="288"/>
      <c r="AQ308" s="284"/>
      <c r="AR308" s="72"/>
      <c r="AS308" s="72"/>
      <c r="AT308" s="72"/>
      <c r="AU308" s="72"/>
      <c r="AV308" s="72"/>
      <c r="AW308" s="72"/>
      <c r="AX308" s="72"/>
      <c r="AY308" s="72"/>
      <c r="AZ308" s="72"/>
    </row>
    <row r="309" spans="1:52" s="209" customFormat="1" ht="12.75" customHeight="1">
      <c r="A309" s="283"/>
      <c r="B309" s="42" t="s">
        <v>312</v>
      </c>
      <c r="C309" s="58" t="s">
        <v>313</v>
      </c>
      <c r="D309" s="97">
        <v>46030</v>
      </c>
      <c r="E309" s="95">
        <f t="shared" si="192"/>
        <v>95.478116573325039</v>
      </c>
      <c r="F309" s="91">
        <v>193</v>
      </c>
      <c r="G309" s="95">
        <f t="shared" si="175"/>
        <v>83.549783549783555</v>
      </c>
      <c r="H309" s="91">
        <v>25</v>
      </c>
      <c r="I309" s="95">
        <f t="shared" si="188"/>
        <v>89.285714285714292</v>
      </c>
      <c r="J309" s="91">
        <f t="shared" si="190"/>
        <v>45837</v>
      </c>
      <c r="K309" s="95">
        <f t="shared" si="176"/>
        <v>95.535546801725758</v>
      </c>
      <c r="L309" s="91">
        <v>25095</v>
      </c>
      <c r="M309" s="95">
        <f t="shared" si="177"/>
        <v>98.192276088742815</v>
      </c>
      <c r="N309" s="98">
        <v>12530</v>
      </c>
      <c r="O309" s="95">
        <f t="shared" si="178"/>
        <v>102.30241672109732</v>
      </c>
      <c r="P309" s="91">
        <f t="shared" si="179"/>
        <v>-12565</v>
      </c>
      <c r="Q309" s="95">
        <f t="shared" si="180"/>
        <v>94.409797881133073</v>
      </c>
      <c r="R309" s="91">
        <f t="shared" si="181"/>
        <v>33272</v>
      </c>
      <c r="S309" s="95">
        <f t="shared" si="182"/>
        <v>95.967695413902504</v>
      </c>
      <c r="T309" s="91">
        <v>21134</v>
      </c>
      <c r="U309" s="95">
        <f t="shared" si="183"/>
        <v>93.097220386767106</v>
      </c>
      <c r="V309" s="91">
        <v>2104</v>
      </c>
      <c r="W309" s="95">
        <f t="shared" si="184"/>
        <v>102.18552695483245</v>
      </c>
      <c r="X309" s="91">
        <f t="shared" si="189"/>
        <v>12138</v>
      </c>
      <c r="Y309" s="95">
        <f t="shared" si="185"/>
        <v>101.41198095078954</v>
      </c>
      <c r="Z309" s="91">
        <v>99</v>
      </c>
      <c r="AA309" s="95">
        <f t="shared" si="186"/>
        <v>110.00000000000001</v>
      </c>
      <c r="AB309" s="95" t="s">
        <v>29</v>
      </c>
      <c r="AC309" s="95" t="s">
        <v>29</v>
      </c>
      <c r="AD309" s="91">
        <v>508</v>
      </c>
      <c r="AE309" s="95">
        <f t="shared" si="191"/>
        <v>131.26614987080103</v>
      </c>
      <c r="AF309" s="91">
        <v>62</v>
      </c>
      <c r="AG309" s="306">
        <f t="shared" si="187"/>
        <v>155</v>
      </c>
      <c r="AH309" s="95" t="s">
        <v>29</v>
      </c>
      <c r="AI309" s="95" t="s">
        <v>29</v>
      </c>
      <c r="AJ309" s="71"/>
      <c r="AK309" s="190"/>
      <c r="AL309" s="203"/>
      <c r="AM309" s="190"/>
      <c r="AN309" s="203"/>
      <c r="AO309" s="203"/>
      <c r="AP309" s="203"/>
      <c r="AQ309" s="284"/>
      <c r="AR309" s="208"/>
      <c r="AS309" s="208"/>
      <c r="AT309" s="208"/>
      <c r="AU309" s="208"/>
      <c r="AV309" s="208"/>
      <c r="AW309" s="208"/>
      <c r="AX309" s="208"/>
      <c r="AY309" s="208"/>
      <c r="AZ309" s="208"/>
    </row>
    <row r="310" spans="1:52" ht="12" customHeight="1">
      <c r="A310" s="279"/>
      <c r="B310" s="41" t="s">
        <v>318</v>
      </c>
      <c r="C310" s="59" t="s">
        <v>319</v>
      </c>
      <c r="D310" s="81">
        <v>44782</v>
      </c>
      <c r="E310" s="87">
        <f t="shared" si="192"/>
        <v>94.877118644067792</v>
      </c>
      <c r="F310" s="96">
        <v>193</v>
      </c>
      <c r="G310" s="87">
        <f t="shared" ref="G310:G321" si="193">F310/F298*100</f>
        <v>82.832618025751074</v>
      </c>
      <c r="H310" s="86">
        <v>25</v>
      </c>
      <c r="I310" s="87">
        <f>H310/H298*100</f>
        <v>83.333333333333343</v>
      </c>
      <c r="J310" s="86">
        <f t="shared" si="190"/>
        <v>44589</v>
      </c>
      <c r="K310" s="87">
        <f t="shared" ref="K310:K321" si="194">J310/J298*100</f>
        <v>94.936870568697174</v>
      </c>
      <c r="L310" s="86">
        <v>23979</v>
      </c>
      <c r="M310" s="87">
        <f t="shared" ref="M310:M321" si="195">L310/L298*100</f>
        <v>97.010275912290638</v>
      </c>
      <c r="N310" s="90">
        <v>10909</v>
      </c>
      <c r="O310" s="87">
        <f t="shared" ref="O310:O321" si="196">N310/N298*100</f>
        <v>92.708421857737747</v>
      </c>
      <c r="P310" s="86">
        <f t="shared" ref="P310:P321" si="197">N310-L310</f>
        <v>-13070</v>
      </c>
      <c r="Q310" s="87">
        <f t="shared" ref="Q310:Q321" si="198">P310/P298*100</f>
        <v>100.91884796540809</v>
      </c>
      <c r="R310" s="86">
        <f t="shared" ref="R310:R321" si="199">J310+P310</f>
        <v>31519</v>
      </c>
      <c r="S310" s="87">
        <f t="shared" ref="S310:S321" si="200">R310/R298*100</f>
        <v>92.659336782690488</v>
      </c>
      <c r="T310" s="86">
        <v>21242</v>
      </c>
      <c r="U310" s="87">
        <f t="shared" ref="U310:U321" si="201">T310/T298*100</f>
        <v>94.417281536136542</v>
      </c>
      <c r="V310" s="86">
        <v>1645</v>
      </c>
      <c r="W310" s="87">
        <f t="shared" ref="W310:W321" si="202">V310/V298*100</f>
        <v>95.528455284552848</v>
      </c>
      <c r="X310" s="86">
        <f t="shared" si="189"/>
        <v>10277</v>
      </c>
      <c r="Y310" s="87">
        <f t="shared" ref="Y310:Y321" si="203">X310/X298*100</f>
        <v>89.225559993054347</v>
      </c>
      <c r="Z310" s="86">
        <v>98</v>
      </c>
      <c r="AA310" s="87">
        <f t="shared" ref="AA310:AA321" si="204">Z310/Z298*100</f>
        <v>83.050847457627114</v>
      </c>
      <c r="AB310" s="87" t="s">
        <v>29</v>
      </c>
      <c r="AC310" s="87" t="s">
        <v>29</v>
      </c>
      <c r="AD310" s="243">
        <v>440</v>
      </c>
      <c r="AE310" s="94">
        <f t="shared" si="191"/>
        <v>104.2654028436019</v>
      </c>
      <c r="AF310" s="243">
        <v>58</v>
      </c>
      <c r="AG310" s="316">
        <f t="shared" ref="AG310:AG321" si="205">AF310/AF298*100</f>
        <v>126.08695652173914</v>
      </c>
      <c r="AH310" s="87" t="s">
        <v>29</v>
      </c>
      <c r="AI310" s="87" t="s">
        <v>29</v>
      </c>
      <c r="AJ310" s="301"/>
      <c r="AK310" s="193"/>
      <c r="AL310" s="189"/>
      <c r="AM310" s="193"/>
      <c r="AN310" s="180"/>
      <c r="AO310" s="193"/>
      <c r="AP310" s="295"/>
      <c r="AQ310" s="296"/>
      <c r="AR310" s="77"/>
    </row>
    <row r="311" spans="1:52" s="240" customFormat="1" ht="12" customHeight="1">
      <c r="A311" s="281"/>
      <c r="B311" s="42" t="s">
        <v>320</v>
      </c>
      <c r="C311" s="58" t="s">
        <v>321</v>
      </c>
      <c r="D311" s="97">
        <v>45966</v>
      </c>
      <c r="E311" s="95">
        <f t="shared" si="192"/>
        <v>94.900487240895202</v>
      </c>
      <c r="F311" s="91">
        <v>195</v>
      </c>
      <c r="G311" s="95">
        <f t="shared" si="193"/>
        <v>83.690987124463518</v>
      </c>
      <c r="H311" s="91">
        <v>27</v>
      </c>
      <c r="I311" s="95">
        <f t="shared" ref="I311:I321" si="206">H311/H299*100</f>
        <v>90</v>
      </c>
      <c r="J311" s="91">
        <f t="shared" si="190"/>
        <v>45771</v>
      </c>
      <c r="K311" s="95">
        <f t="shared" si="194"/>
        <v>94.954670871107609</v>
      </c>
      <c r="L311" s="91">
        <v>24766</v>
      </c>
      <c r="M311" s="95">
        <f t="shared" si="195"/>
        <v>95.463130709632665</v>
      </c>
      <c r="N311" s="98">
        <v>9963</v>
      </c>
      <c r="O311" s="95">
        <f t="shared" si="196"/>
        <v>81.543624161073822</v>
      </c>
      <c r="P311" s="91">
        <f t="shared" si="197"/>
        <v>-14803</v>
      </c>
      <c r="Q311" s="95">
        <f t="shared" si="198"/>
        <v>107.85428051001821</v>
      </c>
      <c r="R311" s="91">
        <f t="shared" si="199"/>
        <v>30968</v>
      </c>
      <c r="S311" s="95">
        <f t="shared" si="200"/>
        <v>89.819595104124375</v>
      </c>
      <c r="T311" s="91">
        <v>22158</v>
      </c>
      <c r="U311" s="95">
        <f t="shared" si="201"/>
        <v>93.703218167209371</v>
      </c>
      <c r="V311" s="91">
        <v>1852</v>
      </c>
      <c r="W311" s="95">
        <f t="shared" si="202"/>
        <v>92.739108662994497</v>
      </c>
      <c r="X311" s="91">
        <f t="shared" si="189"/>
        <v>8810</v>
      </c>
      <c r="Y311" s="95">
        <f t="shared" si="203"/>
        <v>81.340596436155479</v>
      </c>
      <c r="Z311" s="91">
        <v>94</v>
      </c>
      <c r="AA311" s="95">
        <f t="shared" si="204"/>
        <v>94</v>
      </c>
      <c r="AB311" s="95" t="s">
        <v>29</v>
      </c>
      <c r="AC311" s="95" t="s">
        <v>29</v>
      </c>
      <c r="AD311" s="91">
        <v>435</v>
      </c>
      <c r="AE311" s="95">
        <f t="shared" si="191"/>
        <v>112.11340206185567</v>
      </c>
      <c r="AF311" s="91">
        <v>35</v>
      </c>
      <c r="AG311" s="306">
        <f t="shared" si="205"/>
        <v>76.08695652173914</v>
      </c>
      <c r="AH311" s="95" t="s">
        <v>29</v>
      </c>
      <c r="AI311" s="95" t="s">
        <v>29</v>
      </c>
      <c r="AJ311" s="285"/>
      <c r="AK311" s="239"/>
      <c r="AL311" s="204"/>
      <c r="AM311" s="239"/>
      <c r="AN311" s="203"/>
      <c r="AO311" s="202"/>
      <c r="AP311" s="203"/>
      <c r="AQ311" s="284"/>
      <c r="AR311" s="282"/>
      <c r="AS311" s="72"/>
      <c r="AT311" s="72"/>
      <c r="AU311" s="72"/>
      <c r="AV311" s="72"/>
      <c r="AW311" s="72"/>
      <c r="AX311" s="72"/>
      <c r="AY311" s="72"/>
      <c r="AZ311" s="72"/>
    </row>
    <row r="312" spans="1:52" s="240" customFormat="1" ht="12" customHeight="1">
      <c r="A312" s="281"/>
      <c r="B312" s="42" t="s">
        <v>322</v>
      </c>
      <c r="C312" s="58" t="s">
        <v>10</v>
      </c>
      <c r="D312" s="97">
        <v>43363</v>
      </c>
      <c r="E312" s="95">
        <f t="shared" si="192"/>
        <v>95.027612201963535</v>
      </c>
      <c r="F312" s="91">
        <v>175</v>
      </c>
      <c r="G312" s="95">
        <f t="shared" si="193"/>
        <v>89.743589743589752</v>
      </c>
      <c r="H312" s="91">
        <v>25</v>
      </c>
      <c r="I312" s="95">
        <f t="shared" si="206"/>
        <v>92.592592592592595</v>
      </c>
      <c r="J312" s="91">
        <f t="shared" si="190"/>
        <v>43188</v>
      </c>
      <c r="K312" s="95">
        <f t="shared" si="194"/>
        <v>95.050289411712924</v>
      </c>
      <c r="L312" s="91">
        <v>23604</v>
      </c>
      <c r="M312" s="95">
        <f t="shared" si="195"/>
        <v>96.413691691855234</v>
      </c>
      <c r="N312" s="98">
        <v>7898</v>
      </c>
      <c r="O312" s="95">
        <f t="shared" si="196"/>
        <v>94.75704859028194</v>
      </c>
      <c r="P312" s="91">
        <f t="shared" si="197"/>
        <v>-15706</v>
      </c>
      <c r="Q312" s="95">
        <f t="shared" si="198"/>
        <v>97.268842509444482</v>
      </c>
      <c r="R312" s="91">
        <f t="shared" si="199"/>
        <v>27482</v>
      </c>
      <c r="S312" s="95">
        <f t="shared" si="200"/>
        <v>93.827244793444862</v>
      </c>
      <c r="T312" s="91">
        <v>21984</v>
      </c>
      <c r="U312" s="95">
        <f t="shared" si="201"/>
        <v>96.594753723801574</v>
      </c>
      <c r="V312" s="91">
        <v>1406</v>
      </c>
      <c r="W312" s="95">
        <f t="shared" si="202"/>
        <v>97.503467406380025</v>
      </c>
      <c r="X312" s="91">
        <f t="shared" si="189"/>
        <v>5498</v>
      </c>
      <c r="Y312" s="95">
        <f t="shared" si="203"/>
        <v>84.183126626856534</v>
      </c>
      <c r="Z312" s="91">
        <v>92</v>
      </c>
      <c r="AA312" s="95">
        <f t="shared" si="204"/>
        <v>96.84210526315789</v>
      </c>
      <c r="AB312" s="95" t="s">
        <v>29</v>
      </c>
      <c r="AC312" s="95" t="s">
        <v>29</v>
      </c>
      <c r="AD312" s="91">
        <v>468</v>
      </c>
      <c r="AE312" s="95">
        <f t="shared" si="191"/>
        <v>102.85714285714285</v>
      </c>
      <c r="AF312" s="91">
        <v>53</v>
      </c>
      <c r="AG312" s="306">
        <f t="shared" si="205"/>
        <v>165.625</v>
      </c>
      <c r="AH312" s="95" t="s">
        <v>29</v>
      </c>
      <c r="AI312" s="95" t="s">
        <v>29</v>
      </c>
      <c r="AJ312" s="285"/>
      <c r="AK312" s="239"/>
      <c r="AL312" s="204"/>
      <c r="AM312" s="239"/>
      <c r="AN312" s="203"/>
      <c r="AO312" s="202"/>
      <c r="AP312" s="203"/>
      <c r="AQ312" s="284"/>
      <c r="AR312" s="72"/>
      <c r="AS312" s="72"/>
      <c r="AT312" s="72"/>
      <c r="AU312" s="72"/>
      <c r="AV312" s="72"/>
      <c r="AW312" s="72"/>
      <c r="AX312" s="72"/>
      <c r="AY312" s="72"/>
      <c r="AZ312" s="72"/>
    </row>
    <row r="313" spans="1:52" s="240" customFormat="1" ht="12" customHeight="1">
      <c r="A313" s="281"/>
      <c r="B313" s="42" t="s">
        <v>323</v>
      </c>
      <c r="C313" s="58" t="s">
        <v>324</v>
      </c>
      <c r="D313" s="97">
        <v>43623</v>
      </c>
      <c r="E313" s="95">
        <f t="shared" si="192"/>
        <v>95.124185001853505</v>
      </c>
      <c r="F313" s="91">
        <v>175</v>
      </c>
      <c r="G313" s="95">
        <f t="shared" si="193"/>
        <v>90.673575129533674</v>
      </c>
      <c r="H313" s="91">
        <v>25</v>
      </c>
      <c r="I313" s="95">
        <f t="shared" si="206"/>
        <v>100</v>
      </c>
      <c r="J313" s="91">
        <f t="shared" si="190"/>
        <v>43448</v>
      </c>
      <c r="K313" s="95">
        <f t="shared" si="194"/>
        <v>95.14299478824509</v>
      </c>
      <c r="L313" s="91">
        <v>24048</v>
      </c>
      <c r="M313" s="95">
        <f t="shared" si="195"/>
        <v>97.752123897402541</v>
      </c>
      <c r="N313" s="98">
        <v>8283</v>
      </c>
      <c r="O313" s="95">
        <f t="shared" si="196"/>
        <v>95.569401176877804</v>
      </c>
      <c r="P313" s="91">
        <f t="shared" si="197"/>
        <v>-15765</v>
      </c>
      <c r="Q313" s="95">
        <f t="shared" si="198"/>
        <v>98.939374921551405</v>
      </c>
      <c r="R313" s="91">
        <f t="shared" si="199"/>
        <v>27683</v>
      </c>
      <c r="S313" s="95">
        <f t="shared" si="200"/>
        <v>93.108435355845558</v>
      </c>
      <c r="T313" s="91">
        <v>22519</v>
      </c>
      <c r="U313" s="95">
        <f t="shared" si="201"/>
        <v>97.160978556327393</v>
      </c>
      <c r="V313" s="91">
        <v>1588</v>
      </c>
      <c r="W313" s="95">
        <f t="shared" si="202"/>
        <v>125.63291139240506</v>
      </c>
      <c r="X313" s="91">
        <f t="shared" si="189"/>
        <v>5164</v>
      </c>
      <c r="Y313" s="95">
        <f t="shared" si="203"/>
        <v>78.779557589626236</v>
      </c>
      <c r="Z313" s="91">
        <v>92</v>
      </c>
      <c r="AA313" s="95">
        <f t="shared" si="204"/>
        <v>109.52380952380953</v>
      </c>
      <c r="AB313" s="95" t="s">
        <v>29</v>
      </c>
      <c r="AC313" s="95" t="s">
        <v>29</v>
      </c>
      <c r="AD313" s="91">
        <v>477</v>
      </c>
      <c r="AE313" s="95">
        <f t="shared" si="191"/>
        <v>107.91855203619909</v>
      </c>
      <c r="AF313" s="91">
        <v>45</v>
      </c>
      <c r="AG313" s="306">
        <f t="shared" si="205"/>
        <v>125</v>
      </c>
      <c r="AH313" s="95" t="s">
        <v>29</v>
      </c>
      <c r="AI313" s="95" t="s">
        <v>29</v>
      </c>
      <c r="AJ313" s="286"/>
      <c r="AK313" s="239"/>
      <c r="AL313" s="203"/>
      <c r="AM313" s="239"/>
      <c r="AN313" s="203"/>
      <c r="AO313" s="202"/>
      <c r="AP313" s="203"/>
      <c r="AQ313" s="284"/>
      <c r="AR313" s="72"/>
      <c r="AS313" s="72"/>
      <c r="AT313" s="72"/>
      <c r="AU313" s="72"/>
      <c r="AV313" s="72"/>
      <c r="AW313" s="72"/>
      <c r="AX313" s="72"/>
      <c r="AY313" s="72"/>
      <c r="AZ313" s="72"/>
    </row>
    <row r="314" spans="1:52" s="240" customFormat="1" ht="12" customHeight="1">
      <c r="A314" s="281"/>
      <c r="B314" s="42" t="s">
        <v>325</v>
      </c>
      <c r="C314" s="58" t="s">
        <v>326</v>
      </c>
      <c r="D314" s="97">
        <v>40685</v>
      </c>
      <c r="E314" s="95">
        <f t="shared" si="192"/>
        <v>90.638714995432977</v>
      </c>
      <c r="F314" s="91">
        <v>188</v>
      </c>
      <c r="G314" s="95">
        <f t="shared" si="193"/>
        <v>96.907216494845358</v>
      </c>
      <c r="H314" s="91">
        <v>38</v>
      </c>
      <c r="I314" s="95">
        <f t="shared" si="206"/>
        <v>146.15384615384613</v>
      </c>
      <c r="J314" s="91">
        <f t="shared" si="190"/>
        <v>40497</v>
      </c>
      <c r="K314" s="95">
        <f t="shared" si="194"/>
        <v>90.611505157407208</v>
      </c>
      <c r="L314" s="91">
        <v>21678</v>
      </c>
      <c r="M314" s="95">
        <f t="shared" si="195"/>
        <v>88.53945433752655</v>
      </c>
      <c r="N314" s="98">
        <v>7703</v>
      </c>
      <c r="O314" s="95">
        <f t="shared" si="196"/>
        <v>82.244287849669021</v>
      </c>
      <c r="P314" s="91">
        <f t="shared" si="197"/>
        <v>-13975</v>
      </c>
      <c r="Q314" s="95">
        <f t="shared" si="198"/>
        <v>92.43947612118005</v>
      </c>
      <c r="R314" s="91">
        <f t="shared" si="199"/>
        <v>26522</v>
      </c>
      <c r="S314" s="95">
        <f t="shared" si="200"/>
        <v>89.677092138630599</v>
      </c>
      <c r="T314" s="91">
        <v>21455</v>
      </c>
      <c r="U314" s="95">
        <f t="shared" si="201"/>
        <v>95.619039130047241</v>
      </c>
      <c r="V314" s="91">
        <v>1779</v>
      </c>
      <c r="W314" s="95">
        <f t="shared" si="202"/>
        <v>96.842678279804034</v>
      </c>
      <c r="X314" s="91">
        <f t="shared" si="189"/>
        <v>5067</v>
      </c>
      <c r="Y314" s="95">
        <f t="shared" si="203"/>
        <v>70.996216897856243</v>
      </c>
      <c r="Z314" s="91">
        <v>93</v>
      </c>
      <c r="AA314" s="95">
        <f t="shared" si="204"/>
        <v>108.13953488372093</v>
      </c>
      <c r="AB314" s="95" t="s">
        <v>29</v>
      </c>
      <c r="AC314" s="95" t="s">
        <v>29</v>
      </c>
      <c r="AD314" s="307">
        <v>430</v>
      </c>
      <c r="AE314" s="95">
        <f t="shared" si="191"/>
        <v>101.65484633569739</v>
      </c>
      <c r="AF314" s="91">
        <v>45</v>
      </c>
      <c r="AG314" s="306">
        <f t="shared" si="205"/>
        <v>112.5</v>
      </c>
      <c r="AH314" s="95" t="s">
        <v>29</v>
      </c>
      <c r="AI314" s="95" t="s">
        <v>29</v>
      </c>
      <c r="AJ314" s="286"/>
      <c r="AK314" s="239"/>
      <c r="AL314" s="204"/>
      <c r="AM314" s="239"/>
      <c r="AN314" s="203"/>
      <c r="AO314" s="202"/>
      <c r="AP314" s="203"/>
      <c r="AQ314" s="284"/>
      <c r="AR314" s="72"/>
      <c r="AS314" s="72"/>
      <c r="AT314" s="72"/>
      <c r="AU314" s="72"/>
      <c r="AV314" s="72"/>
      <c r="AW314" s="72"/>
      <c r="AX314" s="72"/>
      <c r="AY314" s="72"/>
      <c r="AZ314" s="72"/>
    </row>
    <row r="315" spans="1:52" s="240" customFormat="1" ht="12" customHeight="1">
      <c r="A315" s="281"/>
      <c r="B315" s="42" t="s">
        <v>327</v>
      </c>
      <c r="C315" s="58" t="s">
        <v>13</v>
      </c>
      <c r="D315" s="97">
        <v>39447</v>
      </c>
      <c r="E315" s="95">
        <f t="shared" si="192"/>
        <v>91.08058185176634</v>
      </c>
      <c r="F315" s="91">
        <v>177</v>
      </c>
      <c r="G315" s="95">
        <f t="shared" si="193"/>
        <v>90.306122448979593</v>
      </c>
      <c r="H315" s="91">
        <v>27</v>
      </c>
      <c r="I315" s="95">
        <f t="shared" si="206"/>
        <v>96.428571428571431</v>
      </c>
      <c r="J315" s="91">
        <f t="shared" si="190"/>
        <v>39270</v>
      </c>
      <c r="K315" s="95">
        <f t="shared" si="194"/>
        <v>91.084102611680663</v>
      </c>
      <c r="L315" s="91">
        <v>19831</v>
      </c>
      <c r="M315" s="95">
        <f t="shared" si="195"/>
        <v>87.73614122019201</v>
      </c>
      <c r="N315" s="98">
        <v>5678</v>
      </c>
      <c r="O315" s="95">
        <f t="shared" si="196"/>
        <v>88.996865203761757</v>
      </c>
      <c r="P315" s="91">
        <f t="shared" si="197"/>
        <v>-14153</v>
      </c>
      <c r="Q315" s="95">
        <f t="shared" si="198"/>
        <v>87.240337792023666</v>
      </c>
      <c r="R315" s="91">
        <f t="shared" si="199"/>
        <v>25117</v>
      </c>
      <c r="S315" s="95">
        <f t="shared" si="200"/>
        <v>93.402997285337094</v>
      </c>
      <c r="T315" s="91">
        <v>22586</v>
      </c>
      <c r="U315" s="95">
        <f t="shared" si="201"/>
        <v>99.432093330398416</v>
      </c>
      <c r="V315" s="91">
        <v>1793</v>
      </c>
      <c r="W315" s="95">
        <f t="shared" si="202"/>
        <v>106.59928656361475</v>
      </c>
      <c r="X315" s="91">
        <f>R315-T315</f>
        <v>2531</v>
      </c>
      <c r="Y315" s="95">
        <f t="shared" si="203"/>
        <v>60.60823754789272</v>
      </c>
      <c r="Z315" s="91">
        <v>88</v>
      </c>
      <c r="AA315" s="95">
        <f t="shared" si="204"/>
        <v>103.5294117647059</v>
      </c>
      <c r="AB315" s="95" t="s">
        <v>29</v>
      </c>
      <c r="AC315" s="95" t="s">
        <v>29</v>
      </c>
      <c r="AD315" s="91">
        <v>484</v>
      </c>
      <c r="AE315" s="95">
        <f t="shared" si="191"/>
        <v>129.41176470588235</v>
      </c>
      <c r="AF315" s="91">
        <v>22</v>
      </c>
      <c r="AG315" s="306">
        <f t="shared" si="205"/>
        <v>59.45945945945946</v>
      </c>
      <c r="AH315" s="95" t="s">
        <v>29</v>
      </c>
      <c r="AI315" s="95" t="s">
        <v>29</v>
      </c>
      <c r="AJ315" s="286"/>
      <c r="AK315" s="239"/>
      <c r="AL315" s="204"/>
      <c r="AM315" s="239"/>
      <c r="AN315" s="203"/>
      <c r="AO315" s="202"/>
      <c r="AP315" s="203"/>
      <c r="AQ315" s="284"/>
      <c r="AR315" s="72"/>
      <c r="AS315" s="72"/>
      <c r="AT315" s="72"/>
      <c r="AU315" s="72"/>
      <c r="AV315" s="72"/>
      <c r="AW315" s="72"/>
      <c r="AX315" s="72"/>
      <c r="AY315" s="72"/>
      <c r="AZ315" s="72"/>
    </row>
    <row r="316" spans="1:52" s="240" customFormat="1" ht="12" customHeight="1">
      <c r="A316" s="281"/>
      <c r="B316" s="42" t="s">
        <v>328</v>
      </c>
      <c r="C316" s="58" t="s">
        <v>14</v>
      </c>
      <c r="D316" s="97">
        <v>41086</v>
      </c>
      <c r="E316" s="95">
        <f>D316/D304*100</f>
        <v>92.241030937093086</v>
      </c>
      <c r="F316" s="91">
        <v>186</v>
      </c>
      <c r="G316" s="95">
        <f t="shared" si="193"/>
        <v>92.537313432835816</v>
      </c>
      <c r="H316" s="91">
        <v>36</v>
      </c>
      <c r="I316" s="95">
        <f t="shared" si="206"/>
        <v>109.09090909090908</v>
      </c>
      <c r="J316" s="91">
        <f>D316-F316</f>
        <v>40900</v>
      </c>
      <c r="K316" s="95">
        <f t="shared" si="194"/>
        <v>92.239687873525639</v>
      </c>
      <c r="L316" s="91">
        <v>20972</v>
      </c>
      <c r="M316" s="95">
        <f t="shared" si="195"/>
        <v>89.440464005458892</v>
      </c>
      <c r="N316" s="98">
        <v>6925</v>
      </c>
      <c r="O316" s="95">
        <f t="shared" si="196"/>
        <v>90.263295099061523</v>
      </c>
      <c r="P316" s="91">
        <f t="shared" si="197"/>
        <v>-14047</v>
      </c>
      <c r="Q316" s="95">
        <f t="shared" si="198"/>
        <v>89.040314401622723</v>
      </c>
      <c r="R316" s="91">
        <f t="shared" si="199"/>
        <v>26853</v>
      </c>
      <c r="S316" s="95">
        <f t="shared" si="200"/>
        <v>94.006651496586741</v>
      </c>
      <c r="T316" s="91">
        <v>22736</v>
      </c>
      <c r="U316" s="95">
        <f t="shared" si="201"/>
        <v>96.159702250042287</v>
      </c>
      <c r="V316" s="91">
        <v>1980</v>
      </c>
      <c r="W316" s="95">
        <f t="shared" si="202"/>
        <v>97.826086956521735</v>
      </c>
      <c r="X316" s="91">
        <f t="shared" ref="X316:X326" si="207">R316-T316</f>
        <v>4117</v>
      </c>
      <c r="Y316" s="95">
        <f t="shared" si="203"/>
        <v>83.661857346067876</v>
      </c>
      <c r="Z316" s="91">
        <v>114</v>
      </c>
      <c r="AA316" s="95">
        <f t="shared" si="204"/>
        <v>87.692307692307693</v>
      </c>
      <c r="AB316" s="95" t="s">
        <v>29</v>
      </c>
      <c r="AC316" s="95" t="s">
        <v>29</v>
      </c>
      <c r="AD316" s="91">
        <v>492</v>
      </c>
      <c r="AE316" s="95">
        <f>AD316/AD304*100</f>
        <v>112.07289293849658</v>
      </c>
      <c r="AF316" s="91">
        <v>46</v>
      </c>
      <c r="AG316" s="306">
        <f t="shared" si="205"/>
        <v>109.52380952380953</v>
      </c>
      <c r="AH316" s="95" t="s">
        <v>29</v>
      </c>
      <c r="AI316" s="95" t="s">
        <v>29</v>
      </c>
      <c r="AJ316" s="286"/>
      <c r="AK316" s="239"/>
      <c r="AL316" s="204"/>
      <c r="AM316" s="239"/>
      <c r="AN316" s="203"/>
      <c r="AO316" s="202"/>
      <c r="AP316" s="203"/>
      <c r="AQ316" s="284"/>
      <c r="AR316" s="72"/>
      <c r="AS316" s="72"/>
      <c r="AT316" s="72"/>
      <c r="AU316" s="72"/>
      <c r="AV316" s="72"/>
      <c r="AW316" s="72"/>
      <c r="AX316" s="72"/>
      <c r="AY316" s="72"/>
      <c r="AZ316" s="72"/>
    </row>
    <row r="317" spans="1:52" s="240" customFormat="1" ht="12" customHeight="1">
      <c r="A317" s="281"/>
      <c r="B317" s="42" t="s">
        <v>329</v>
      </c>
      <c r="C317" s="58" t="s">
        <v>15</v>
      </c>
      <c r="D317" s="97">
        <v>38961</v>
      </c>
      <c r="E317" s="95">
        <f>D317/D305*100</f>
        <v>91.554458935495248</v>
      </c>
      <c r="F317" s="91">
        <v>184</v>
      </c>
      <c r="G317" s="95">
        <f t="shared" si="193"/>
        <v>93.401015228426402</v>
      </c>
      <c r="H317" s="91">
        <v>34</v>
      </c>
      <c r="I317" s="95">
        <f t="shared" si="206"/>
        <v>117.24137931034481</v>
      </c>
      <c r="J317" s="91">
        <f t="shared" ref="J317:J327" si="208">D317-F317</f>
        <v>38777</v>
      </c>
      <c r="K317" s="95">
        <f t="shared" si="194"/>
        <v>91.545870909863552</v>
      </c>
      <c r="L317" s="91">
        <v>19398</v>
      </c>
      <c r="M317" s="95">
        <f t="shared" si="195"/>
        <v>85.797691184926364</v>
      </c>
      <c r="N317" s="98">
        <v>7118</v>
      </c>
      <c r="O317" s="95">
        <f t="shared" si="196"/>
        <v>87.530742744712256</v>
      </c>
      <c r="P317" s="91">
        <f t="shared" si="197"/>
        <v>-12280</v>
      </c>
      <c r="Q317" s="95">
        <f t="shared" si="198"/>
        <v>84.824203909649782</v>
      </c>
      <c r="R317" s="91">
        <f t="shared" si="199"/>
        <v>26497</v>
      </c>
      <c r="S317" s="95">
        <f t="shared" si="200"/>
        <v>95.036046052867533</v>
      </c>
      <c r="T317" s="91">
        <v>21698</v>
      </c>
      <c r="U317" s="95">
        <f t="shared" si="201"/>
        <v>97.870996842580055</v>
      </c>
      <c r="V317" s="91">
        <v>2028</v>
      </c>
      <c r="W317" s="95">
        <f t="shared" si="202"/>
        <v>94.545454545454547</v>
      </c>
      <c r="X317" s="91">
        <f t="shared" si="207"/>
        <v>4799</v>
      </c>
      <c r="Y317" s="95">
        <f t="shared" si="203"/>
        <v>84.030817720189106</v>
      </c>
      <c r="Z317" s="91">
        <v>89</v>
      </c>
      <c r="AA317" s="95">
        <f t="shared" si="204"/>
        <v>91.75257731958763</v>
      </c>
      <c r="AB317" s="95" t="s">
        <v>29</v>
      </c>
      <c r="AC317" s="95" t="s">
        <v>29</v>
      </c>
      <c r="AD317" s="91">
        <v>615</v>
      </c>
      <c r="AE317" s="95">
        <f t="shared" ref="AE317:AE327" si="209">AD317/AD305*100</f>
        <v>123.24649298597194</v>
      </c>
      <c r="AF317" s="91">
        <v>51</v>
      </c>
      <c r="AG317" s="306">
        <f t="shared" si="205"/>
        <v>76.119402985074629</v>
      </c>
      <c r="AH317" s="95" t="s">
        <v>29</v>
      </c>
      <c r="AI317" s="95" t="s">
        <v>29</v>
      </c>
      <c r="AJ317" s="286"/>
      <c r="AK317" s="239"/>
      <c r="AL317" s="204"/>
      <c r="AM317" s="239"/>
      <c r="AN317" s="203"/>
      <c r="AO317" s="202"/>
      <c r="AP317" s="203"/>
      <c r="AQ317" s="284"/>
      <c r="AR317" s="72"/>
      <c r="AS317" s="72"/>
      <c r="AT317" s="72"/>
      <c r="AU317" s="72"/>
      <c r="AV317" s="72"/>
      <c r="AW317" s="72"/>
      <c r="AX317" s="72"/>
      <c r="AY317" s="72"/>
      <c r="AZ317" s="72"/>
    </row>
    <row r="318" spans="1:52" s="240" customFormat="1" ht="12" customHeight="1">
      <c r="A318" s="281"/>
      <c r="B318" s="42" t="s">
        <v>330</v>
      </c>
      <c r="C318" s="58" t="s">
        <v>16</v>
      </c>
      <c r="D318" s="97">
        <v>40881</v>
      </c>
      <c r="E318" s="95">
        <f>D318/D306*100</f>
        <v>92.511880515953834</v>
      </c>
      <c r="F318" s="91">
        <v>186</v>
      </c>
      <c r="G318" s="95">
        <f t="shared" si="193"/>
        <v>93</v>
      </c>
      <c r="H318" s="91">
        <v>36</v>
      </c>
      <c r="I318" s="95">
        <f t="shared" si="206"/>
        <v>112.5</v>
      </c>
      <c r="J318" s="91">
        <f t="shared" si="208"/>
        <v>40695</v>
      </c>
      <c r="K318" s="95">
        <f t="shared" si="194"/>
        <v>92.509661286656055</v>
      </c>
      <c r="L318" s="91">
        <v>21177</v>
      </c>
      <c r="M318" s="95">
        <f t="shared" si="195"/>
        <v>89.8053517662525</v>
      </c>
      <c r="N318" s="98">
        <v>11691</v>
      </c>
      <c r="O318" s="95">
        <f t="shared" si="196"/>
        <v>95.710192386410156</v>
      </c>
      <c r="P318" s="91">
        <f t="shared" si="197"/>
        <v>-9486</v>
      </c>
      <c r="Q318" s="95">
        <f t="shared" si="198"/>
        <v>83.459440436389229</v>
      </c>
      <c r="R318" s="91">
        <f t="shared" si="199"/>
        <v>31209</v>
      </c>
      <c r="S318" s="95">
        <f t="shared" si="200"/>
        <v>95.662702305051496</v>
      </c>
      <c r="T318" s="91">
        <v>21568</v>
      </c>
      <c r="U318" s="95">
        <f t="shared" si="201"/>
        <v>99.625848768996264</v>
      </c>
      <c r="V318" s="91">
        <v>2296</v>
      </c>
      <c r="W318" s="95">
        <f t="shared" si="202"/>
        <v>120.71503680336488</v>
      </c>
      <c r="X318" s="91">
        <f t="shared" si="207"/>
        <v>9641</v>
      </c>
      <c r="Y318" s="95">
        <f t="shared" si="203"/>
        <v>87.845102505694754</v>
      </c>
      <c r="Z318" s="91">
        <v>90</v>
      </c>
      <c r="AA318" s="95">
        <f t="shared" si="204"/>
        <v>78.94736842105263</v>
      </c>
      <c r="AB318" s="95" t="s">
        <v>29</v>
      </c>
      <c r="AC318" s="95" t="s">
        <v>29</v>
      </c>
      <c r="AD318" s="91">
        <v>799</v>
      </c>
      <c r="AE318" s="95">
        <f t="shared" si="209"/>
        <v>94.556213017751475</v>
      </c>
      <c r="AF318" s="91">
        <v>47</v>
      </c>
      <c r="AG318" s="306">
        <f t="shared" si="205"/>
        <v>130.55555555555557</v>
      </c>
      <c r="AH318" s="95" t="s">
        <v>29</v>
      </c>
      <c r="AI318" s="95" t="s">
        <v>29</v>
      </c>
      <c r="AJ318" s="286"/>
      <c r="AK318" s="239"/>
      <c r="AL318" s="204"/>
      <c r="AM318" s="239"/>
      <c r="AN318" s="203"/>
      <c r="AO318" s="203"/>
      <c r="AP318" s="203"/>
      <c r="AQ318" s="284"/>
      <c r="AR318" s="72"/>
      <c r="AS318" s="72"/>
      <c r="AT318" s="72"/>
      <c r="AU318" s="72"/>
      <c r="AV318" s="72"/>
      <c r="AW318" s="72"/>
      <c r="AX318" s="72"/>
      <c r="AY318" s="72"/>
      <c r="AZ318" s="72"/>
    </row>
    <row r="319" spans="1:52" s="240" customFormat="1" ht="12" customHeight="1">
      <c r="A319" s="281"/>
      <c r="B319" s="42" t="s">
        <v>331</v>
      </c>
      <c r="C319" s="58" t="s">
        <v>332</v>
      </c>
      <c r="D319" s="97">
        <v>42298</v>
      </c>
      <c r="E319" s="95">
        <f t="shared" ref="E319:E327" si="210">D319/D307*100</f>
        <v>94.337266097196519</v>
      </c>
      <c r="F319" s="91">
        <v>187</v>
      </c>
      <c r="G319" s="95">
        <f t="shared" si="193"/>
        <v>93.969849246231149</v>
      </c>
      <c r="H319" s="91">
        <v>37</v>
      </c>
      <c r="I319" s="95">
        <f t="shared" si="206"/>
        <v>119.35483870967742</v>
      </c>
      <c r="J319" s="91">
        <f t="shared" si="208"/>
        <v>42111</v>
      </c>
      <c r="K319" s="95">
        <f t="shared" si="194"/>
        <v>94.338904072763114</v>
      </c>
      <c r="L319" s="91">
        <v>21853</v>
      </c>
      <c r="M319" s="95">
        <f t="shared" si="195"/>
        <v>89.985587811406219</v>
      </c>
      <c r="N319" s="98">
        <v>10375</v>
      </c>
      <c r="O319" s="95">
        <f t="shared" si="196"/>
        <v>98.499952530143361</v>
      </c>
      <c r="P319" s="91">
        <f t="shared" si="197"/>
        <v>-11478</v>
      </c>
      <c r="Q319" s="95">
        <f t="shared" si="198"/>
        <v>83.464223385689351</v>
      </c>
      <c r="R319" s="91">
        <f t="shared" si="199"/>
        <v>30633</v>
      </c>
      <c r="S319" s="95">
        <f t="shared" si="200"/>
        <v>99.180858641455671</v>
      </c>
      <c r="T319" s="91">
        <v>21542</v>
      </c>
      <c r="U319" s="95">
        <f t="shared" si="201"/>
        <v>100.22798120318244</v>
      </c>
      <c r="V319" s="91">
        <v>1815</v>
      </c>
      <c r="W319" s="95">
        <f t="shared" si="202"/>
        <v>111.69230769230769</v>
      </c>
      <c r="X319" s="91">
        <f t="shared" si="207"/>
        <v>9091</v>
      </c>
      <c r="Y319" s="95">
        <f t="shared" si="203"/>
        <v>96.784839774300011</v>
      </c>
      <c r="Z319" s="91">
        <v>91</v>
      </c>
      <c r="AA319" s="95">
        <f t="shared" si="204"/>
        <v>89.215686274509807</v>
      </c>
      <c r="AB319" s="95" t="s">
        <v>29</v>
      </c>
      <c r="AC319" s="95" t="s">
        <v>29</v>
      </c>
      <c r="AD319" s="91">
        <v>410</v>
      </c>
      <c r="AE319" s="95">
        <f t="shared" si="209"/>
        <v>90.909090909090907</v>
      </c>
      <c r="AF319" s="91">
        <v>24</v>
      </c>
      <c r="AG319" s="306">
        <f t="shared" si="205"/>
        <v>58.536585365853654</v>
      </c>
      <c r="AH319" s="95" t="s">
        <v>29</v>
      </c>
      <c r="AI319" s="95" t="s">
        <v>29</v>
      </c>
      <c r="AJ319" s="300"/>
      <c r="AK319" s="239"/>
      <c r="AL319" s="287"/>
      <c r="AM319" s="239"/>
      <c r="AN319" s="288"/>
      <c r="AO319" s="203"/>
      <c r="AP319" s="288"/>
      <c r="AQ319" s="284"/>
      <c r="AR319" s="72"/>
      <c r="AS319" s="72"/>
      <c r="AT319" s="72"/>
      <c r="AU319" s="72"/>
      <c r="AV319" s="72"/>
      <c r="AW319" s="72"/>
      <c r="AX319" s="72"/>
      <c r="AY319" s="72"/>
      <c r="AZ319" s="72"/>
    </row>
    <row r="320" spans="1:52" s="240" customFormat="1" ht="12.75" customHeight="1">
      <c r="A320" s="281"/>
      <c r="B320" s="42" t="s">
        <v>333</v>
      </c>
      <c r="C320" s="58" t="s">
        <v>334</v>
      </c>
      <c r="D320" s="97">
        <v>40479</v>
      </c>
      <c r="E320" s="95">
        <f t="shared" si="210"/>
        <v>98.801562118623394</v>
      </c>
      <c r="F320" s="91">
        <v>185</v>
      </c>
      <c r="G320" s="95">
        <f t="shared" si="193"/>
        <v>95.360824742268051</v>
      </c>
      <c r="H320" s="91">
        <v>35</v>
      </c>
      <c r="I320" s="95">
        <f t="shared" si="206"/>
        <v>134.61538461538461</v>
      </c>
      <c r="J320" s="91">
        <f t="shared" si="208"/>
        <v>40294</v>
      </c>
      <c r="K320" s="95">
        <f t="shared" si="194"/>
        <v>98.81793211693153</v>
      </c>
      <c r="L320" s="91">
        <v>21074</v>
      </c>
      <c r="M320" s="95">
        <f t="shared" si="195"/>
        <v>96.550144316672018</v>
      </c>
      <c r="N320" s="98">
        <v>9416</v>
      </c>
      <c r="O320" s="95">
        <f t="shared" si="196"/>
        <v>102.95211021211459</v>
      </c>
      <c r="P320" s="91">
        <f t="shared" si="197"/>
        <v>-11658</v>
      </c>
      <c r="Q320" s="95">
        <f t="shared" si="198"/>
        <v>91.932812869647506</v>
      </c>
      <c r="R320" s="91">
        <f t="shared" si="199"/>
        <v>28636</v>
      </c>
      <c r="S320" s="95">
        <f t="shared" si="200"/>
        <v>101.92560953906388</v>
      </c>
      <c r="T320" s="91">
        <v>21024</v>
      </c>
      <c r="U320" s="95">
        <f t="shared" si="201"/>
        <v>101.55540527485267</v>
      </c>
      <c r="V320" s="91">
        <v>1703</v>
      </c>
      <c r="W320" s="95">
        <f t="shared" si="202"/>
        <v>98.896631823461092</v>
      </c>
      <c r="X320" s="91">
        <f t="shared" si="207"/>
        <v>7612</v>
      </c>
      <c r="Y320" s="95">
        <f t="shared" si="203"/>
        <v>102.96226159880968</v>
      </c>
      <c r="Z320" s="91">
        <v>125</v>
      </c>
      <c r="AA320" s="95">
        <f t="shared" si="204"/>
        <v>109.64912280701755</v>
      </c>
      <c r="AB320" s="95" t="s">
        <v>29</v>
      </c>
      <c r="AC320" s="95" t="s">
        <v>29</v>
      </c>
      <c r="AD320" s="91">
        <v>352</v>
      </c>
      <c r="AE320" s="95">
        <f t="shared" si="209"/>
        <v>94.117647058823522</v>
      </c>
      <c r="AF320" s="91">
        <v>39</v>
      </c>
      <c r="AG320" s="306">
        <f t="shared" si="205"/>
        <v>90.697674418604649</v>
      </c>
      <c r="AH320" s="95" t="s">
        <v>29</v>
      </c>
      <c r="AI320" s="95" t="s">
        <v>29</v>
      </c>
      <c r="AJ320" s="300"/>
      <c r="AK320" s="190"/>
      <c r="AL320" s="287"/>
      <c r="AM320" s="202"/>
      <c r="AN320" s="288"/>
      <c r="AO320" s="203"/>
      <c r="AP320" s="288"/>
      <c r="AQ320" s="284"/>
      <c r="AR320" s="72"/>
      <c r="AS320" s="72"/>
      <c r="AT320" s="72"/>
      <c r="AU320" s="72"/>
      <c r="AV320" s="72"/>
      <c r="AW320" s="72"/>
      <c r="AX320" s="72"/>
      <c r="AY320" s="72"/>
      <c r="AZ320" s="72"/>
    </row>
    <row r="321" spans="1:52" s="209" customFormat="1" ht="12.75" customHeight="1">
      <c r="A321" s="283"/>
      <c r="B321" s="43" t="s">
        <v>335</v>
      </c>
      <c r="C321" s="60" t="s">
        <v>336</v>
      </c>
      <c r="D321" s="99">
        <v>44025</v>
      </c>
      <c r="E321" s="93">
        <f t="shared" si="210"/>
        <v>95.644145122746039</v>
      </c>
      <c r="F321" s="92">
        <v>184</v>
      </c>
      <c r="G321" s="93">
        <f t="shared" si="193"/>
        <v>95.336787564766837</v>
      </c>
      <c r="H321" s="92">
        <v>34</v>
      </c>
      <c r="I321" s="93">
        <f t="shared" si="206"/>
        <v>136</v>
      </c>
      <c r="J321" s="92">
        <f t="shared" si="208"/>
        <v>43841</v>
      </c>
      <c r="K321" s="93">
        <f t="shared" si="194"/>
        <v>95.645439273948995</v>
      </c>
      <c r="L321" s="92">
        <v>23789</v>
      </c>
      <c r="M321" s="93">
        <f t="shared" si="195"/>
        <v>94.795776051006172</v>
      </c>
      <c r="N321" s="100">
        <v>13089</v>
      </c>
      <c r="O321" s="93">
        <f t="shared" si="196"/>
        <v>104.46129289704709</v>
      </c>
      <c r="P321" s="92">
        <f t="shared" si="197"/>
        <v>-10700</v>
      </c>
      <c r="Q321" s="93">
        <f t="shared" si="198"/>
        <v>85.157182650218871</v>
      </c>
      <c r="R321" s="92">
        <f t="shared" si="199"/>
        <v>33141</v>
      </c>
      <c r="S321" s="93">
        <f t="shared" si="200"/>
        <v>99.60627554700649</v>
      </c>
      <c r="T321" s="92">
        <v>21218</v>
      </c>
      <c r="U321" s="93">
        <f t="shared" si="201"/>
        <v>100.39746380240371</v>
      </c>
      <c r="V321" s="92">
        <v>1945</v>
      </c>
      <c r="W321" s="93">
        <f t="shared" si="202"/>
        <v>92.442965779467684</v>
      </c>
      <c r="X321" s="92">
        <f t="shared" si="207"/>
        <v>11923</v>
      </c>
      <c r="Y321" s="93">
        <f t="shared" si="203"/>
        <v>98.228703246004272</v>
      </c>
      <c r="Z321" s="92">
        <v>99</v>
      </c>
      <c r="AA321" s="93">
        <f t="shared" si="204"/>
        <v>100</v>
      </c>
      <c r="AB321" s="93" t="s">
        <v>29</v>
      </c>
      <c r="AC321" s="93" t="s">
        <v>29</v>
      </c>
      <c r="AD321" s="92">
        <v>406</v>
      </c>
      <c r="AE321" s="93">
        <f t="shared" si="209"/>
        <v>79.921259842519689</v>
      </c>
      <c r="AF321" s="92">
        <v>45</v>
      </c>
      <c r="AG321" s="324">
        <f t="shared" si="205"/>
        <v>72.58064516129032</v>
      </c>
      <c r="AH321" s="93" t="s">
        <v>29</v>
      </c>
      <c r="AI321" s="93" t="s">
        <v>29</v>
      </c>
      <c r="AJ321" s="263"/>
      <c r="AK321" s="266"/>
      <c r="AL321" s="265"/>
      <c r="AM321" s="266"/>
      <c r="AN321" s="265"/>
      <c r="AO321" s="265"/>
      <c r="AP321" s="265"/>
      <c r="AQ321" s="323"/>
      <c r="AR321" s="208"/>
      <c r="AS321" s="208"/>
      <c r="AT321" s="208"/>
      <c r="AU321" s="208"/>
      <c r="AV321" s="208"/>
      <c r="AW321" s="208"/>
      <c r="AX321" s="208"/>
      <c r="AY321" s="208"/>
      <c r="AZ321" s="208"/>
    </row>
    <row r="322" spans="1:52" ht="12" customHeight="1">
      <c r="A322" s="279"/>
      <c r="B322" s="42" t="s">
        <v>340</v>
      </c>
      <c r="C322" s="58" t="s">
        <v>341</v>
      </c>
      <c r="D322" s="79">
        <v>43362</v>
      </c>
      <c r="E322" s="83">
        <f t="shared" si="210"/>
        <v>96.829083113751054</v>
      </c>
      <c r="F322" s="91">
        <v>183</v>
      </c>
      <c r="G322" s="83">
        <f t="shared" ref="G322:G333" si="211">F322/F310*100</f>
        <v>94.818652849740943</v>
      </c>
      <c r="H322" s="82">
        <v>33</v>
      </c>
      <c r="I322" s="83">
        <f>H322/H310*100</f>
        <v>132</v>
      </c>
      <c r="J322" s="82">
        <f t="shared" si="208"/>
        <v>43179</v>
      </c>
      <c r="K322" s="83">
        <f t="shared" ref="K322:K333" si="212">J322/J310*100</f>
        <v>96.8377851039494</v>
      </c>
      <c r="L322" s="82">
        <v>22777</v>
      </c>
      <c r="M322" s="83">
        <f t="shared" ref="M322:M333" si="213">L322/L310*100</f>
        <v>94.98728053713667</v>
      </c>
      <c r="N322" s="88">
        <v>12451</v>
      </c>
      <c r="O322" s="83">
        <f t="shared" ref="O322:O333" si="214">N322/N310*100</f>
        <v>114.13511779264826</v>
      </c>
      <c r="P322" s="82">
        <f t="shared" ref="P322:P333" si="215">N322-L322</f>
        <v>-10326</v>
      </c>
      <c r="Q322" s="83">
        <f t="shared" ref="Q322:Q333" si="216">P322/P310*100</f>
        <v>79.005355776587606</v>
      </c>
      <c r="R322" s="82">
        <f t="shared" ref="R322:R333" si="217">J322+P322</f>
        <v>32853</v>
      </c>
      <c r="S322" s="83">
        <f t="shared" ref="S322:S333" si="218">R322/R310*100</f>
        <v>104.23236777816555</v>
      </c>
      <c r="T322" s="82">
        <v>21499</v>
      </c>
      <c r="U322" s="83">
        <f t="shared" ref="U322:U333" si="219">T322/T310*100</f>
        <v>101.20986724413896</v>
      </c>
      <c r="V322" s="82">
        <v>1711</v>
      </c>
      <c r="W322" s="83">
        <f t="shared" ref="W322:W333" si="220">V322/V310*100</f>
        <v>104.01215805471125</v>
      </c>
      <c r="X322" s="82">
        <f t="shared" si="207"/>
        <v>11354</v>
      </c>
      <c r="Y322" s="83">
        <f t="shared" ref="Y322:Y333" si="221">X322/X310*100</f>
        <v>110.47971197820377</v>
      </c>
      <c r="Z322" s="82">
        <v>108</v>
      </c>
      <c r="AA322" s="83">
        <f t="shared" ref="AA322:AA333" si="222">Z322/Z310*100</f>
        <v>110.20408163265304</v>
      </c>
      <c r="AB322" s="83" t="s">
        <v>29</v>
      </c>
      <c r="AC322" s="83" t="s">
        <v>29</v>
      </c>
      <c r="AD322" s="305">
        <v>491</v>
      </c>
      <c r="AE322" s="95">
        <f t="shared" si="209"/>
        <v>111.59090909090909</v>
      </c>
      <c r="AF322" s="305">
        <v>32</v>
      </c>
      <c r="AG322" s="306">
        <f t="shared" ref="AG322:AG333" si="223">AF322/AF310*100</f>
        <v>55.172413793103445</v>
      </c>
      <c r="AH322" s="83" t="s">
        <v>29</v>
      </c>
      <c r="AI322" s="83" t="s">
        <v>29</v>
      </c>
      <c r="AJ322" s="286"/>
      <c r="AK322" s="174"/>
      <c r="AL322" s="322"/>
      <c r="AM322" s="174"/>
      <c r="AN322" s="128"/>
      <c r="AO322" s="192"/>
      <c r="AP322" s="203"/>
      <c r="AQ322" s="127"/>
      <c r="AR322" s="77"/>
    </row>
    <row r="323" spans="1:52" s="240" customFormat="1" ht="12" customHeight="1">
      <c r="A323" s="281"/>
      <c r="B323" s="42" t="s">
        <v>342</v>
      </c>
      <c r="C323" s="58" t="s">
        <v>343</v>
      </c>
      <c r="D323" s="97">
        <v>44682</v>
      </c>
      <c r="E323" s="95">
        <f t="shared" si="210"/>
        <v>97.20663098812166</v>
      </c>
      <c r="F323" s="91">
        <v>184</v>
      </c>
      <c r="G323" s="95">
        <f t="shared" si="211"/>
        <v>94.358974358974351</v>
      </c>
      <c r="H323" s="91">
        <v>34</v>
      </c>
      <c r="I323" s="95">
        <f t="shared" ref="I323:I333" si="224">H323/H311*100</f>
        <v>125.92592592592592</v>
      </c>
      <c r="J323" s="91">
        <f t="shared" si="208"/>
        <v>44498</v>
      </c>
      <c r="K323" s="95">
        <f t="shared" si="212"/>
        <v>97.218762972187633</v>
      </c>
      <c r="L323" s="91">
        <v>23521</v>
      </c>
      <c r="M323" s="95">
        <f t="shared" si="213"/>
        <v>94.972946781878392</v>
      </c>
      <c r="N323" s="98">
        <v>11642</v>
      </c>
      <c r="O323" s="95">
        <f t="shared" si="214"/>
        <v>116.85235370872226</v>
      </c>
      <c r="P323" s="91">
        <f t="shared" si="215"/>
        <v>-11879</v>
      </c>
      <c r="Q323" s="95">
        <f t="shared" si="216"/>
        <v>80.247247179625745</v>
      </c>
      <c r="R323" s="91">
        <f t="shared" si="217"/>
        <v>32619</v>
      </c>
      <c r="S323" s="95">
        <f t="shared" si="218"/>
        <v>105.33130973908551</v>
      </c>
      <c r="T323" s="91">
        <v>22755</v>
      </c>
      <c r="U323" s="95">
        <f t="shared" si="219"/>
        <v>102.69428648795018</v>
      </c>
      <c r="V323" s="91">
        <v>1771</v>
      </c>
      <c r="W323" s="95">
        <f t="shared" si="220"/>
        <v>95.626349892008648</v>
      </c>
      <c r="X323" s="91">
        <f t="shared" si="207"/>
        <v>9864</v>
      </c>
      <c r="Y323" s="95">
        <f t="shared" si="221"/>
        <v>111.96367763904654</v>
      </c>
      <c r="Z323" s="91">
        <v>103</v>
      </c>
      <c r="AA323" s="95">
        <f t="shared" si="222"/>
        <v>109.57446808510637</v>
      </c>
      <c r="AB323" s="95" t="s">
        <v>29</v>
      </c>
      <c r="AC323" s="95" t="s">
        <v>29</v>
      </c>
      <c r="AD323" s="91">
        <v>420</v>
      </c>
      <c r="AE323" s="95">
        <f t="shared" si="209"/>
        <v>96.551724137931032</v>
      </c>
      <c r="AF323" s="91">
        <v>35</v>
      </c>
      <c r="AG323" s="306">
        <f t="shared" si="223"/>
        <v>100</v>
      </c>
      <c r="AH323" s="95" t="s">
        <v>29</v>
      </c>
      <c r="AI323" s="95" t="s">
        <v>29</v>
      </c>
      <c r="AJ323" s="286"/>
      <c r="AK323" s="190"/>
      <c r="AL323" s="318"/>
      <c r="AM323" s="190"/>
      <c r="AN323" s="203"/>
      <c r="AO323" s="202"/>
      <c r="AP323" s="203"/>
      <c r="AQ323" s="284"/>
      <c r="AR323" s="282"/>
      <c r="AS323" s="72"/>
      <c r="AT323" s="72"/>
      <c r="AU323" s="72"/>
      <c r="AV323" s="72"/>
      <c r="AW323" s="72"/>
      <c r="AX323" s="72"/>
      <c r="AY323" s="72"/>
      <c r="AZ323" s="72"/>
    </row>
    <row r="324" spans="1:52" s="240" customFormat="1" ht="12" customHeight="1">
      <c r="A324" s="281"/>
      <c r="B324" s="42" t="s">
        <v>344</v>
      </c>
      <c r="C324" s="58" t="s">
        <v>10</v>
      </c>
      <c r="D324" s="97">
        <v>41552</v>
      </c>
      <c r="E324" s="95">
        <f t="shared" si="210"/>
        <v>95.823628438991776</v>
      </c>
      <c r="F324" s="91">
        <v>160</v>
      </c>
      <c r="G324" s="95">
        <f t="shared" si="211"/>
        <v>91.428571428571431</v>
      </c>
      <c r="H324" s="91">
        <v>29</v>
      </c>
      <c r="I324" s="95">
        <f t="shared" si="224"/>
        <v>115.99999999999999</v>
      </c>
      <c r="J324" s="91">
        <f t="shared" si="208"/>
        <v>41392</v>
      </c>
      <c r="K324" s="95">
        <f t="shared" si="212"/>
        <v>95.84143743632491</v>
      </c>
      <c r="L324" s="91">
        <v>21468</v>
      </c>
      <c r="M324" s="95">
        <f t="shared" si="213"/>
        <v>90.950686324351807</v>
      </c>
      <c r="N324" s="98">
        <v>8186</v>
      </c>
      <c r="O324" s="95">
        <f t="shared" si="214"/>
        <v>103.64649278298303</v>
      </c>
      <c r="P324" s="91">
        <f t="shared" si="215"/>
        <v>-13282</v>
      </c>
      <c r="Q324" s="95">
        <f t="shared" si="216"/>
        <v>84.566407742264104</v>
      </c>
      <c r="R324" s="91">
        <f t="shared" si="217"/>
        <v>28110</v>
      </c>
      <c r="S324" s="95">
        <f t="shared" si="218"/>
        <v>102.2851320864566</v>
      </c>
      <c r="T324" s="91">
        <v>22931</v>
      </c>
      <c r="U324" s="95">
        <f t="shared" si="219"/>
        <v>104.30767831149927</v>
      </c>
      <c r="V324" s="91">
        <v>1667</v>
      </c>
      <c r="W324" s="95">
        <f t="shared" si="220"/>
        <v>118.56330014224751</v>
      </c>
      <c r="X324" s="91">
        <f t="shared" si="207"/>
        <v>5179</v>
      </c>
      <c r="Y324" s="95">
        <f t="shared" si="221"/>
        <v>94.197890141869763</v>
      </c>
      <c r="Z324" s="91">
        <v>83</v>
      </c>
      <c r="AA324" s="95">
        <f t="shared" si="222"/>
        <v>90.217391304347828</v>
      </c>
      <c r="AB324" s="95" t="s">
        <v>29</v>
      </c>
      <c r="AC324" s="95" t="s">
        <v>29</v>
      </c>
      <c r="AD324" s="91">
        <v>399</v>
      </c>
      <c r="AE324" s="95">
        <f t="shared" si="209"/>
        <v>85.256410256410248</v>
      </c>
      <c r="AF324" s="91">
        <v>41</v>
      </c>
      <c r="AG324" s="306">
        <f t="shared" si="223"/>
        <v>77.358490566037744</v>
      </c>
      <c r="AH324" s="95" t="s">
        <v>29</v>
      </c>
      <c r="AI324" s="95" t="s">
        <v>29</v>
      </c>
      <c r="AJ324" s="286"/>
      <c r="AK324" s="190"/>
      <c r="AL324" s="318"/>
      <c r="AM324" s="190"/>
      <c r="AN324" s="203"/>
      <c r="AO324" s="202"/>
      <c r="AP324" s="203"/>
      <c r="AQ324" s="284"/>
      <c r="AR324" s="72"/>
      <c r="AS324" s="72"/>
      <c r="AT324" s="72"/>
      <c r="AU324" s="72"/>
      <c r="AV324" s="72"/>
      <c r="AW324" s="72"/>
      <c r="AX324" s="72"/>
      <c r="AY324" s="72"/>
      <c r="AZ324" s="72"/>
    </row>
    <row r="325" spans="1:52" s="240" customFormat="1" ht="12" customHeight="1">
      <c r="A325" s="281"/>
      <c r="B325" s="42" t="s">
        <v>345</v>
      </c>
      <c r="C325" s="58" t="s">
        <v>346</v>
      </c>
      <c r="D325" s="97">
        <v>40415</v>
      </c>
      <c r="E325" s="95">
        <f t="shared" si="210"/>
        <v>92.646081195699509</v>
      </c>
      <c r="F325" s="91">
        <v>160</v>
      </c>
      <c r="G325" s="95">
        <f t="shared" si="211"/>
        <v>91.428571428571431</v>
      </c>
      <c r="H325" s="91">
        <v>29</v>
      </c>
      <c r="I325" s="95">
        <f t="shared" si="224"/>
        <v>115.99999999999999</v>
      </c>
      <c r="J325" s="91">
        <f t="shared" si="208"/>
        <v>40255</v>
      </c>
      <c r="K325" s="95">
        <f t="shared" si="212"/>
        <v>92.650985085619581</v>
      </c>
      <c r="L325" s="91">
        <v>20579</v>
      </c>
      <c r="M325" s="95">
        <f t="shared" si="213"/>
        <v>85.574683965402528</v>
      </c>
      <c r="N325" s="98">
        <v>7796</v>
      </c>
      <c r="O325" s="95">
        <f t="shared" si="214"/>
        <v>94.120487745985756</v>
      </c>
      <c r="P325" s="91">
        <f t="shared" si="215"/>
        <v>-12783</v>
      </c>
      <c r="Q325" s="95">
        <f t="shared" si="216"/>
        <v>81.08468125594672</v>
      </c>
      <c r="R325" s="91">
        <f t="shared" si="217"/>
        <v>27472</v>
      </c>
      <c r="S325" s="95">
        <f t="shared" si="218"/>
        <v>99.237799371455409</v>
      </c>
      <c r="T325" s="91">
        <v>22548</v>
      </c>
      <c r="U325" s="95">
        <f t="shared" si="219"/>
        <v>100.12878014121409</v>
      </c>
      <c r="V325" s="91">
        <v>1608</v>
      </c>
      <c r="W325" s="95">
        <f t="shared" si="220"/>
        <v>101.25944584382871</v>
      </c>
      <c r="X325" s="91">
        <f t="shared" si="207"/>
        <v>4924</v>
      </c>
      <c r="Y325" s="95">
        <f t="shared" si="221"/>
        <v>95.352439969016274</v>
      </c>
      <c r="Z325" s="91">
        <v>130</v>
      </c>
      <c r="AA325" s="95">
        <f t="shared" si="222"/>
        <v>141.30434782608697</v>
      </c>
      <c r="AB325" s="95" t="s">
        <v>29</v>
      </c>
      <c r="AC325" s="95" t="s">
        <v>29</v>
      </c>
      <c r="AD325" s="91">
        <v>495</v>
      </c>
      <c r="AE325" s="95">
        <f t="shared" si="209"/>
        <v>103.77358490566037</v>
      </c>
      <c r="AF325" s="91">
        <v>37</v>
      </c>
      <c r="AG325" s="306">
        <f t="shared" si="223"/>
        <v>82.222222222222214</v>
      </c>
      <c r="AH325" s="95" t="s">
        <v>29</v>
      </c>
      <c r="AI325" s="95" t="s">
        <v>29</v>
      </c>
      <c r="AJ325" s="286"/>
      <c r="AK325" s="190"/>
      <c r="AL325" s="71"/>
      <c r="AM325" s="190"/>
      <c r="AN325" s="203"/>
      <c r="AO325" s="202"/>
      <c r="AP325" s="203"/>
      <c r="AQ325" s="284"/>
      <c r="AR325" s="72"/>
      <c r="AS325" s="72"/>
      <c r="AT325" s="72"/>
      <c r="AU325" s="72"/>
      <c r="AV325" s="72"/>
      <c r="AW325" s="72"/>
      <c r="AX325" s="72"/>
      <c r="AY325" s="72"/>
      <c r="AZ325" s="72"/>
    </row>
    <row r="326" spans="1:52" s="240" customFormat="1" ht="12" customHeight="1">
      <c r="A326" s="281"/>
      <c r="B326" s="42" t="s">
        <v>347</v>
      </c>
      <c r="C326" s="58" t="s">
        <v>348</v>
      </c>
      <c r="D326" s="97">
        <v>39193</v>
      </c>
      <c r="E326" s="95">
        <f t="shared" si="210"/>
        <v>96.332800786530655</v>
      </c>
      <c r="F326" s="91">
        <v>157</v>
      </c>
      <c r="G326" s="95">
        <f t="shared" si="211"/>
        <v>83.510638297872347</v>
      </c>
      <c r="H326" s="91">
        <v>26</v>
      </c>
      <c r="I326" s="95">
        <f t="shared" si="224"/>
        <v>68.421052631578945</v>
      </c>
      <c r="J326" s="91">
        <f t="shared" si="208"/>
        <v>39036</v>
      </c>
      <c r="K326" s="95">
        <f t="shared" si="212"/>
        <v>96.39232535743389</v>
      </c>
      <c r="L326" s="91">
        <v>19939</v>
      </c>
      <c r="M326" s="95">
        <f t="shared" si="213"/>
        <v>91.978042254820565</v>
      </c>
      <c r="N326" s="98">
        <v>7630</v>
      </c>
      <c r="O326" s="95">
        <f t="shared" si="214"/>
        <v>99.052317278982215</v>
      </c>
      <c r="P326" s="91">
        <f t="shared" si="215"/>
        <v>-12309</v>
      </c>
      <c r="Q326" s="95">
        <f t="shared" si="216"/>
        <v>88.078711985688727</v>
      </c>
      <c r="R326" s="91">
        <f t="shared" si="217"/>
        <v>26727</v>
      </c>
      <c r="S326" s="95">
        <f t="shared" si="218"/>
        <v>100.77294321695196</v>
      </c>
      <c r="T326" s="91">
        <v>21799</v>
      </c>
      <c r="U326" s="95">
        <f t="shared" si="219"/>
        <v>101.60335586110463</v>
      </c>
      <c r="V326" s="91">
        <v>1628</v>
      </c>
      <c r="W326" s="95">
        <f t="shared" si="220"/>
        <v>91.512085441259146</v>
      </c>
      <c r="X326" s="91">
        <f t="shared" si="207"/>
        <v>4928</v>
      </c>
      <c r="Y326" s="95">
        <f t="shared" si="221"/>
        <v>97.25675942372213</v>
      </c>
      <c r="Z326" s="91">
        <v>111</v>
      </c>
      <c r="AA326" s="95">
        <f t="shared" si="222"/>
        <v>119.35483870967742</v>
      </c>
      <c r="AB326" s="95" t="s">
        <v>29</v>
      </c>
      <c r="AC326" s="95" t="s">
        <v>29</v>
      </c>
      <c r="AD326" s="307">
        <v>460</v>
      </c>
      <c r="AE326" s="95">
        <f t="shared" si="209"/>
        <v>106.9767441860465</v>
      </c>
      <c r="AF326" s="91">
        <v>42</v>
      </c>
      <c r="AG326" s="306">
        <f t="shared" si="223"/>
        <v>93.333333333333329</v>
      </c>
      <c r="AH326" s="95" t="s">
        <v>29</v>
      </c>
      <c r="AI326" s="95" t="s">
        <v>29</v>
      </c>
      <c r="AJ326" s="286"/>
      <c r="AK326" s="190"/>
      <c r="AL326" s="318"/>
      <c r="AM326" s="190"/>
      <c r="AN326" s="203"/>
      <c r="AO326" s="202"/>
      <c r="AP326" s="203"/>
      <c r="AQ326" s="284"/>
      <c r="AR326" s="72"/>
      <c r="AS326" s="72"/>
      <c r="AT326" s="72"/>
      <c r="AU326" s="72"/>
      <c r="AV326" s="72"/>
      <c r="AW326" s="72"/>
      <c r="AX326" s="72"/>
      <c r="AY326" s="72"/>
      <c r="AZ326" s="72"/>
    </row>
    <row r="327" spans="1:52" s="240" customFormat="1" ht="12" customHeight="1">
      <c r="A327" s="281"/>
      <c r="B327" s="42" t="s">
        <v>349</v>
      </c>
      <c r="C327" s="58" t="s">
        <v>13</v>
      </c>
      <c r="D327" s="97">
        <v>38966</v>
      </c>
      <c r="E327" s="95">
        <f t="shared" si="210"/>
        <v>98.780642380916163</v>
      </c>
      <c r="F327" s="91">
        <v>158</v>
      </c>
      <c r="G327" s="95">
        <f t="shared" si="211"/>
        <v>89.265536723163848</v>
      </c>
      <c r="H327" s="91">
        <v>27</v>
      </c>
      <c r="I327" s="95">
        <f t="shared" si="224"/>
        <v>100</v>
      </c>
      <c r="J327" s="91">
        <f t="shared" si="208"/>
        <v>38808</v>
      </c>
      <c r="K327" s="95">
        <f t="shared" si="212"/>
        <v>98.82352941176471</v>
      </c>
      <c r="L327" s="91">
        <v>19032</v>
      </c>
      <c r="M327" s="95">
        <f t="shared" si="213"/>
        <v>95.970954566083407</v>
      </c>
      <c r="N327" s="98">
        <v>5719</v>
      </c>
      <c r="O327" s="95">
        <f t="shared" si="214"/>
        <v>100.72208524128214</v>
      </c>
      <c r="P327" s="91">
        <f t="shared" si="215"/>
        <v>-13313</v>
      </c>
      <c r="Q327" s="95">
        <f t="shared" si="216"/>
        <v>94.064862573306016</v>
      </c>
      <c r="R327" s="91">
        <f t="shared" si="217"/>
        <v>25495</v>
      </c>
      <c r="S327" s="95">
        <f t="shared" si="218"/>
        <v>101.50495680216586</v>
      </c>
      <c r="T327" s="91">
        <v>22883</v>
      </c>
      <c r="U327" s="95">
        <f t="shared" si="219"/>
        <v>101.31497387762332</v>
      </c>
      <c r="V327" s="91">
        <v>1821</v>
      </c>
      <c r="W327" s="95">
        <f t="shared" si="220"/>
        <v>101.56162855549357</v>
      </c>
      <c r="X327" s="91">
        <f>R327-T327</f>
        <v>2612</v>
      </c>
      <c r="Y327" s="95">
        <f t="shared" si="221"/>
        <v>103.20031608060056</v>
      </c>
      <c r="Z327" s="91">
        <v>103</v>
      </c>
      <c r="AA327" s="95">
        <f t="shared" si="222"/>
        <v>117.04545454545455</v>
      </c>
      <c r="AB327" s="95" t="s">
        <v>29</v>
      </c>
      <c r="AC327" s="95" t="s">
        <v>29</v>
      </c>
      <c r="AD327" s="91">
        <v>452</v>
      </c>
      <c r="AE327" s="95">
        <f t="shared" si="209"/>
        <v>93.388429752066116</v>
      </c>
      <c r="AF327" s="91">
        <v>32</v>
      </c>
      <c r="AG327" s="306">
        <f t="shared" si="223"/>
        <v>145.45454545454547</v>
      </c>
      <c r="AH327" s="95" t="s">
        <v>29</v>
      </c>
      <c r="AI327" s="95" t="s">
        <v>29</v>
      </c>
      <c r="AJ327" s="286"/>
      <c r="AK327" s="190"/>
      <c r="AL327" s="318"/>
      <c r="AM327" s="190"/>
      <c r="AN327" s="203"/>
      <c r="AO327" s="202"/>
      <c r="AP327" s="203"/>
      <c r="AQ327" s="284"/>
      <c r="AR327" s="72"/>
      <c r="AS327" s="72"/>
      <c r="AT327" s="72"/>
      <c r="AU327" s="72"/>
      <c r="AV327" s="72"/>
      <c r="AW327" s="72"/>
      <c r="AX327" s="72"/>
      <c r="AY327" s="72"/>
      <c r="AZ327" s="72"/>
    </row>
    <row r="328" spans="1:52" s="240" customFormat="1" ht="12" customHeight="1">
      <c r="A328" s="281"/>
      <c r="B328" s="42" t="s">
        <v>350</v>
      </c>
      <c r="C328" s="58" t="s">
        <v>14</v>
      </c>
      <c r="D328" s="97">
        <v>40880</v>
      </c>
      <c r="E328" s="95">
        <f>D328/D316*100</f>
        <v>99.49861266611498</v>
      </c>
      <c r="F328" s="91">
        <v>156</v>
      </c>
      <c r="G328" s="95">
        <f t="shared" si="211"/>
        <v>83.870967741935488</v>
      </c>
      <c r="H328" s="91">
        <v>25</v>
      </c>
      <c r="I328" s="95">
        <f t="shared" si="224"/>
        <v>69.444444444444443</v>
      </c>
      <c r="J328" s="91">
        <f>D328-F328</f>
        <v>40724</v>
      </c>
      <c r="K328" s="95">
        <f t="shared" si="212"/>
        <v>99.569682151589248</v>
      </c>
      <c r="L328" s="91">
        <v>20880</v>
      </c>
      <c r="M328" s="95">
        <f t="shared" si="213"/>
        <v>99.561319855044815</v>
      </c>
      <c r="N328" s="98">
        <v>6648</v>
      </c>
      <c r="O328" s="95">
        <f t="shared" si="214"/>
        <v>96</v>
      </c>
      <c r="P328" s="91">
        <f t="shared" si="215"/>
        <v>-14232</v>
      </c>
      <c r="Q328" s="95">
        <f t="shared" si="216"/>
        <v>101.31700719014735</v>
      </c>
      <c r="R328" s="91">
        <f t="shared" si="217"/>
        <v>26492</v>
      </c>
      <c r="S328" s="95">
        <f t="shared" si="218"/>
        <v>98.655643689718104</v>
      </c>
      <c r="T328" s="91">
        <v>22830</v>
      </c>
      <c r="U328" s="95">
        <f t="shared" si="219"/>
        <v>100.41344123856439</v>
      </c>
      <c r="V328" s="91">
        <v>1883</v>
      </c>
      <c r="W328" s="95">
        <f t="shared" si="220"/>
        <v>95.101010101010104</v>
      </c>
      <c r="X328" s="91">
        <f t="shared" ref="X328:X333" si="225">R328-T328</f>
        <v>3662</v>
      </c>
      <c r="Y328" s="95">
        <f t="shared" si="221"/>
        <v>88.948263298518341</v>
      </c>
      <c r="Z328" s="91">
        <v>95</v>
      </c>
      <c r="AA328" s="95">
        <f t="shared" si="222"/>
        <v>83.333333333333343</v>
      </c>
      <c r="AB328" s="95" t="s">
        <v>29</v>
      </c>
      <c r="AC328" s="95" t="s">
        <v>29</v>
      </c>
      <c r="AD328" s="91">
        <v>461</v>
      </c>
      <c r="AE328" s="95">
        <f>AD328/AD316*100</f>
        <v>93.699186991869922</v>
      </c>
      <c r="AF328" s="91">
        <v>45</v>
      </c>
      <c r="AG328" s="306">
        <f t="shared" si="223"/>
        <v>97.826086956521735</v>
      </c>
      <c r="AH328" s="95" t="s">
        <v>29</v>
      </c>
      <c r="AI328" s="95" t="s">
        <v>29</v>
      </c>
      <c r="AJ328" s="286"/>
      <c r="AK328" s="190"/>
      <c r="AL328" s="318"/>
      <c r="AM328" s="190"/>
      <c r="AN328" s="203"/>
      <c r="AO328" s="202"/>
      <c r="AP328" s="203"/>
      <c r="AQ328" s="284"/>
      <c r="AR328" s="72"/>
      <c r="AS328" s="72"/>
      <c r="AT328" s="72"/>
      <c r="AU328" s="72"/>
      <c r="AV328" s="72"/>
      <c r="AW328" s="72"/>
      <c r="AX328" s="72"/>
      <c r="AY328" s="72"/>
      <c r="AZ328" s="72"/>
    </row>
    <row r="329" spans="1:52" s="240" customFormat="1" ht="12" customHeight="1">
      <c r="A329" s="281"/>
      <c r="B329" s="42" t="s">
        <v>351</v>
      </c>
      <c r="C329" s="58" t="s">
        <v>15</v>
      </c>
      <c r="D329" s="97">
        <v>40017</v>
      </c>
      <c r="E329" s="95">
        <f>D329/D317*100</f>
        <v>102.7104027104027</v>
      </c>
      <c r="F329" s="91">
        <v>161</v>
      </c>
      <c r="G329" s="95">
        <f t="shared" si="211"/>
        <v>87.5</v>
      </c>
      <c r="H329" s="91">
        <v>30</v>
      </c>
      <c r="I329" s="95">
        <f t="shared" si="224"/>
        <v>88.235294117647058</v>
      </c>
      <c r="J329" s="91">
        <f t="shared" ref="J329:J333" si="226">D329-F329</f>
        <v>39856</v>
      </c>
      <c r="K329" s="95">
        <f t="shared" si="212"/>
        <v>102.78257730097738</v>
      </c>
      <c r="L329" s="91">
        <v>20229</v>
      </c>
      <c r="M329" s="95">
        <f t="shared" si="213"/>
        <v>104.28394679863904</v>
      </c>
      <c r="N329" s="98">
        <v>7138</v>
      </c>
      <c r="O329" s="95">
        <f t="shared" si="214"/>
        <v>100.28097780275358</v>
      </c>
      <c r="P329" s="91">
        <f t="shared" si="215"/>
        <v>-13091</v>
      </c>
      <c r="Q329" s="95">
        <f t="shared" si="216"/>
        <v>106.6042345276873</v>
      </c>
      <c r="R329" s="91">
        <f t="shared" si="217"/>
        <v>26765</v>
      </c>
      <c r="S329" s="95">
        <f t="shared" si="218"/>
        <v>101.01143525682153</v>
      </c>
      <c r="T329" s="91">
        <v>22286</v>
      </c>
      <c r="U329" s="95">
        <f t="shared" si="219"/>
        <v>102.70992718222878</v>
      </c>
      <c r="V329" s="91">
        <v>1862</v>
      </c>
      <c r="W329" s="95">
        <f t="shared" si="220"/>
        <v>91.814595660749504</v>
      </c>
      <c r="X329" s="91">
        <f t="shared" si="225"/>
        <v>4479</v>
      </c>
      <c r="Y329" s="95">
        <f t="shared" si="221"/>
        <v>93.331944155032303</v>
      </c>
      <c r="Z329" s="91">
        <v>112</v>
      </c>
      <c r="AA329" s="95">
        <f t="shared" si="222"/>
        <v>125.84269662921348</v>
      </c>
      <c r="AB329" s="95" t="s">
        <v>29</v>
      </c>
      <c r="AC329" s="95" t="s">
        <v>29</v>
      </c>
      <c r="AD329" s="91">
        <v>542</v>
      </c>
      <c r="AE329" s="95">
        <f t="shared" ref="AE329:AE333" si="227">AD329/AD317*100</f>
        <v>88.130081300813018</v>
      </c>
      <c r="AF329" s="91">
        <v>56</v>
      </c>
      <c r="AG329" s="306">
        <f t="shared" si="223"/>
        <v>109.80392156862746</v>
      </c>
      <c r="AH329" s="95" t="s">
        <v>29</v>
      </c>
      <c r="AI329" s="95" t="s">
        <v>29</v>
      </c>
      <c r="AJ329" s="286"/>
      <c r="AK329" s="190"/>
      <c r="AL329" s="318"/>
      <c r="AM329" s="190"/>
      <c r="AN329" s="203"/>
      <c r="AO329" s="202"/>
      <c r="AP329" s="203"/>
      <c r="AQ329" s="284"/>
      <c r="AR329" s="72"/>
      <c r="AS329" s="72"/>
      <c r="AT329" s="72"/>
      <c r="AU329" s="72"/>
      <c r="AV329" s="72"/>
      <c r="AW329" s="72"/>
      <c r="AX329" s="72"/>
      <c r="AY329" s="72"/>
      <c r="AZ329" s="72"/>
    </row>
    <row r="330" spans="1:52" s="240" customFormat="1" ht="12" customHeight="1">
      <c r="A330" s="281"/>
      <c r="B330" s="42" t="s">
        <v>352</v>
      </c>
      <c r="C330" s="58" t="s">
        <v>16</v>
      </c>
      <c r="D330" s="97">
        <v>41818</v>
      </c>
      <c r="E330" s="95">
        <f>D330/D318*100</f>
        <v>102.29201829700838</v>
      </c>
      <c r="F330" s="91">
        <v>161</v>
      </c>
      <c r="G330" s="95">
        <f t="shared" si="211"/>
        <v>86.55913978494624</v>
      </c>
      <c r="H330" s="91">
        <v>30</v>
      </c>
      <c r="I330" s="95">
        <f t="shared" si="224"/>
        <v>83.333333333333343</v>
      </c>
      <c r="J330" s="91">
        <f t="shared" si="226"/>
        <v>41657</v>
      </c>
      <c r="K330" s="95">
        <f t="shared" si="212"/>
        <v>102.36392677233074</v>
      </c>
      <c r="L330" s="91">
        <v>21574</v>
      </c>
      <c r="M330" s="95">
        <f t="shared" si="213"/>
        <v>101.87467535533834</v>
      </c>
      <c r="N330" s="98">
        <v>11714</v>
      </c>
      <c r="O330" s="95">
        <f t="shared" si="214"/>
        <v>100.19673252929604</v>
      </c>
      <c r="P330" s="91">
        <f t="shared" si="215"/>
        <v>-9860</v>
      </c>
      <c r="Q330" s="95">
        <f t="shared" si="216"/>
        <v>103.94265232974911</v>
      </c>
      <c r="R330" s="91">
        <f t="shared" si="217"/>
        <v>31797</v>
      </c>
      <c r="S330" s="95">
        <f t="shared" si="218"/>
        <v>101.88407190233586</v>
      </c>
      <c r="T330" s="91">
        <v>22177</v>
      </c>
      <c r="U330" s="95">
        <f t="shared" si="219"/>
        <v>102.82362759643917</v>
      </c>
      <c r="V330" s="91">
        <v>2177</v>
      </c>
      <c r="W330" s="95">
        <f t="shared" si="220"/>
        <v>94.817073170731703</v>
      </c>
      <c r="X330" s="91">
        <f t="shared" si="225"/>
        <v>9620</v>
      </c>
      <c r="Y330" s="95">
        <f t="shared" si="221"/>
        <v>99.782180271756033</v>
      </c>
      <c r="Z330" s="91">
        <v>95</v>
      </c>
      <c r="AA330" s="95">
        <f t="shared" si="222"/>
        <v>105.55555555555556</v>
      </c>
      <c r="AB330" s="95" t="s">
        <v>29</v>
      </c>
      <c r="AC330" s="95" t="s">
        <v>29</v>
      </c>
      <c r="AD330" s="91">
        <v>745</v>
      </c>
      <c r="AE330" s="95">
        <f t="shared" si="227"/>
        <v>93.241551939924904</v>
      </c>
      <c r="AF330" s="91">
        <v>31</v>
      </c>
      <c r="AG330" s="306">
        <f t="shared" si="223"/>
        <v>65.957446808510639</v>
      </c>
      <c r="AH330" s="95" t="s">
        <v>29</v>
      </c>
      <c r="AI330" s="95" t="s">
        <v>29</v>
      </c>
      <c r="AJ330" s="286"/>
      <c r="AK330" s="190"/>
      <c r="AL330" s="318"/>
      <c r="AM330" s="190"/>
      <c r="AN330" s="203"/>
      <c r="AO330" s="203"/>
      <c r="AP330" s="203"/>
      <c r="AQ330" s="284"/>
      <c r="AR330" s="72"/>
      <c r="AS330" s="72"/>
      <c r="AT330" s="72"/>
      <c r="AU330" s="72"/>
      <c r="AV330" s="72"/>
      <c r="AW330" s="72"/>
      <c r="AX330" s="72"/>
      <c r="AY330" s="72"/>
      <c r="AZ330" s="72"/>
    </row>
    <row r="331" spans="1:52" s="240" customFormat="1" ht="12" customHeight="1">
      <c r="A331" s="281"/>
      <c r="B331" s="42" t="s">
        <v>353</v>
      </c>
      <c r="C331" s="58" t="s">
        <v>354</v>
      </c>
      <c r="D331" s="241">
        <v>42922</v>
      </c>
      <c r="E331" s="201">
        <f t="shared" ref="E331:E333" si="228">D331/D319*100</f>
        <v>101.47524705659843</v>
      </c>
      <c r="F331" s="71">
        <v>148</v>
      </c>
      <c r="G331" s="201">
        <f t="shared" si="211"/>
        <v>79.144385026737979</v>
      </c>
      <c r="H331" s="71">
        <v>17</v>
      </c>
      <c r="I331" s="201">
        <f t="shared" si="224"/>
        <v>45.945945945945951</v>
      </c>
      <c r="J331" s="71">
        <f t="shared" si="226"/>
        <v>42774</v>
      </c>
      <c r="K331" s="201">
        <f t="shared" si="212"/>
        <v>101.57441048657121</v>
      </c>
      <c r="L331" s="71">
        <v>21974</v>
      </c>
      <c r="M331" s="201">
        <f t="shared" si="213"/>
        <v>100.55369972086213</v>
      </c>
      <c r="N331" s="317">
        <v>10971</v>
      </c>
      <c r="O331" s="201">
        <f t="shared" si="214"/>
        <v>105.74457831325302</v>
      </c>
      <c r="P331" s="71">
        <f t="shared" si="215"/>
        <v>-11003</v>
      </c>
      <c r="Q331" s="201">
        <f t="shared" si="216"/>
        <v>95.861648370796303</v>
      </c>
      <c r="R331" s="71">
        <f t="shared" si="217"/>
        <v>31771</v>
      </c>
      <c r="S331" s="201">
        <f t="shared" si="218"/>
        <v>103.71494793196878</v>
      </c>
      <c r="T331" s="71">
        <v>21587</v>
      </c>
      <c r="U331" s="201">
        <f t="shared" si="219"/>
        <v>100.20889425308698</v>
      </c>
      <c r="V331" s="71">
        <v>1600</v>
      </c>
      <c r="W331" s="201">
        <f t="shared" si="220"/>
        <v>88.1542699724518</v>
      </c>
      <c r="X331" s="71">
        <f t="shared" si="225"/>
        <v>10184</v>
      </c>
      <c r="Y331" s="201">
        <f t="shared" si="221"/>
        <v>112.02287977120228</v>
      </c>
      <c r="Z331" s="71">
        <v>88</v>
      </c>
      <c r="AA331" s="201">
        <f t="shared" si="222"/>
        <v>96.703296703296701</v>
      </c>
      <c r="AB331" s="201" t="s">
        <v>29</v>
      </c>
      <c r="AC331" s="201" t="s">
        <v>29</v>
      </c>
      <c r="AD331" s="71">
        <v>322</v>
      </c>
      <c r="AE331" s="201">
        <f t="shared" si="227"/>
        <v>78.536585365853668</v>
      </c>
      <c r="AF331" s="71">
        <v>36</v>
      </c>
      <c r="AG331" s="280">
        <f t="shared" si="223"/>
        <v>150</v>
      </c>
      <c r="AH331" s="201" t="s">
        <v>29</v>
      </c>
      <c r="AI331" s="201" t="s">
        <v>29</v>
      </c>
      <c r="AJ331" s="300"/>
      <c r="AK331" s="190"/>
      <c r="AL331" s="319"/>
      <c r="AM331" s="190"/>
      <c r="AN331" s="288"/>
      <c r="AO331" s="203"/>
      <c r="AP331" s="288"/>
      <c r="AQ331" s="284"/>
      <c r="AR331" s="72"/>
      <c r="AS331" s="72"/>
      <c r="AT331" s="72"/>
      <c r="AU331" s="72"/>
      <c r="AV331" s="72"/>
      <c r="AW331" s="72"/>
      <c r="AX331" s="72"/>
      <c r="AY331" s="72"/>
      <c r="AZ331" s="72"/>
    </row>
    <row r="332" spans="1:52" s="240" customFormat="1" ht="12.75" customHeight="1">
      <c r="A332" s="281"/>
      <c r="B332" s="42" t="s">
        <v>355</v>
      </c>
      <c r="C332" s="58" t="s">
        <v>356</v>
      </c>
      <c r="D332" s="241">
        <v>39438</v>
      </c>
      <c r="E332" s="201">
        <f t="shared" si="228"/>
        <v>97.428296153561107</v>
      </c>
      <c r="F332" s="71">
        <v>153</v>
      </c>
      <c r="G332" s="201">
        <f t="shared" si="211"/>
        <v>82.702702702702709</v>
      </c>
      <c r="H332" s="71">
        <v>22</v>
      </c>
      <c r="I332" s="201">
        <f t="shared" si="224"/>
        <v>62.857142857142854</v>
      </c>
      <c r="J332" s="71">
        <f t="shared" si="226"/>
        <v>39285</v>
      </c>
      <c r="K332" s="201">
        <f t="shared" si="212"/>
        <v>97.495905097533125</v>
      </c>
      <c r="L332" s="71">
        <v>20811</v>
      </c>
      <c r="M332" s="201">
        <f t="shared" si="213"/>
        <v>98.752016703046408</v>
      </c>
      <c r="N332" s="317">
        <v>9023</v>
      </c>
      <c r="O332" s="201">
        <f t="shared" si="214"/>
        <v>95.826253186066268</v>
      </c>
      <c r="P332" s="71">
        <f t="shared" si="215"/>
        <v>-11788</v>
      </c>
      <c r="Q332" s="201">
        <f t="shared" si="216"/>
        <v>101.11511408474867</v>
      </c>
      <c r="R332" s="71">
        <f t="shared" si="217"/>
        <v>27497</v>
      </c>
      <c r="S332" s="201">
        <f t="shared" si="218"/>
        <v>96.022489174465704</v>
      </c>
      <c r="T332" s="71">
        <v>20250</v>
      </c>
      <c r="U332" s="201">
        <f t="shared" si="219"/>
        <v>96.31849315068493</v>
      </c>
      <c r="V332" s="71">
        <v>1288</v>
      </c>
      <c r="W332" s="201">
        <f t="shared" si="220"/>
        <v>75.631238990017607</v>
      </c>
      <c r="X332" s="71">
        <f t="shared" si="225"/>
        <v>7247</v>
      </c>
      <c r="Y332" s="201">
        <f t="shared" si="221"/>
        <v>95.204939569101427</v>
      </c>
      <c r="Z332" s="71">
        <v>77</v>
      </c>
      <c r="AA332" s="201">
        <f t="shared" si="222"/>
        <v>61.6</v>
      </c>
      <c r="AB332" s="201" t="s">
        <v>29</v>
      </c>
      <c r="AC332" s="201" t="s">
        <v>29</v>
      </c>
      <c r="AD332" s="71">
        <v>360</v>
      </c>
      <c r="AE332" s="201">
        <f t="shared" si="227"/>
        <v>102.27272727272727</v>
      </c>
      <c r="AF332" s="71">
        <v>41</v>
      </c>
      <c r="AG332" s="280">
        <f t="shared" si="223"/>
        <v>105.12820512820514</v>
      </c>
      <c r="AH332" s="201" t="s">
        <v>29</v>
      </c>
      <c r="AI332" s="201" t="s">
        <v>29</v>
      </c>
      <c r="AJ332" s="300"/>
      <c r="AK332" s="190"/>
      <c r="AL332" s="319"/>
      <c r="AM332" s="201"/>
      <c r="AN332" s="288"/>
      <c r="AO332" s="203"/>
      <c r="AP332" s="288"/>
      <c r="AQ332" s="284"/>
      <c r="AR332" s="72"/>
      <c r="AS332" s="72"/>
      <c r="AT332" s="72"/>
      <c r="AU332" s="72"/>
      <c r="AV332" s="72"/>
      <c r="AW332" s="72"/>
      <c r="AX332" s="72"/>
      <c r="AY332" s="72"/>
      <c r="AZ332" s="72"/>
    </row>
    <row r="333" spans="1:52" s="209" customFormat="1" ht="12.75" customHeight="1">
      <c r="A333" s="283"/>
      <c r="B333" s="44" t="s">
        <v>357</v>
      </c>
      <c r="C333" s="61" t="s">
        <v>358</v>
      </c>
      <c r="D333" s="290">
        <v>44685</v>
      </c>
      <c r="E333" s="303">
        <f t="shared" si="228"/>
        <v>101.49914821124362</v>
      </c>
      <c r="F333" s="206">
        <v>167</v>
      </c>
      <c r="G333" s="303">
        <f t="shared" si="211"/>
        <v>90.760869565217391</v>
      </c>
      <c r="H333" s="206">
        <v>36</v>
      </c>
      <c r="I333" s="303">
        <f t="shared" si="224"/>
        <v>105.88235294117648</v>
      </c>
      <c r="J333" s="206">
        <f t="shared" si="226"/>
        <v>44518</v>
      </c>
      <c r="K333" s="303">
        <f t="shared" si="212"/>
        <v>101.54421660089869</v>
      </c>
      <c r="L333" s="206">
        <v>24118</v>
      </c>
      <c r="M333" s="303">
        <f t="shared" si="213"/>
        <v>101.38299213922402</v>
      </c>
      <c r="N333" s="320">
        <v>13047</v>
      </c>
      <c r="O333" s="303">
        <f t="shared" si="214"/>
        <v>99.679119871647941</v>
      </c>
      <c r="P333" s="206">
        <f t="shared" si="215"/>
        <v>-11071</v>
      </c>
      <c r="Q333" s="303">
        <f t="shared" si="216"/>
        <v>103.46728971962618</v>
      </c>
      <c r="R333" s="206">
        <f t="shared" si="217"/>
        <v>33447</v>
      </c>
      <c r="S333" s="303">
        <f t="shared" si="218"/>
        <v>100.92332760025346</v>
      </c>
      <c r="T333" s="206">
        <v>21696</v>
      </c>
      <c r="U333" s="303">
        <f t="shared" si="219"/>
        <v>102.25280422282967</v>
      </c>
      <c r="V333" s="206">
        <v>1913</v>
      </c>
      <c r="W333" s="303">
        <f t="shared" si="220"/>
        <v>98.354755784061695</v>
      </c>
      <c r="X333" s="206">
        <f t="shared" si="225"/>
        <v>11751</v>
      </c>
      <c r="Y333" s="303">
        <f t="shared" si="221"/>
        <v>98.557410047806755</v>
      </c>
      <c r="Z333" s="206">
        <v>93</v>
      </c>
      <c r="AA333" s="303">
        <f t="shared" si="222"/>
        <v>93.939393939393938</v>
      </c>
      <c r="AB333" s="303" t="s">
        <v>29</v>
      </c>
      <c r="AC333" s="303" t="s">
        <v>29</v>
      </c>
      <c r="AD333" s="206">
        <v>501</v>
      </c>
      <c r="AE333" s="303">
        <f t="shared" si="227"/>
        <v>123.39901477832514</v>
      </c>
      <c r="AF333" s="206">
        <v>25</v>
      </c>
      <c r="AG333" s="304">
        <f t="shared" si="223"/>
        <v>55.555555555555557</v>
      </c>
      <c r="AH333" s="303" t="s">
        <v>29</v>
      </c>
      <c r="AI333" s="303" t="s">
        <v>29</v>
      </c>
      <c r="AJ333" s="206"/>
      <c r="AK333" s="291"/>
      <c r="AL333" s="321"/>
      <c r="AM333" s="291"/>
      <c r="AN333" s="292"/>
      <c r="AO333" s="292"/>
      <c r="AP333" s="292"/>
      <c r="AQ333" s="293"/>
      <c r="AR333" s="208"/>
      <c r="AS333" s="208"/>
      <c r="AT333" s="208"/>
      <c r="AU333" s="208"/>
      <c r="AV333" s="208"/>
      <c r="AW333" s="208"/>
      <c r="AX333" s="208"/>
      <c r="AY333" s="208"/>
      <c r="AZ333" s="208"/>
    </row>
    <row r="334" spans="1:52" ht="12" customHeight="1">
      <c r="B334" s="65" t="s">
        <v>28</v>
      </c>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c r="AC334" s="77"/>
      <c r="AD334" s="77"/>
      <c r="AE334" s="77"/>
      <c r="AF334" s="77"/>
      <c r="AG334" s="77"/>
      <c r="AH334" s="77"/>
      <c r="AI334" s="77"/>
      <c r="AJ334" s="78"/>
      <c r="AK334" s="78"/>
      <c r="AL334" s="78"/>
      <c r="AM334" s="78"/>
      <c r="AN334" s="78"/>
      <c r="AO334" s="78"/>
      <c r="AP334" s="77"/>
    </row>
    <row r="335" spans="1:52" ht="12" customHeight="1">
      <c r="B335" s="66" t="s">
        <v>215</v>
      </c>
      <c r="D335" s="39"/>
      <c r="E335" s="39"/>
      <c r="F335" s="39"/>
      <c r="G335" s="39"/>
      <c r="H335" s="39"/>
      <c r="I335" s="39"/>
      <c r="W335" s="2"/>
      <c r="AL335" s="77"/>
      <c r="AM335" s="77"/>
      <c r="AN335" s="77"/>
      <c r="AO335" s="77"/>
    </row>
    <row r="336" spans="1:52" ht="12" customHeight="1">
      <c r="B336" s="67" t="s">
        <v>212</v>
      </c>
      <c r="D336" s="39"/>
      <c r="E336" s="39"/>
      <c r="F336" s="39"/>
      <c r="G336" s="39"/>
      <c r="H336" s="39"/>
      <c r="I336" s="39"/>
      <c r="W336" s="2"/>
      <c r="AD336" s="78"/>
      <c r="AE336" s="78"/>
      <c r="AF336" s="78"/>
      <c r="AG336" s="78"/>
      <c r="AH336" s="78"/>
      <c r="AI336" s="78"/>
      <c r="AL336" s="78"/>
      <c r="AM336" s="78"/>
      <c r="AN336" s="78"/>
      <c r="AO336" s="78"/>
    </row>
    <row r="337" spans="1:54" ht="12" customHeight="1">
      <c r="B337" s="166" t="s">
        <v>213</v>
      </c>
      <c r="C337" s="53"/>
      <c r="D337" s="39"/>
      <c r="E337" s="39"/>
      <c r="F337" s="39"/>
      <c r="G337" s="39"/>
      <c r="H337" s="39"/>
      <c r="I337" s="39"/>
    </row>
    <row r="338" spans="1:54" ht="12" customHeight="1">
      <c r="B338" s="166" t="s">
        <v>184</v>
      </c>
      <c r="AK338" s="1"/>
    </row>
    <row r="339" spans="1:54" ht="12" customHeight="1">
      <c r="B339" s="166" t="s">
        <v>214</v>
      </c>
      <c r="J339" s="39"/>
    </row>
    <row r="340" spans="1:54" ht="12" customHeight="1">
      <c r="B340" s="67" t="s">
        <v>220</v>
      </c>
      <c r="J340" s="39"/>
    </row>
    <row r="341" spans="1:54" ht="12" customHeight="1">
      <c r="B341" s="67" t="s">
        <v>219</v>
      </c>
      <c r="C341" s="53"/>
      <c r="D341" s="39"/>
      <c r="E341" s="39"/>
      <c r="F341" s="39"/>
      <c r="G341" s="39"/>
      <c r="H341" s="39"/>
      <c r="I341" s="39"/>
      <c r="J341" s="39"/>
      <c r="AQ341" s="302" t="s">
        <v>359</v>
      </c>
    </row>
    <row r="342" spans="1:54" s="211" customFormat="1" ht="12" customHeight="1">
      <c r="A342" s="212"/>
      <c r="B342" s="261"/>
      <c r="C342" s="213"/>
      <c r="D342" s="218">
        <f>SUM(D250:D261)</f>
        <v>555860</v>
      </c>
      <c r="E342" s="212"/>
      <c r="F342" s="218">
        <f>SUM(F250:F261)</f>
        <v>3328</v>
      </c>
      <c r="G342" s="212"/>
      <c r="H342" s="218">
        <f>SUM(H250:H261)</f>
        <v>335</v>
      </c>
      <c r="I342" s="212"/>
      <c r="J342" s="218">
        <f>SUM(J250:J261)</f>
        <v>552532</v>
      </c>
      <c r="L342" s="218">
        <f>SUM(L250:L261)</f>
        <v>276881</v>
      </c>
      <c r="M342" s="216"/>
      <c r="N342" s="216"/>
      <c r="O342" s="216"/>
      <c r="P342" s="218">
        <f>SUM(P250:P261)</f>
        <v>-171748</v>
      </c>
      <c r="Q342" s="216"/>
      <c r="R342" s="262">
        <f>SUM(R250:R261)</f>
        <v>380784</v>
      </c>
      <c r="S342" s="216"/>
      <c r="T342" s="218">
        <f>SUM(T250:T261)</f>
        <v>296104</v>
      </c>
      <c r="U342" s="216"/>
      <c r="V342" s="218">
        <f>SUM(V250:V261)</f>
        <v>24021</v>
      </c>
      <c r="W342" s="216"/>
      <c r="X342" s="218">
        <f>SUM(X250:X261)</f>
        <v>84680</v>
      </c>
      <c r="Y342" s="216"/>
      <c r="Z342" s="218">
        <f>SUM(Z250:Z261)</f>
        <v>2029</v>
      </c>
      <c r="AA342" s="216"/>
      <c r="AB342" s="216"/>
      <c r="AC342" s="216"/>
      <c r="AD342" s="218">
        <f>SUM(AD250:AD261)</f>
        <v>7255</v>
      </c>
      <c r="AE342" s="216"/>
      <c r="AF342" s="218">
        <f>SUM(AF250:AF261)</f>
        <v>614</v>
      </c>
      <c r="AG342" s="216"/>
      <c r="AH342" s="218">
        <f>SUM(AH250:AH261)</f>
        <v>0</v>
      </c>
      <c r="AI342" s="216"/>
      <c r="AJ342" s="216"/>
      <c r="AK342" s="216"/>
      <c r="AL342" s="216"/>
      <c r="AM342" s="216"/>
      <c r="AN342" s="216"/>
      <c r="AO342" s="216"/>
      <c r="AP342" s="216"/>
      <c r="AQ342" s="216"/>
      <c r="AR342" s="216"/>
      <c r="AS342" s="216"/>
      <c r="AT342" s="216"/>
    </row>
    <row r="343" spans="1:54" s="211" customFormat="1" ht="12" customHeight="1">
      <c r="A343" s="240"/>
      <c r="B343" s="212"/>
      <c r="C343" s="213" t="s">
        <v>223</v>
      </c>
      <c r="D343" s="214">
        <f>SUM(D226:D237)</f>
        <v>570303</v>
      </c>
      <c r="E343" s="215"/>
      <c r="F343" s="214">
        <f>SUM(F226:F237)</f>
        <v>4656</v>
      </c>
      <c r="G343" s="215"/>
      <c r="H343" s="214">
        <f t="shared" ref="H343" si="229">SUM(H226:H237)</f>
        <v>360</v>
      </c>
      <c r="I343" s="215"/>
      <c r="J343" s="214">
        <f t="shared" ref="J343" si="230">SUM(J226:J237)</f>
        <v>565647</v>
      </c>
      <c r="K343" s="215"/>
      <c r="L343" s="214">
        <f t="shared" ref="L343" si="231">SUM(L226:L237)</f>
        <v>284800</v>
      </c>
      <c r="M343" s="215"/>
      <c r="N343" s="214">
        <f t="shared" ref="N343" si="232">SUM(N226:N237)</f>
        <v>113355</v>
      </c>
      <c r="O343" s="215"/>
      <c r="P343" s="214">
        <f t="shared" ref="P343" si="233">SUM(P226:P237)</f>
        <v>-171445</v>
      </c>
      <c r="Q343" s="215"/>
      <c r="R343" s="214">
        <f t="shared" ref="R343" si="234">SUM(R226:R237)</f>
        <v>394202</v>
      </c>
      <c r="S343" s="215"/>
      <c r="T343" s="214">
        <f t="shared" ref="T343" si="235">SUM(T226:T237)</f>
        <v>294509</v>
      </c>
      <c r="U343" s="215"/>
      <c r="V343" s="214">
        <f t="shared" ref="V343" si="236">SUM(V226:V237)</f>
        <v>23427</v>
      </c>
      <c r="W343" s="215"/>
      <c r="X343" s="214">
        <f t="shared" ref="X343" si="237">SUM(X226:X237)</f>
        <v>99693</v>
      </c>
      <c r="Y343" s="215"/>
      <c r="Z343" s="214">
        <f>SUM(Z226:Z237)</f>
        <v>2369</v>
      </c>
      <c r="AA343" s="215"/>
      <c r="AB343" s="214"/>
      <c r="AC343" s="215"/>
      <c r="AD343" s="214"/>
      <c r="AE343" s="215"/>
      <c r="AF343" s="214"/>
      <c r="AG343" s="215"/>
      <c r="AH343" s="214"/>
      <c r="AI343" s="215"/>
      <c r="AJ343" s="214"/>
      <c r="AK343" s="215"/>
      <c r="AL343" s="214"/>
      <c r="AM343" s="215"/>
      <c r="AN343" s="214"/>
      <c r="AO343" s="215"/>
      <c r="AP343" s="214"/>
      <c r="AQ343" s="216"/>
      <c r="AR343" s="216"/>
      <c r="AS343" s="216"/>
      <c r="AT343" s="216"/>
      <c r="AU343" s="216"/>
      <c r="AV343" s="216"/>
      <c r="AW343" s="216"/>
      <c r="AX343" s="216"/>
      <c r="AY343" s="216"/>
      <c r="AZ343" s="216"/>
      <c r="BA343" s="216"/>
      <c r="BB343" s="216"/>
    </row>
    <row r="344" spans="1:54" s="211" customFormat="1" ht="12" customHeight="1">
      <c r="A344" s="240"/>
      <c r="B344" s="212"/>
      <c r="C344" s="213" t="s">
        <v>224</v>
      </c>
      <c r="D344" s="217">
        <f>SUM(D238:D249)</f>
        <v>562277</v>
      </c>
      <c r="E344" s="218"/>
      <c r="F344" s="217">
        <f t="shared" ref="F344" si="238">SUM(F238:F249)</f>
        <v>4566</v>
      </c>
      <c r="G344" s="218"/>
      <c r="H344" s="217">
        <f t="shared" ref="H344" si="239">SUM(H238:H249)</f>
        <v>313</v>
      </c>
      <c r="I344" s="218"/>
      <c r="J344" s="217">
        <f t="shared" ref="J344" si="240">SUM(J238:J249)</f>
        <v>557711</v>
      </c>
      <c r="K344" s="218"/>
      <c r="L344" s="217">
        <f t="shared" ref="L344" si="241">SUM(L238:L249)</f>
        <v>284074</v>
      </c>
      <c r="M344" s="218"/>
      <c r="N344" s="217">
        <f t="shared" ref="N344" si="242">SUM(N238:N249)</f>
        <v>106185</v>
      </c>
      <c r="O344" s="218"/>
      <c r="P344" s="217">
        <f t="shared" ref="P344" si="243">SUM(P238:P249)</f>
        <v>-177889</v>
      </c>
      <c r="Q344" s="218"/>
      <c r="R344" s="217">
        <f t="shared" ref="R344" si="244">SUM(R238:R249)</f>
        <v>379822</v>
      </c>
      <c r="S344" s="218"/>
      <c r="T344" s="217">
        <f t="shared" ref="T344" si="245">SUM(T238:T249)</f>
        <v>291535</v>
      </c>
      <c r="U344" s="218"/>
      <c r="V344" s="217">
        <f t="shared" ref="V344" si="246">SUM(V238:V249)</f>
        <v>23501</v>
      </c>
      <c r="W344" s="218"/>
      <c r="X344" s="217">
        <f t="shared" ref="X344" si="247">SUM(X238:X249)</f>
        <v>88287</v>
      </c>
      <c r="Y344" s="218"/>
      <c r="Z344" s="217">
        <f>SUM(Z238:Z249)</f>
        <v>2371</v>
      </c>
      <c r="AA344" s="218"/>
      <c r="AB344" s="217">
        <f t="shared" ref="AB344" si="248">SUM(AB238:AB249)</f>
        <v>0</v>
      </c>
      <c r="AC344" s="218"/>
      <c r="AD344" s="217">
        <f>SUM(AD238:AD249)</f>
        <v>7015</v>
      </c>
      <c r="AE344" s="218"/>
      <c r="AF344" s="217">
        <f>SUM(AF238:AF249)</f>
        <v>543</v>
      </c>
      <c r="AG344" s="218"/>
      <c r="AH344" s="217">
        <f t="shared" ref="AH344" si="249">SUM(AH238:AH249)</f>
        <v>0</v>
      </c>
      <c r="AI344" s="218"/>
      <c r="AJ344" s="217"/>
      <c r="AK344" s="218"/>
      <c r="AL344" s="217"/>
      <c r="AM344" s="218"/>
      <c r="AN344" s="217"/>
      <c r="AO344" s="218"/>
      <c r="AP344" s="217"/>
      <c r="AQ344" s="216"/>
      <c r="AR344" s="216"/>
      <c r="AS344" s="216"/>
      <c r="AT344" s="216"/>
      <c r="AU344" s="216"/>
      <c r="AV344" s="216"/>
      <c r="AW344" s="216"/>
      <c r="AX344" s="216"/>
      <c r="AY344" s="216"/>
      <c r="AZ344" s="216"/>
      <c r="BA344" s="216"/>
      <c r="BB344" s="216"/>
    </row>
    <row r="345" spans="1:54" ht="12" customHeight="1">
      <c r="B345" s="39"/>
      <c r="C345" s="53"/>
      <c r="D345" s="39"/>
      <c r="E345" s="39"/>
      <c r="F345" s="39"/>
      <c r="G345" s="39"/>
      <c r="H345" s="39"/>
      <c r="I345" s="39"/>
      <c r="J345" s="39"/>
    </row>
    <row r="346" spans="1:54" ht="12" customHeight="1">
      <c r="B346" s="39"/>
      <c r="C346" s="53"/>
      <c r="D346" s="39"/>
      <c r="E346" s="39"/>
      <c r="F346" s="39"/>
      <c r="G346" s="39"/>
      <c r="H346" s="39"/>
      <c r="I346" s="39"/>
      <c r="J346" s="39"/>
    </row>
    <row r="347" spans="1:54" ht="12" customHeight="1">
      <c r="B347" s="39"/>
      <c r="C347" s="53"/>
      <c r="D347" s="39"/>
      <c r="E347" s="39"/>
      <c r="F347" s="39"/>
      <c r="G347" s="39"/>
      <c r="H347" s="39"/>
      <c r="I347" s="39"/>
      <c r="J347" s="39"/>
      <c r="M347" s="14"/>
      <c r="N347" s="14"/>
      <c r="O347" s="14"/>
      <c r="P347" s="14"/>
      <c r="Q347" s="14"/>
      <c r="R347" s="14"/>
      <c r="S347" s="14"/>
      <c r="T347" s="14"/>
      <c r="U347" s="14"/>
      <c r="V347" s="14"/>
      <c r="W347" s="14"/>
      <c r="X347" s="14"/>
      <c r="Y347" s="14"/>
      <c r="Z347" s="14"/>
      <c r="AA347" s="14"/>
      <c r="AB347" s="14"/>
      <c r="AC347" s="14"/>
      <c r="AJ347" s="14"/>
      <c r="AK347" s="14"/>
      <c r="AP347" s="14"/>
      <c r="AQ347" s="14"/>
      <c r="AR347" s="14"/>
      <c r="AS347" s="14"/>
      <c r="AT347" s="14"/>
      <c r="AU347" s="14"/>
      <c r="AV347" s="14"/>
      <c r="AW347" s="14"/>
      <c r="AX347" s="14"/>
      <c r="AY347" s="14"/>
      <c r="AZ347" s="14"/>
    </row>
    <row r="348" spans="1:54" ht="12" customHeight="1">
      <c r="J348" s="39"/>
      <c r="M348" s="14"/>
      <c r="N348" s="14"/>
      <c r="O348" s="14"/>
      <c r="P348" s="14"/>
      <c r="Q348" s="14"/>
      <c r="R348" s="14"/>
      <c r="S348" s="14"/>
      <c r="T348" s="14"/>
      <c r="U348" s="14"/>
      <c r="V348" s="14"/>
      <c r="W348" s="14"/>
      <c r="X348" s="14"/>
      <c r="Y348" s="14"/>
      <c r="Z348" s="14"/>
      <c r="AA348" s="14"/>
      <c r="AB348" s="14"/>
      <c r="AC348" s="14"/>
      <c r="AJ348" s="14"/>
      <c r="AK348" s="14"/>
      <c r="AP348" s="14"/>
      <c r="AQ348" s="14"/>
      <c r="AR348" s="14"/>
      <c r="AS348" s="14"/>
      <c r="AT348" s="14"/>
      <c r="AU348" s="14"/>
      <c r="AV348" s="14"/>
      <c r="AW348" s="14"/>
      <c r="AX348" s="14"/>
      <c r="AY348" s="14"/>
      <c r="AZ348" s="14"/>
    </row>
    <row r="349" spans="1:54" ht="12" customHeight="1">
      <c r="J349" s="39"/>
      <c r="M349" s="14"/>
      <c r="N349" s="14"/>
      <c r="O349" s="14"/>
      <c r="P349" s="14"/>
      <c r="Q349" s="14"/>
      <c r="R349" s="14"/>
      <c r="S349" s="14"/>
      <c r="T349" s="14"/>
      <c r="U349" s="14"/>
      <c r="V349" s="14"/>
      <c r="W349" s="14"/>
      <c r="X349" s="14"/>
      <c r="Y349" s="14"/>
      <c r="Z349" s="14"/>
      <c r="AA349" s="14"/>
      <c r="AB349" s="14"/>
      <c r="AC349" s="14"/>
      <c r="AJ349" s="14"/>
      <c r="AK349" s="14"/>
      <c r="AP349" s="14"/>
      <c r="AQ349" s="14"/>
      <c r="AR349" s="14"/>
      <c r="AS349" s="14"/>
      <c r="AT349" s="14"/>
      <c r="AU349" s="14"/>
      <c r="AV349" s="14"/>
      <c r="AW349" s="14"/>
      <c r="AX349" s="14"/>
      <c r="AY349" s="14"/>
      <c r="AZ349" s="14"/>
    </row>
    <row r="350" spans="1:54" ht="12" customHeight="1">
      <c r="J350" s="39"/>
      <c r="M350" s="14"/>
      <c r="N350" s="14"/>
      <c r="O350" s="14"/>
      <c r="P350" s="14"/>
      <c r="Q350" s="14"/>
      <c r="R350" s="14"/>
      <c r="S350" s="14"/>
      <c r="T350" s="14"/>
      <c r="U350" s="14"/>
      <c r="V350" s="14"/>
      <c r="W350" s="14"/>
      <c r="X350" s="14"/>
      <c r="Y350" s="14"/>
      <c r="Z350" s="14"/>
      <c r="AA350" s="14"/>
      <c r="AB350" s="14"/>
      <c r="AC350" s="14"/>
      <c r="AJ350" s="14"/>
      <c r="AK350" s="14"/>
      <c r="AP350" s="14"/>
      <c r="AQ350" s="14"/>
      <c r="AR350" s="14"/>
      <c r="AS350" s="14"/>
      <c r="AT350" s="14"/>
      <c r="AU350" s="14"/>
      <c r="AV350" s="14"/>
      <c r="AW350" s="14"/>
      <c r="AX350" s="14"/>
      <c r="AY350" s="14"/>
      <c r="AZ350" s="14"/>
    </row>
    <row r="351" spans="1:54" ht="12" customHeight="1">
      <c r="J351" s="39"/>
      <c r="M351" s="14"/>
      <c r="N351" s="14"/>
      <c r="O351" s="14"/>
      <c r="P351" s="14"/>
      <c r="Q351" s="14"/>
      <c r="R351" s="14"/>
      <c r="S351" s="14"/>
      <c r="T351" s="14"/>
      <c r="U351" s="14"/>
      <c r="V351" s="14"/>
      <c r="W351" s="14"/>
      <c r="X351" s="14"/>
      <c r="Y351" s="14"/>
      <c r="Z351" s="14"/>
      <c r="AA351" s="14"/>
      <c r="AB351" s="14"/>
      <c r="AC351" s="14"/>
      <c r="AJ351" s="14"/>
      <c r="AK351" s="14"/>
      <c r="AP351" s="14"/>
      <c r="AQ351" s="14"/>
      <c r="AR351" s="14"/>
      <c r="AS351" s="14"/>
      <c r="AT351" s="14"/>
      <c r="AU351" s="14"/>
      <c r="AV351" s="14"/>
      <c r="AW351" s="14"/>
      <c r="AX351" s="14"/>
      <c r="AY351" s="14"/>
      <c r="AZ351" s="14"/>
    </row>
    <row r="358" spans="2:52" ht="12" customHeight="1">
      <c r="B358" s="39"/>
      <c r="C358" s="53"/>
      <c r="D358" s="39"/>
      <c r="E358" s="39"/>
      <c r="F358" s="39"/>
      <c r="G358" s="39"/>
      <c r="H358" s="39"/>
      <c r="I358" s="39"/>
      <c r="M358" s="14"/>
      <c r="N358" s="14"/>
      <c r="O358" s="14"/>
      <c r="P358" s="14"/>
      <c r="Q358" s="14"/>
      <c r="R358" s="14"/>
      <c r="S358" s="14"/>
      <c r="T358" s="14"/>
      <c r="U358" s="14"/>
      <c r="V358" s="14"/>
      <c r="W358" s="14"/>
      <c r="X358" s="14"/>
      <c r="Y358" s="14"/>
      <c r="Z358" s="14"/>
      <c r="AA358" s="14"/>
      <c r="AB358" s="14"/>
      <c r="AC358" s="14"/>
      <c r="AJ358" s="14"/>
      <c r="AK358" s="14"/>
      <c r="AP358" s="14"/>
      <c r="AQ358" s="14"/>
      <c r="AR358" s="14"/>
      <c r="AS358" s="14"/>
      <c r="AT358" s="14"/>
      <c r="AU358" s="14"/>
      <c r="AV358" s="14"/>
      <c r="AW358" s="14"/>
      <c r="AX358" s="14"/>
      <c r="AY358" s="14"/>
      <c r="AZ358" s="14"/>
    </row>
    <row r="359" spans="2:52" ht="12" customHeight="1">
      <c r="B359" s="39"/>
      <c r="C359" s="53"/>
      <c r="D359" s="39"/>
      <c r="E359" s="39"/>
      <c r="F359" s="39"/>
      <c r="G359" s="39"/>
      <c r="H359" s="39"/>
      <c r="I359" s="39"/>
      <c r="M359" s="14"/>
      <c r="N359" s="14"/>
      <c r="O359" s="14"/>
      <c r="P359" s="14"/>
      <c r="Q359" s="14"/>
      <c r="R359" s="14"/>
      <c r="S359" s="14"/>
      <c r="T359" s="14"/>
      <c r="U359" s="14"/>
      <c r="V359" s="14"/>
      <c r="W359" s="14"/>
      <c r="X359" s="14"/>
      <c r="Y359" s="14"/>
      <c r="Z359" s="14"/>
      <c r="AA359" s="14"/>
      <c r="AB359" s="14"/>
      <c r="AC359" s="14"/>
      <c r="AJ359" s="14"/>
      <c r="AK359" s="14"/>
      <c r="AP359" s="14"/>
      <c r="AQ359" s="14"/>
      <c r="AR359" s="14"/>
      <c r="AS359" s="14"/>
      <c r="AT359" s="14"/>
      <c r="AU359" s="14"/>
      <c r="AV359" s="14"/>
      <c r="AW359" s="14"/>
      <c r="AX359" s="14"/>
      <c r="AY359" s="14"/>
      <c r="AZ359" s="14"/>
    </row>
    <row r="360" spans="2:52" ht="12" customHeight="1">
      <c r="B360" s="39"/>
      <c r="C360" s="53"/>
      <c r="D360" s="39"/>
      <c r="E360" s="39"/>
      <c r="F360" s="39"/>
      <c r="G360" s="39"/>
      <c r="H360" s="39"/>
      <c r="I360" s="39"/>
      <c r="M360" s="14"/>
      <c r="N360" s="14"/>
      <c r="O360" s="14"/>
      <c r="P360" s="14"/>
      <c r="Q360" s="14"/>
      <c r="R360" s="14"/>
      <c r="S360" s="14"/>
      <c r="T360" s="14"/>
      <c r="U360" s="14"/>
      <c r="V360" s="14"/>
      <c r="W360" s="14"/>
      <c r="X360" s="14"/>
      <c r="Y360" s="14"/>
      <c r="Z360" s="14"/>
      <c r="AA360" s="14"/>
      <c r="AB360" s="14"/>
      <c r="AC360" s="14"/>
      <c r="AJ360" s="14"/>
      <c r="AK360" s="14"/>
      <c r="AP360" s="14"/>
      <c r="AQ360" s="14"/>
      <c r="AR360" s="14"/>
      <c r="AS360" s="14"/>
      <c r="AT360" s="14"/>
      <c r="AU360" s="14"/>
      <c r="AV360" s="14"/>
      <c r="AW360" s="14"/>
      <c r="AX360" s="14"/>
      <c r="AY360" s="14"/>
      <c r="AZ360" s="14"/>
    </row>
    <row r="362" spans="2:52" ht="12" customHeight="1">
      <c r="J362" s="39"/>
      <c r="M362" s="14"/>
      <c r="N362" s="14"/>
      <c r="O362" s="14"/>
      <c r="P362" s="14"/>
      <c r="Q362" s="14"/>
      <c r="R362" s="14"/>
      <c r="S362" s="14"/>
      <c r="T362" s="14"/>
      <c r="U362" s="14"/>
      <c r="V362" s="14"/>
      <c r="W362" s="14"/>
      <c r="X362" s="14"/>
      <c r="Y362" s="14"/>
      <c r="Z362" s="14"/>
      <c r="AA362" s="14"/>
      <c r="AB362" s="14"/>
      <c r="AC362" s="14"/>
      <c r="AJ362" s="14"/>
      <c r="AK362" s="14"/>
      <c r="AP362" s="14"/>
      <c r="AQ362" s="14"/>
      <c r="AR362" s="14"/>
      <c r="AS362" s="14"/>
      <c r="AT362" s="14"/>
      <c r="AU362" s="14"/>
      <c r="AV362" s="14"/>
      <c r="AW362" s="14"/>
      <c r="AX362" s="14"/>
      <c r="AY362" s="14"/>
      <c r="AZ362" s="14"/>
    </row>
    <row r="363" spans="2:52" ht="12" customHeight="1">
      <c r="B363" s="39"/>
      <c r="C363" s="53"/>
      <c r="D363" s="39"/>
      <c r="E363" s="39"/>
      <c r="F363" s="39"/>
      <c r="G363" s="39"/>
      <c r="H363" s="39"/>
      <c r="I363" s="39"/>
      <c r="J363" s="39"/>
      <c r="M363" s="14"/>
      <c r="N363" s="14"/>
      <c r="O363" s="14"/>
      <c r="P363" s="14"/>
      <c r="Q363" s="14"/>
      <c r="R363" s="14"/>
      <c r="S363" s="14"/>
      <c r="T363" s="14"/>
      <c r="U363" s="14"/>
      <c r="V363" s="14"/>
      <c r="W363" s="14"/>
      <c r="X363" s="14"/>
      <c r="Y363" s="14"/>
      <c r="Z363" s="14"/>
      <c r="AA363" s="14"/>
      <c r="AB363" s="14"/>
      <c r="AC363" s="14"/>
      <c r="AJ363" s="14"/>
      <c r="AK363" s="14"/>
      <c r="AP363" s="14"/>
      <c r="AQ363" s="14"/>
      <c r="AR363" s="14"/>
      <c r="AS363" s="14"/>
      <c r="AT363" s="14"/>
      <c r="AU363" s="14"/>
      <c r="AV363" s="14"/>
      <c r="AW363" s="14"/>
      <c r="AX363" s="14"/>
      <c r="AY363" s="14"/>
      <c r="AZ363" s="14"/>
    </row>
    <row r="364" spans="2:52" ht="12" customHeight="1">
      <c r="B364" s="39"/>
      <c r="C364" s="53"/>
      <c r="D364" s="39"/>
      <c r="E364" s="39"/>
      <c r="F364" s="39"/>
      <c r="G364" s="39"/>
      <c r="H364" s="39"/>
      <c r="I364" s="39"/>
      <c r="J364" s="39"/>
      <c r="M364" s="14"/>
      <c r="N364" s="14"/>
      <c r="O364" s="14"/>
      <c r="P364" s="14"/>
      <c r="Q364" s="14"/>
      <c r="R364" s="14"/>
      <c r="S364" s="14"/>
      <c r="T364" s="14"/>
      <c r="U364" s="14"/>
      <c r="V364" s="14"/>
      <c r="W364" s="14"/>
      <c r="X364" s="14"/>
      <c r="Y364" s="14"/>
      <c r="Z364" s="14"/>
      <c r="AA364" s="14"/>
      <c r="AB364" s="14"/>
      <c r="AC364" s="14"/>
      <c r="AJ364" s="14"/>
      <c r="AK364" s="14"/>
      <c r="AP364" s="14"/>
      <c r="AQ364" s="14"/>
      <c r="AR364" s="14"/>
      <c r="AS364" s="14"/>
      <c r="AT364" s="14"/>
      <c r="AU364" s="14"/>
      <c r="AV364" s="14"/>
      <c r="AW364" s="14"/>
      <c r="AX364" s="14"/>
      <c r="AY364" s="14"/>
      <c r="AZ364" s="14"/>
    </row>
    <row r="365" spans="2:52" ht="12" customHeight="1">
      <c r="B365" s="39"/>
      <c r="C365" s="53"/>
      <c r="D365" s="39"/>
      <c r="E365" s="39"/>
      <c r="F365" s="39"/>
      <c r="G365" s="39"/>
      <c r="H365" s="39"/>
      <c r="I365" s="39"/>
      <c r="M365" s="14"/>
      <c r="N365" s="14"/>
      <c r="O365" s="14"/>
      <c r="P365" s="14"/>
      <c r="Q365" s="14"/>
      <c r="R365" s="14"/>
      <c r="S365" s="14"/>
      <c r="T365" s="14"/>
      <c r="U365" s="14"/>
      <c r="V365" s="14"/>
      <c r="W365" s="14"/>
      <c r="X365" s="14"/>
      <c r="Y365" s="14"/>
      <c r="Z365" s="14"/>
      <c r="AA365" s="14"/>
      <c r="AB365" s="14"/>
      <c r="AC365" s="14"/>
      <c r="AJ365" s="14"/>
      <c r="AK365" s="14"/>
      <c r="AP365" s="14"/>
      <c r="AQ365" s="14"/>
      <c r="AR365" s="14"/>
      <c r="AS365" s="14"/>
      <c r="AT365" s="14"/>
      <c r="AU365" s="14"/>
      <c r="AV365" s="14"/>
      <c r="AW365" s="14"/>
      <c r="AX365" s="14"/>
      <c r="AY365" s="14"/>
      <c r="AZ365" s="14"/>
    </row>
    <row r="366" spans="2:52" ht="12" customHeight="1">
      <c r="B366" s="39"/>
      <c r="C366" s="53"/>
      <c r="D366" s="39"/>
      <c r="E366" s="39"/>
      <c r="F366" s="39"/>
      <c r="G366" s="39"/>
      <c r="H366" s="39"/>
      <c r="I366" s="39"/>
      <c r="M366" s="14"/>
      <c r="N366" s="14"/>
      <c r="O366" s="14"/>
      <c r="P366" s="14"/>
      <c r="Q366" s="14"/>
      <c r="R366" s="14"/>
      <c r="S366" s="14"/>
      <c r="T366" s="14"/>
      <c r="U366" s="14"/>
      <c r="V366" s="14"/>
      <c r="W366" s="14"/>
      <c r="X366" s="14"/>
      <c r="Y366" s="14"/>
      <c r="Z366" s="14"/>
      <c r="AA366" s="14"/>
      <c r="AB366" s="14"/>
      <c r="AC366" s="14"/>
      <c r="AJ366" s="14"/>
      <c r="AK366" s="14"/>
      <c r="AP366" s="14"/>
      <c r="AQ366" s="14"/>
      <c r="AR366" s="14"/>
      <c r="AS366" s="14"/>
      <c r="AT366" s="14"/>
      <c r="AU366" s="14"/>
      <c r="AV366" s="14"/>
      <c r="AW366" s="14"/>
      <c r="AX366" s="14"/>
      <c r="AY366" s="14"/>
      <c r="AZ366" s="14"/>
    </row>
    <row r="367" spans="2:52" ht="12" customHeight="1">
      <c r="B367" s="39"/>
      <c r="C367" s="53"/>
      <c r="D367" s="39"/>
      <c r="E367" s="39"/>
      <c r="F367" s="39"/>
      <c r="G367" s="39"/>
      <c r="H367" s="39"/>
      <c r="I367" s="39"/>
      <c r="J367" s="39"/>
      <c r="M367" s="14"/>
      <c r="N367" s="14"/>
      <c r="O367" s="14"/>
      <c r="P367" s="14"/>
      <c r="Q367" s="14"/>
      <c r="R367" s="14"/>
      <c r="S367" s="14"/>
      <c r="T367" s="14"/>
      <c r="U367" s="14"/>
      <c r="V367" s="14"/>
      <c r="W367" s="14"/>
      <c r="X367" s="14"/>
      <c r="Y367" s="14"/>
      <c r="Z367" s="14"/>
      <c r="AA367" s="14"/>
      <c r="AB367" s="14"/>
      <c r="AC367" s="14"/>
      <c r="AJ367" s="14"/>
      <c r="AK367" s="14"/>
      <c r="AP367" s="14"/>
      <c r="AQ367" s="14"/>
      <c r="AR367" s="14"/>
      <c r="AS367" s="14"/>
      <c r="AT367" s="14"/>
      <c r="AU367" s="14"/>
      <c r="AV367" s="14"/>
      <c r="AW367" s="14"/>
      <c r="AX367" s="14"/>
      <c r="AY367" s="14"/>
      <c r="AZ367" s="14"/>
    </row>
    <row r="368" spans="2:52" ht="12" customHeight="1">
      <c r="B368" s="39"/>
      <c r="C368" s="53"/>
      <c r="D368" s="39"/>
      <c r="E368" s="39"/>
      <c r="F368" s="39"/>
      <c r="G368" s="39"/>
      <c r="H368" s="39"/>
      <c r="I368" s="39"/>
      <c r="J368" s="39"/>
      <c r="M368" s="14"/>
      <c r="N368" s="14"/>
      <c r="O368" s="14"/>
      <c r="P368" s="14"/>
      <c r="Q368" s="14"/>
      <c r="R368" s="14"/>
      <c r="S368" s="14"/>
      <c r="T368" s="14"/>
      <c r="U368" s="14"/>
      <c r="V368" s="14"/>
      <c r="W368" s="14"/>
      <c r="X368" s="14"/>
      <c r="Y368" s="14"/>
      <c r="Z368" s="14"/>
      <c r="AA368" s="14"/>
      <c r="AB368" s="14"/>
      <c r="AC368" s="14"/>
      <c r="AJ368" s="14"/>
      <c r="AK368" s="14"/>
      <c r="AP368" s="14"/>
      <c r="AQ368" s="14"/>
      <c r="AR368" s="14"/>
      <c r="AS368" s="14"/>
      <c r="AT368" s="14"/>
      <c r="AU368" s="14"/>
      <c r="AV368" s="14"/>
      <c r="AW368" s="14"/>
      <c r="AX368" s="14"/>
      <c r="AY368" s="14"/>
      <c r="AZ368" s="14"/>
    </row>
    <row r="369" spans="2:52" ht="12" customHeight="1">
      <c r="B369" s="39"/>
      <c r="C369" s="53"/>
      <c r="D369" s="39"/>
      <c r="E369" s="39"/>
      <c r="F369" s="39"/>
      <c r="G369" s="39"/>
      <c r="H369" s="39"/>
      <c r="I369" s="39"/>
      <c r="J369" s="39"/>
      <c r="M369" s="14"/>
      <c r="N369" s="14"/>
      <c r="O369" s="14"/>
      <c r="P369" s="14"/>
      <c r="Q369" s="14"/>
      <c r="R369" s="14"/>
      <c r="S369" s="14"/>
      <c r="T369" s="14"/>
      <c r="U369" s="14"/>
      <c r="V369" s="14"/>
      <c r="W369" s="14"/>
      <c r="X369" s="14"/>
      <c r="Y369" s="14"/>
      <c r="Z369" s="14"/>
      <c r="AA369" s="14"/>
      <c r="AB369" s="14"/>
      <c r="AC369" s="14"/>
      <c r="AJ369" s="14"/>
      <c r="AK369" s="14"/>
      <c r="AP369" s="14"/>
      <c r="AQ369" s="14"/>
      <c r="AR369" s="14"/>
      <c r="AS369" s="14"/>
      <c r="AT369" s="14"/>
      <c r="AU369" s="14"/>
      <c r="AV369" s="14"/>
      <c r="AW369" s="14"/>
      <c r="AX369" s="14"/>
      <c r="AY369" s="14"/>
      <c r="AZ369" s="14"/>
    </row>
    <row r="370" spans="2:52" ht="12" customHeight="1">
      <c r="J370" s="39"/>
      <c r="M370" s="14"/>
      <c r="N370" s="14"/>
      <c r="O370" s="14"/>
      <c r="P370" s="14"/>
      <c r="Q370" s="14"/>
      <c r="R370" s="14"/>
      <c r="S370" s="14"/>
      <c r="T370" s="14"/>
      <c r="U370" s="14"/>
      <c r="V370" s="14"/>
      <c r="W370" s="14"/>
      <c r="X370" s="14"/>
      <c r="Y370" s="14"/>
      <c r="Z370" s="14"/>
      <c r="AA370" s="14"/>
      <c r="AB370" s="14"/>
      <c r="AC370" s="14"/>
      <c r="AJ370" s="14"/>
      <c r="AK370" s="14"/>
      <c r="AP370" s="14"/>
      <c r="AQ370" s="14"/>
      <c r="AR370" s="14"/>
      <c r="AS370" s="14"/>
      <c r="AT370" s="14"/>
      <c r="AU370" s="14"/>
      <c r="AV370" s="14"/>
      <c r="AW370" s="14"/>
      <c r="AX370" s="14"/>
      <c r="AY370" s="14"/>
      <c r="AZ370" s="14"/>
    </row>
    <row r="371" spans="2:52" ht="12" customHeight="1">
      <c r="J371" s="39"/>
      <c r="M371" s="14"/>
      <c r="N371" s="14"/>
      <c r="O371" s="14"/>
      <c r="P371" s="14"/>
      <c r="Q371" s="14"/>
      <c r="R371" s="14"/>
      <c r="S371" s="14"/>
      <c r="T371" s="14"/>
      <c r="U371" s="14"/>
      <c r="V371" s="14"/>
      <c r="W371" s="14"/>
      <c r="X371" s="14"/>
      <c r="Y371" s="14"/>
      <c r="Z371" s="14"/>
      <c r="AA371" s="14"/>
      <c r="AB371" s="14"/>
      <c r="AC371" s="14"/>
      <c r="AJ371" s="14"/>
      <c r="AK371" s="14"/>
      <c r="AP371" s="14"/>
      <c r="AQ371" s="14"/>
      <c r="AR371" s="14"/>
      <c r="AS371" s="14"/>
      <c r="AT371" s="14"/>
      <c r="AU371" s="14"/>
      <c r="AV371" s="14"/>
      <c r="AW371" s="14"/>
      <c r="AX371" s="14"/>
      <c r="AY371" s="14"/>
      <c r="AZ371" s="14"/>
    </row>
    <row r="372" spans="2:52" ht="12" customHeight="1">
      <c r="J372" s="39"/>
      <c r="M372" s="14"/>
      <c r="N372" s="14"/>
      <c r="O372" s="14"/>
      <c r="P372" s="14"/>
      <c r="Q372" s="14"/>
      <c r="R372" s="14"/>
      <c r="S372" s="14"/>
      <c r="T372" s="14"/>
      <c r="U372" s="14"/>
      <c r="V372" s="14"/>
      <c r="W372" s="14"/>
      <c r="X372" s="14"/>
      <c r="Y372" s="14"/>
      <c r="Z372" s="14"/>
      <c r="AA372" s="14"/>
      <c r="AB372" s="14"/>
      <c r="AC372" s="14"/>
      <c r="AJ372" s="14"/>
      <c r="AK372" s="14"/>
      <c r="AP372" s="14"/>
      <c r="AQ372" s="14"/>
      <c r="AR372" s="14"/>
      <c r="AS372" s="14"/>
      <c r="AT372" s="14"/>
      <c r="AU372" s="14"/>
      <c r="AV372" s="14"/>
      <c r="AW372" s="14"/>
      <c r="AX372" s="14"/>
      <c r="AY372" s="14"/>
      <c r="AZ372" s="14"/>
    </row>
    <row r="373" spans="2:52" ht="12" customHeight="1">
      <c r="J373" s="39"/>
      <c r="M373" s="14"/>
      <c r="N373" s="14"/>
      <c r="O373" s="14"/>
      <c r="P373" s="14"/>
      <c r="Q373" s="14"/>
      <c r="R373" s="14"/>
      <c r="S373" s="14"/>
      <c r="T373" s="14"/>
      <c r="U373" s="14"/>
      <c r="V373" s="14"/>
      <c r="W373" s="14"/>
      <c r="X373" s="14"/>
      <c r="Y373" s="14"/>
      <c r="Z373" s="14"/>
      <c r="AA373" s="14"/>
      <c r="AB373" s="14"/>
      <c r="AC373" s="14"/>
      <c r="AJ373" s="14"/>
      <c r="AK373" s="14"/>
      <c r="AP373" s="14"/>
      <c r="AQ373" s="14"/>
      <c r="AR373" s="14"/>
      <c r="AS373" s="14"/>
      <c r="AT373" s="14"/>
      <c r="AU373" s="14"/>
      <c r="AV373" s="14"/>
      <c r="AW373" s="14"/>
      <c r="AX373" s="14"/>
      <c r="AY373" s="14"/>
      <c r="AZ373" s="14"/>
    </row>
    <row r="384" spans="2:52" ht="12" customHeight="1">
      <c r="J384" s="39"/>
      <c r="M384" s="14"/>
      <c r="N384" s="14"/>
      <c r="O384" s="14"/>
      <c r="P384" s="14"/>
      <c r="Q384" s="14"/>
      <c r="R384" s="14"/>
      <c r="S384" s="14"/>
      <c r="T384" s="14"/>
      <c r="U384" s="14"/>
      <c r="V384" s="14"/>
      <c r="W384" s="14"/>
      <c r="X384" s="14"/>
      <c r="Y384" s="14"/>
      <c r="Z384" s="14"/>
      <c r="AA384" s="14"/>
      <c r="AB384" s="14"/>
      <c r="AC384" s="14"/>
      <c r="AJ384" s="14"/>
      <c r="AK384" s="14"/>
      <c r="AP384" s="14"/>
      <c r="AQ384" s="14"/>
      <c r="AR384" s="14"/>
      <c r="AS384" s="14"/>
      <c r="AT384" s="14"/>
      <c r="AU384" s="14"/>
      <c r="AV384" s="14"/>
      <c r="AW384" s="14"/>
      <c r="AX384" s="14"/>
      <c r="AY384" s="14"/>
      <c r="AZ384" s="14"/>
    </row>
    <row r="385" spans="10:52" ht="12" customHeight="1">
      <c r="J385" s="39"/>
      <c r="M385" s="14"/>
      <c r="N385" s="14"/>
      <c r="O385" s="14"/>
      <c r="P385" s="14"/>
      <c r="Q385" s="14"/>
      <c r="R385" s="14"/>
      <c r="S385" s="14"/>
      <c r="T385" s="14"/>
      <c r="U385" s="14"/>
      <c r="V385" s="14"/>
      <c r="W385" s="14"/>
      <c r="X385" s="14"/>
      <c r="Y385" s="14"/>
      <c r="Z385" s="14"/>
      <c r="AA385" s="14"/>
      <c r="AB385" s="14"/>
      <c r="AC385" s="14"/>
      <c r="AJ385" s="14"/>
      <c r="AK385" s="14"/>
      <c r="AP385" s="14"/>
      <c r="AQ385" s="14"/>
      <c r="AR385" s="14"/>
      <c r="AS385" s="14"/>
      <c r="AT385" s="14"/>
      <c r="AU385" s="14"/>
      <c r="AV385" s="14"/>
      <c r="AW385" s="14"/>
      <c r="AX385" s="14"/>
      <c r="AY385" s="14"/>
      <c r="AZ385" s="14"/>
    </row>
    <row r="386" spans="10:52" ht="12" customHeight="1">
      <c r="J386" s="39"/>
      <c r="M386" s="14"/>
      <c r="N386" s="14"/>
      <c r="O386" s="14"/>
      <c r="P386" s="14"/>
      <c r="Q386" s="14"/>
      <c r="R386" s="14"/>
      <c r="S386" s="14"/>
      <c r="T386" s="14"/>
      <c r="U386" s="14"/>
      <c r="V386" s="14"/>
      <c r="W386" s="14"/>
      <c r="X386" s="14"/>
      <c r="Y386" s="14"/>
      <c r="Z386" s="14"/>
      <c r="AA386" s="14"/>
      <c r="AB386" s="14"/>
      <c r="AC386" s="14"/>
      <c r="AJ386" s="14"/>
      <c r="AK386" s="14"/>
      <c r="AP386" s="14"/>
      <c r="AQ386" s="14"/>
      <c r="AR386" s="14"/>
      <c r="AS386" s="14"/>
      <c r="AT386" s="14"/>
      <c r="AU386" s="14"/>
      <c r="AV386" s="14"/>
      <c r="AW386" s="14"/>
      <c r="AX386" s="14"/>
      <c r="AY386" s="14"/>
      <c r="AZ386" s="14"/>
    </row>
    <row r="389" spans="10:52" ht="12" customHeight="1">
      <c r="J389" s="39"/>
      <c r="M389" s="14"/>
      <c r="N389" s="14"/>
      <c r="O389" s="14"/>
      <c r="P389" s="14"/>
      <c r="Q389" s="14"/>
      <c r="R389" s="14"/>
      <c r="S389" s="14"/>
      <c r="T389" s="14"/>
      <c r="U389" s="14"/>
      <c r="V389" s="14"/>
      <c r="W389" s="14"/>
      <c r="X389" s="14"/>
      <c r="Y389" s="14"/>
      <c r="Z389" s="14"/>
      <c r="AA389" s="14"/>
      <c r="AB389" s="14"/>
      <c r="AC389" s="14"/>
      <c r="AJ389" s="14"/>
      <c r="AK389" s="14"/>
      <c r="AP389" s="14"/>
      <c r="AQ389" s="14"/>
      <c r="AR389" s="14"/>
      <c r="AS389" s="14"/>
      <c r="AT389" s="14"/>
      <c r="AU389" s="14"/>
      <c r="AV389" s="14"/>
      <c r="AW389" s="14"/>
      <c r="AX389" s="14"/>
      <c r="AY389" s="14"/>
      <c r="AZ389" s="14"/>
    </row>
    <row r="390" spans="10:52" ht="12" customHeight="1">
      <c r="J390" s="39"/>
      <c r="M390" s="14"/>
      <c r="N390" s="14"/>
      <c r="O390" s="14"/>
      <c r="P390" s="14"/>
      <c r="Q390" s="14"/>
      <c r="R390" s="14"/>
      <c r="S390" s="14"/>
      <c r="T390" s="14"/>
      <c r="U390" s="14"/>
      <c r="V390" s="14"/>
      <c r="W390" s="14"/>
      <c r="X390" s="14"/>
      <c r="Y390" s="14"/>
      <c r="Z390" s="14"/>
      <c r="AA390" s="14"/>
      <c r="AB390" s="14"/>
      <c r="AC390" s="14"/>
      <c r="AJ390" s="14"/>
      <c r="AK390" s="14"/>
      <c r="AP390" s="14"/>
      <c r="AQ390" s="14"/>
      <c r="AR390" s="14"/>
      <c r="AS390" s="14"/>
      <c r="AT390" s="14"/>
      <c r="AU390" s="14"/>
      <c r="AV390" s="14"/>
      <c r="AW390" s="14"/>
      <c r="AX390" s="14"/>
      <c r="AY390" s="14"/>
      <c r="AZ390" s="14"/>
    </row>
    <row r="391" spans="10:52" ht="12" customHeight="1">
      <c r="J391" s="39"/>
      <c r="M391" s="14"/>
      <c r="N391" s="14"/>
      <c r="O391" s="14"/>
      <c r="P391" s="14"/>
      <c r="Q391" s="14"/>
      <c r="R391" s="14"/>
      <c r="S391" s="14"/>
      <c r="T391" s="14"/>
      <c r="U391" s="14"/>
      <c r="V391" s="14"/>
      <c r="W391" s="14"/>
      <c r="X391" s="14"/>
      <c r="Y391" s="14"/>
      <c r="Z391" s="14"/>
      <c r="AA391" s="14"/>
      <c r="AB391" s="14"/>
      <c r="AC391" s="14"/>
      <c r="AJ391" s="14"/>
      <c r="AK391" s="14"/>
      <c r="AP391" s="14"/>
      <c r="AQ391" s="14"/>
      <c r="AR391" s="14"/>
      <c r="AS391" s="14"/>
      <c r="AT391" s="14"/>
      <c r="AU391" s="14"/>
      <c r="AV391" s="14"/>
      <c r="AW391" s="14"/>
      <c r="AX391" s="14"/>
      <c r="AY391" s="14"/>
      <c r="AZ391" s="14"/>
    </row>
    <row r="392" spans="10:52" ht="12" customHeight="1">
      <c r="J392" s="39"/>
      <c r="M392" s="14"/>
      <c r="N392" s="14"/>
      <c r="O392" s="14"/>
      <c r="P392" s="14"/>
      <c r="Q392" s="14"/>
      <c r="R392" s="14"/>
      <c r="S392" s="14"/>
      <c r="T392" s="14"/>
      <c r="U392" s="14"/>
      <c r="V392" s="14"/>
      <c r="W392" s="14"/>
      <c r="X392" s="14"/>
      <c r="Y392" s="14"/>
      <c r="Z392" s="14"/>
      <c r="AA392" s="14"/>
      <c r="AB392" s="14"/>
      <c r="AC392" s="14"/>
      <c r="AJ392" s="14"/>
      <c r="AK392" s="14"/>
      <c r="AP392" s="14"/>
      <c r="AQ392" s="14"/>
      <c r="AR392" s="14"/>
      <c r="AS392" s="14"/>
      <c r="AT392" s="14"/>
      <c r="AU392" s="14"/>
      <c r="AV392" s="14"/>
      <c r="AW392" s="14"/>
      <c r="AX392" s="14"/>
      <c r="AY392" s="14"/>
      <c r="AZ392" s="14"/>
    </row>
    <row r="393" spans="10:52" ht="12" customHeight="1">
      <c r="J393" s="39"/>
      <c r="M393" s="14"/>
      <c r="N393" s="14"/>
      <c r="O393" s="14"/>
      <c r="P393" s="14"/>
      <c r="Q393" s="14"/>
      <c r="R393" s="14"/>
      <c r="S393" s="14"/>
      <c r="T393" s="14"/>
      <c r="U393" s="14"/>
      <c r="V393" s="14"/>
      <c r="W393" s="14"/>
      <c r="X393" s="14"/>
      <c r="Y393" s="14"/>
      <c r="Z393" s="14"/>
      <c r="AA393" s="14"/>
      <c r="AB393" s="14"/>
      <c r="AC393" s="14"/>
      <c r="AJ393" s="14"/>
      <c r="AK393" s="14"/>
      <c r="AP393" s="14"/>
      <c r="AQ393" s="14"/>
      <c r="AR393" s="14"/>
      <c r="AS393" s="14"/>
      <c r="AT393" s="14"/>
      <c r="AU393" s="14"/>
      <c r="AV393" s="14"/>
      <c r="AW393" s="14"/>
      <c r="AX393" s="14"/>
      <c r="AY393" s="14"/>
      <c r="AZ393" s="14"/>
    </row>
    <row r="394" spans="10:52" ht="12" customHeight="1">
      <c r="J394" s="39"/>
      <c r="M394" s="14"/>
      <c r="N394" s="14"/>
      <c r="O394" s="14"/>
      <c r="P394" s="14"/>
      <c r="Q394" s="14"/>
      <c r="R394" s="14"/>
      <c r="S394" s="14"/>
      <c r="T394" s="14"/>
      <c r="U394" s="14"/>
      <c r="V394" s="14"/>
      <c r="W394" s="14"/>
      <c r="X394" s="14"/>
      <c r="Y394" s="14"/>
      <c r="Z394" s="14"/>
      <c r="AA394" s="14"/>
      <c r="AB394" s="14"/>
      <c r="AC394" s="14"/>
      <c r="AJ394" s="14"/>
      <c r="AK394" s="14"/>
      <c r="AP394" s="14"/>
      <c r="AQ394" s="14"/>
      <c r="AR394" s="14"/>
      <c r="AS394" s="14"/>
      <c r="AT394" s="14"/>
      <c r="AU394" s="14"/>
      <c r="AV394" s="14"/>
      <c r="AW394" s="14"/>
      <c r="AX394" s="14"/>
      <c r="AY394" s="14"/>
      <c r="AZ394" s="14"/>
    </row>
    <row r="395" spans="10:52" ht="12" customHeight="1">
      <c r="J395" s="39"/>
      <c r="M395" s="14"/>
      <c r="N395" s="14"/>
      <c r="O395" s="14"/>
      <c r="P395" s="14"/>
      <c r="Q395" s="14"/>
      <c r="R395" s="14"/>
      <c r="S395" s="14"/>
      <c r="T395" s="14"/>
      <c r="U395" s="14"/>
      <c r="V395" s="14"/>
      <c r="W395" s="14"/>
      <c r="X395" s="14"/>
      <c r="Y395" s="14"/>
      <c r="Z395" s="14"/>
      <c r="AA395" s="14"/>
      <c r="AB395" s="14"/>
      <c r="AC395" s="14"/>
      <c r="AJ395" s="14"/>
      <c r="AK395" s="14"/>
      <c r="AP395" s="14"/>
      <c r="AQ395" s="14"/>
      <c r="AR395" s="14"/>
      <c r="AS395" s="14"/>
      <c r="AT395" s="14"/>
      <c r="AU395" s="14"/>
      <c r="AV395" s="14"/>
      <c r="AW395" s="14"/>
      <c r="AX395" s="14"/>
      <c r="AY395" s="14"/>
      <c r="AZ395" s="14"/>
    </row>
    <row r="406" spans="10:52" ht="12" customHeight="1">
      <c r="J406" s="39"/>
      <c r="M406" s="14"/>
      <c r="N406" s="14"/>
      <c r="O406" s="14"/>
      <c r="P406" s="14"/>
      <c r="Q406" s="14"/>
      <c r="R406" s="14"/>
      <c r="S406" s="14"/>
      <c r="T406" s="14"/>
      <c r="U406" s="14"/>
      <c r="V406" s="14"/>
      <c r="W406" s="14"/>
      <c r="X406" s="14"/>
      <c r="Y406" s="14"/>
      <c r="Z406" s="14"/>
      <c r="AA406" s="14"/>
      <c r="AB406" s="14"/>
      <c r="AC406" s="14"/>
      <c r="AJ406" s="14"/>
      <c r="AK406" s="14"/>
      <c r="AP406" s="14"/>
      <c r="AQ406" s="14"/>
      <c r="AR406" s="14"/>
      <c r="AS406" s="14"/>
      <c r="AT406" s="14"/>
      <c r="AU406" s="14"/>
      <c r="AV406" s="14"/>
      <c r="AW406" s="14"/>
      <c r="AX406" s="14"/>
      <c r="AY406" s="14"/>
      <c r="AZ406" s="14"/>
    </row>
    <row r="407" spans="10:52" ht="12" customHeight="1">
      <c r="J407" s="39"/>
      <c r="M407" s="14"/>
      <c r="N407" s="14"/>
      <c r="O407" s="14"/>
      <c r="P407" s="14"/>
      <c r="Q407" s="14"/>
      <c r="R407" s="14"/>
      <c r="S407" s="14"/>
      <c r="T407" s="14"/>
      <c r="U407" s="14"/>
      <c r="V407" s="14"/>
      <c r="W407" s="14"/>
      <c r="X407" s="14"/>
      <c r="Y407" s="14"/>
      <c r="Z407" s="14"/>
      <c r="AA407" s="14"/>
      <c r="AB407" s="14"/>
      <c r="AC407" s="14"/>
      <c r="AJ407" s="14"/>
      <c r="AK407" s="14"/>
      <c r="AP407" s="14"/>
      <c r="AQ407" s="14"/>
      <c r="AR407" s="14"/>
      <c r="AS407" s="14"/>
      <c r="AT407" s="14"/>
      <c r="AU407" s="14"/>
      <c r="AV407" s="14"/>
      <c r="AW407" s="14"/>
      <c r="AX407" s="14"/>
      <c r="AY407" s="14"/>
      <c r="AZ407" s="14"/>
    </row>
    <row r="408" spans="10:52" ht="12" customHeight="1">
      <c r="J408" s="39"/>
      <c r="M408" s="14"/>
      <c r="N408" s="14"/>
      <c r="O408" s="14"/>
      <c r="P408" s="14"/>
      <c r="Q408" s="14"/>
      <c r="R408" s="14"/>
      <c r="S408" s="14"/>
      <c r="T408" s="14"/>
      <c r="U408" s="14"/>
      <c r="V408" s="14"/>
      <c r="W408" s="14"/>
      <c r="X408" s="14"/>
      <c r="Y408" s="14"/>
      <c r="Z408" s="14"/>
      <c r="AA408" s="14"/>
      <c r="AB408" s="14"/>
      <c r="AC408" s="14"/>
      <c r="AJ408" s="14"/>
      <c r="AK408" s="14"/>
      <c r="AP408" s="14"/>
      <c r="AQ408" s="14"/>
      <c r="AR408" s="14"/>
      <c r="AS408" s="14"/>
      <c r="AT408" s="14"/>
      <c r="AU408" s="14"/>
      <c r="AV408" s="14"/>
      <c r="AW408" s="14"/>
      <c r="AX408" s="14"/>
      <c r="AY408" s="14"/>
      <c r="AZ408" s="14"/>
    </row>
    <row r="411" spans="10:52" ht="12" customHeight="1">
      <c r="J411" s="39"/>
      <c r="M411" s="14"/>
      <c r="N411" s="14"/>
      <c r="O411" s="14"/>
      <c r="P411" s="14"/>
      <c r="Q411" s="14"/>
      <c r="R411" s="14"/>
      <c r="S411" s="14"/>
      <c r="T411" s="14"/>
      <c r="U411" s="14"/>
      <c r="V411" s="14"/>
      <c r="W411" s="14"/>
      <c r="X411" s="14"/>
      <c r="Y411" s="14"/>
      <c r="Z411" s="14"/>
      <c r="AA411" s="14"/>
      <c r="AB411" s="14"/>
      <c r="AC411" s="14"/>
      <c r="AJ411" s="14"/>
      <c r="AK411" s="14"/>
      <c r="AP411" s="14"/>
      <c r="AQ411" s="14"/>
      <c r="AR411" s="14"/>
      <c r="AS411" s="14"/>
      <c r="AT411" s="14"/>
      <c r="AU411" s="14"/>
      <c r="AV411" s="14"/>
      <c r="AW411" s="14"/>
      <c r="AX411" s="14"/>
      <c r="AY411" s="14"/>
      <c r="AZ411" s="14"/>
    </row>
    <row r="412" spans="10:52" ht="12" customHeight="1">
      <c r="J412" s="39"/>
      <c r="M412" s="14"/>
      <c r="N412" s="14"/>
      <c r="O412" s="14"/>
      <c r="P412" s="14"/>
      <c r="Q412" s="14"/>
      <c r="R412" s="14"/>
      <c r="S412" s="14"/>
      <c r="T412" s="14"/>
      <c r="U412" s="14"/>
      <c r="V412" s="14"/>
      <c r="W412" s="14"/>
      <c r="X412" s="14"/>
      <c r="Y412" s="14"/>
      <c r="Z412" s="14"/>
      <c r="AA412" s="14"/>
      <c r="AB412" s="14"/>
      <c r="AC412" s="14"/>
      <c r="AJ412" s="14"/>
      <c r="AK412" s="14"/>
      <c r="AP412" s="14"/>
      <c r="AQ412" s="14"/>
      <c r="AR412" s="14"/>
      <c r="AS412" s="14"/>
      <c r="AT412" s="14"/>
      <c r="AU412" s="14"/>
      <c r="AV412" s="14"/>
      <c r="AW412" s="14"/>
      <c r="AX412" s="14"/>
      <c r="AY412" s="14"/>
      <c r="AZ412" s="14"/>
    </row>
    <row r="413" spans="10:52" ht="12" customHeight="1">
      <c r="J413" s="39"/>
      <c r="M413" s="14"/>
      <c r="N413" s="14"/>
      <c r="O413" s="14"/>
      <c r="P413" s="14"/>
      <c r="Q413" s="14"/>
      <c r="R413" s="14"/>
      <c r="S413" s="14"/>
      <c r="T413" s="14"/>
      <c r="U413" s="14"/>
      <c r="V413" s="14"/>
      <c r="W413" s="14"/>
      <c r="X413" s="14"/>
      <c r="Y413" s="14"/>
      <c r="Z413" s="14"/>
      <c r="AA413" s="14"/>
      <c r="AB413" s="14"/>
      <c r="AC413" s="14"/>
      <c r="AJ413" s="14"/>
      <c r="AK413" s="14"/>
      <c r="AP413" s="14"/>
      <c r="AQ413" s="14"/>
      <c r="AR413" s="14"/>
      <c r="AS413" s="14"/>
      <c r="AT413" s="14"/>
      <c r="AU413" s="14"/>
      <c r="AV413" s="14"/>
      <c r="AW413" s="14"/>
      <c r="AX413" s="14"/>
      <c r="AY413" s="14"/>
      <c r="AZ413" s="14"/>
    </row>
    <row r="414" spans="10:52" ht="12" customHeight="1">
      <c r="J414" s="39"/>
      <c r="M414" s="14"/>
      <c r="N414" s="14"/>
      <c r="O414" s="14"/>
      <c r="P414" s="14"/>
      <c r="Q414" s="14"/>
      <c r="R414" s="14"/>
      <c r="S414" s="14"/>
      <c r="T414" s="14"/>
      <c r="U414" s="14"/>
      <c r="V414" s="14"/>
      <c r="W414" s="14"/>
      <c r="X414" s="14"/>
      <c r="Y414" s="14"/>
      <c r="Z414" s="14"/>
      <c r="AA414" s="14"/>
      <c r="AB414" s="14"/>
      <c r="AC414" s="14"/>
      <c r="AJ414" s="14"/>
      <c r="AK414" s="14"/>
      <c r="AP414" s="14"/>
      <c r="AQ414" s="14"/>
      <c r="AR414" s="14"/>
      <c r="AS414" s="14"/>
      <c r="AT414" s="14"/>
      <c r="AU414" s="14"/>
      <c r="AV414" s="14"/>
      <c r="AW414" s="14"/>
      <c r="AX414" s="14"/>
      <c r="AY414" s="14"/>
      <c r="AZ414" s="14"/>
    </row>
    <row r="415" spans="10:52" ht="12" customHeight="1">
      <c r="J415" s="39"/>
      <c r="M415" s="14"/>
      <c r="N415" s="14"/>
      <c r="O415" s="14"/>
      <c r="P415" s="14"/>
      <c r="Q415" s="14"/>
      <c r="R415" s="14"/>
      <c r="S415" s="14"/>
      <c r="T415" s="14"/>
      <c r="U415" s="14"/>
      <c r="V415" s="14"/>
      <c r="W415" s="14"/>
      <c r="X415" s="14"/>
      <c r="Y415" s="14"/>
      <c r="Z415" s="14"/>
      <c r="AA415" s="14"/>
      <c r="AB415" s="14"/>
      <c r="AC415" s="14"/>
      <c r="AJ415" s="14"/>
      <c r="AK415" s="14"/>
      <c r="AP415" s="14"/>
      <c r="AQ415" s="14"/>
      <c r="AR415" s="14"/>
      <c r="AS415" s="14"/>
      <c r="AT415" s="14"/>
      <c r="AU415" s="14"/>
      <c r="AV415" s="14"/>
      <c r="AW415" s="14"/>
      <c r="AX415" s="14"/>
      <c r="AY415" s="14"/>
      <c r="AZ415" s="14"/>
    </row>
    <row r="416" spans="10:52" ht="12" customHeight="1">
      <c r="J416" s="39"/>
      <c r="M416" s="14"/>
      <c r="N416" s="14"/>
      <c r="O416" s="14"/>
      <c r="P416" s="14"/>
      <c r="Q416" s="14"/>
      <c r="R416" s="14"/>
      <c r="S416" s="14"/>
      <c r="T416" s="14"/>
      <c r="U416" s="14"/>
      <c r="V416" s="14"/>
      <c r="W416" s="14"/>
      <c r="X416" s="14"/>
      <c r="Y416" s="14"/>
      <c r="Z416" s="14"/>
      <c r="AA416" s="14"/>
      <c r="AB416" s="14"/>
      <c r="AC416" s="14"/>
      <c r="AJ416" s="14"/>
      <c r="AK416" s="14"/>
      <c r="AP416" s="14"/>
      <c r="AQ416" s="14"/>
      <c r="AR416" s="14"/>
      <c r="AS416" s="14"/>
      <c r="AT416" s="14"/>
      <c r="AU416" s="14"/>
      <c r="AV416" s="14"/>
      <c r="AW416" s="14"/>
      <c r="AX416" s="14"/>
      <c r="AY416" s="14"/>
      <c r="AZ416" s="14"/>
    </row>
    <row r="417" spans="10:52" ht="12" customHeight="1">
      <c r="J417" s="39"/>
      <c r="M417" s="14"/>
      <c r="N417" s="14"/>
      <c r="O417" s="14"/>
      <c r="P417" s="14"/>
      <c r="Q417" s="14"/>
      <c r="R417" s="14"/>
      <c r="S417" s="14"/>
      <c r="T417" s="14"/>
      <c r="U417" s="14"/>
      <c r="V417" s="14"/>
      <c r="W417" s="14"/>
      <c r="X417" s="14"/>
      <c r="Y417" s="14"/>
      <c r="Z417" s="14"/>
      <c r="AA417" s="14"/>
      <c r="AB417" s="14"/>
      <c r="AC417" s="14"/>
      <c r="AJ417" s="14"/>
      <c r="AK417" s="14"/>
      <c r="AP417" s="14"/>
      <c r="AQ417" s="14"/>
      <c r="AR417" s="14"/>
      <c r="AS417" s="14"/>
      <c r="AT417" s="14"/>
      <c r="AU417" s="14"/>
      <c r="AV417" s="14"/>
      <c r="AW417" s="14"/>
      <c r="AX417" s="14"/>
      <c r="AY417" s="14"/>
      <c r="AZ417" s="14"/>
    </row>
  </sheetData>
  <mergeCells count="26">
    <mergeCell ref="AJ7:AK8"/>
    <mergeCell ref="AL7:AM8"/>
    <mergeCell ref="AN7:AO8"/>
    <mergeCell ref="AP7:AQ8"/>
    <mergeCell ref="AJ5:AQ6"/>
    <mergeCell ref="B5:C9"/>
    <mergeCell ref="R6:S7"/>
    <mergeCell ref="T6:U7"/>
    <mergeCell ref="V6:W6"/>
    <mergeCell ref="F5:AC5"/>
    <mergeCell ref="D5:E7"/>
    <mergeCell ref="AD8:AE8"/>
    <mergeCell ref="AF8:AG8"/>
    <mergeCell ref="AH8:AI8"/>
    <mergeCell ref="F6:G7"/>
    <mergeCell ref="H6:I6"/>
    <mergeCell ref="J6:K7"/>
    <mergeCell ref="L6:M7"/>
    <mergeCell ref="N6:O7"/>
    <mergeCell ref="P6:Q7"/>
    <mergeCell ref="H7:I7"/>
    <mergeCell ref="V7:W7"/>
    <mergeCell ref="Z7:AA7"/>
    <mergeCell ref="AB7:AC7"/>
    <mergeCell ref="X6:Y7"/>
    <mergeCell ref="Z6:AC6"/>
  </mergeCells>
  <phoneticPr fontId="2"/>
  <pageMargins left="0.39370078740157483" right="0" top="0.39370078740157483" bottom="0" header="0" footer="0"/>
  <pageSetup paperSize="9" scale="52" orientation="landscape" horizontalDpi="4294967294" r:id="rId1"/>
  <headerFooter alignWithMargins="0"/>
  <colBreaks count="1" manualBreakCount="1">
    <brk id="23" min="1"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2024-04-26T06:19:27Z</cp:lastPrinted>
  <dcterms:created xsi:type="dcterms:W3CDTF">2002-07-22T04:03:10Z</dcterms:created>
  <dcterms:modified xsi:type="dcterms:W3CDTF">2025-04-28T06:08:07Z</dcterms:modified>
</cp:coreProperties>
</file>