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ml.chartshapes+xml"/>
  <Override PartName="/xl/charts/chart16.xml" ContentType="application/vnd.openxmlformats-officedocument.drawingml.chart+xml"/>
  <Override PartName="/xl/drawings/drawing8.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9.xml" ContentType="application/vnd.openxmlformats-officedocument.drawingml.chartshapes+xml"/>
  <Override PartName="/xl/charts/chart22.xml" ContentType="application/vnd.openxmlformats-officedocument.drawingml.chart+xml"/>
  <Override PartName="/xl/drawings/drawing10.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95" yWindow="2100" windowWidth="26715" windowHeight="9735" activeTab="1"/>
  </bookViews>
  <sheets>
    <sheet name="年度" sheetId="18" r:id="rId1"/>
    <sheet name="月次" sheetId="20" r:id="rId2"/>
  </sheets>
  <externalReferences>
    <externalReference r:id="rId3"/>
  </externalReferences>
  <definedNames>
    <definedName name="_xlnm.Print_Area" localSheetId="1">月次!$B$2:$AQ$333</definedName>
    <definedName name="_xlnm.Print_Area" localSheetId="0">年度!$B$2:$AS$49</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321" i="20" l="1"/>
  <c r="M333" i="20"/>
  <c r="O323" i="20" l="1"/>
  <c r="O331" i="20" l="1"/>
  <c r="O332" i="20"/>
  <c r="O330" i="20"/>
  <c r="O329" i="20" l="1"/>
  <c r="O328" i="20" l="1"/>
  <c r="O327" i="20" l="1"/>
  <c r="O326" i="20" l="1"/>
  <c r="O325" i="20" l="1"/>
  <c r="O324" i="20" l="1"/>
  <c r="AA333" i="20" l="1"/>
  <c r="W333" i="20"/>
  <c r="U333" i="20"/>
  <c r="P333" i="20"/>
  <c r="J333" i="20"/>
  <c r="I333" i="20"/>
  <c r="G333" i="20"/>
  <c r="E333" i="20"/>
  <c r="AA332" i="20"/>
  <c r="W332" i="20"/>
  <c r="U332" i="20"/>
  <c r="P332" i="20"/>
  <c r="J332" i="20"/>
  <c r="I332" i="20"/>
  <c r="G332" i="20"/>
  <c r="E332" i="20"/>
  <c r="AA331" i="20"/>
  <c r="W331" i="20"/>
  <c r="U331" i="20"/>
  <c r="P331" i="20"/>
  <c r="J331" i="20"/>
  <c r="I331" i="20"/>
  <c r="G331" i="20"/>
  <c r="E331" i="20"/>
  <c r="AA330" i="20"/>
  <c r="W330" i="20"/>
  <c r="U330" i="20"/>
  <c r="P330" i="20"/>
  <c r="Q330" i="20" s="1"/>
  <c r="J330" i="20"/>
  <c r="K330" i="20" s="1"/>
  <c r="I330" i="20"/>
  <c r="G330" i="20"/>
  <c r="E330" i="20"/>
  <c r="AA329" i="20"/>
  <c r="W329" i="20"/>
  <c r="U329" i="20"/>
  <c r="P329" i="20"/>
  <c r="Q329" i="20" s="1"/>
  <c r="J329" i="20"/>
  <c r="I329" i="20"/>
  <c r="G329" i="20"/>
  <c r="E329" i="20"/>
  <c r="AA328" i="20"/>
  <c r="W328" i="20"/>
  <c r="U328" i="20"/>
  <c r="P328" i="20"/>
  <c r="Q328" i="20" s="1"/>
  <c r="J328" i="20"/>
  <c r="I328" i="20"/>
  <c r="G328" i="20"/>
  <c r="E328" i="20"/>
  <c r="AA327" i="20"/>
  <c r="W327" i="20"/>
  <c r="U327" i="20"/>
  <c r="P327" i="20"/>
  <c r="Q327" i="20" s="1"/>
  <c r="J327" i="20"/>
  <c r="I327" i="20"/>
  <c r="G327" i="20"/>
  <c r="E327" i="20"/>
  <c r="AA326" i="20"/>
  <c r="W326" i="20"/>
  <c r="U326" i="20"/>
  <c r="P326" i="20"/>
  <c r="Q326" i="20" s="1"/>
  <c r="J326" i="20"/>
  <c r="I326" i="20"/>
  <c r="G326" i="20"/>
  <c r="E326" i="20"/>
  <c r="AA325" i="20"/>
  <c r="W325" i="20"/>
  <c r="U325" i="20"/>
  <c r="P325" i="20"/>
  <c r="Q325" i="20" s="1"/>
  <c r="J325" i="20"/>
  <c r="K325" i="20" s="1"/>
  <c r="I325" i="20"/>
  <c r="G325" i="20"/>
  <c r="E325" i="20"/>
  <c r="AA324" i="20"/>
  <c r="W324" i="20"/>
  <c r="U324" i="20"/>
  <c r="P324" i="20"/>
  <c r="Q324" i="20" s="1"/>
  <c r="J324" i="20"/>
  <c r="I324" i="20"/>
  <c r="G324" i="20"/>
  <c r="E324" i="20"/>
  <c r="AA323" i="20"/>
  <c r="W323" i="20"/>
  <c r="U323" i="20"/>
  <c r="P323" i="20"/>
  <c r="Q323" i="20" s="1"/>
  <c r="J323" i="20"/>
  <c r="I323" i="20"/>
  <c r="G323" i="20"/>
  <c r="E323" i="20"/>
  <c r="AA322" i="20"/>
  <c r="W322" i="20"/>
  <c r="U322" i="20"/>
  <c r="P322" i="20"/>
  <c r="J322" i="20"/>
  <c r="I322" i="20"/>
  <c r="G322" i="20"/>
  <c r="E322" i="20"/>
  <c r="R322" i="20" l="1"/>
  <c r="X322" i="20" s="1"/>
  <c r="Y322" i="20" s="1"/>
  <c r="R328" i="20"/>
  <c r="R323" i="20"/>
  <c r="R326" i="20"/>
  <c r="R324" i="20"/>
  <c r="S324" i="20" s="1"/>
  <c r="R327" i="20"/>
  <c r="R329" i="20"/>
  <c r="R331" i="20"/>
  <c r="K328" i="20"/>
  <c r="R332" i="20"/>
  <c r="R325" i="20"/>
  <c r="R330" i="20"/>
  <c r="K322" i="20"/>
  <c r="K324" i="20"/>
  <c r="R333" i="20"/>
  <c r="X333" i="20" s="1"/>
  <c r="Y333" i="20" s="1"/>
  <c r="K323" i="20"/>
  <c r="K327" i="20"/>
  <c r="K329" i="20"/>
  <c r="K326" i="20"/>
  <c r="V43" i="18"/>
  <c r="T43" i="18"/>
  <c r="N43" i="18"/>
  <c r="L43" i="18"/>
  <c r="H43" i="18"/>
  <c r="F43" i="18"/>
  <c r="D43" i="18"/>
  <c r="X332" i="20" l="1"/>
  <c r="Y332" i="20" s="1"/>
  <c r="X331" i="20"/>
  <c r="Y331" i="20" s="1"/>
  <c r="S330" i="20"/>
  <c r="X330" i="20"/>
  <c r="Y330" i="20" s="1"/>
  <c r="S329" i="20"/>
  <c r="X329" i="20"/>
  <c r="Y329" i="20" s="1"/>
  <c r="S328" i="20"/>
  <c r="X328" i="20"/>
  <c r="Y328" i="20" s="1"/>
  <c r="S327" i="20"/>
  <c r="X327" i="20"/>
  <c r="Y327" i="20" s="1"/>
  <c r="X326" i="20"/>
  <c r="Y326" i="20" s="1"/>
  <c r="S325" i="20"/>
  <c r="X325" i="20"/>
  <c r="Y325" i="20" s="1"/>
  <c r="X324" i="20"/>
  <c r="Y324" i="20" s="1"/>
  <c r="S323" i="20"/>
  <c r="X323" i="20"/>
  <c r="Y323" i="20" s="1"/>
  <c r="S322" i="20"/>
  <c r="S326" i="20"/>
  <c r="P43" i="18"/>
  <c r="J43" i="18"/>
  <c r="O320" i="20"/>
  <c r="R43" i="18" l="1"/>
  <c r="AR43" i="18" s="1"/>
  <c r="X43" i="18"/>
  <c r="O319" i="20"/>
  <c r="AS43" i="18" l="1"/>
  <c r="O318" i="20"/>
  <c r="O317" i="20" l="1"/>
  <c r="O316" i="20" l="1"/>
  <c r="O315" i="20" l="1"/>
  <c r="O314" i="20" l="1"/>
  <c r="O313" i="20"/>
  <c r="O312" i="20"/>
  <c r="O311" i="20"/>
  <c r="AA321" i="20"/>
  <c r="Y321" i="20"/>
  <c r="W321" i="20"/>
  <c r="U321" i="20"/>
  <c r="J321" i="20"/>
  <c r="K333" i="20" s="1"/>
  <c r="P321" i="20"/>
  <c r="Q333" i="20" s="1"/>
  <c r="I321" i="20"/>
  <c r="G321" i="20"/>
  <c r="E321" i="20"/>
  <c r="AA320" i="20"/>
  <c r="Y320" i="20"/>
  <c r="W320" i="20"/>
  <c r="U320" i="20"/>
  <c r="J320" i="20"/>
  <c r="K332" i="20" s="1"/>
  <c r="P320" i="20"/>
  <c r="Q332" i="20" s="1"/>
  <c r="I320" i="20"/>
  <c r="G320" i="20"/>
  <c r="E320" i="20"/>
  <c r="AA319" i="20"/>
  <c r="Y319" i="20"/>
  <c r="W319" i="20"/>
  <c r="U319" i="20"/>
  <c r="J319" i="20"/>
  <c r="K331" i="20" s="1"/>
  <c r="P319" i="20"/>
  <c r="Q331" i="20" s="1"/>
  <c r="I319" i="20"/>
  <c r="G319" i="20"/>
  <c r="E319" i="20"/>
  <c r="AA318" i="20"/>
  <c r="Y318" i="20"/>
  <c r="W318" i="20"/>
  <c r="U318" i="20"/>
  <c r="J318" i="20"/>
  <c r="P318" i="20"/>
  <c r="I318" i="20"/>
  <c r="G318" i="20"/>
  <c r="E318" i="20"/>
  <c r="AA317" i="20"/>
  <c r="Y317" i="20"/>
  <c r="W317" i="20"/>
  <c r="U317" i="20"/>
  <c r="J317" i="20"/>
  <c r="P317" i="20"/>
  <c r="I317" i="20"/>
  <c r="G317" i="20"/>
  <c r="E317" i="20"/>
  <c r="AA316" i="20"/>
  <c r="Y316" i="20"/>
  <c r="W316" i="20"/>
  <c r="U316" i="20"/>
  <c r="J316" i="20"/>
  <c r="P316" i="20"/>
  <c r="I316" i="20"/>
  <c r="G316" i="20"/>
  <c r="E316" i="20"/>
  <c r="AA315" i="20"/>
  <c r="Y315" i="20"/>
  <c r="W315" i="20"/>
  <c r="U315" i="20"/>
  <c r="J315" i="20"/>
  <c r="P315" i="20"/>
  <c r="I315" i="20"/>
  <c r="G315" i="20"/>
  <c r="E315" i="20"/>
  <c r="AA314" i="20"/>
  <c r="W314" i="20"/>
  <c r="U314" i="20"/>
  <c r="J314" i="20"/>
  <c r="P314" i="20"/>
  <c r="R314" i="20" s="1"/>
  <c r="X314" i="20" s="1"/>
  <c r="Y314" i="20" s="1"/>
  <c r="I314" i="20"/>
  <c r="G314" i="20"/>
  <c r="E314" i="20"/>
  <c r="AA313" i="20"/>
  <c r="J313" i="20"/>
  <c r="K313" i="20" s="1"/>
  <c r="P313" i="20"/>
  <c r="W313" i="20"/>
  <c r="U313" i="20"/>
  <c r="I313" i="20"/>
  <c r="G313" i="20"/>
  <c r="E313" i="20"/>
  <c r="AA312" i="20"/>
  <c r="J312" i="20"/>
  <c r="P312" i="20"/>
  <c r="R312" i="20" s="1"/>
  <c r="X312" i="20" s="1"/>
  <c r="W312" i="20"/>
  <c r="U312" i="20"/>
  <c r="I312" i="20"/>
  <c r="G312" i="20"/>
  <c r="E312" i="20"/>
  <c r="AA311" i="20"/>
  <c r="J311" i="20"/>
  <c r="P311" i="20"/>
  <c r="W311" i="20"/>
  <c r="U311" i="20"/>
  <c r="I311" i="20"/>
  <c r="G311" i="20"/>
  <c r="E311" i="20"/>
  <c r="AA310" i="20"/>
  <c r="J310" i="20"/>
  <c r="P310" i="20"/>
  <c r="W310" i="20"/>
  <c r="U310" i="20"/>
  <c r="I310" i="20"/>
  <c r="G310" i="20"/>
  <c r="E310" i="20"/>
  <c r="D42" i="18"/>
  <c r="F42" i="18"/>
  <c r="N42" i="18"/>
  <c r="L42" i="18"/>
  <c r="M43" i="18" s="1"/>
  <c r="T42" i="18"/>
  <c r="D41" i="18"/>
  <c r="F41" i="18"/>
  <c r="J41" i="18" s="1"/>
  <c r="N41" i="18"/>
  <c r="L41" i="18"/>
  <c r="T41" i="18"/>
  <c r="V42" i="18"/>
  <c r="H42" i="18"/>
  <c r="I43" i="18" s="1"/>
  <c r="V41" i="18"/>
  <c r="H41" i="18"/>
  <c r="I42" i="18"/>
  <c r="J297" i="20"/>
  <c r="AA309" i="20"/>
  <c r="AA308" i="20"/>
  <c r="J296" i="20"/>
  <c r="R296" i="20" s="1"/>
  <c r="AA307" i="20"/>
  <c r="J295" i="20"/>
  <c r="J294" i="20"/>
  <c r="P294" i="20"/>
  <c r="R294" i="20"/>
  <c r="X294" i="20"/>
  <c r="Y306" i="20"/>
  <c r="J307" i="20"/>
  <c r="P307" i="20"/>
  <c r="R307" i="20"/>
  <c r="J308" i="20"/>
  <c r="P308" i="20"/>
  <c r="R308" i="20" s="1"/>
  <c r="J309" i="20"/>
  <c r="K321" i="20" s="1"/>
  <c r="P309" i="20"/>
  <c r="J306" i="20"/>
  <c r="P306" i="20"/>
  <c r="Q306" i="20" s="1"/>
  <c r="AA306" i="20"/>
  <c r="AA305" i="20"/>
  <c r="J293" i="20"/>
  <c r="P293" i="20"/>
  <c r="R293" i="20"/>
  <c r="X293" i="20"/>
  <c r="Y305" i="20"/>
  <c r="J305" i="20"/>
  <c r="P305" i="20"/>
  <c r="J292" i="20"/>
  <c r="P292" i="20"/>
  <c r="R292" i="20"/>
  <c r="X292" i="20"/>
  <c r="Y304" i="20"/>
  <c r="AA304" i="20"/>
  <c r="J304" i="20"/>
  <c r="P304" i="20"/>
  <c r="Q304" i="20" s="1"/>
  <c r="J291" i="20"/>
  <c r="P291" i="20"/>
  <c r="R291" i="20"/>
  <c r="X291" i="20"/>
  <c r="Y303" i="20"/>
  <c r="AA303" i="20"/>
  <c r="P303" i="20"/>
  <c r="Q303" i="20" s="1"/>
  <c r="J303" i="20"/>
  <c r="AA302" i="20"/>
  <c r="J290" i="20"/>
  <c r="P290" i="20"/>
  <c r="R290" i="20"/>
  <c r="X290" i="20"/>
  <c r="Y302" i="20"/>
  <c r="J302" i="20"/>
  <c r="P302" i="20"/>
  <c r="Q302" i="20" s="1"/>
  <c r="J289" i="20"/>
  <c r="R289" i="20"/>
  <c r="X289" i="20"/>
  <c r="J301" i="20"/>
  <c r="AA301" i="20"/>
  <c r="P301" i="20"/>
  <c r="J288" i="20"/>
  <c r="P288" i="20"/>
  <c r="R288" i="20"/>
  <c r="X288" i="20"/>
  <c r="J300" i="20"/>
  <c r="K312" i="20" s="1"/>
  <c r="J287" i="20"/>
  <c r="P287" i="20"/>
  <c r="R287" i="20"/>
  <c r="X287" i="20"/>
  <c r="J299" i="20"/>
  <c r="AA300" i="20"/>
  <c r="P300" i="20"/>
  <c r="J298" i="20"/>
  <c r="K310" i="20" s="1"/>
  <c r="AA299" i="20"/>
  <c r="P299" i="20"/>
  <c r="Q311" i="20" s="1"/>
  <c r="AA298" i="20"/>
  <c r="W309" i="20"/>
  <c r="U309" i="20"/>
  <c r="M309" i="20"/>
  <c r="I309" i="20"/>
  <c r="G309" i="20"/>
  <c r="E309" i="20"/>
  <c r="W308" i="20"/>
  <c r="U308" i="20"/>
  <c r="O308" i="20"/>
  <c r="I308" i="20"/>
  <c r="G308" i="20"/>
  <c r="E308" i="20"/>
  <c r="W307" i="20"/>
  <c r="U307" i="20"/>
  <c r="I307" i="20"/>
  <c r="G307" i="20"/>
  <c r="E307" i="20"/>
  <c r="W306" i="20"/>
  <c r="U306" i="20"/>
  <c r="O306" i="20"/>
  <c r="I306" i="20"/>
  <c r="G306" i="20"/>
  <c r="E306" i="20"/>
  <c r="W305" i="20"/>
  <c r="U305" i="20"/>
  <c r="O305" i="20"/>
  <c r="I305" i="20"/>
  <c r="G305" i="20"/>
  <c r="E305" i="20"/>
  <c r="W304" i="20"/>
  <c r="U304" i="20"/>
  <c r="O304" i="20"/>
  <c r="I304" i="20"/>
  <c r="G304" i="20"/>
  <c r="E304" i="20"/>
  <c r="W303" i="20"/>
  <c r="U303" i="20"/>
  <c r="O303" i="20"/>
  <c r="I303" i="20"/>
  <c r="G303" i="20"/>
  <c r="E303" i="20"/>
  <c r="W302" i="20"/>
  <c r="U302" i="20"/>
  <c r="O302" i="20"/>
  <c r="I302" i="20"/>
  <c r="G302" i="20"/>
  <c r="E302" i="20"/>
  <c r="W301" i="20"/>
  <c r="U301" i="20"/>
  <c r="O301" i="20"/>
  <c r="I301" i="20"/>
  <c r="G301" i="20"/>
  <c r="E301" i="20"/>
  <c r="W300" i="20"/>
  <c r="U300" i="20"/>
  <c r="O300" i="20"/>
  <c r="I300" i="20"/>
  <c r="G300" i="20"/>
  <c r="E300" i="20"/>
  <c r="W299" i="20"/>
  <c r="U299" i="20"/>
  <c r="O299" i="20"/>
  <c r="I299" i="20"/>
  <c r="G299" i="20"/>
  <c r="E299" i="20"/>
  <c r="W298" i="20"/>
  <c r="U298" i="20"/>
  <c r="P298" i="20"/>
  <c r="R298" i="20" s="1"/>
  <c r="X298" i="20" s="1"/>
  <c r="I298" i="20"/>
  <c r="G298" i="20"/>
  <c r="E298" i="20"/>
  <c r="P286" i="20"/>
  <c r="Q298" i="20"/>
  <c r="O296" i="20"/>
  <c r="O294" i="20"/>
  <c r="O293" i="20"/>
  <c r="O292" i="20"/>
  <c r="O291" i="20"/>
  <c r="O290" i="20"/>
  <c r="O289" i="20"/>
  <c r="O288" i="20"/>
  <c r="O287" i="20"/>
  <c r="W297" i="20"/>
  <c r="U297" i="20"/>
  <c r="P297" i="20"/>
  <c r="M297" i="20"/>
  <c r="I297" i="20"/>
  <c r="G297" i="20"/>
  <c r="E297" i="20"/>
  <c r="W296" i="20"/>
  <c r="U296" i="20"/>
  <c r="I296" i="20"/>
  <c r="G296" i="20"/>
  <c r="E296" i="20"/>
  <c r="W295" i="20"/>
  <c r="U295" i="20"/>
  <c r="P295" i="20"/>
  <c r="Q307" i="20" s="1"/>
  <c r="K307" i="20"/>
  <c r="I295" i="20"/>
  <c r="G295" i="20"/>
  <c r="E295" i="20"/>
  <c r="W294" i="20"/>
  <c r="U294" i="20"/>
  <c r="K306" i="20"/>
  <c r="I294" i="20"/>
  <c r="G294" i="20"/>
  <c r="E294" i="20"/>
  <c r="W293" i="20"/>
  <c r="U293" i="20"/>
  <c r="K305" i="20"/>
  <c r="I293" i="20"/>
  <c r="G293" i="20"/>
  <c r="E293" i="20"/>
  <c r="W292" i="20"/>
  <c r="U292" i="20"/>
  <c r="K304" i="20"/>
  <c r="I292" i="20"/>
  <c r="G292" i="20"/>
  <c r="E292" i="20"/>
  <c r="W291" i="20"/>
  <c r="U291" i="20"/>
  <c r="I291" i="20"/>
  <c r="G291" i="20"/>
  <c r="E291" i="20"/>
  <c r="W290" i="20"/>
  <c r="U290" i="20"/>
  <c r="I290" i="20"/>
  <c r="G290" i="20"/>
  <c r="E290" i="20"/>
  <c r="W289" i="20"/>
  <c r="U289" i="20"/>
  <c r="K301" i="20"/>
  <c r="I289" i="20"/>
  <c r="G289" i="20"/>
  <c r="E289" i="20"/>
  <c r="W288" i="20"/>
  <c r="U288" i="20"/>
  <c r="I288" i="20"/>
  <c r="G288" i="20"/>
  <c r="E288" i="20"/>
  <c r="W287" i="20"/>
  <c r="U287" i="20"/>
  <c r="Q299" i="20"/>
  <c r="K299" i="20"/>
  <c r="I287" i="20"/>
  <c r="G287" i="20"/>
  <c r="E287" i="20"/>
  <c r="W286" i="20"/>
  <c r="U286" i="20"/>
  <c r="J286" i="20"/>
  <c r="K298" i="20"/>
  <c r="I286" i="20"/>
  <c r="G286" i="20"/>
  <c r="E286" i="20"/>
  <c r="R286" i="20"/>
  <c r="V40" i="18"/>
  <c r="W41" i="18"/>
  <c r="T40" i="18"/>
  <c r="N40" i="18"/>
  <c r="O41" i="18"/>
  <c r="L40" i="18"/>
  <c r="M41" i="18" s="1"/>
  <c r="H40" i="18"/>
  <c r="I41" i="18"/>
  <c r="F40" i="18"/>
  <c r="D40" i="18"/>
  <c r="E41" i="18" s="1"/>
  <c r="X286" i="20"/>
  <c r="P265" i="20"/>
  <c r="P266" i="20"/>
  <c r="O266" i="20"/>
  <c r="O267" i="20"/>
  <c r="O279" i="20"/>
  <c r="V39" i="18"/>
  <c r="T39" i="18"/>
  <c r="N39" i="18"/>
  <c r="P39" i="18" s="1"/>
  <c r="Q39" i="18" s="1"/>
  <c r="L39" i="18"/>
  <c r="H39" i="18"/>
  <c r="I40" i="18" s="1"/>
  <c r="F39" i="18"/>
  <c r="G40" i="18" s="1"/>
  <c r="D39" i="18"/>
  <c r="W285" i="20"/>
  <c r="U285" i="20"/>
  <c r="P285" i="20"/>
  <c r="J285" i="20"/>
  <c r="K297" i="20"/>
  <c r="I285" i="20"/>
  <c r="G285" i="20"/>
  <c r="E285" i="20"/>
  <c r="W284" i="20"/>
  <c r="U284" i="20"/>
  <c r="P284" i="20"/>
  <c r="Q296" i="20"/>
  <c r="O284" i="20"/>
  <c r="J284" i="20"/>
  <c r="I284" i="20"/>
  <c r="G284" i="20"/>
  <c r="E284" i="20"/>
  <c r="W283" i="20"/>
  <c r="U283" i="20"/>
  <c r="P283" i="20"/>
  <c r="Q295" i="20"/>
  <c r="O283" i="20"/>
  <c r="J283" i="20"/>
  <c r="K295" i="20"/>
  <c r="I283" i="20"/>
  <c r="G283" i="20"/>
  <c r="E283" i="20"/>
  <c r="W282" i="20"/>
  <c r="U282" i="20"/>
  <c r="P282" i="20"/>
  <c r="Q294" i="20"/>
  <c r="O282" i="20"/>
  <c r="J282" i="20"/>
  <c r="K294" i="20"/>
  <c r="I282" i="20"/>
  <c r="G282" i="20"/>
  <c r="E282" i="20"/>
  <c r="W281" i="20"/>
  <c r="U281" i="20"/>
  <c r="P281" i="20"/>
  <c r="Q293" i="20"/>
  <c r="O281" i="20"/>
  <c r="J281" i="20"/>
  <c r="K293" i="20"/>
  <c r="I281" i="20"/>
  <c r="G281" i="20"/>
  <c r="E281" i="20"/>
  <c r="W280" i="20"/>
  <c r="U280" i="20"/>
  <c r="P280" i="20"/>
  <c r="Q292" i="20"/>
  <c r="O280" i="20"/>
  <c r="J280" i="20"/>
  <c r="K292" i="20"/>
  <c r="I280" i="20"/>
  <c r="G280" i="20"/>
  <c r="E280" i="20"/>
  <c r="W279" i="20"/>
  <c r="U279" i="20"/>
  <c r="P279" i="20"/>
  <c r="Q291" i="20"/>
  <c r="J279" i="20"/>
  <c r="K291" i="20"/>
  <c r="I279" i="20"/>
  <c r="G279" i="20"/>
  <c r="E279" i="20"/>
  <c r="W278" i="20"/>
  <c r="U278" i="20"/>
  <c r="P278" i="20"/>
  <c r="Q290" i="20"/>
  <c r="J278" i="20"/>
  <c r="K290" i="20"/>
  <c r="I278" i="20"/>
  <c r="G278" i="20"/>
  <c r="E278" i="20"/>
  <c r="W277" i="20"/>
  <c r="U277" i="20"/>
  <c r="P277" i="20"/>
  <c r="Q289" i="20"/>
  <c r="O277" i="20"/>
  <c r="J277" i="20"/>
  <c r="K289" i="20"/>
  <c r="I277" i="20"/>
  <c r="G277" i="20"/>
  <c r="E277" i="20"/>
  <c r="W276" i="20"/>
  <c r="U276" i="20"/>
  <c r="P276" i="20"/>
  <c r="Q288" i="20"/>
  <c r="O276" i="20"/>
  <c r="J276" i="20"/>
  <c r="K288" i="20"/>
  <c r="I276" i="20"/>
  <c r="G276" i="20"/>
  <c r="E276" i="20"/>
  <c r="W275" i="20"/>
  <c r="U275" i="20"/>
  <c r="P275" i="20"/>
  <c r="Q287" i="20"/>
  <c r="O275" i="20"/>
  <c r="J275" i="20"/>
  <c r="K287" i="20"/>
  <c r="I275" i="20"/>
  <c r="G275" i="20"/>
  <c r="E275" i="20"/>
  <c r="W274" i="20"/>
  <c r="U274" i="20"/>
  <c r="Q286" i="20"/>
  <c r="J274" i="20"/>
  <c r="K286" i="20"/>
  <c r="I274" i="20"/>
  <c r="G274" i="20"/>
  <c r="E274" i="20"/>
  <c r="J39" i="18"/>
  <c r="R282" i="20"/>
  <c r="S294" i="20"/>
  <c r="R279" i="20"/>
  <c r="S291" i="20"/>
  <c r="R276" i="20"/>
  <c r="S288" i="20"/>
  <c r="R277" i="20"/>
  <c r="S289" i="20"/>
  <c r="R274" i="20"/>
  <c r="S286" i="20"/>
  <c r="R283" i="20"/>
  <c r="R281" i="20"/>
  <c r="S293" i="20"/>
  <c r="R275" i="20"/>
  <c r="S287" i="20"/>
  <c r="R280" i="20"/>
  <c r="S292" i="20"/>
  <c r="R284" i="20"/>
  <c r="R285" i="20"/>
  <c r="R278" i="20"/>
  <c r="S290" i="20"/>
  <c r="E273" i="20"/>
  <c r="X276" i="20"/>
  <c r="X279" i="20"/>
  <c r="X282" i="20"/>
  <c r="X277" i="20"/>
  <c r="X281" i="20"/>
  <c r="X283" i="20"/>
  <c r="X274" i="20"/>
  <c r="X278" i="20"/>
  <c r="X280" i="20"/>
  <c r="X275" i="20"/>
  <c r="X285" i="20"/>
  <c r="X284" i="20"/>
  <c r="P267" i="20"/>
  <c r="P268" i="20"/>
  <c r="Q280" i="20"/>
  <c r="P269" i="20"/>
  <c r="Q281" i="20"/>
  <c r="P270" i="20"/>
  <c r="Q282" i="20"/>
  <c r="P264" i="20"/>
  <c r="Q276" i="20"/>
  <c r="Q277" i="20"/>
  <c r="P240" i="20"/>
  <c r="P241" i="20"/>
  <c r="P242" i="20"/>
  <c r="P243" i="20"/>
  <c r="P244" i="20"/>
  <c r="P245" i="20"/>
  <c r="P246" i="20"/>
  <c r="P256" i="20"/>
  <c r="P257" i="20"/>
  <c r="Q279" i="20"/>
  <c r="W273" i="20"/>
  <c r="U273" i="20"/>
  <c r="J273" i="20"/>
  <c r="K285" i="20"/>
  <c r="I273" i="20"/>
  <c r="G273" i="20"/>
  <c r="W272" i="20"/>
  <c r="U272" i="20"/>
  <c r="P272" i="20"/>
  <c r="Q284" i="20"/>
  <c r="O272" i="20"/>
  <c r="J272" i="20"/>
  <c r="I272" i="20"/>
  <c r="G272" i="20"/>
  <c r="E272" i="20"/>
  <c r="W271" i="20"/>
  <c r="U271" i="20"/>
  <c r="P271" i="20"/>
  <c r="Q283" i="20"/>
  <c r="O271" i="20"/>
  <c r="J271" i="20"/>
  <c r="K283" i="20"/>
  <c r="I271" i="20"/>
  <c r="G271" i="20"/>
  <c r="E271" i="20"/>
  <c r="W270" i="20"/>
  <c r="U270" i="20"/>
  <c r="O270" i="20"/>
  <c r="J270" i="20"/>
  <c r="I270" i="20"/>
  <c r="G270" i="20"/>
  <c r="E270" i="20"/>
  <c r="W269" i="20"/>
  <c r="U269" i="20"/>
  <c r="O269" i="20"/>
  <c r="J269" i="20"/>
  <c r="I269" i="20"/>
  <c r="G269" i="20"/>
  <c r="E269" i="20"/>
  <c r="W268" i="20"/>
  <c r="U268" i="20"/>
  <c r="O268" i="20"/>
  <c r="J268" i="20"/>
  <c r="I268" i="20"/>
  <c r="G268" i="20"/>
  <c r="E268" i="20"/>
  <c r="W267" i="20"/>
  <c r="U267" i="20"/>
  <c r="J267" i="20"/>
  <c r="I267" i="20"/>
  <c r="G267" i="20"/>
  <c r="E267" i="20"/>
  <c r="W266" i="20"/>
  <c r="U266" i="20"/>
  <c r="J266" i="20"/>
  <c r="K278" i="20"/>
  <c r="I266" i="20"/>
  <c r="G266" i="20"/>
  <c r="E266" i="20"/>
  <c r="W265" i="20"/>
  <c r="U265" i="20"/>
  <c r="O265" i="20"/>
  <c r="J265" i="20"/>
  <c r="I265" i="20"/>
  <c r="G265" i="20"/>
  <c r="E265" i="20"/>
  <c r="W264" i="20"/>
  <c r="U264" i="20"/>
  <c r="O264" i="20"/>
  <c r="J264" i="20"/>
  <c r="I264" i="20"/>
  <c r="G264" i="20"/>
  <c r="E264" i="20"/>
  <c r="W263" i="20"/>
  <c r="U263" i="20"/>
  <c r="P263" i="20"/>
  <c r="Q275" i="20"/>
  <c r="O263" i="20"/>
  <c r="J263" i="20"/>
  <c r="K275" i="20"/>
  <c r="I263" i="20"/>
  <c r="G263" i="20"/>
  <c r="E263" i="20"/>
  <c r="W262" i="20"/>
  <c r="U262" i="20"/>
  <c r="P262" i="20"/>
  <c r="O262" i="20"/>
  <c r="J262" i="20"/>
  <c r="K274" i="20"/>
  <c r="I262" i="20"/>
  <c r="G262" i="20"/>
  <c r="E262" i="20"/>
  <c r="R272" i="20"/>
  <c r="K284" i="20"/>
  <c r="R264" i="20"/>
  <c r="S276" i="20"/>
  <c r="K276" i="20"/>
  <c r="R267" i="20"/>
  <c r="S279" i="20"/>
  <c r="K279" i="20"/>
  <c r="R270" i="20"/>
  <c r="S282" i="20"/>
  <c r="K282" i="20"/>
  <c r="R269" i="20"/>
  <c r="S281" i="20"/>
  <c r="K281" i="20"/>
  <c r="R265" i="20"/>
  <c r="S277" i="20"/>
  <c r="K277" i="20"/>
  <c r="R268" i="20"/>
  <c r="S280" i="20"/>
  <c r="K280" i="20"/>
  <c r="R263" i="20"/>
  <c r="S275" i="20"/>
  <c r="R271" i="20"/>
  <c r="S283" i="20"/>
  <c r="R273" i="20"/>
  <c r="R266" i="20"/>
  <c r="R262" i="20"/>
  <c r="X267" i="20"/>
  <c r="X269" i="20"/>
  <c r="D38" i="18"/>
  <c r="E39" i="18" s="1"/>
  <c r="F38" i="18"/>
  <c r="G39" i="18" s="1"/>
  <c r="H38" i="18"/>
  <c r="I39" i="18" s="1"/>
  <c r="L38" i="18"/>
  <c r="N38" i="18"/>
  <c r="O39" i="18" s="1"/>
  <c r="T38" i="18"/>
  <c r="V38" i="18"/>
  <c r="W39" i="18" s="1"/>
  <c r="AB342" i="20"/>
  <c r="N342" i="20"/>
  <c r="D342" i="20"/>
  <c r="AH342" i="20"/>
  <c r="AF342" i="20"/>
  <c r="AD342" i="20"/>
  <c r="Z342" i="20"/>
  <c r="V342" i="20"/>
  <c r="T342" i="20"/>
  <c r="L342" i="20"/>
  <c r="H342" i="20"/>
  <c r="F342" i="20"/>
  <c r="X270" i="20"/>
  <c r="X271" i="20"/>
  <c r="X272" i="20"/>
  <c r="S284" i="20"/>
  <c r="X273" i="20"/>
  <c r="S285" i="20"/>
  <c r="X268" i="20"/>
  <c r="X265" i="20"/>
  <c r="X263" i="20"/>
  <c r="X264" i="20"/>
  <c r="X262" i="20"/>
  <c r="S274" i="20"/>
  <c r="X266" i="20"/>
  <c r="S278" i="20"/>
  <c r="P38" i="18"/>
  <c r="O261" i="20"/>
  <c r="Q269" i="20"/>
  <c r="M238" i="20"/>
  <c r="P249" i="20"/>
  <c r="O250" i="20"/>
  <c r="W261" i="20"/>
  <c r="U261" i="20"/>
  <c r="P261" i="20"/>
  <c r="Q273" i="20"/>
  <c r="J261" i="20"/>
  <c r="K273" i="20"/>
  <c r="I261" i="20"/>
  <c r="G261" i="20"/>
  <c r="E261" i="20"/>
  <c r="W260" i="20"/>
  <c r="U260" i="20"/>
  <c r="P260" i="20"/>
  <c r="Q272" i="20"/>
  <c r="O260" i="20"/>
  <c r="J260" i="20"/>
  <c r="K272" i="20"/>
  <c r="I260" i="20"/>
  <c r="G260" i="20"/>
  <c r="E260" i="20"/>
  <c r="W259" i="20"/>
  <c r="U259" i="20"/>
  <c r="P259" i="20"/>
  <c r="Q271" i="20"/>
  <c r="O259" i="20"/>
  <c r="J259" i="20"/>
  <c r="K271" i="20"/>
  <c r="I259" i="20"/>
  <c r="G259" i="20"/>
  <c r="E259" i="20"/>
  <c r="W258" i="20"/>
  <c r="U258" i="20"/>
  <c r="P258" i="20"/>
  <c r="Q270" i="20"/>
  <c r="O258" i="20"/>
  <c r="J258" i="20"/>
  <c r="I258" i="20"/>
  <c r="G258" i="20"/>
  <c r="E258" i="20"/>
  <c r="W257" i="20"/>
  <c r="U257" i="20"/>
  <c r="O257" i="20"/>
  <c r="J257" i="20"/>
  <c r="I257" i="20"/>
  <c r="G257" i="20"/>
  <c r="E257" i="20"/>
  <c r="W256" i="20"/>
  <c r="U256" i="20"/>
  <c r="Q268" i="20"/>
  <c r="O256" i="20"/>
  <c r="J256" i="20"/>
  <c r="I256" i="20"/>
  <c r="G256" i="20"/>
  <c r="E256" i="20"/>
  <c r="W255" i="20"/>
  <c r="U255" i="20"/>
  <c r="P255" i="20"/>
  <c r="Q267" i="20"/>
  <c r="O255" i="20"/>
  <c r="J255" i="20"/>
  <c r="I255" i="20"/>
  <c r="G255" i="20"/>
  <c r="E255" i="20"/>
  <c r="W254" i="20"/>
  <c r="U254" i="20"/>
  <c r="P254" i="20"/>
  <c r="Q266" i="20"/>
  <c r="O254" i="20"/>
  <c r="J254" i="20"/>
  <c r="I254" i="20"/>
  <c r="G254" i="20"/>
  <c r="E254" i="20"/>
  <c r="W253" i="20"/>
  <c r="U253" i="20"/>
  <c r="P253" i="20"/>
  <c r="Q265" i="20"/>
  <c r="O253" i="20"/>
  <c r="J253" i="20"/>
  <c r="I253" i="20"/>
  <c r="G253" i="20"/>
  <c r="E253" i="20"/>
  <c r="W252" i="20"/>
  <c r="U252" i="20"/>
  <c r="P252" i="20"/>
  <c r="Q264" i="20"/>
  <c r="O252" i="20"/>
  <c r="J252" i="20"/>
  <c r="I252" i="20"/>
  <c r="G252" i="20"/>
  <c r="E252" i="20"/>
  <c r="W251" i="20"/>
  <c r="U251" i="20"/>
  <c r="P251" i="20"/>
  <c r="Q263" i="20"/>
  <c r="O251" i="20"/>
  <c r="J251" i="20"/>
  <c r="I251" i="20"/>
  <c r="G251" i="20"/>
  <c r="E251" i="20"/>
  <c r="W250" i="20"/>
  <c r="U250" i="20"/>
  <c r="P250" i="20"/>
  <c r="J250" i="20"/>
  <c r="I250" i="20"/>
  <c r="G250" i="20"/>
  <c r="E250" i="20"/>
  <c r="R250" i="20"/>
  <c r="K267" i="20"/>
  <c r="R255" i="20"/>
  <c r="K269" i="20"/>
  <c r="R257" i="20"/>
  <c r="S269" i="20"/>
  <c r="K264" i="20"/>
  <c r="R252" i="20"/>
  <c r="K265" i="20"/>
  <c r="R253" i="20"/>
  <c r="K268" i="20"/>
  <c r="R256" i="20"/>
  <c r="S268" i="20"/>
  <c r="K263" i="20"/>
  <c r="R251" i="20"/>
  <c r="K266" i="20"/>
  <c r="R254" i="20"/>
  <c r="S266" i="20"/>
  <c r="K270" i="20"/>
  <c r="R258" i="20"/>
  <c r="S270" i="20"/>
  <c r="Q262" i="20"/>
  <c r="P342" i="20"/>
  <c r="K262" i="20"/>
  <c r="J342" i="20"/>
  <c r="R259" i="20"/>
  <c r="R260" i="20"/>
  <c r="R261" i="20"/>
  <c r="S264" i="20"/>
  <c r="X52" i="18"/>
  <c r="Z52" i="18"/>
  <c r="AB52" i="18"/>
  <c r="AD52" i="18"/>
  <c r="AF52" i="18"/>
  <c r="AH52" i="18"/>
  <c r="D344" i="20"/>
  <c r="D343" i="20"/>
  <c r="AH344" i="20"/>
  <c r="AF344" i="20"/>
  <c r="AD344" i="20"/>
  <c r="AB344" i="20"/>
  <c r="Z344" i="20"/>
  <c r="V344" i="20"/>
  <c r="T344" i="20"/>
  <c r="N344" i="20"/>
  <c r="L344" i="20"/>
  <c r="H344" i="20"/>
  <c r="F344" i="20"/>
  <c r="Z343" i="20"/>
  <c r="V343" i="20"/>
  <c r="T343" i="20"/>
  <c r="N343" i="20"/>
  <c r="L343" i="20"/>
  <c r="H343" i="20"/>
  <c r="F343" i="20"/>
  <c r="X256" i="20"/>
  <c r="X261" i="20"/>
  <c r="S273" i="20"/>
  <c r="X260" i="20"/>
  <c r="S272" i="20"/>
  <c r="X258" i="20"/>
  <c r="X259" i="20"/>
  <c r="S271" i="20"/>
  <c r="R342" i="20"/>
  <c r="S262" i="20"/>
  <c r="X253" i="20"/>
  <c r="S265" i="20"/>
  <c r="X255" i="20"/>
  <c r="S267" i="20"/>
  <c r="X251" i="20"/>
  <c r="S263" i="20"/>
  <c r="X257" i="20"/>
  <c r="X254" i="20"/>
  <c r="X252" i="20"/>
  <c r="X250" i="20"/>
  <c r="O13" i="18"/>
  <c r="L19" i="18"/>
  <c r="V37" i="18"/>
  <c r="V53" i="18" s="1"/>
  <c r="T37" i="18"/>
  <c r="N37" i="18"/>
  <c r="L37" i="18"/>
  <c r="H37" i="18"/>
  <c r="H53" i="18" s="1"/>
  <c r="F37" i="18"/>
  <c r="G38" i="18" s="1"/>
  <c r="D37" i="18"/>
  <c r="AK37" i="18"/>
  <c r="P52" i="20"/>
  <c r="P46" i="20"/>
  <c r="P45" i="20"/>
  <c r="P31" i="20"/>
  <c r="P30" i="20"/>
  <c r="P37" i="20"/>
  <c r="X342" i="20"/>
  <c r="L53" i="18"/>
  <c r="D53" i="18"/>
  <c r="E38" i="18"/>
  <c r="N53" i="18"/>
  <c r="O38" i="18"/>
  <c r="P37" i="18"/>
  <c r="Q38" i="18" s="1"/>
  <c r="P40" i="20"/>
  <c r="Q37" i="20"/>
  <c r="P28" i="20"/>
  <c r="P29" i="20"/>
  <c r="P27" i="20"/>
  <c r="P25" i="20"/>
  <c r="P24" i="20"/>
  <c r="P21" i="20"/>
  <c r="P12" i="20"/>
  <c r="P13" i="20"/>
  <c r="P14" i="20"/>
  <c r="P15" i="20"/>
  <c r="P16" i="20"/>
  <c r="P17" i="20"/>
  <c r="P18" i="20"/>
  <c r="P19" i="20"/>
  <c r="P20" i="20"/>
  <c r="P11" i="20"/>
  <c r="P10" i="20"/>
  <c r="M34" i="20"/>
  <c r="J44" i="20"/>
  <c r="J43" i="20"/>
  <c r="J42" i="20"/>
  <c r="J37" i="20"/>
  <c r="J36" i="20"/>
  <c r="J35" i="20"/>
  <c r="J34" i="20"/>
  <c r="J32" i="20"/>
  <c r="J30" i="20"/>
  <c r="J29" i="20"/>
  <c r="J28" i="20"/>
  <c r="J27" i="20"/>
  <c r="J25" i="20"/>
  <c r="J24" i="20"/>
  <c r="J23" i="20"/>
  <c r="J22" i="20"/>
  <c r="J21" i="20"/>
  <c r="J20" i="20"/>
  <c r="J18" i="20"/>
  <c r="J17" i="20"/>
  <c r="J14" i="20"/>
  <c r="Q256" i="20"/>
  <c r="Q257" i="20"/>
  <c r="P234" i="20"/>
  <c r="P223" i="20"/>
  <c r="J234" i="20"/>
  <c r="J223" i="20"/>
  <c r="R234" i="20"/>
  <c r="R223" i="20"/>
  <c r="X223" i="20"/>
  <c r="O245" i="20"/>
  <c r="O246" i="20"/>
  <c r="O247" i="20"/>
  <c r="O248" i="20"/>
  <c r="O244" i="20"/>
  <c r="O242" i="20"/>
  <c r="O243" i="20"/>
  <c r="O241" i="20"/>
  <c r="O238" i="20"/>
  <c r="O228" i="20"/>
  <c r="O229" i="20"/>
  <c r="O230" i="20"/>
  <c r="O231" i="20"/>
  <c r="O232" i="20"/>
  <c r="O233" i="20"/>
  <c r="O234" i="20"/>
  <c r="O235" i="20"/>
  <c r="O236" i="20"/>
  <c r="O227" i="20"/>
  <c r="O240" i="20"/>
  <c r="Q255" i="20"/>
  <c r="Q254" i="20"/>
  <c r="W249" i="20"/>
  <c r="U249" i="20"/>
  <c r="J249" i="20"/>
  <c r="I249" i="20"/>
  <c r="G249" i="20"/>
  <c r="E249" i="20"/>
  <c r="W248" i="20"/>
  <c r="U248" i="20"/>
  <c r="P248" i="20"/>
  <c r="Q260" i="20"/>
  <c r="J248" i="20"/>
  <c r="I248" i="20"/>
  <c r="G248" i="20"/>
  <c r="E248" i="20"/>
  <c r="W247" i="20"/>
  <c r="U247" i="20"/>
  <c r="P247" i="20"/>
  <c r="Q259" i="20"/>
  <c r="J247" i="20"/>
  <c r="I247" i="20"/>
  <c r="G247" i="20"/>
  <c r="E247" i="20"/>
  <c r="W246" i="20"/>
  <c r="U246" i="20"/>
  <c r="Q258" i="20"/>
  <c r="J246" i="20"/>
  <c r="K258" i="20"/>
  <c r="I246" i="20"/>
  <c r="G246" i="20"/>
  <c r="E246" i="20"/>
  <c r="W245" i="20"/>
  <c r="U245" i="20"/>
  <c r="J245" i="20"/>
  <c r="I245" i="20"/>
  <c r="G245" i="20"/>
  <c r="E245" i="20"/>
  <c r="W244" i="20"/>
  <c r="U244" i="20"/>
  <c r="J244" i="20"/>
  <c r="K256" i="20"/>
  <c r="I244" i="20"/>
  <c r="G244" i="20"/>
  <c r="E244" i="20"/>
  <c r="W243" i="20"/>
  <c r="U243" i="20"/>
  <c r="J243" i="20"/>
  <c r="I243" i="20"/>
  <c r="G243" i="20"/>
  <c r="E243" i="20"/>
  <c r="W242" i="20"/>
  <c r="U242" i="20"/>
  <c r="J242" i="20"/>
  <c r="K254" i="20"/>
  <c r="I242" i="20"/>
  <c r="G242" i="20"/>
  <c r="E242" i="20"/>
  <c r="W241" i="20"/>
  <c r="U241" i="20"/>
  <c r="Q253" i="20"/>
  <c r="J241" i="20"/>
  <c r="K253" i="20"/>
  <c r="I241" i="20"/>
  <c r="G241" i="20"/>
  <c r="E241" i="20"/>
  <c r="W240" i="20"/>
  <c r="U240" i="20"/>
  <c r="Q252" i="20"/>
  <c r="J240" i="20"/>
  <c r="K252" i="20"/>
  <c r="I240" i="20"/>
  <c r="G240" i="20"/>
  <c r="E240" i="20"/>
  <c r="W239" i="20"/>
  <c r="U239" i="20"/>
  <c r="P239" i="20"/>
  <c r="Q251" i="20"/>
  <c r="O239" i="20"/>
  <c r="J239" i="20"/>
  <c r="K251" i="20"/>
  <c r="I239" i="20"/>
  <c r="G239" i="20"/>
  <c r="E239" i="20"/>
  <c r="W238" i="20"/>
  <c r="U238" i="20"/>
  <c r="P238" i="20"/>
  <c r="J238" i="20"/>
  <c r="I238" i="20"/>
  <c r="G238" i="20"/>
  <c r="E238" i="20"/>
  <c r="K259" i="20"/>
  <c r="R247" i="20"/>
  <c r="K260" i="20"/>
  <c r="R248" i="20"/>
  <c r="K261" i="20"/>
  <c r="R249" i="20"/>
  <c r="Q250" i="20"/>
  <c r="P344" i="20"/>
  <c r="K250" i="20"/>
  <c r="J344" i="20"/>
  <c r="R243" i="20"/>
  <c r="S255" i="20"/>
  <c r="K255" i="20"/>
  <c r="R245" i="20"/>
  <c r="S257" i="20"/>
  <c r="K257" i="20"/>
  <c r="R244" i="20"/>
  <c r="R246" i="20"/>
  <c r="R241" i="20"/>
  <c r="R240" i="20"/>
  <c r="S252" i="20"/>
  <c r="R239" i="20"/>
  <c r="R238" i="20"/>
  <c r="R242" i="20"/>
  <c r="T36" i="18"/>
  <c r="V36" i="18"/>
  <c r="N36" i="18"/>
  <c r="L36" i="18"/>
  <c r="M37" i="18" s="1"/>
  <c r="H36" i="18"/>
  <c r="F36" i="18"/>
  <c r="D36" i="18"/>
  <c r="X243" i="20"/>
  <c r="X240" i="20"/>
  <c r="X247" i="20"/>
  <c r="S259" i="20"/>
  <c r="X244" i="20"/>
  <c r="S256" i="20"/>
  <c r="X242" i="20"/>
  <c r="S254" i="20"/>
  <c r="X241" i="20"/>
  <c r="S253" i="20"/>
  <c r="X248" i="20"/>
  <c r="S260" i="20"/>
  <c r="X239" i="20"/>
  <c r="S251" i="20"/>
  <c r="X245" i="20"/>
  <c r="R344" i="20"/>
  <c r="S250" i="20"/>
  <c r="X246" i="20"/>
  <c r="S258" i="20"/>
  <c r="X249" i="20"/>
  <c r="S261" i="20"/>
  <c r="E37" i="18"/>
  <c r="D52" i="18"/>
  <c r="I37" i="18"/>
  <c r="H52" i="18"/>
  <c r="O37" i="18"/>
  <c r="N52" i="18"/>
  <c r="T52" i="18"/>
  <c r="F52" i="18"/>
  <c r="W37" i="18"/>
  <c r="V52" i="18"/>
  <c r="J36" i="18"/>
  <c r="J52" i="18" s="1"/>
  <c r="X238" i="20"/>
  <c r="AK237" i="20"/>
  <c r="M237" i="20"/>
  <c r="X344" i="20"/>
  <c r="Q246" i="20"/>
  <c r="P231" i="20"/>
  <c r="Q243" i="20"/>
  <c r="O226" i="20"/>
  <c r="AK226" i="20"/>
  <c r="W237" i="20"/>
  <c r="U237" i="20"/>
  <c r="P237" i="20"/>
  <c r="J237" i="20"/>
  <c r="K249" i="20"/>
  <c r="I237" i="20"/>
  <c r="G237" i="20"/>
  <c r="E237" i="20"/>
  <c r="W236" i="20"/>
  <c r="U236" i="20"/>
  <c r="P236" i="20"/>
  <c r="Q248" i="20"/>
  <c r="J236" i="20"/>
  <c r="K248" i="20"/>
  <c r="I236" i="20"/>
  <c r="G236" i="20"/>
  <c r="E236" i="20"/>
  <c r="W235" i="20"/>
  <c r="U235" i="20"/>
  <c r="P235" i="20"/>
  <c r="Q247" i="20"/>
  <c r="J235" i="20"/>
  <c r="K247" i="20"/>
  <c r="I235" i="20"/>
  <c r="G235" i="20"/>
  <c r="E235" i="20"/>
  <c r="W234" i="20"/>
  <c r="U234" i="20"/>
  <c r="K246" i="20"/>
  <c r="I234" i="20"/>
  <c r="G234" i="20"/>
  <c r="E234" i="20"/>
  <c r="W233" i="20"/>
  <c r="U233" i="20"/>
  <c r="P233" i="20"/>
  <c r="Q245" i="20"/>
  <c r="J233" i="20"/>
  <c r="K245" i="20"/>
  <c r="I233" i="20"/>
  <c r="G233" i="20"/>
  <c r="E233" i="20"/>
  <c r="W232" i="20"/>
  <c r="U232" i="20"/>
  <c r="P232" i="20"/>
  <c r="Q244" i="20"/>
  <c r="J232" i="20"/>
  <c r="K244" i="20"/>
  <c r="I232" i="20"/>
  <c r="G232" i="20"/>
  <c r="E232" i="20"/>
  <c r="W231" i="20"/>
  <c r="U231" i="20"/>
  <c r="J231" i="20"/>
  <c r="K243" i="20"/>
  <c r="I231" i="20"/>
  <c r="G231" i="20"/>
  <c r="E231" i="20"/>
  <c r="W230" i="20"/>
  <c r="U230" i="20"/>
  <c r="P230" i="20"/>
  <c r="Q242" i="20"/>
  <c r="J230" i="20"/>
  <c r="K242" i="20"/>
  <c r="I230" i="20"/>
  <c r="G230" i="20"/>
  <c r="E230" i="20"/>
  <c r="W229" i="20"/>
  <c r="U229" i="20"/>
  <c r="P229" i="20"/>
  <c r="Q241" i="20"/>
  <c r="J229" i="20"/>
  <c r="K241" i="20"/>
  <c r="I229" i="20"/>
  <c r="G229" i="20"/>
  <c r="E229" i="20"/>
  <c r="W228" i="20"/>
  <c r="U228" i="20"/>
  <c r="P228" i="20"/>
  <c r="Q240" i="20"/>
  <c r="J228" i="20"/>
  <c r="K240" i="20"/>
  <c r="I228" i="20"/>
  <c r="G228" i="20"/>
  <c r="E228" i="20"/>
  <c r="W227" i="20"/>
  <c r="U227" i="20"/>
  <c r="P227" i="20"/>
  <c r="Q239" i="20"/>
  <c r="J227" i="20"/>
  <c r="K239" i="20"/>
  <c r="I227" i="20"/>
  <c r="G227" i="20"/>
  <c r="E227" i="20"/>
  <c r="W226" i="20"/>
  <c r="U226" i="20"/>
  <c r="P226" i="20"/>
  <c r="M226" i="20"/>
  <c r="J226" i="20"/>
  <c r="I226" i="20"/>
  <c r="G226" i="20"/>
  <c r="E226" i="20"/>
  <c r="K238" i="20"/>
  <c r="J343" i="20"/>
  <c r="Q238" i="20"/>
  <c r="P343" i="20"/>
  <c r="R231" i="20"/>
  <c r="S243" i="20"/>
  <c r="R226" i="20"/>
  <c r="R228" i="20"/>
  <c r="R229" i="20"/>
  <c r="R232" i="20"/>
  <c r="R233" i="20"/>
  <c r="R235" i="20"/>
  <c r="S247" i="20"/>
  <c r="R236" i="20"/>
  <c r="R237" i="20"/>
  <c r="R230" i="20"/>
  <c r="S242" i="20"/>
  <c r="S246" i="20"/>
  <c r="R227" i="20"/>
  <c r="S239" i="20"/>
  <c r="X231" i="20"/>
  <c r="AJ35" i="18"/>
  <c r="AK36" i="18" s="1"/>
  <c r="AB35" i="18"/>
  <c r="V35" i="18"/>
  <c r="W36" i="18" s="1"/>
  <c r="T35" i="18"/>
  <c r="U36" i="18" s="1"/>
  <c r="N35" i="18"/>
  <c r="P35" i="18" s="1"/>
  <c r="L35" i="18"/>
  <c r="H35" i="18"/>
  <c r="I36" i="18" s="1"/>
  <c r="F35" i="18"/>
  <c r="G36" i="18" s="1"/>
  <c r="D35" i="18"/>
  <c r="E36" i="18" s="1"/>
  <c r="AK225" i="20"/>
  <c r="M225" i="20"/>
  <c r="R343" i="20"/>
  <c r="X236" i="20"/>
  <c r="S248" i="20"/>
  <c r="X229" i="20"/>
  <c r="S241" i="20"/>
  <c r="X228" i="20"/>
  <c r="S240" i="20"/>
  <c r="X233" i="20"/>
  <c r="S245" i="20"/>
  <c r="X226" i="20"/>
  <c r="S238" i="20"/>
  <c r="X237" i="20"/>
  <c r="S249" i="20"/>
  <c r="X232" i="20"/>
  <c r="S244" i="20"/>
  <c r="X235" i="20"/>
  <c r="X234" i="20"/>
  <c r="X227" i="20"/>
  <c r="X230" i="20"/>
  <c r="X343" i="20"/>
  <c r="AC219" i="20"/>
  <c r="V23" i="18"/>
  <c r="W93" i="20"/>
  <c r="W92" i="20"/>
  <c r="W91" i="20"/>
  <c r="W90" i="20"/>
  <c r="W89" i="20"/>
  <c r="W88" i="20"/>
  <c r="W87" i="20"/>
  <c r="W86" i="20"/>
  <c r="W85" i="20"/>
  <c r="W84" i="20"/>
  <c r="W83" i="20"/>
  <c r="W82" i="20"/>
  <c r="M213" i="20"/>
  <c r="M201" i="20"/>
  <c r="I164" i="20"/>
  <c r="I127" i="20"/>
  <c r="AK90" i="20"/>
  <c r="O16" i="18"/>
  <c r="O17" i="18"/>
  <c r="M190" i="20"/>
  <c r="M189" i="20"/>
  <c r="M178" i="20"/>
  <c r="M177" i="20"/>
  <c r="G11" i="18"/>
  <c r="G17" i="18"/>
  <c r="G16" i="18"/>
  <c r="G15" i="18"/>
  <c r="G14" i="18"/>
  <c r="G13" i="18"/>
  <c r="G12" i="18"/>
  <c r="AK190" i="20"/>
  <c r="U55" i="20"/>
  <c r="AK55" i="20"/>
  <c r="M127" i="20"/>
  <c r="P127" i="20"/>
  <c r="U127" i="20"/>
  <c r="W127" i="20"/>
  <c r="O175" i="20"/>
  <c r="P175" i="20"/>
  <c r="U175" i="20"/>
  <c r="W175" i="20"/>
  <c r="U163" i="20"/>
  <c r="W163" i="20"/>
  <c r="AC163" i="20"/>
  <c r="E163" i="20"/>
  <c r="G163" i="20"/>
  <c r="J163" i="20"/>
  <c r="O163" i="20"/>
  <c r="P61" i="20"/>
  <c r="P55" i="20"/>
  <c r="J55" i="20"/>
  <c r="M55" i="20"/>
  <c r="AJ34" i="18"/>
  <c r="AK35" i="18" s="1"/>
  <c r="AB34" i="18"/>
  <c r="AC35" i="18" s="1"/>
  <c r="AB33" i="18"/>
  <c r="AB32" i="18"/>
  <c r="AB31" i="18"/>
  <c r="AB30" i="18"/>
  <c r="AB29" i="18"/>
  <c r="AB28" i="18"/>
  <c r="AB27" i="18"/>
  <c r="V34" i="18"/>
  <c r="W35" i="18"/>
  <c r="V33" i="18"/>
  <c r="V32" i="18"/>
  <c r="V31" i="18"/>
  <c r="V30" i="18"/>
  <c r="V29" i="18"/>
  <c r="V28" i="18"/>
  <c r="V27" i="18"/>
  <c r="V26" i="18"/>
  <c r="V25" i="18"/>
  <c r="V24" i="18"/>
  <c r="W24" i="18" s="1"/>
  <c r="T34" i="18"/>
  <c r="U35" i="18" s="1"/>
  <c r="T33" i="18"/>
  <c r="T32" i="18"/>
  <c r="T31" i="18"/>
  <c r="T30" i="18"/>
  <c r="T29" i="18"/>
  <c r="T28" i="18"/>
  <c r="T27" i="18"/>
  <c r="T26" i="18"/>
  <c r="T25" i="18"/>
  <c r="T24" i="18"/>
  <c r="T23" i="18"/>
  <c r="T22" i="18"/>
  <c r="T21" i="18"/>
  <c r="T20" i="18"/>
  <c r="T19" i="18"/>
  <c r="T18" i="18"/>
  <c r="N34" i="18"/>
  <c r="O35" i="18" s="1"/>
  <c r="N33" i="18"/>
  <c r="N32" i="18"/>
  <c r="N31" i="18"/>
  <c r="N30" i="18"/>
  <c r="N29" i="18"/>
  <c r="N28" i="18"/>
  <c r="N27" i="18"/>
  <c r="N26" i="18"/>
  <c r="N25" i="18"/>
  <c r="N24" i="18"/>
  <c r="N23" i="18"/>
  <c r="N22" i="18"/>
  <c r="N21" i="18"/>
  <c r="N20" i="18"/>
  <c r="N19" i="18"/>
  <c r="N18" i="18"/>
  <c r="L34" i="18"/>
  <c r="M35" i="18" s="1"/>
  <c r="L33" i="18"/>
  <c r="L32" i="18"/>
  <c r="L31" i="18"/>
  <c r="L30" i="18"/>
  <c r="L29" i="18"/>
  <c r="L28" i="18"/>
  <c r="L27" i="18"/>
  <c r="L26" i="18"/>
  <c r="L25" i="18"/>
  <c r="L24" i="18"/>
  <c r="L23" i="18"/>
  <c r="L22" i="18"/>
  <c r="L21" i="18"/>
  <c r="L20" i="18"/>
  <c r="H34" i="18"/>
  <c r="I35" i="18" s="1"/>
  <c r="H33" i="18"/>
  <c r="H32" i="18"/>
  <c r="H31" i="18"/>
  <c r="H30" i="18"/>
  <c r="H29" i="18"/>
  <c r="H28" i="18"/>
  <c r="H27" i="18"/>
  <c r="F34" i="18"/>
  <c r="G35" i="18" s="1"/>
  <c r="F33" i="18"/>
  <c r="F32" i="18"/>
  <c r="F31" i="18"/>
  <c r="F30" i="18"/>
  <c r="F29" i="18"/>
  <c r="F28" i="18"/>
  <c r="F27" i="18"/>
  <c r="F26" i="18"/>
  <c r="F25" i="18"/>
  <c r="F24" i="18"/>
  <c r="F23" i="18"/>
  <c r="F22" i="18"/>
  <c r="F21" i="18"/>
  <c r="F20" i="18"/>
  <c r="F19" i="18"/>
  <c r="F18" i="18"/>
  <c r="G18" i="18" s="1"/>
  <c r="D24" i="18"/>
  <c r="D26" i="18"/>
  <c r="D25" i="18"/>
  <c r="D27" i="18"/>
  <c r="D28" i="18"/>
  <c r="D29" i="18"/>
  <c r="D30" i="18"/>
  <c r="D31" i="18"/>
  <c r="D32" i="18"/>
  <c r="D34" i="18"/>
  <c r="E35" i="18"/>
  <c r="D33" i="18"/>
  <c r="D23" i="18"/>
  <c r="D22" i="18"/>
  <c r="D21" i="18"/>
  <c r="D20" i="18"/>
  <c r="D19" i="18"/>
  <c r="D18" i="18"/>
  <c r="G21" i="18"/>
  <c r="G25" i="18"/>
  <c r="G29" i="18"/>
  <c r="G33" i="18"/>
  <c r="I29" i="18"/>
  <c r="I33" i="18"/>
  <c r="M20" i="18"/>
  <c r="M28" i="18"/>
  <c r="O23" i="18"/>
  <c r="O27" i="18"/>
  <c r="W27" i="18"/>
  <c r="W31" i="18"/>
  <c r="AC31" i="18"/>
  <c r="G22" i="18"/>
  <c r="G26" i="18"/>
  <c r="G30" i="18"/>
  <c r="G34" i="18"/>
  <c r="I30" i="18"/>
  <c r="I34" i="18"/>
  <c r="M29" i="18"/>
  <c r="O20" i="18"/>
  <c r="O24" i="18"/>
  <c r="O28" i="18"/>
  <c r="W28" i="18"/>
  <c r="W32" i="18"/>
  <c r="AC28" i="18"/>
  <c r="AC32" i="18"/>
  <c r="G19" i="18"/>
  <c r="G23" i="18"/>
  <c r="G27" i="18"/>
  <c r="G31" i="18"/>
  <c r="I31" i="18"/>
  <c r="M30" i="18"/>
  <c r="O21" i="18"/>
  <c r="O25" i="18"/>
  <c r="W25" i="18"/>
  <c r="W29" i="18"/>
  <c r="W33" i="18"/>
  <c r="AC29" i="18"/>
  <c r="AC33" i="18"/>
  <c r="G20" i="18"/>
  <c r="G24" i="18"/>
  <c r="G28" i="18"/>
  <c r="G32" i="18"/>
  <c r="I28" i="18"/>
  <c r="I32" i="18"/>
  <c r="M31" i="18"/>
  <c r="O22" i="18"/>
  <c r="O26" i="18"/>
  <c r="W26" i="18"/>
  <c r="W30" i="18"/>
  <c r="W34" i="18"/>
  <c r="AC30" i="18"/>
  <c r="AC34" i="18"/>
  <c r="M34" i="18"/>
  <c r="M33" i="18"/>
  <c r="M32" i="18"/>
  <c r="R55" i="20"/>
  <c r="X55" i="20"/>
  <c r="AK34" i="18"/>
  <c r="U34" i="18"/>
  <c r="P34" i="18"/>
  <c r="R34" i="18" s="1"/>
  <c r="O34" i="18"/>
  <c r="J34" i="18"/>
  <c r="E34" i="18"/>
  <c r="W225" i="20"/>
  <c r="U225" i="20"/>
  <c r="P225" i="20"/>
  <c r="J225" i="20"/>
  <c r="K237" i="20"/>
  <c r="I225" i="20"/>
  <c r="G225" i="20"/>
  <c r="E225" i="20"/>
  <c r="W224" i="20"/>
  <c r="U224" i="20"/>
  <c r="P224" i="20"/>
  <c r="Q236" i="20"/>
  <c r="O224" i="20"/>
  <c r="J224" i="20"/>
  <c r="K236" i="20"/>
  <c r="I224" i="20"/>
  <c r="G224" i="20"/>
  <c r="E224" i="20"/>
  <c r="W223" i="20"/>
  <c r="U223" i="20"/>
  <c r="Q235" i="20"/>
  <c r="O223" i="20"/>
  <c r="K235" i="20"/>
  <c r="I223" i="20"/>
  <c r="G223" i="20"/>
  <c r="E223" i="20"/>
  <c r="W222" i="20"/>
  <c r="U222" i="20"/>
  <c r="P222" i="20"/>
  <c r="Q234" i="20"/>
  <c r="O222" i="20"/>
  <c r="J222" i="20"/>
  <c r="K234" i="20"/>
  <c r="I222" i="20"/>
  <c r="G222" i="20"/>
  <c r="E222" i="20"/>
  <c r="W221" i="20"/>
  <c r="U221" i="20"/>
  <c r="P221" i="20"/>
  <c r="Q233" i="20"/>
  <c r="O221" i="20"/>
  <c r="J221" i="20"/>
  <c r="K233" i="20"/>
  <c r="I221" i="20"/>
  <c r="G221" i="20"/>
  <c r="E221" i="20"/>
  <c r="W220" i="20"/>
  <c r="U220" i="20"/>
  <c r="P220" i="20"/>
  <c r="Q232" i="20"/>
  <c r="O220" i="20"/>
  <c r="J220" i="20"/>
  <c r="K232" i="20"/>
  <c r="I220" i="20"/>
  <c r="G220" i="20"/>
  <c r="E220" i="20"/>
  <c r="W219" i="20"/>
  <c r="U219" i="20"/>
  <c r="P219" i="20"/>
  <c r="Q231" i="20"/>
  <c r="O219" i="20"/>
  <c r="J219" i="20"/>
  <c r="K231" i="20"/>
  <c r="I219" i="20"/>
  <c r="G219" i="20"/>
  <c r="E219" i="20"/>
  <c r="W218" i="20"/>
  <c r="U218" i="20"/>
  <c r="P218" i="20"/>
  <c r="Q230" i="20"/>
  <c r="J218" i="20"/>
  <c r="K230" i="20"/>
  <c r="I218" i="20"/>
  <c r="G218" i="20"/>
  <c r="E218" i="20"/>
  <c r="W217" i="20"/>
  <c r="U217" i="20"/>
  <c r="P217" i="20"/>
  <c r="Q229" i="20"/>
  <c r="O217" i="20"/>
  <c r="J217" i="20"/>
  <c r="K229" i="20"/>
  <c r="I217" i="20"/>
  <c r="G217" i="20"/>
  <c r="E217" i="20"/>
  <c r="W216" i="20"/>
  <c r="U216" i="20"/>
  <c r="P216" i="20"/>
  <c r="Q228" i="20"/>
  <c r="O216" i="20"/>
  <c r="J216" i="20"/>
  <c r="K228" i="20"/>
  <c r="I216" i="20"/>
  <c r="G216" i="20"/>
  <c r="E216" i="20"/>
  <c r="W215" i="20"/>
  <c r="U215" i="20"/>
  <c r="P215" i="20"/>
  <c r="Q227" i="20"/>
  <c r="J215" i="20"/>
  <c r="K227" i="20"/>
  <c r="I215" i="20"/>
  <c r="G215" i="20"/>
  <c r="E215" i="20"/>
  <c r="AK214" i="20"/>
  <c r="W214" i="20"/>
  <c r="U214" i="20"/>
  <c r="P214" i="20"/>
  <c r="Q226" i="20"/>
  <c r="M214" i="20"/>
  <c r="J214" i="20"/>
  <c r="K226" i="20"/>
  <c r="I214" i="20"/>
  <c r="G214" i="20"/>
  <c r="E214" i="20"/>
  <c r="R224" i="20"/>
  <c r="R217" i="20"/>
  <c r="R216" i="20"/>
  <c r="R219" i="20"/>
  <c r="X219" i="20"/>
  <c r="R220" i="20"/>
  <c r="R221" i="20"/>
  <c r="R222" i="20"/>
  <c r="R214" i="20"/>
  <c r="R215" i="20"/>
  <c r="S227" i="20"/>
  <c r="R225" i="20"/>
  <c r="X225" i="20"/>
  <c r="R218" i="20"/>
  <c r="P203" i="20"/>
  <c r="X214" i="20"/>
  <c r="S226" i="20"/>
  <c r="X220" i="20"/>
  <c r="S232" i="20"/>
  <c r="X224" i="20"/>
  <c r="S236" i="20"/>
  <c r="X218" i="20"/>
  <c r="S230" i="20"/>
  <c r="S231" i="20"/>
  <c r="S235" i="20"/>
  <c r="S237" i="20"/>
  <c r="X222" i="20"/>
  <c r="S234" i="20"/>
  <c r="X216" i="20"/>
  <c r="S228" i="20"/>
  <c r="X221" i="20"/>
  <c r="S233" i="20"/>
  <c r="X217" i="20"/>
  <c r="S229" i="20"/>
  <c r="X215" i="20"/>
  <c r="AK213" i="20"/>
  <c r="W213" i="20"/>
  <c r="U213" i="20"/>
  <c r="P213" i="20"/>
  <c r="Q225" i="20"/>
  <c r="J213" i="20"/>
  <c r="K225" i="20"/>
  <c r="I213" i="20"/>
  <c r="G213" i="20"/>
  <c r="E213" i="20"/>
  <c r="W212" i="20"/>
  <c r="U212" i="20"/>
  <c r="P212" i="20"/>
  <c r="Q224" i="20"/>
  <c r="O212" i="20"/>
  <c r="J212" i="20"/>
  <c r="K224" i="20"/>
  <c r="I212" i="20"/>
  <c r="G212" i="20"/>
  <c r="E212" i="20"/>
  <c r="W211" i="20"/>
  <c r="U211" i="20"/>
  <c r="P211" i="20"/>
  <c r="O211" i="20"/>
  <c r="J211" i="20"/>
  <c r="I211" i="20"/>
  <c r="G211" i="20"/>
  <c r="E211" i="20"/>
  <c r="W210" i="20"/>
  <c r="U210" i="20"/>
  <c r="P210" i="20"/>
  <c r="Q222" i="20"/>
  <c r="O210" i="20"/>
  <c r="J210" i="20"/>
  <c r="K222" i="20"/>
  <c r="I210" i="20"/>
  <c r="G210" i="20"/>
  <c r="E210" i="20"/>
  <c r="W209" i="20"/>
  <c r="U209" i="20"/>
  <c r="P209" i="20"/>
  <c r="Q221" i="20"/>
  <c r="O209" i="20"/>
  <c r="J209" i="20"/>
  <c r="I209" i="20"/>
  <c r="G209" i="20"/>
  <c r="E209" i="20"/>
  <c r="W208" i="20"/>
  <c r="U208" i="20"/>
  <c r="P208" i="20"/>
  <c r="Q220" i="20"/>
  <c r="O208" i="20"/>
  <c r="J208" i="20"/>
  <c r="I208" i="20"/>
  <c r="G208" i="20"/>
  <c r="E208" i="20"/>
  <c r="W207" i="20"/>
  <c r="U207" i="20"/>
  <c r="P207" i="20"/>
  <c r="Q219" i="20"/>
  <c r="O207" i="20"/>
  <c r="J207" i="20"/>
  <c r="I207" i="20"/>
  <c r="G207" i="20"/>
  <c r="E207" i="20"/>
  <c r="W206" i="20"/>
  <c r="U206" i="20"/>
  <c r="P206" i="20"/>
  <c r="J206" i="20"/>
  <c r="K218" i="20"/>
  <c r="I206" i="20"/>
  <c r="G206" i="20"/>
  <c r="E206" i="20"/>
  <c r="W205" i="20"/>
  <c r="U205" i="20"/>
  <c r="P205" i="20"/>
  <c r="Q217" i="20"/>
  <c r="O205" i="20"/>
  <c r="J205" i="20"/>
  <c r="I205" i="20"/>
  <c r="G205" i="20"/>
  <c r="E205" i="20"/>
  <c r="W204" i="20"/>
  <c r="U204" i="20"/>
  <c r="P204" i="20"/>
  <c r="Q216" i="20"/>
  <c r="O204" i="20"/>
  <c r="J204" i="20"/>
  <c r="I204" i="20"/>
  <c r="G204" i="20"/>
  <c r="E204" i="20"/>
  <c r="W203" i="20"/>
  <c r="U203" i="20"/>
  <c r="J203" i="20"/>
  <c r="I203" i="20"/>
  <c r="G203" i="20"/>
  <c r="E203" i="20"/>
  <c r="AK202" i="20"/>
  <c r="W202" i="20"/>
  <c r="U202" i="20"/>
  <c r="P202" i="20"/>
  <c r="Q214" i="20"/>
  <c r="M202" i="20"/>
  <c r="J202" i="20"/>
  <c r="I202" i="20"/>
  <c r="G202" i="20"/>
  <c r="E202" i="20"/>
  <c r="AK201" i="20"/>
  <c r="W201" i="20"/>
  <c r="U201" i="20"/>
  <c r="P201" i="20"/>
  <c r="J201" i="20"/>
  <c r="I201" i="20"/>
  <c r="G201" i="20"/>
  <c r="E201" i="20"/>
  <c r="W200" i="20"/>
  <c r="U200" i="20"/>
  <c r="P200" i="20"/>
  <c r="O200" i="20"/>
  <c r="J200" i="20"/>
  <c r="I200" i="20"/>
  <c r="G200" i="20"/>
  <c r="E200" i="20"/>
  <c r="W199" i="20"/>
  <c r="U199" i="20"/>
  <c r="P199" i="20"/>
  <c r="O199" i="20"/>
  <c r="J199" i="20"/>
  <c r="I199" i="20"/>
  <c r="G199" i="20"/>
  <c r="E199" i="20"/>
  <c r="W198" i="20"/>
  <c r="U198" i="20"/>
  <c r="P198" i="20"/>
  <c r="O198" i="20"/>
  <c r="J198" i="20"/>
  <c r="I198" i="20"/>
  <c r="G198" i="20"/>
  <c r="E198" i="20"/>
  <c r="W197" i="20"/>
  <c r="U197" i="20"/>
  <c r="P197" i="20"/>
  <c r="O197" i="20"/>
  <c r="J197" i="20"/>
  <c r="I197" i="20"/>
  <c r="G197" i="20"/>
  <c r="E197" i="20"/>
  <c r="W196" i="20"/>
  <c r="U196" i="20"/>
  <c r="P196" i="20"/>
  <c r="O196" i="20"/>
  <c r="J196" i="20"/>
  <c r="I196" i="20"/>
  <c r="G196" i="20"/>
  <c r="E196" i="20"/>
  <c r="W195" i="20"/>
  <c r="U195" i="20"/>
  <c r="P195" i="20"/>
  <c r="O195" i="20"/>
  <c r="J195" i="20"/>
  <c r="I195" i="20"/>
  <c r="G195" i="20"/>
  <c r="E195" i="20"/>
  <c r="W194" i="20"/>
  <c r="U194" i="20"/>
  <c r="P194" i="20"/>
  <c r="J194" i="20"/>
  <c r="I194" i="20"/>
  <c r="G194" i="20"/>
  <c r="E194" i="20"/>
  <c r="W193" i="20"/>
  <c r="U193" i="20"/>
  <c r="P193" i="20"/>
  <c r="O193" i="20"/>
  <c r="J193" i="20"/>
  <c r="I193" i="20"/>
  <c r="G193" i="20"/>
  <c r="E193" i="20"/>
  <c r="W192" i="20"/>
  <c r="U192" i="20"/>
  <c r="P192" i="20"/>
  <c r="O192" i="20"/>
  <c r="J192" i="20"/>
  <c r="I192" i="20"/>
  <c r="G192" i="20"/>
  <c r="E192" i="20"/>
  <c r="AC191" i="20"/>
  <c r="W191" i="20"/>
  <c r="U191" i="20"/>
  <c r="P191" i="20"/>
  <c r="J191" i="20"/>
  <c r="I191" i="20"/>
  <c r="G191" i="20"/>
  <c r="E191" i="20"/>
  <c r="W190" i="20"/>
  <c r="U190" i="20"/>
  <c r="P190" i="20"/>
  <c r="J190" i="20"/>
  <c r="I190" i="20"/>
  <c r="G190" i="20"/>
  <c r="E190" i="20"/>
  <c r="AK189" i="20"/>
  <c r="W189" i="20"/>
  <c r="U189" i="20"/>
  <c r="P189" i="20"/>
  <c r="J189" i="20"/>
  <c r="I189" i="20"/>
  <c r="G189" i="20"/>
  <c r="E189" i="20"/>
  <c r="W188" i="20"/>
  <c r="U188" i="20"/>
  <c r="P188" i="20"/>
  <c r="O188" i="20"/>
  <c r="J188" i="20"/>
  <c r="I188" i="20"/>
  <c r="G188" i="20"/>
  <c r="E188" i="20"/>
  <c r="W187" i="20"/>
  <c r="U187" i="20"/>
  <c r="P187" i="20"/>
  <c r="O187" i="20"/>
  <c r="J187" i="20"/>
  <c r="I187" i="20"/>
  <c r="G187" i="20"/>
  <c r="E187" i="20"/>
  <c r="W186" i="20"/>
  <c r="U186" i="20"/>
  <c r="P186" i="20"/>
  <c r="O186" i="20"/>
  <c r="J186" i="20"/>
  <c r="I186" i="20"/>
  <c r="G186" i="20"/>
  <c r="E186" i="20"/>
  <c r="AC185" i="20"/>
  <c r="W185" i="20"/>
  <c r="U185" i="20"/>
  <c r="P185" i="20"/>
  <c r="O185" i="20"/>
  <c r="J185" i="20"/>
  <c r="I185" i="20"/>
  <c r="G185" i="20"/>
  <c r="E185" i="20"/>
  <c r="W184" i="20"/>
  <c r="U184" i="20"/>
  <c r="P184" i="20"/>
  <c r="O184" i="20"/>
  <c r="J184" i="20"/>
  <c r="I184" i="20"/>
  <c r="G184" i="20"/>
  <c r="E184" i="20"/>
  <c r="AC183" i="20"/>
  <c r="W183" i="20"/>
  <c r="U183" i="20"/>
  <c r="P183" i="20"/>
  <c r="O183" i="20"/>
  <c r="J183" i="20"/>
  <c r="I183" i="20"/>
  <c r="G183" i="20"/>
  <c r="E183" i="20"/>
  <c r="AC182" i="20"/>
  <c r="W182" i="20"/>
  <c r="U182" i="20"/>
  <c r="P182" i="20"/>
  <c r="J182" i="20"/>
  <c r="I182" i="20"/>
  <c r="G182" i="20"/>
  <c r="E182" i="20"/>
  <c r="AC181" i="20"/>
  <c r="W181" i="20"/>
  <c r="U181" i="20"/>
  <c r="P181" i="20"/>
  <c r="O181" i="20"/>
  <c r="J181" i="20"/>
  <c r="I181" i="20"/>
  <c r="G181" i="20"/>
  <c r="E181" i="20"/>
  <c r="AC180" i="20"/>
  <c r="W180" i="20"/>
  <c r="U180" i="20"/>
  <c r="P180" i="20"/>
  <c r="O180" i="20"/>
  <c r="J180" i="20"/>
  <c r="I180" i="20"/>
  <c r="G180" i="20"/>
  <c r="E180" i="20"/>
  <c r="AC179" i="20"/>
  <c r="W179" i="20"/>
  <c r="U179" i="20"/>
  <c r="P179" i="20"/>
  <c r="O179" i="20"/>
  <c r="J179" i="20"/>
  <c r="I179" i="20"/>
  <c r="G179" i="20"/>
  <c r="E179" i="20"/>
  <c r="AK178" i="20"/>
  <c r="AC178" i="20"/>
  <c r="W178" i="20"/>
  <c r="U178" i="20"/>
  <c r="P178" i="20"/>
  <c r="J178" i="20"/>
  <c r="I178" i="20"/>
  <c r="G178" i="20"/>
  <c r="E178" i="20"/>
  <c r="AK177" i="20"/>
  <c r="AC177" i="20"/>
  <c r="W177" i="20"/>
  <c r="U177" i="20"/>
  <c r="P177" i="20"/>
  <c r="J177" i="20"/>
  <c r="I177" i="20"/>
  <c r="G177" i="20"/>
  <c r="E177" i="20"/>
  <c r="AC176" i="20"/>
  <c r="W176" i="20"/>
  <c r="U176" i="20"/>
  <c r="P176" i="20"/>
  <c r="O176" i="20"/>
  <c r="J176" i="20"/>
  <c r="I176" i="20"/>
  <c r="G176" i="20"/>
  <c r="E176" i="20"/>
  <c r="AC175" i="20"/>
  <c r="J175" i="20"/>
  <c r="R175" i="20"/>
  <c r="I175" i="20"/>
  <c r="G175" i="20"/>
  <c r="E175" i="20"/>
  <c r="AC174" i="20"/>
  <c r="W174" i="20"/>
  <c r="U174" i="20"/>
  <c r="P174" i="20"/>
  <c r="O174" i="20"/>
  <c r="J174" i="20"/>
  <c r="I174" i="20"/>
  <c r="G174" i="20"/>
  <c r="E174" i="20"/>
  <c r="AC173" i="20"/>
  <c r="W173" i="20"/>
  <c r="U173" i="20"/>
  <c r="P173" i="20"/>
  <c r="O173" i="20"/>
  <c r="J173" i="20"/>
  <c r="G173" i="20"/>
  <c r="E173" i="20"/>
  <c r="AC172" i="20"/>
  <c r="W172" i="20"/>
  <c r="U172" i="20"/>
  <c r="P172" i="20"/>
  <c r="O172" i="20"/>
  <c r="J172" i="20"/>
  <c r="I172" i="20"/>
  <c r="G172" i="20"/>
  <c r="E172" i="20"/>
  <c r="AC171" i="20"/>
  <c r="W171" i="20"/>
  <c r="U171" i="20"/>
  <c r="P171" i="20"/>
  <c r="O171" i="20"/>
  <c r="J171" i="20"/>
  <c r="I171" i="20"/>
  <c r="G171" i="20"/>
  <c r="E171" i="20"/>
  <c r="AC170" i="20"/>
  <c r="W170" i="20"/>
  <c r="U170" i="20"/>
  <c r="P170" i="20"/>
  <c r="J170" i="20"/>
  <c r="I170" i="20"/>
  <c r="G170" i="20"/>
  <c r="E170" i="20"/>
  <c r="AC169" i="20"/>
  <c r="W169" i="20"/>
  <c r="U169" i="20"/>
  <c r="P169" i="20"/>
  <c r="O169" i="20"/>
  <c r="J169" i="20"/>
  <c r="I169" i="20"/>
  <c r="G169" i="20"/>
  <c r="E169" i="20"/>
  <c r="AC168" i="20"/>
  <c r="W168" i="20"/>
  <c r="U168" i="20"/>
  <c r="P168" i="20"/>
  <c r="O168" i="20"/>
  <c r="J168" i="20"/>
  <c r="I168" i="20"/>
  <c r="G168" i="20"/>
  <c r="E168" i="20"/>
  <c r="AC167" i="20"/>
  <c r="W167" i="20"/>
  <c r="U167" i="20"/>
  <c r="P167" i="20"/>
  <c r="O167" i="20"/>
  <c r="J167" i="20"/>
  <c r="I167" i="20"/>
  <c r="G167" i="20"/>
  <c r="E167" i="20"/>
  <c r="AK166" i="20"/>
  <c r="AC166" i="20"/>
  <c r="W166" i="20"/>
  <c r="U166" i="20"/>
  <c r="P166" i="20"/>
  <c r="J166" i="20"/>
  <c r="I166" i="20"/>
  <c r="G166" i="20"/>
  <c r="E166" i="20"/>
  <c r="AK165" i="20"/>
  <c r="AC165" i="20"/>
  <c r="W165" i="20"/>
  <c r="U165" i="20"/>
  <c r="P165" i="20"/>
  <c r="J165" i="20"/>
  <c r="I165" i="20"/>
  <c r="G165" i="20"/>
  <c r="E165" i="20"/>
  <c r="AC164" i="20"/>
  <c r="W164" i="20"/>
  <c r="U164" i="20"/>
  <c r="P164" i="20"/>
  <c r="O164" i="20"/>
  <c r="J164" i="20"/>
  <c r="G164" i="20"/>
  <c r="E164" i="20"/>
  <c r="P163" i="20"/>
  <c r="Q175" i="20"/>
  <c r="AC162" i="20"/>
  <c r="W162" i="20"/>
  <c r="U162" i="20"/>
  <c r="P162" i="20"/>
  <c r="O162" i="20"/>
  <c r="J162" i="20"/>
  <c r="G162" i="20"/>
  <c r="E162" i="20"/>
  <c r="AC161" i="20"/>
  <c r="W161" i="20"/>
  <c r="U161" i="20"/>
  <c r="P161" i="20"/>
  <c r="O161" i="20"/>
  <c r="J161" i="20"/>
  <c r="G161" i="20"/>
  <c r="E161" i="20"/>
  <c r="AC160" i="20"/>
  <c r="W160" i="20"/>
  <c r="U160" i="20"/>
  <c r="P160" i="20"/>
  <c r="O160" i="20"/>
  <c r="J160" i="20"/>
  <c r="G160" i="20"/>
  <c r="E160" i="20"/>
  <c r="AC159" i="20"/>
  <c r="W159" i="20"/>
  <c r="U159" i="20"/>
  <c r="P159" i="20"/>
  <c r="O159" i="20"/>
  <c r="J159" i="20"/>
  <c r="G159" i="20"/>
  <c r="E159" i="20"/>
  <c r="AC158" i="20"/>
  <c r="W158" i="20"/>
  <c r="U158" i="20"/>
  <c r="P158" i="20"/>
  <c r="O158" i="20"/>
  <c r="J158" i="20"/>
  <c r="G158" i="20"/>
  <c r="E158" i="20"/>
  <c r="AC157" i="20"/>
  <c r="W157" i="20"/>
  <c r="U157" i="20"/>
  <c r="P157" i="20"/>
  <c r="O157" i="20"/>
  <c r="J157" i="20"/>
  <c r="G157" i="20"/>
  <c r="E157" i="20"/>
  <c r="AC156" i="20"/>
  <c r="W156" i="20"/>
  <c r="U156" i="20"/>
  <c r="P156" i="20"/>
  <c r="O156" i="20"/>
  <c r="J156" i="20"/>
  <c r="G156" i="20"/>
  <c r="E156" i="20"/>
  <c r="AC155" i="20"/>
  <c r="W155" i="20"/>
  <c r="U155" i="20"/>
  <c r="P155" i="20"/>
  <c r="O155" i="20"/>
  <c r="J155" i="20"/>
  <c r="G155" i="20"/>
  <c r="E155" i="20"/>
  <c r="AK154" i="20"/>
  <c r="AC154" i="20"/>
  <c r="W154" i="20"/>
  <c r="U154" i="20"/>
  <c r="P154" i="20"/>
  <c r="O154" i="20"/>
  <c r="J154" i="20"/>
  <c r="G154" i="20"/>
  <c r="E154" i="20"/>
  <c r="AK153" i="20"/>
  <c r="AC153" i="20"/>
  <c r="W153" i="20"/>
  <c r="U153" i="20"/>
  <c r="P153" i="20"/>
  <c r="O153" i="20"/>
  <c r="J153" i="20"/>
  <c r="G153" i="20"/>
  <c r="E153" i="20"/>
  <c r="AC152" i="20"/>
  <c r="W152" i="20"/>
  <c r="U152" i="20"/>
  <c r="P152" i="20"/>
  <c r="O152" i="20"/>
  <c r="J152" i="20"/>
  <c r="G152" i="20"/>
  <c r="E152" i="20"/>
  <c r="AC151" i="20"/>
  <c r="W151" i="20"/>
  <c r="U151" i="20"/>
  <c r="P151" i="20"/>
  <c r="O151" i="20"/>
  <c r="J151" i="20"/>
  <c r="K163" i="20"/>
  <c r="G151" i="20"/>
  <c r="E151" i="20"/>
  <c r="AC150" i="20"/>
  <c r="W150" i="20"/>
  <c r="U150" i="20"/>
  <c r="P150" i="20"/>
  <c r="O150" i="20"/>
  <c r="J150" i="20"/>
  <c r="G150" i="20"/>
  <c r="E150" i="20"/>
  <c r="AC149" i="20"/>
  <c r="W149" i="20"/>
  <c r="U149" i="20"/>
  <c r="P149" i="20"/>
  <c r="O149" i="20"/>
  <c r="J149" i="20"/>
  <c r="G149" i="20"/>
  <c r="E149" i="20"/>
  <c r="AC148" i="20"/>
  <c r="W148" i="20"/>
  <c r="U148" i="20"/>
  <c r="P148" i="20"/>
  <c r="O148" i="20"/>
  <c r="J148" i="20"/>
  <c r="G148" i="20"/>
  <c r="E148" i="20"/>
  <c r="AC147" i="20"/>
  <c r="W147" i="20"/>
  <c r="U147" i="20"/>
  <c r="P147" i="20"/>
  <c r="O147" i="20"/>
  <c r="J147" i="20"/>
  <c r="G147" i="20"/>
  <c r="E147" i="20"/>
  <c r="AC146" i="20"/>
  <c r="W146" i="20"/>
  <c r="U146" i="20"/>
  <c r="P146" i="20"/>
  <c r="O146" i="20"/>
  <c r="J146" i="20"/>
  <c r="G146" i="20"/>
  <c r="E146" i="20"/>
  <c r="AC145" i="20"/>
  <c r="W145" i="20"/>
  <c r="U145" i="20"/>
  <c r="P145" i="20"/>
  <c r="O145" i="20"/>
  <c r="J145" i="20"/>
  <c r="G145" i="20"/>
  <c r="E145" i="20"/>
  <c r="AC144" i="20"/>
  <c r="W144" i="20"/>
  <c r="U144" i="20"/>
  <c r="P144" i="20"/>
  <c r="O144" i="20"/>
  <c r="J144" i="20"/>
  <c r="G144" i="20"/>
  <c r="E144" i="20"/>
  <c r="AC143" i="20"/>
  <c r="W143" i="20"/>
  <c r="U143" i="20"/>
  <c r="P143" i="20"/>
  <c r="O143" i="20"/>
  <c r="J143" i="20"/>
  <c r="G143" i="20"/>
  <c r="E143" i="20"/>
  <c r="AK142" i="20"/>
  <c r="AC142" i="20"/>
  <c r="W142" i="20"/>
  <c r="U142" i="20"/>
  <c r="P142" i="20"/>
  <c r="O142" i="20"/>
  <c r="M142" i="20"/>
  <c r="J142" i="20"/>
  <c r="G142" i="20"/>
  <c r="E142" i="20"/>
  <c r="AK141" i="20"/>
  <c r="AC141" i="20"/>
  <c r="W141" i="20"/>
  <c r="U141" i="20"/>
  <c r="P141" i="20"/>
  <c r="O141" i="20"/>
  <c r="M141" i="20"/>
  <c r="J141" i="20"/>
  <c r="K153" i="20"/>
  <c r="G141" i="20"/>
  <c r="E141" i="20"/>
  <c r="AC140" i="20"/>
  <c r="W140" i="20"/>
  <c r="U140" i="20"/>
  <c r="P140" i="20"/>
  <c r="J140" i="20"/>
  <c r="G140" i="20"/>
  <c r="E140" i="20"/>
  <c r="AC139" i="20"/>
  <c r="W139" i="20"/>
  <c r="U139" i="20"/>
  <c r="P139" i="20"/>
  <c r="J139" i="20"/>
  <c r="G139" i="20"/>
  <c r="E139" i="20"/>
  <c r="AC138" i="20"/>
  <c r="W138" i="20"/>
  <c r="U138" i="20"/>
  <c r="P138" i="20"/>
  <c r="O138" i="20"/>
  <c r="J138" i="20"/>
  <c r="G138" i="20"/>
  <c r="E138" i="20"/>
  <c r="AC137" i="20"/>
  <c r="W137" i="20"/>
  <c r="U137" i="20"/>
  <c r="P137" i="20"/>
  <c r="O137" i="20"/>
  <c r="J137" i="20"/>
  <c r="G137" i="20"/>
  <c r="E137" i="20"/>
  <c r="AC136" i="20"/>
  <c r="W136" i="20"/>
  <c r="U136" i="20"/>
  <c r="P136" i="20"/>
  <c r="O136" i="20"/>
  <c r="J136" i="20"/>
  <c r="G136" i="20"/>
  <c r="E136" i="20"/>
  <c r="AC135" i="20"/>
  <c r="W135" i="20"/>
  <c r="U135" i="20"/>
  <c r="P135" i="20"/>
  <c r="O135" i="20"/>
  <c r="J135" i="20"/>
  <c r="G135" i="20"/>
  <c r="E135" i="20"/>
  <c r="AC134" i="20"/>
  <c r="W134" i="20"/>
  <c r="U134" i="20"/>
  <c r="P134" i="20"/>
  <c r="O134" i="20"/>
  <c r="J134" i="20"/>
  <c r="G134" i="20"/>
  <c r="E134" i="20"/>
  <c r="AC133" i="20"/>
  <c r="W133" i="20"/>
  <c r="U133" i="20"/>
  <c r="P133" i="20"/>
  <c r="O133" i="20"/>
  <c r="J133" i="20"/>
  <c r="G133" i="20"/>
  <c r="E133" i="20"/>
  <c r="AC132" i="20"/>
  <c r="W132" i="20"/>
  <c r="U132" i="20"/>
  <c r="P132" i="20"/>
  <c r="O132" i="20"/>
  <c r="J132" i="20"/>
  <c r="G132" i="20"/>
  <c r="E132" i="20"/>
  <c r="AC131" i="20"/>
  <c r="W131" i="20"/>
  <c r="U131" i="20"/>
  <c r="P131" i="20"/>
  <c r="O131" i="20"/>
  <c r="J131" i="20"/>
  <c r="G131" i="20"/>
  <c r="E131" i="20"/>
  <c r="AK130" i="20"/>
  <c r="AC130" i="20"/>
  <c r="W130" i="20"/>
  <c r="U130" i="20"/>
  <c r="P130" i="20"/>
  <c r="O130" i="20"/>
  <c r="M130" i="20"/>
  <c r="J130" i="20"/>
  <c r="I130" i="20"/>
  <c r="G130" i="20"/>
  <c r="E130" i="20"/>
  <c r="AK129" i="20"/>
  <c r="AC129" i="20"/>
  <c r="W129" i="20"/>
  <c r="U129" i="20"/>
  <c r="P129" i="20"/>
  <c r="O129" i="20"/>
  <c r="M129" i="20"/>
  <c r="J129" i="20"/>
  <c r="I129" i="20"/>
  <c r="G129" i="20"/>
  <c r="E129" i="20"/>
  <c r="AC128" i="20"/>
  <c r="W128" i="20"/>
  <c r="U128" i="20"/>
  <c r="P128" i="20"/>
  <c r="J128" i="20"/>
  <c r="I128" i="20"/>
  <c r="G128" i="20"/>
  <c r="E128" i="20"/>
  <c r="AK127" i="20"/>
  <c r="AC127" i="20"/>
  <c r="J127" i="20"/>
  <c r="R127" i="20"/>
  <c r="G127" i="20"/>
  <c r="E127" i="20"/>
  <c r="AK126" i="20"/>
  <c r="W126" i="20"/>
  <c r="U126" i="20"/>
  <c r="P126" i="20"/>
  <c r="O126" i="20"/>
  <c r="M126" i="20"/>
  <c r="J126" i="20"/>
  <c r="G126" i="20"/>
  <c r="E126" i="20"/>
  <c r="W125" i="20"/>
  <c r="U125" i="20"/>
  <c r="P125" i="20"/>
  <c r="O125" i="20"/>
  <c r="J125" i="20"/>
  <c r="G125" i="20"/>
  <c r="E125" i="20"/>
  <c r="W124" i="20"/>
  <c r="U124" i="20"/>
  <c r="P124" i="20"/>
  <c r="O124" i="20"/>
  <c r="J124" i="20"/>
  <c r="G124" i="20"/>
  <c r="E124" i="20"/>
  <c r="W123" i="20"/>
  <c r="U123" i="20"/>
  <c r="P123" i="20"/>
  <c r="O123" i="20"/>
  <c r="J123" i="20"/>
  <c r="G123" i="20"/>
  <c r="E123" i="20"/>
  <c r="AK122" i="20"/>
  <c r="W122" i="20"/>
  <c r="U122" i="20"/>
  <c r="P122" i="20"/>
  <c r="O122" i="20"/>
  <c r="M122" i="20"/>
  <c r="J122" i="20"/>
  <c r="G122" i="20"/>
  <c r="E122" i="20"/>
  <c r="W121" i="20"/>
  <c r="U121" i="20"/>
  <c r="P121" i="20"/>
  <c r="O121" i="20"/>
  <c r="J121" i="20"/>
  <c r="G121" i="20"/>
  <c r="E121" i="20"/>
  <c r="W120" i="20"/>
  <c r="U120" i="20"/>
  <c r="P120" i="20"/>
  <c r="O120" i="20"/>
  <c r="J120" i="20"/>
  <c r="G120" i="20"/>
  <c r="E120" i="20"/>
  <c r="AK119" i="20"/>
  <c r="W119" i="20"/>
  <c r="U119" i="20"/>
  <c r="P119" i="20"/>
  <c r="O119" i="20"/>
  <c r="M119" i="20"/>
  <c r="J119" i="20"/>
  <c r="G119" i="20"/>
  <c r="E119" i="20"/>
  <c r="AK118" i="20"/>
  <c r="W118" i="20"/>
  <c r="U118" i="20"/>
  <c r="P118" i="20"/>
  <c r="O118" i="20"/>
  <c r="M118" i="20"/>
  <c r="J118" i="20"/>
  <c r="G118" i="20"/>
  <c r="E118" i="20"/>
  <c r="AK117" i="20"/>
  <c r="W117" i="20"/>
  <c r="U117" i="20"/>
  <c r="P117" i="20"/>
  <c r="O117" i="20"/>
  <c r="M117" i="20"/>
  <c r="J117" i="20"/>
  <c r="G117" i="20"/>
  <c r="E117" i="20"/>
  <c r="W116" i="20"/>
  <c r="U116" i="20"/>
  <c r="P116" i="20"/>
  <c r="J116" i="20"/>
  <c r="G116" i="20"/>
  <c r="E116" i="20"/>
  <c r="AK115" i="20"/>
  <c r="W115" i="20"/>
  <c r="U115" i="20"/>
  <c r="P115" i="20"/>
  <c r="M115" i="20"/>
  <c r="J115" i="20"/>
  <c r="G115" i="20"/>
  <c r="E115" i="20"/>
  <c r="AK114" i="20"/>
  <c r="W114" i="20"/>
  <c r="U114" i="20"/>
  <c r="P114" i="20"/>
  <c r="M114" i="20"/>
  <c r="J114" i="20"/>
  <c r="G114" i="20"/>
  <c r="E114" i="20"/>
  <c r="W113" i="20"/>
  <c r="U113" i="20"/>
  <c r="P113" i="20"/>
  <c r="J113" i="20"/>
  <c r="G113" i="20"/>
  <c r="E113" i="20"/>
  <c r="W112" i="20"/>
  <c r="U112" i="20"/>
  <c r="P112" i="20"/>
  <c r="O112" i="20"/>
  <c r="J112" i="20"/>
  <c r="G112" i="20"/>
  <c r="E112" i="20"/>
  <c r="W111" i="20"/>
  <c r="U111" i="20"/>
  <c r="P111" i="20"/>
  <c r="O111" i="20"/>
  <c r="M111" i="20"/>
  <c r="J111" i="20"/>
  <c r="G111" i="20"/>
  <c r="E111" i="20"/>
  <c r="AK110" i="20"/>
  <c r="W110" i="20"/>
  <c r="U110" i="20"/>
  <c r="P110" i="20"/>
  <c r="M110" i="20"/>
  <c r="J110" i="20"/>
  <c r="G110" i="20"/>
  <c r="E110" i="20"/>
  <c r="AK109" i="20"/>
  <c r="W109" i="20"/>
  <c r="U109" i="20"/>
  <c r="P109" i="20"/>
  <c r="M109" i="20"/>
  <c r="J109" i="20"/>
  <c r="G109" i="20"/>
  <c r="E109" i="20"/>
  <c r="W108" i="20"/>
  <c r="U108" i="20"/>
  <c r="P108" i="20"/>
  <c r="M108" i="20"/>
  <c r="J108" i="20"/>
  <c r="G108" i="20"/>
  <c r="E108" i="20"/>
  <c r="AK107" i="20"/>
  <c r="W107" i="20"/>
  <c r="U107" i="20"/>
  <c r="P107" i="20"/>
  <c r="M107" i="20"/>
  <c r="J107" i="20"/>
  <c r="G107" i="20"/>
  <c r="E107" i="20"/>
  <c r="AK106" i="20"/>
  <c r="W106" i="20"/>
  <c r="U106" i="20"/>
  <c r="P106" i="20"/>
  <c r="M106" i="20"/>
  <c r="J106" i="20"/>
  <c r="G106" i="20"/>
  <c r="E106" i="20"/>
  <c r="AK105" i="20"/>
  <c r="W105" i="20"/>
  <c r="U105" i="20"/>
  <c r="P105" i="20"/>
  <c r="M105" i="20"/>
  <c r="J105" i="20"/>
  <c r="G105" i="20"/>
  <c r="E105" i="20"/>
  <c r="W104" i="20"/>
  <c r="U104" i="20"/>
  <c r="P104" i="20"/>
  <c r="J104" i="20"/>
  <c r="G104" i="20"/>
  <c r="E104" i="20"/>
  <c r="AK103" i="20"/>
  <c r="W103" i="20"/>
  <c r="U103" i="20"/>
  <c r="P103" i="20"/>
  <c r="M103" i="20"/>
  <c r="J103" i="20"/>
  <c r="G103" i="20"/>
  <c r="E103" i="20"/>
  <c r="AK102" i="20"/>
  <c r="W102" i="20"/>
  <c r="U102" i="20"/>
  <c r="P102" i="20"/>
  <c r="M102" i="20"/>
  <c r="J102" i="20"/>
  <c r="G102" i="20"/>
  <c r="E102" i="20"/>
  <c r="W101" i="20"/>
  <c r="U101" i="20"/>
  <c r="P101" i="20"/>
  <c r="J101" i="20"/>
  <c r="G101" i="20"/>
  <c r="E101" i="20"/>
  <c r="W100" i="20"/>
  <c r="U100" i="20"/>
  <c r="P100" i="20"/>
  <c r="J100" i="20"/>
  <c r="G100" i="20"/>
  <c r="E100" i="20"/>
  <c r="W99" i="20"/>
  <c r="U99" i="20"/>
  <c r="P99" i="20"/>
  <c r="O99" i="20"/>
  <c r="J99" i="20"/>
  <c r="G99" i="20"/>
  <c r="E99" i="20"/>
  <c r="AK98" i="20"/>
  <c r="W98" i="20"/>
  <c r="U98" i="20"/>
  <c r="P98" i="20"/>
  <c r="M98" i="20"/>
  <c r="J98" i="20"/>
  <c r="G98" i="20"/>
  <c r="E98" i="20"/>
  <c r="AK97" i="20"/>
  <c r="W97" i="20"/>
  <c r="U97" i="20"/>
  <c r="P97" i="20"/>
  <c r="M97" i="20"/>
  <c r="J97" i="20"/>
  <c r="K109" i="20"/>
  <c r="G97" i="20"/>
  <c r="E97" i="20"/>
  <c r="AK96" i="20"/>
  <c r="W96" i="20"/>
  <c r="U96" i="20"/>
  <c r="P96" i="20"/>
  <c r="M96" i="20"/>
  <c r="J96" i="20"/>
  <c r="G96" i="20"/>
  <c r="E96" i="20"/>
  <c r="AK95" i="20"/>
  <c r="W95" i="20"/>
  <c r="U95" i="20"/>
  <c r="P95" i="20"/>
  <c r="M95" i="20"/>
  <c r="J95" i="20"/>
  <c r="G95" i="20"/>
  <c r="E95" i="20"/>
  <c r="AK94" i="20"/>
  <c r="W94" i="20"/>
  <c r="U94" i="20"/>
  <c r="P94" i="20"/>
  <c r="M94" i="20"/>
  <c r="J94" i="20"/>
  <c r="G94" i="20"/>
  <c r="E94" i="20"/>
  <c r="AK93" i="20"/>
  <c r="U93" i="20"/>
  <c r="P93" i="20"/>
  <c r="M93" i="20"/>
  <c r="J93" i="20"/>
  <c r="G93" i="20"/>
  <c r="E93" i="20"/>
  <c r="U92" i="20"/>
  <c r="P92" i="20"/>
  <c r="J92" i="20"/>
  <c r="G92" i="20"/>
  <c r="E92" i="20"/>
  <c r="AK91" i="20"/>
  <c r="U91" i="20"/>
  <c r="P91" i="20"/>
  <c r="M91" i="20"/>
  <c r="J91" i="20"/>
  <c r="G91" i="20"/>
  <c r="E91" i="20"/>
  <c r="U90" i="20"/>
  <c r="P90" i="20"/>
  <c r="M90" i="20"/>
  <c r="J90" i="20"/>
  <c r="G90" i="20"/>
  <c r="E90" i="20"/>
  <c r="U89" i="20"/>
  <c r="P89" i="20"/>
  <c r="J89" i="20"/>
  <c r="G89" i="20"/>
  <c r="E89" i="20"/>
  <c r="U88" i="20"/>
  <c r="P88" i="20"/>
  <c r="J88" i="20"/>
  <c r="G88" i="20"/>
  <c r="E88" i="20"/>
  <c r="U87" i="20"/>
  <c r="P87" i="20"/>
  <c r="O87" i="20"/>
  <c r="J87" i="20"/>
  <c r="G87" i="20"/>
  <c r="E87" i="20"/>
  <c r="AK86" i="20"/>
  <c r="U86" i="20"/>
  <c r="P86" i="20"/>
  <c r="M86" i="20"/>
  <c r="J86" i="20"/>
  <c r="G86" i="20"/>
  <c r="E86" i="20"/>
  <c r="AK85" i="20"/>
  <c r="U85" i="20"/>
  <c r="P85" i="20"/>
  <c r="M85" i="20"/>
  <c r="J85" i="20"/>
  <c r="G85" i="20"/>
  <c r="E85" i="20"/>
  <c r="AK84" i="20"/>
  <c r="U84" i="20"/>
  <c r="P84" i="20"/>
  <c r="M84" i="20"/>
  <c r="J84" i="20"/>
  <c r="G84" i="20"/>
  <c r="E84" i="20"/>
  <c r="AK83" i="20"/>
  <c r="U83" i="20"/>
  <c r="P83" i="20"/>
  <c r="M83" i="20"/>
  <c r="J83" i="20"/>
  <c r="G83" i="20"/>
  <c r="E83" i="20"/>
  <c r="AK82" i="20"/>
  <c r="U82" i="20"/>
  <c r="P82" i="20"/>
  <c r="M82" i="20"/>
  <c r="J82" i="20"/>
  <c r="G82" i="20"/>
  <c r="E82" i="20"/>
  <c r="AK81" i="20"/>
  <c r="U81" i="20"/>
  <c r="P81" i="20"/>
  <c r="M81" i="20"/>
  <c r="J81" i="20"/>
  <c r="G81" i="20"/>
  <c r="E81" i="20"/>
  <c r="U80" i="20"/>
  <c r="P80" i="20"/>
  <c r="J80" i="20"/>
  <c r="G80" i="20"/>
  <c r="E80" i="20"/>
  <c r="AK79" i="20"/>
  <c r="U79" i="20"/>
  <c r="P79" i="20"/>
  <c r="M79" i="20"/>
  <c r="J79" i="20"/>
  <c r="G79" i="20"/>
  <c r="E79" i="20"/>
  <c r="AK78" i="20"/>
  <c r="U78" i="20"/>
  <c r="P78" i="20"/>
  <c r="M78" i="20"/>
  <c r="J78" i="20"/>
  <c r="G78" i="20"/>
  <c r="E78" i="20"/>
  <c r="U77" i="20"/>
  <c r="P77" i="20"/>
  <c r="O77" i="20"/>
  <c r="J77" i="20"/>
  <c r="G77" i="20"/>
  <c r="E77" i="20"/>
  <c r="U76" i="20"/>
  <c r="P76" i="20"/>
  <c r="O76" i="20"/>
  <c r="J76" i="20"/>
  <c r="G76" i="20"/>
  <c r="E76" i="20"/>
  <c r="U75" i="20"/>
  <c r="P75" i="20"/>
  <c r="O75" i="20"/>
  <c r="J75" i="20"/>
  <c r="G75" i="20"/>
  <c r="E75" i="20"/>
  <c r="AK74" i="20"/>
  <c r="U74" i="20"/>
  <c r="P74" i="20"/>
  <c r="M74" i="20"/>
  <c r="J74" i="20"/>
  <c r="G74" i="20"/>
  <c r="E74" i="20"/>
  <c r="U73" i="20"/>
  <c r="P73" i="20"/>
  <c r="J73" i="20"/>
  <c r="G73" i="20"/>
  <c r="E73" i="20"/>
  <c r="U72" i="20"/>
  <c r="P72" i="20"/>
  <c r="J72" i="20"/>
  <c r="G72" i="20"/>
  <c r="E72" i="20"/>
  <c r="AK71" i="20"/>
  <c r="U71" i="20"/>
  <c r="P71" i="20"/>
  <c r="M71" i="20"/>
  <c r="J71" i="20"/>
  <c r="G71" i="20"/>
  <c r="E71" i="20"/>
  <c r="AK70" i="20"/>
  <c r="U70" i="20"/>
  <c r="P70" i="20"/>
  <c r="M70" i="20"/>
  <c r="J70" i="20"/>
  <c r="G70" i="20"/>
  <c r="E70" i="20"/>
  <c r="AK69" i="20"/>
  <c r="U69" i="20"/>
  <c r="P69" i="20"/>
  <c r="M69" i="20"/>
  <c r="J69" i="20"/>
  <c r="G69" i="20"/>
  <c r="E69" i="20"/>
  <c r="U68" i="20"/>
  <c r="P68" i="20"/>
  <c r="M68" i="20"/>
  <c r="J68" i="20"/>
  <c r="G68" i="20"/>
  <c r="E68" i="20"/>
  <c r="AK67" i="20"/>
  <c r="U67" i="20"/>
  <c r="P67" i="20"/>
  <c r="M67" i="20"/>
  <c r="J67" i="20"/>
  <c r="K67" i="20"/>
  <c r="G67" i="20"/>
  <c r="E67" i="20"/>
  <c r="AK66" i="20"/>
  <c r="U66" i="20"/>
  <c r="P66" i="20"/>
  <c r="M66" i="20"/>
  <c r="J66" i="20"/>
  <c r="K78" i="20"/>
  <c r="G66" i="20"/>
  <c r="E66" i="20"/>
  <c r="U65" i="20"/>
  <c r="P65" i="20"/>
  <c r="O65" i="20"/>
  <c r="J65" i="20"/>
  <c r="K77" i="20"/>
  <c r="G65" i="20"/>
  <c r="E65" i="20"/>
  <c r="U64" i="20"/>
  <c r="P64" i="20"/>
  <c r="O64" i="20"/>
  <c r="J64" i="20"/>
  <c r="K76" i="20"/>
  <c r="G64" i="20"/>
  <c r="E64" i="20"/>
  <c r="U63" i="20"/>
  <c r="P63" i="20"/>
  <c r="O63" i="20"/>
  <c r="J63" i="20"/>
  <c r="K75" i="20"/>
  <c r="G63" i="20"/>
  <c r="E63" i="20"/>
  <c r="AK62" i="20"/>
  <c r="U62" i="20"/>
  <c r="P62" i="20"/>
  <c r="Q74" i="20"/>
  <c r="O62" i="20"/>
  <c r="M62" i="20"/>
  <c r="J62" i="20"/>
  <c r="G62" i="20"/>
  <c r="E62" i="20"/>
  <c r="U61" i="20"/>
  <c r="O61" i="20"/>
  <c r="J61" i="20"/>
  <c r="G61" i="20"/>
  <c r="E61" i="20"/>
  <c r="U60" i="20"/>
  <c r="P60" i="20"/>
  <c r="J60" i="20"/>
  <c r="G60" i="20"/>
  <c r="E60" i="20"/>
  <c r="AK59" i="20"/>
  <c r="U59" i="20"/>
  <c r="P59" i="20"/>
  <c r="M59" i="20"/>
  <c r="J59" i="20"/>
  <c r="G59" i="20"/>
  <c r="E59" i="20"/>
  <c r="AK58" i="20"/>
  <c r="U58" i="20"/>
  <c r="P58" i="20"/>
  <c r="M58" i="20"/>
  <c r="J58" i="20"/>
  <c r="G58" i="20"/>
  <c r="E58" i="20"/>
  <c r="AK57" i="20"/>
  <c r="U57" i="20"/>
  <c r="P57" i="20"/>
  <c r="M57" i="20"/>
  <c r="J57" i="20"/>
  <c r="G57" i="20"/>
  <c r="E57" i="20"/>
  <c r="U56" i="20"/>
  <c r="P56" i="20"/>
  <c r="J56" i="20"/>
  <c r="E56" i="20"/>
  <c r="E55" i="20"/>
  <c r="AK54" i="20"/>
  <c r="U54" i="20"/>
  <c r="P54" i="20"/>
  <c r="M54" i="20"/>
  <c r="J54" i="20"/>
  <c r="E54" i="20"/>
  <c r="U53" i="20"/>
  <c r="P53" i="20"/>
  <c r="J53" i="20"/>
  <c r="G53" i="20"/>
  <c r="E53" i="20"/>
  <c r="U52" i="20"/>
  <c r="J52" i="20"/>
  <c r="G52" i="20"/>
  <c r="E52" i="20"/>
  <c r="U51" i="20"/>
  <c r="P51" i="20"/>
  <c r="O51" i="20"/>
  <c r="M51" i="20"/>
  <c r="J51" i="20"/>
  <c r="G51" i="20"/>
  <c r="E51" i="20"/>
  <c r="AK50" i="20"/>
  <c r="U50" i="20"/>
  <c r="P50" i="20"/>
  <c r="O50" i="20"/>
  <c r="M50" i="20"/>
  <c r="J50" i="20"/>
  <c r="G50" i="20"/>
  <c r="E50" i="20"/>
  <c r="AK49" i="20"/>
  <c r="U49" i="20"/>
  <c r="P49" i="20"/>
  <c r="M49" i="20"/>
  <c r="J49" i="20"/>
  <c r="E49" i="20"/>
  <c r="AK48" i="20"/>
  <c r="U48" i="20"/>
  <c r="P48" i="20"/>
  <c r="M48" i="20"/>
  <c r="J48" i="20"/>
  <c r="E48" i="20"/>
  <c r="AK47" i="20"/>
  <c r="U47" i="20"/>
  <c r="P47" i="20"/>
  <c r="M47" i="20"/>
  <c r="J47" i="20"/>
  <c r="E47" i="20"/>
  <c r="AK46" i="20"/>
  <c r="U46" i="20"/>
  <c r="M46" i="20"/>
  <c r="J46" i="20"/>
  <c r="E46" i="20"/>
  <c r="AK45" i="20"/>
  <c r="U45" i="20"/>
  <c r="M45" i="20"/>
  <c r="J45" i="20"/>
  <c r="G45" i="20"/>
  <c r="E45" i="20"/>
  <c r="U44" i="20"/>
  <c r="E44" i="20"/>
  <c r="AK43" i="20"/>
  <c r="U43" i="20"/>
  <c r="P43" i="20"/>
  <c r="Q55" i="20"/>
  <c r="M43" i="20"/>
  <c r="K55" i="20"/>
  <c r="E43" i="20"/>
  <c r="AK42" i="20"/>
  <c r="U42" i="20"/>
  <c r="P42" i="20"/>
  <c r="M42" i="20"/>
  <c r="E42" i="20"/>
  <c r="U41" i="20"/>
  <c r="J41" i="20"/>
  <c r="R41" i="20"/>
  <c r="E41" i="20"/>
  <c r="U40" i="20"/>
  <c r="J40" i="20"/>
  <c r="E40" i="20"/>
  <c r="U39" i="20"/>
  <c r="P39" i="20"/>
  <c r="O39" i="20"/>
  <c r="J39" i="20"/>
  <c r="E39" i="20"/>
  <c r="AK38" i="20"/>
  <c r="U38" i="20"/>
  <c r="P38" i="20"/>
  <c r="O38" i="20"/>
  <c r="M38" i="20"/>
  <c r="J38" i="20"/>
  <c r="G38" i="20"/>
  <c r="E38" i="20"/>
  <c r="U37" i="20"/>
  <c r="E37" i="20"/>
  <c r="U36" i="20"/>
  <c r="P36" i="20"/>
  <c r="O36" i="20"/>
  <c r="E36" i="20"/>
  <c r="U35" i="20"/>
  <c r="P35" i="20"/>
  <c r="O35" i="20"/>
  <c r="M35" i="20"/>
  <c r="E35" i="20"/>
  <c r="U34" i="20"/>
  <c r="P34" i="20"/>
  <c r="O34" i="20"/>
  <c r="E34" i="20"/>
  <c r="U33" i="20"/>
  <c r="P33" i="20"/>
  <c r="O33" i="20"/>
  <c r="J33" i="20"/>
  <c r="E33" i="20"/>
  <c r="U32" i="20"/>
  <c r="P32" i="20"/>
  <c r="O32" i="20"/>
  <c r="E32" i="20"/>
  <c r="U31" i="20"/>
  <c r="O31" i="20"/>
  <c r="J31" i="20"/>
  <c r="G31" i="20"/>
  <c r="E31" i="20"/>
  <c r="U30" i="20"/>
  <c r="O30" i="20"/>
  <c r="E30" i="20"/>
  <c r="U29" i="20"/>
  <c r="O29" i="20"/>
  <c r="E29" i="20"/>
  <c r="U28" i="20"/>
  <c r="O28" i="20"/>
  <c r="E28" i="20"/>
  <c r="U27" i="20"/>
  <c r="O27" i="20"/>
  <c r="E27" i="20"/>
  <c r="U26" i="20"/>
  <c r="P26" i="20"/>
  <c r="O26" i="20"/>
  <c r="J26" i="20"/>
  <c r="E26" i="20"/>
  <c r="U25" i="20"/>
  <c r="O25" i="20"/>
  <c r="E25" i="20"/>
  <c r="U24" i="20"/>
  <c r="O24" i="20"/>
  <c r="E24" i="20"/>
  <c r="U23" i="20"/>
  <c r="P23" i="20"/>
  <c r="O23" i="20"/>
  <c r="E23" i="20"/>
  <c r="U22" i="20"/>
  <c r="P22" i="20"/>
  <c r="O22" i="20"/>
  <c r="E22" i="20"/>
  <c r="J19" i="20"/>
  <c r="J16" i="20"/>
  <c r="J15" i="20"/>
  <c r="J13" i="20"/>
  <c r="Q24" i="20"/>
  <c r="J12" i="20"/>
  <c r="J11" i="20"/>
  <c r="J10" i="20"/>
  <c r="AK33" i="18"/>
  <c r="U33" i="18"/>
  <c r="P33" i="18"/>
  <c r="O33" i="18"/>
  <c r="J33" i="18"/>
  <c r="E33" i="18"/>
  <c r="AK32" i="18"/>
  <c r="U32" i="18"/>
  <c r="P32" i="18"/>
  <c r="O32" i="18"/>
  <c r="J32" i="18"/>
  <c r="E32" i="18"/>
  <c r="AK31" i="18"/>
  <c r="U31" i="18"/>
  <c r="P31" i="18"/>
  <c r="O31" i="18"/>
  <c r="J31" i="18"/>
  <c r="E31" i="18"/>
  <c r="AK30" i="18"/>
  <c r="U30" i="18"/>
  <c r="P30" i="18"/>
  <c r="O30" i="18"/>
  <c r="J30" i="18"/>
  <c r="E30" i="18"/>
  <c r="AK29" i="18"/>
  <c r="U29" i="18"/>
  <c r="P29" i="18"/>
  <c r="O29" i="18"/>
  <c r="J29" i="18"/>
  <c r="E29" i="18"/>
  <c r="AK28" i="18"/>
  <c r="U28" i="18"/>
  <c r="P28" i="18"/>
  <c r="J28" i="18"/>
  <c r="E28" i="18"/>
  <c r="AK27" i="18"/>
  <c r="U27" i="18"/>
  <c r="P27" i="18"/>
  <c r="M27" i="18"/>
  <c r="J27" i="18"/>
  <c r="E27" i="18"/>
  <c r="AK26" i="18"/>
  <c r="U26" i="18"/>
  <c r="P26" i="18"/>
  <c r="Q26" i="18" s="1"/>
  <c r="M26" i="18"/>
  <c r="J26" i="18"/>
  <c r="E26" i="18"/>
  <c r="AK25" i="18"/>
  <c r="U25" i="18"/>
  <c r="P25" i="18"/>
  <c r="M25" i="18"/>
  <c r="J25" i="18"/>
  <c r="E25" i="18"/>
  <c r="AK24" i="18"/>
  <c r="U24" i="18"/>
  <c r="P24" i="18"/>
  <c r="M24" i="18"/>
  <c r="J24" i="18"/>
  <c r="E24" i="18"/>
  <c r="AK23" i="18"/>
  <c r="U23" i="18"/>
  <c r="P23" i="18"/>
  <c r="M23" i="18"/>
  <c r="J23" i="18"/>
  <c r="E23" i="18"/>
  <c r="AK22" i="18"/>
  <c r="U22" i="18"/>
  <c r="P22" i="18"/>
  <c r="Q23" i="18" s="1"/>
  <c r="M22" i="18"/>
  <c r="J22" i="18"/>
  <c r="E22" i="18"/>
  <c r="AK21" i="18"/>
  <c r="U21" i="18"/>
  <c r="P21" i="18"/>
  <c r="M21" i="18"/>
  <c r="J21" i="18"/>
  <c r="K22" i="18" s="1"/>
  <c r="E21" i="18"/>
  <c r="AK20" i="18"/>
  <c r="U20" i="18"/>
  <c r="P20" i="18"/>
  <c r="J20" i="18"/>
  <c r="E20" i="18"/>
  <c r="U19" i="18"/>
  <c r="P19" i="18"/>
  <c r="O19" i="18"/>
  <c r="J19" i="18"/>
  <c r="E19" i="18"/>
  <c r="U18" i="18"/>
  <c r="P18" i="18"/>
  <c r="O18" i="18"/>
  <c r="J18" i="18"/>
  <c r="E18" i="18"/>
  <c r="U17" i="18"/>
  <c r="P17" i="18"/>
  <c r="J17" i="18"/>
  <c r="E17" i="18"/>
  <c r="U16" i="18"/>
  <c r="P16" i="18"/>
  <c r="J16" i="18"/>
  <c r="E16" i="18"/>
  <c r="U15" i="18"/>
  <c r="P15" i="18"/>
  <c r="O15" i="18"/>
  <c r="J15" i="18"/>
  <c r="E15" i="18"/>
  <c r="U14" i="18"/>
  <c r="P14" i="18"/>
  <c r="O14" i="18"/>
  <c r="J14" i="18"/>
  <c r="E14" i="18"/>
  <c r="U13" i="18"/>
  <c r="P13" i="18"/>
  <c r="J13" i="18"/>
  <c r="E13" i="18"/>
  <c r="U12" i="18"/>
  <c r="P12" i="18"/>
  <c r="O12" i="18"/>
  <c r="J12" i="18"/>
  <c r="E12" i="18"/>
  <c r="U11" i="18"/>
  <c r="P11" i="18"/>
  <c r="O11" i="18"/>
  <c r="J11" i="18"/>
  <c r="K11" i="18" s="1"/>
  <c r="E11" i="18"/>
  <c r="P10" i="18"/>
  <c r="J10" i="18"/>
  <c r="Q13" i="18"/>
  <c r="K18" i="18"/>
  <c r="K58" i="20"/>
  <c r="K185" i="20"/>
  <c r="Q201" i="20"/>
  <c r="K16" i="18"/>
  <c r="Q22" i="18"/>
  <c r="Q24" i="18"/>
  <c r="Q19" i="18"/>
  <c r="K31" i="18"/>
  <c r="Q29" i="18"/>
  <c r="Q31" i="18"/>
  <c r="R30" i="20"/>
  <c r="X30" i="20"/>
  <c r="R40" i="20"/>
  <c r="X40" i="20"/>
  <c r="R44" i="20"/>
  <c r="X44" i="20"/>
  <c r="K14" i="18"/>
  <c r="R11" i="20"/>
  <c r="X11" i="20"/>
  <c r="R13" i="20"/>
  <c r="X13" i="20"/>
  <c r="R15" i="20"/>
  <c r="X15" i="20"/>
  <c r="R17" i="20"/>
  <c r="X17" i="20"/>
  <c r="R19" i="20"/>
  <c r="X19" i="20"/>
  <c r="R21" i="20"/>
  <c r="X21" i="20"/>
  <c r="R53" i="20"/>
  <c r="X53" i="20"/>
  <c r="Q152" i="20"/>
  <c r="Q14" i="18"/>
  <c r="Q33" i="18"/>
  <c r="Q34" i="18"/>
  <c r="K32" i="20"/>
  <c r="Q11" i="18"/>
  <c r="Q15" i="18"/>
  <c r="Q16" i="18"/>
  <c r="Q17" i="18"/>
  <c r="Q21" i="18"/>
  <c r="Q25" i="18"/>
  <c r="Q27" i="18"/>
  <c r="K27" i="20"/>
  <c r="Q43" i="20"/>
  <c r="R49" i="20"/>
  <c r="X49" i="20"/>
  <c r="K156" i="20"/>
  <c r="K157" i="20"/>
  <c r="K158" i="20"/>
  <c r="K159" i="20"/>
  <c r="K160" i="20"/>
  <c r="K161" i="20"/>
  <c r="Q184" i="20"/>
  <c r="Q12" i="18"/>
  <c r="Q18" i="18"/>
  <c r="Q30" i="18"/>
  <c r="Q32" i="18"/>
  <c r="K97" i="20"/>
  <c r="Q180" i="20"/>
  <c r="K183" i="20"/>
  <c r="Q186" i="20"/>
  <c r="Q169" i="20"/>
  <c r="R170" i="20"/>
  <c r="X170" i="20"/>
  <c r="Q164" i="20"/>
  <c r="R164" i="20"/>
  <c r="X164" i="20"/>
  <c r="K165" i="20"/>
  <c r="K168" i="20"/>
  <c r="K170" i="20"/>
  <c r="K172" i="20"/>
  <c r="K173" i="20"/>
  <c r="R165" i="20"/>
  <c r="X165" i="20"/>
  <c r="R173" i="20"/>
  <c r="X173" i="20"/>
  <c r="R116" i="20"/>
  <c r="X116" i="20"/>
  <c r="Q129" i="20"/>
  <c r="Q136" i="20"/>
  <c r="R101" i="20"/>
  <c r="X101" i="20"/>
  <c r="R89" i="20"/>
  <c r="K24" i="18"/>
  <c r="K26" i="18"/>
  <c r="K28" i="18"/>
  <c r="K23" i="20"/>
  <c r="Q29" i="20"/>
  <c r="R148" i="20"/>
  <c r="X148" i="20"/>
  <c r="K53" i="20"/>
  <c r="Q23" i="20"/>
  <c r="K25" i="20"/>
  <c r="R28" i="20"/>
  <c r="K46" i="20"/>
  <c r="R47" i="20"/>
  <c r="X47" i="20"/>
  <c r="K69" i="20"/>
  <c r="R62" i="20"/>
  <c r="X62" i="20"/>
  <c r="R68" i="20"/>
  <c r="X68" i="20"/>
  <c r="Q81" i="20"/>
  <c r="R76" i="20"/>
  <c r="K89" i="20"/>
  <c r="R84" i="20"/>
  <c r="X84" i="20"/>
  <c r="R102" i="20"/>
  <c r="X102" i="20"/>
  <c r="R103" i="20"/>
  <c r="X103" i="20"/>
  <c r="Q114" i="20"/>
  <c r="Q115" i="20"/>
  <c r="R117" i="20"/>
  <c r="X117" i="20"/>
  <c r="Q121" i="20"/>
  <c r="Q122" i="20"/>
  <c r="R125" i="20"/>
  <c r="X125" i="20"/>
  <c r="K143" i="20"/>
  <c r="K144" i="20"/>
  <c r="K145" i="20"/>
  <c r="K146" i="20"/>
  <c r="K147" i="20"/>
  <c r="K148" i="20"/>
  <c r="K149" i="20"/>
  <c r="K150" i="20"/>
  <c r="K151" i="20"/>
  <c r="K142" i="20"/>
  <c r="Q143" i="20"/>
  <c r="Q144" i="20"/>
  <c r="Q145" i="20"/>
  <c r="R146" i="20"/>
  <c r="X146" i="20"/>
  <c r="R147" i="20"/>
  <c r="X147" i="20"/>
  <c r="R149" i="20"/>
  <c r="X149" i="20"/>
  <c r="R150" i="20"/>
  <c r="X150" i="20"/>
  <c r="R151" i="20"/>
  <c r="X151" i="20"/>
  <c r="R155" i="20"/>
  <c r="X155" i="20"/>
  <c r="Q174" i="20"/>
  <c r="K21" i="18"/>
  <c r="Q22" i="20"/>
  <c r="Q28" i="20"/>
  <c r="R22" i="20"/>
  <c r="X41" i="20"/>
  <c r="K50" i="20"/>
  <c r="Q66" i="20"/>
  <c r="Q70" i="20"/>
  <c r="R60" i="20"/>
  <c r="X60" i="20"/>
  <c r="K82" i="20"/>
  <c r="Q85" i="20"/>
  <c r="K86" i="20"/>
  <c r="K91" i="20"/>
  <c r="R81" i="20"/>
  <c r="X81" i="20"/>
  <c r="R88" i="20"/>
  <c r="X88" i="20"/>
  <c r="R92" i="20"/>
  <c r="X92" i="20"/>
  <c r="R109" i="20"/>
  <c r="X109" i="20"/>
  <c r="R110" i="20"/>
  <c r="X110" i="20"/>
  <c r="K112" i="20"/>
  <c r="K118" i="20"/>
  <c r="Q119" i="20"/>
  <c r="Q120" i="20"/>
  <c r="Q130" i="20"/>
  <c r="R174" i="20"/>
  <c r="Q188" i="20"/>
  <c r="R180" i="20"/>
  <c r="X180" i="20"/>
  <c r="R186" i="20"/>
  <c r="X186" i="20"/>
  <c r="R187" i="20"/>
  <c r="X187" i="20"/>
  <c r="R188" i="20"/>
  <c r="X188" i="20"/>
  <c r="R189" i="20"/>
  <c r="X189" i="20"/>
  <c r="K30" i="18"/>
  <c r="K47" i="20"/>
  <c r="K35" i="20"/>
  <c r="R33" i="18"/>
  <c r="K34" i="18"/>
  <c r="R31" i="20"/>
  <c r="X31" i="20"/>
  <c r="R33" i="20"/>
  <c r="Q54" i="20"/>
  <c r="K45" i="20"/>
  <c r="K60" i="20"/>
  <c r="K71" i="20"/>
  <c r="K73" i="20"/>
  <c r="Q83" i="20"/>
  <c r="Q87" i="20"/>
  <c r="R82" i="20"/>
  <c r="X82" i="20"/>
  <c r="K96" i="20"/>
  <c r="R86" i="20"/>
  <c r="X86" i="20"/>
  <c r="R91" i="20"/>
  <c r="X91" i="20"/>
  <c r="R93" i="20"/>
  <c r="X93" i="20"/>
  <c r="R105" i="20"/>
  <c r="R106" i="20"/>
  <c r="X106" i="20"/>
  <c r="R107" i="20"/>
  <c r="R108" i="20"/>
  <c r="R114" i="20"/>
  <c r="X114" i="20"/>
  <c r="R115" i="20"/>
  <c r="S127" i="20"/>
  <c r="R119" i="20"/>
  <c r="X119" i="20"/>
  <c r="R121" i="20"/>
  <c r="X121" i="20"/>
  <c r="R123" i="20"/>
  <c r="X123" i="20"/>
  <c r="Q125" i="20"/>
  <c r="Q126" i="20"/>
  <c r="R130" i="20"/>
  <c r="X130" i="20"/>
  <c r="Q132" i="20"/>
  <c r="Q133" i="20"/>
  <c r="Q135" i="20"/>
  <c r="Q137" i="20"/>
  <c r="R143" i="20"/>
  <c r="X143" i="20"/>
  <c r="K187" i="20"/>
  <c r="R207" i="20"/>
  <c r="K219" i="20"/>
  <c r="R208" i="20"/>
  <c r="S220" i="20"/>
  <c r="K220" i="20"/>
  <c r="R209" i="20"/>
  <c r="S221" i="20"/>
  <c r="K221" i="20"/>
  <c r="R211" i="20"/>
  <c r="S223" i="20"/>
  <c r="K223" i="20"/>
  <c r="R10" i="18"/>
  <c r="AR10" i="18"/>
  <c r="R16" i="18"/>
  <c r="AR16" i="18" s="1"/>
  <c r="R18" i="18"/>
  <c r="AR18" i="18"/>
  <c r="K33" i="18"/>
  <c r="R26" i="20"/>
  <c r="X26" i="20"/>
  <c r="Q27" i="20"/>
  <c r="K29" i="20"/>
  <c r="K41" i="20"/>
  <c r="Q42" i="20"/>
  <c r="R43" i="20"/>
  <c r="Q46" i="20"/>
  <c r="K48" i="20"/>
  <c r="K122" i="20"/>
  <c r="K124" i="20"/>
  <c r="K49" i="20"/>
  <c r="Q38" i="20"/>
  <c r="K52" i="20"/>
  <c r="R73" i="20"/>
  <c r="X73" i="20"/>
  <c r="Q90" i="20"/>
  <c r="K92" i="20"/>
  <c r="K94" i="20"/>
  <c r="K98" i="20"/>
  <c r="R104" i="20"/>
  <c r="R113" i="20"/>
  <c r="X113" i="20"/>
  <c r="Q118" i="20"/>
  <c r="Q123" i="20"/>
  <c r="K162" i="20"/>
  <c r="R153" i="20"/>
  <c r="X153" i="20"/>
  <c r="R156" i="20"/>
  <c r="X156" i="20"/>
  <c r="R158" i="20"/>
  <c r="X158" i="20"/>
  <c r="Q171" i="20"/>
  <c r="R160" i="20"/>
  <c r="X160" i="20"/>
  <c r="R161" i="20"/>
  <c r="X161" i="20"/>
  <c r="R163" i="20"/>
  <c r="R176" i="20"/>
  <c r="X176" i="20"/>
  <c r="R183" i="20"/>
  <c r="X183" i="20"/>
  <c r="R190" i="20"/>
  <c r="X190" i="20"/>
  <c r="R195" i="20"/>
  <c r="X195" i="20"/>
  <c r="R196" i="20"/>
  <c r="X196" i="20"/>
  <c r="R197" i="20"/>
  <c r="X197" i="20"/>
  <c r="R198" i="20"/>
  <c r="X198" i="20"/>
  <c r="K211" i="20"/>
  <c r="R200" i="20"/>
  <c r="X200" i="20"/>
  <c r="K213" i="20"/>
  <c r="R202" i="20"/>
  <c r="S214" i="20"/>
  <c r="K214" i="20"/>
  <c r="R204" i="20"/>
  <c r="S216" i="20"/>
  <c r="K216" i="20"/>
  <c r="R205" i="20"/>
  <c r="S217" i="20"/>
  <c r="K217" i="20"/>
  <c r="K15" i="18"/>
  <c r="R19" i="18"/>
  <c r="X19" i="18" s="1"/>
  <c r="K23" i="18"/>
  <c r="K25" i="18"/>
  <c r="R26" i="18"/>
  <c r="X26" i="18" s="1"/>
  <c r="R28" i="18"/>
  <c r="X28" i="18" s="1"/>
  <c r="R31" i="18"/>
  <c r="X31" i="18" s="1"/>
  <c r="R10" i="20"/>
  <c r="X10" i="20"/>
  <c r="R12" i="20"/>
  <c r="X12" i="20"/>
  <c r="R14" i="20"/>
  <c r="X14" i="20"/>
  <c r="R16" i="20"/>
  <c r="X16" i="20"/>
  <c r="R18" i="20"/>
  <c r="X18" i="20"/>
  <c r="R20" i="20"/>
  <c r="X20" i="20"/>
  <c r="R24" i="20"/>
  <c r="X24" i="20"/>
  <c r="Q25" i="20"/>
  <c r="R34" i="20"/>
  <c r="X34" i="20"/>
  <c r="R38" i="20"/>
  <c r="X38" i="20"/>
  <c r="R39" i="20"/>
  <c r="X39" i="20"/>
  <c r="R42" i="20"/>
  <c r="X42" i="20"/>
  <c r="Q65" i="20"/>
  <c r="R54" i="20"/>
  <c r="X54" i="20"/>
  <c r="R56" i="20"/>
  <c r="X56" i="20"/>
  <c r="R67" i="20"/>
  <c r="X67" i="20"/>
  <c r="K84" i="20"/>
  <c r="Q93" i="20"/>
  <c r="K95" i="20"/>
  <c r="K99" i="20"/>
  <c r="R90" i="20"/>
  <c r="R94" i="20"/>
  <c r="R95" i="20"/>
  <c r="X95" i="20"/>
  <c r="R96" i="20"/>
  <c r="R97" i="20"/>
  <c r="X97" i="20"/>
  <c r="R98" i="20"/>
  <c r="X98" i="20"/>
  <c r="Q99" i="20"/>
  <c r="Q117" i="20"/>
  <c r="R120" i="20"/>
  <c r="X120" i="20"/>
  <c r="R126" i="20"/>
  <c r="R128" i="20"/>
  <c r="X128" i="20"/>
  <c r="K129" i="20"/>
  <c r="K152" i="20"/>
  <c r="Q142" i="20"/>
  <c r="Q176" i="20"/>
  <c r="K189" i="20"/>
  <c r="Q190" i="20"/>
  <c r="R184" i="20"/>
  <c r="X184" i="20"/>
  <c r="R185" i="20"/>
  <c r="X185" i="20"/>
  <c r="R192" i="20"/>
  <c r="X192" i="20"/>
  <c r="R193" i="20"/>
  <c r="X193" i="20"/>
  <c r="R203" i="20"/>
  <c r="S215" i="20"/>
  <c r="K215" i="20"/>
  <c r="Q211" i="20"/>
  <c r="Q223" i="20"/>
  <c r="Q213" i="20"/>
  <c r="R213" i="20"/>
  <c r="S225" i="20"/>
  <c r="Q212" i="20"/>
  <c r="R212" i="20"/>
  <c r="R210" i="20"/>
  <c r="R182" i="20"/>
  <c r="X182" i="20"/>
  <c r="R191" i="20"/>
  <c r="X191" i="20"/>
  <c r="R194" i="20"/>
  <c r="X194" i="20"/>
  <c r="Q204" i="20"/>
  <c r="Q205" i="20"/>
  <c r="Q195" i="20"/>
  <c r="Q196" i="20"/>
  <c r="Q197" i="20"/>
  <c r="Q198" i="20"/>
  <c r="Q199" i="20"/>
  <c r="Q202" i="20"/>
  <c r="Q207" i="20"/>
  <c r="Q208" i="20"/>
  <c r="Q209" i="20"/>
  <c r="Q210" i="20"/>
  <c r="X175" i="20"/>
  <c r="R177" i="20"/>
  <c r="R179" i="20"/>
  <c r="X179" i="20"/>
  <c r="R181" i="20"/>
  <c r="X181" i="20"/>
  <c r="K175" i="20"/>
  <c r="K177" i="20"/>
  <c r="K178" i="20"/>
  <c r="K179" i="20"/>
  <c r="K181" i="20"/>
  <c r="R206" i="20"/>
  <c r="S218" i="20"/>
  <c r="R25" i="20"/>
  <c r="R29" i="20"/>
  <c r="R32" i="20"/>
  <c r="K34" i="20"/>
  <c r="K36" i="20"/>
  <c r="R36" i="20"/>
  <c r="R37" i="20"/>
  <c r="Q39" i="20"/>
  <c r="R23" i="20"/>
  <c r="R27" i="20"/>
  <c r="K38" i="20"/>
  <c r="K40" i="20"/>
  <c r="R45" i="20"/>
  <c r="Q48" i="20"/>
  <c r="R50" i="20"/>
  <c r="K51" i="20"/>
  <c r="R51" i="20"/>
  <c r="Q64" i="20"/>
  <c r="K22" i="20"/>
  <c r="K24" i="20"/>
  <c r="K26" i="20"/>
  <c r="K28" i="20"/>
  <c r="K30" i="20"/>
  <c r="K31" i="20"/>
  <c r="K33" i="20"/>
  <c r="R35" i="20"/>
  <c r="K37" i="20"/>
  <c r="K39" i="20"/>
  <c r="K42" i="20"/>
  <c r="K43" i="20"/>
  <c r="K44" i="20"/>
  <c r="Q57" i="20"/>
  <c r="Q45" i="20"/>
  <c r="R46" i="20"/>
  <c r="Q59" i="20"/>
  <c r="Q47" i="20"/>
  <c r="R48" i="20"/>
  <c r="Q49" i="20"/>
  <c r="Q50" i="20"/>
  <c r="Q63" i="20"/>
  <c r="Q51" i="20"/>
  <c r="R52" i="20"/>
  <c r="K54" i="20"/>
  <c r="K56" i="20"/>
  <c r="K57" i="20"/>
  <c r="R57" i="20"/>
  <c r="Q58" i="20"/>
  <c r="K59" i="20"/>
  <c r="R59" i="20"/>
  <c r="K61" i="20"/>
  <c r="R61" i="20"/>
  <c r="K62" i="20"/>
  <c r="Q62" i="20"/>
  <c r="K63" i="20"/>
  <c r="R63" i="20"/>
  <c r="K64" i="20"/>
  <c r="R64" i="20"/>
  <c r="K65" i="20"/>
  <c r="R65" i="20"/>
  <c r="K66" i="20"/>
  <c r="R66" i="20"/>
  <c r="Q67" i="20"/>
  <c r="K68" i="20"/>
  <c r="Q69" i="20"/>
  <c r="K70" i="20"/>
  <c r="R70" i="20"/>
  <c r="Q71" i="20"/>
  <c r="K72" i="20"/>
  <c r="K74" i="20"/>
  <c r="R74" i="20"/>
  <c r="Q75" i="20"/>
  <c r="Q76" i="20"/>
  <c r="Q77" i="20"/>
  <c r="Q78" i="20"/>
  <c r="K79" i="20"/>
  <c r="K80" i="20"/>
  <c r="R80" i="20"/>
  <c r="K81" i="20"/>
  <c r="Q82" i="20"/>
  <c r="K83" i="20"/>
  <c r="R83" i="20"/>
  <c r="Q84" i="20"/>
  <c r="K85" i="20"/>
  <c r="R85" i="20"/>
  <c r="Q86" i="20"/>
  <c r="K87" i="20"/>
  <c r="R87" i="20"/>
  <c r="K88" i="20"/>
  <c r="K90" i="20"/>
  <c r="K93" i="20"/>
  <c r="Q94" i="20"/>
  <c r="Q95" i="20"/>
  <c r="Q96" i="20"/>
  <c r="Q97" i="20"/>
  <c r="Q98" i="20"/>
  <c r="R99" i="20"/>
  <c r="Q110" i="20"/>
  <c r="K111" i="20"/>
  <c r="X127" i="20"/>
  <c r="R58" i="20"/>
  <c r="R69" i="20"/>
  <c r="R71" i="20"/>
  <c r="R72" i="20"/>
  <c r="R75" i="20"/>
  <c r="R77" i="20"/>
  <c r="R78" i="20"/>
  <c r="R79" i="20"/>
  <c r="K100" i="20"/>
  <c r="Q102" i="20"/>
  <c r="Q103" i="20"/>
  <c r="Q105" i="20"/>
  <c r="Q106" i="20"/>
  <c r="Q107" i="20"/>
  <c r="X108" i="20"/>
  <c r="Q111" i="20"/>
  <c r="R100" i="20"/>
  <c r="K102" i="20"/>
  <c r="K103" i="20"/>
  <c r="K104" i="20"/>
  <c r="K105" i="20"/>
  <c r="K106" i="20"/>
  <c r="K107" i="20"/>
  <c r="K108" i="20"/>
  <c r="R111" i="20"/>
  <c r="R112" i="20"/>
  <c r="K114" i="20"/>
  <c r="K115" i="20"/>
  <c r="K116" i="20"/>
  <c r="K117" i="20"/>
  <c r="R118" i="20"/>
  <c r="K119" i="20"/>
  <c r="K121" i="20"/>
  <c r="R122" i="20"/>
  <c r="K123" i="20"/>
  <c r="R124" i="20"/>
  <c r="K126" i="20"/>
  <c r="K127" i="20"/>
  <c r="K128" i="20"/>
  <c r="R129" i="20"/>
  <c r="K130" i="20"/>
  <c r="K131" i="20"/>
  <c r="R131" i="20"/>
  <c r="K132" i="20"/>
  <c r="R132" i="20"/>
  <c r="K133" i="20"/>
  <c r="R133" i="20"/>
  <c r="K134" i="20"/>
  <c r="R134" i="20"/>
  <c r="K135" i="20"/>
  <c r="R135" i="20"/>
  <c r="K136" i="20"/>
  <c r="R136" i="20"/>
  <c r="K137" i="20"/>
  <c r="R137" i="20"/>
  <c r="K138" i="20"/>
  <c r="R138" i="20"/>
  <c r="K139" i="20"/>
  <c r="R141" i="20"/>
  <c r="R142" i="20"/>
  <c r="Q146" i="20"/>
  <c r="Q147" i="20"/>
  <c r="Q148" i="20"/>
  <c r="Q149" i="20"/>
  <c r="Q150" i="20"/>
  <c r="Q151" i="20"/>
  <c r="K155" i="20"/>
  <c r="Q167" i="20"/>
  <c r="Q155" i="20"/>
  <c r="K101" i="20"/>
  <c r="K110" i="20"/>
  <c r="K113" i="20"/>
  <c r="K120" i="20"/>
  <c r="K125" i="20"/>
  <c r="R139" i="20"/>
  <c r="K140" i="20"/>
  <c r="R140" i="20"/>
  <c r="K141" i="20"/>
  <c r="R144" i="20"/>
  <c r="R145" i="20"/>
  <c r="R152" i="20"/>
  <c r="K166" i="20"/>
  <c r="R154" i="20"/>
  <c r="K154" i="20"/>
  <c r="Q156" i="20"/>
  <c r="Q157" i="20"/>
  <c r="Q158" i="20"/>
  <c r="Q159" i="20"/>
  <c r="Q160" i="20"/>
  <c r="Q161" i="20"/>
  <c r="Q162" i="20"/>
  <c r="Q163" i="20"/>
  <c r="K164" i="20"/>
  <c r="R166" i="20"/>
  <c r="K167" i="20"/>
  <c r="R167" i="20"/>
  <c r="Q168" i="20"/>
  <c r="K169" i="20"/>
  <c r="R169" i="20"/>
  <c r="K171" i="20"/>
  <c r="R171" i="20"/>
  <c r="Q172" i="20"/>
  <c r="Q173" i="20"/>
  <c r="K174" i="20"/>
  <c r="K176" i="20"/>
  <c r="Q177" i="20"/>
  <c r="Q178" i="20"/>
  <c r="Q179" i="20"/>
  <c r="K180" i="20"/>
  <c r="Q181" i="20"/>
  <c r="K182" i="20"/>
  <c r="Q185" i="20"/>
  <c r="Q192" i="20"/>
  <c r="Q193" i="20"/>
  <c r="R157" i="20"/>
  <c r="R159" i="20"/>
  <c r="R162" i="20"/>
  <c r="R168" i="20"/>
  <c r="R172" i="20"/>
  <c r="R178" i="20"/>
  <c r="Q183" i="20"/>
  <c r="Q187" i="20"/>
  <c r="Q189" i="20"/>
  <c r="Q191" i="20"/>
  <c r="K184" i="20"/>
  <c r="K186" i="20"/>
  <c r="K188" i="20"/>
  <c r="K190" i="20"/>
  <c r="K191" i="20"/>
  <c r="K192" i="20"/>
  <c r="K194" i="20"/>
  <c r="K196" i="20"/>
  <c r="K198" i="20"/>
  <c r="K200" i="20"/>
  <c r="R201" i="20"/>
  <c r="K202" i="20"/>
  <c r="K203" i="20"/>
  <c r="K204" i="20"/>
  <c r="K206" i="20"/>
  <c r="K208" i="20"/>
  <c r="K210" i="20"/>
  <c r="K212" i="20"/>
  <c r="K193" i="20"/>
  <c r="K195" i="20"/>
  <c r="K197" i="20"/>
  <c r="K199" i="20"/>
  <c r="R199" i="20"/>
  <c r="X199" i="20"/>
  <c r="Q200" i="20"/>
  <c r="K201" i="20"/>
  <c r="K205" i="20"/>
  <c r="K207" i="20"/>
  <c r="K209" i="20"/>
  <c r="R11" i="18"/>
  <c r="R12" i="18"/>
  <c r="K12" i="18"/>
  <c r="K13" i="18"/>
  <c r="R13" i="18"/>
  <c r="R14" i="18"/>
  <c r="R15" i="18"/>
  <c r="K17" i="18"/>
  <c r="R17" i="18"/>
  <c r="K19" i="18"/>
  <c r="K20" i="18"/>
  <c r="K27" i="18"/>
  <c r="R29" i="18"/>
  <c r="K32" i="18"/>
  <c r="R32" i="18"/>
  <c r="R20" i="18"/>
  <c r="R21" i="18"/>
  <c r="R22" i="18"/>
  <c r="R23" i="18"/>
  <c r="R24" i="18"/>
  <c r="R25" i="18"/>
  <c r="R27" i="18"/>
  <c r="K29" i="18"/>
  <c r="R30" i="18"/>
  <c r="S40" i="20"/>
  <c r="S219" i="20"/>
  <c r="X207" i="20"/>
  <c r="Y219" i="20"/>
  <c r="S44" i="20"/>
  <c r="S33" i="20"/>
  <c r="S49" i="20"/>
  <c r="S28" i="20"/>
  <c r="X33" i="20"/>
  <c r="Y33" i="20"/>
  <c r="Y185" i="20"/>
  <c r="Y24" i="20"/>
  <c r="S106" i="20"/>
  <c r="S101" i="20"/>
  <c r="X28" i="20"/>
  <c r="Y28" i="20"/>
  <c r="S16" i="18"/>
  <c r="Y31" i="20"/>
  <c r="S22" i="20"/>
  <c r="X22" i="20"/>
  <c r="Y22" i="20"/>
  <c r="Y191" i="20"/>
  <c r="S89" i="20"/>
  <c r="S81" i="20"/>
  <c r="S38" i="20"/>
  <c r="S108" i="20"/>
  <c r="S19" i="18"/>
  <c r="X16" i="18"/>
  <c r="AS16" i="18"/>
  <c r="Y30" i="20"/>
  <c r="S34" i="20"/>
  <c r="S116" i="20"/>
  <c r="Y56" i="20"/>
  <c r="S43" i="20"/>
  <c r="S55" i="20"/>
  <c r="Y182" i="20"/>
  <c r="S177" i="20"/>
  <c r="X163" i="20"/>
  <c r="Y163" i="20"/>
  <c r="S175" i="20"/>
  <c r="X213" i="20"/>
  <c r="X211" i="20"/>
  <c r="S212" i="20"/>
  <c r="X204" i="20"/>
  <c r="S204" i="20"/>
  <c r="S200" i="20"/>
  <c r="S197" i="20"/>
  <c r="S182" i="20"/>
  <c r="S192" i="20"/>
  <c r="S183" i="20"/>
  <c r="S188" i="20"/>
  <c r="S195" i="20"/>
  <c r="S191" i="20"/>
  <c r="S198" i="20"/>
  <c r="S187" i="20"/>
  <c r="S186" i="20"/>
  <c r="S176" i="20"/>
  <c r="Y176" i="20"/>
  <c r="X174" i="20"/>
  <c r="Y155" i="20"/>
  <c r="S163" i="20"/>
  <c r="S165" i="20"/>
  <c r="S160" i="20"/>
  <c r="S128" i="20"/>
  <c r="S119" i="20"/>
  <c r="S121" i="20"/>
  <c r="S120" i="20"/>
  <c r="X107" i="20"/>
  <c r="Y119" i="20"/>
  <c r="S125" i="20"/>
  <c r="Y121" i="20"/>
  <c r="X89" i="20"/>
  <c r="S113" i="20"/>
  <c r="X94" i="20"/>
  <c r="Y94" i="20"/>
  <c r="S103" i="20"/>
  <c r="S91" i="20"/>
  <c r="Y110" i="20"/>
  <c r="S109" i="20"/>
  <c r="S107" i="20"/>
  <c r="S110" i="20"/>
  <c r="Y114" i="20"/>
  <c r="S105" i="20"/>
  <c r="S94" i="20"/>
  <c r="S88" i="20"/>
  <c r="Y93" i="20"/>
  <c r="S84" i="20"/>
  <c r="S98" i="20"/>
  <c r="X76" i="20"/>
  <c r="Y88" i="20"/>
  <c r="S76" i="20"/>
  <c r="S62" i="20"/>
  <c r="S68" i="20"/>
  <c r="S56" i="20"/>
  <c r="AR31" i="18"/>
  <c r="X33" i="18"/>
  <c r="AR28" i="18"/>
  <c r="S117" i="20"/>
  <c r="Y161" i="20"/>
  <c r="S190" i="20"/>
  <c r="S173" i="20"/>
  <c r="S92" i="20"/>
  <c r="S26" i="20"/>
  <c r="S42" i="20"/>
  <c r="S126" i="20"/>
  <c r="X18" i="18"/>
  <c r="AS18" i="18" s="1"/>
  <c r="AR19" i="18"/>
  <c r="S209" i="20"/>
  <c r="S203" i="20"/>
  <c r="Y101" i="20"/>
  <c r="X126" i="20"/>
  <c r="Y126" i="20"/>
  <c r="S93" i="20"/>
  <c r="S53" i="20"/>
  <c r="S47" i="20"/>
  <c r="S96" i="20"/>
  <c r="X43" i="20"/>
  <c r="S205" i="20"/>
  <c r="S194" i="20"/>
  <c r="S155" i="20"/>
  <c r="S130" i="20"/>
  <c r="S114" i="20"/>
  <c r="S104" i="20"/>
  <c r="S73" i="20"/>
  <c r="S67" i="20"/>
  <c r="Y53" i="20"/>
  <c r="S41" i="20"/>
  <c r="X96" i="20"/>
  <c r="Y108" i="20"/>
  <c r="S30" i="20"/>
  <c r="S102" i="20"/>
  <c r="Y158" i="20"/>
  <c r="S207" i="20"/>
  <c r="X208" i="20"/>
  <c r="S206" i="20"/>
  <c r="S26" i="18"/>
  <c r="AR26" i="18"/>
  <c r="X10" i="18"/>
  <c r="AS10" i="18"/>
  <c r="X209" i="20"/>
  <c r="S185" i="20"/>
  <c r="Y160" i="20"/>
  <c r="X115" i="20"/>
  <c r="Y115" i="20"/>
  <c r="X104" i="20"/>
  <c r="Y104" i="20"/>
  <c r="Y109" i="20"/>
  <c r="S31" i="20"/>
  <c r="S210" i="20"/>
  <c r="S222" i="20"/>
  <c r="X202" i="20"/>
  <c r="X205" i="20"/>
  <c r="X203" i="20"/>
  <c r="S170" i="20"/>
  <c r="S161" i="20"/>
  <c r="S158" i="20"/>
  <c r="X177" i="20"/>
  <c r="Y177" i="20"/>
  <c r="S115" i="20"/>
  <c r="X105" i="20"/>
  <c r="Y105" i="20"/>
  <c r="Y68" i="20"/>
  <c r="X90" i="20"/>
  <c r="Y102" i="20"/>
  <c r="S54" i="20"/>
  <c r="Y26" i="20"/>
  <c r="S24" i="20"/>
  <c r="X212" i="20"/>
  <c r="S224" i="20"/>
  <c r="S33" i="18"/>
  <c r="AR33" i="18"/>
  <c r="X210" i="20"/>
  <c r="S208" i="20"/>
  <c r="S202" i="20"/>
  <c r="S196" i="20"/>
  <c r="X206" i="20"/>
  <c r="Y165" i="20"/>
  <c r="S156" i="20"/>
  <c r="S153" i="20"/>
  <c r="Y125" i="20"/>
  <c r="Y103" i="20"/>
  <c r="S95" i="20"/>
  <c r="Y54" i="20"/>
  <c r="S189" i="20"/>
  <c r="S193" i="20"/>
  <c r="S199" i="20"/>
  <c r="S201" i="20"/>
  <c r="X201" i="20"/>
  <c r="S211" i="20"/>
  <c r="X172" i="20"/>
  <c r="Y172" i="20"/>
  <c r="S172" i="20"/>
  <c r="X162" i="20"/>
  <c r="Y162" i="20"/>
  <c r="S162" i="20"/>
  <c r="X157" i="20"/>
  <c r="S157" i="20"/>
  <c r="S171" i="20"/>
  <c r="X171" i="20"/>
  <c r="Y183" i="20"/>
  <c r="S167" i="20"/>
  <c r="X167" i="20"/>
  <c r="Y167" i="20"/>
  <c r="S166" i="20"/>
  <c r="X166" i="20"/>
  <c r="X145" i="20"/>
  <c r="S145" i="20"/>
  <c r="Y173" i="20"/>
  <c r="S141" i="20"/>
  <c r="X141" i="20"/>
  <c r="S138" i="20"/>
  <c r="X138" i="20"/>
  <c r="Y150" i="20"/>
  <c r="S137" i="20"/>
  <c r="X137" i="20"/>
  <c r="Y137" i="20"/>
  <c r="S136" i="20"/>
  <c r="X136" i="20"/>
  <c r="Y148" i="20"/>
  <c r="S135" i="20"/>
  <c r="X135" i="20"/>
  <c r="Y135" i="20"/>
  <c r="S134" i="20"/>
  <c r="X134" i="20"/>
  <c r="Y146" i="20"/>
  <c r="S133" i="20"/>
  <c r="X133" i="20"/>
  <c r="Y133" i="20"/>
  <c r="S132" i="20"/>
  <c r="X132" i="20"/>
  <c r="Y132" i="20"/>
  <c r="S131" i="20"/>
  <c r="X131" i="20"/>
  <c r="Y131" i="20"/>
  <c r="S118" i="20"/>
  <c r="X118" i="20"/>
  <c r="Y118" i="20"/>
  <c r="S111" i="20"/>
  <c r="X111" i="20"/>
  <c r="Y123" i="20"/>
  <c r="S100" i="20"/>
  <c r="X100" i="20"/>
  <c r="Y100" i="20"/>
  <c r="S123" i="20"/>
  <c r="Y113" i="20"/>
  <c r="X78" i="20"/>
  <c r="S78" i="20"/>
  <c r="X75" i="20"/>
  <c r="S75" i="20"/>
  <c r="X71" i="20"/>
  <c r="S71" i="20"/>
  <c r="X58" i="20"/>
  <c r="S58" i="20"/>
  <c r="Y120" i="20"/>
  <c r="S99" i="20"/>
  <c r="X99" i="20"/>
  <c r="X85" i="20"/>
  <c r="Y85" i="20"/>
  <c r="S85" i="20"/>
  <c r="X74" i="20"/>
  <c r="Y74" i="20"/>
  <c r="S74" i="20"/>
  <c r="X70" i="20"/>
  <c r="Y82" i="20"/>
  <c r="S70" i="20"/>
  <c r="X57" i="20"/>
  <c r="S57" i="20"/>
  <c r="S86" i="20"/>
  <c r="S82" i="20"/>
  <c r="X52" i="20"/>
  <c r="Y52" i="20"/>
  <c r="S52" i="20"/>
  <c r="X48" i="20"/>
  <c r="Y60" i="20"/>
  <c r="S48" i="20"/>
  <c r="X35" i="20"/>
  <c r="Y47" i="20"/>
  <c r="S35" i="20"/>
  <c r="X51" i="20"/>
  <c r="Y51" i="20"/>
  <c r="S51" i="20"/>
  <c r="X50" i="20"/>
  <c r="Y50" i="20"/>
  <c r="S50" i="20"/>
  <c r="X27" i="20"/>
  <c r="Y27" i="20"/>
  <c r="S27" i="20"/>
  <c r="S97" i="20"/>
  <c r="S90" i="20"/>
  <c r="S60" i="20"/>
  <c r="X36" i="20"/>
  <c r="Y36" i="20"/>
  <c r="S36" i="20"/>
  <c r="X32" i="20"/>
  <c r="Y32" i="20"/>
  <c r="S32" i="20"/>
  <c r="X25" i="20"/>
  <c r="Y25" i="20"/>
  <c r="S25" i="20"/>
  <c r="S213" i="20"/>
  <c r="X178" i="20"/>
  <c r="S178" i="20"/>
  <c r="X168" i="20"/>
  <c r="Y168" i="20"/>
  <c r="S168" i="20"/>
  <c r="X159" i="20"/>
  <c r="Y159" i="20"/>
  <c r="S159" i="20"/>
  <c r="S184" i="20"/>
  <c r="S169" i="20"/>
  <c r="X169" i="20"/>
  <c r="S180" i="20"/>
  <c r="S174" i="20"/>
  <c r="X154" i="20"/>
  <c r="S154" i="20"/>
  <c r="X152" i="20"/>
  <c r="S152" i="20"/>
  <c r="X144" i="20"/>
  <c r="S144" i="20"/>
  <c r="X140" i="20"/>
  <c r="Y140" i="20"/>
  <c r="S140" i="20"/>
  <c r="X139" i="20"/>
  <c r="Y139" i="20"/>
  <c r="S139" i="20"/>
  <c r="S181" i="20"/>
  <c r="S179" i="20"/>
  <c r="Y170" i="20"/>
  <c r="S164" i="20"/>
  <c r="S142" i="20"/>
  <c r="X142" i="20"/>
  <c r="Y142" i="20"/>
  <c r="S129" i="20"/>
  <c r="X129" i="20"/>
  <c r="Y129" i="20"/>
  <c r="S124" i="20"/>
  <c r="X124" i="20"/>
  <c r="S122" i="20"/>
  <c r="X122" i="20"/>
  <c r="Y122" i="20"/>
  <c r="S112" i="20"/>
  <c r="X112" i="20"/>
  <c r="Y156" i="20"/>
  <c r="S151" i="20"/>
  <c r="S150" i="20"/>
  <c r="S149" i="20"/>
  <c r="S148" i="20"/>
  <c r="S147" i="20"/>
  <c r="S146" i="20"/>
  <c r="S143" i="20"/>
  <c r="X79" i="20"/>
  <c r="Y79" i="20"/>
  <c r="S79" i="20"/>
  <c r="X77" i="20"/>
  <c r="S77" i="20"/>
  <c r="X72" i="20"/>
  <c r="Y72" i="20"/>
  <c r="S72" i="20"/>
  <c r="X69" i="20"/>
  <c r="S69" i="20"/>
  <c r="Y128" i="20"/>
  <c r="X87" i="20"/>
  <c r="S87" i="20"/>
  <c r="X83" i="20"/>
  <c r="S83" i="20"/>
  <c r="X80" i="20"/>
  <c r="Y80" i="20"/>
  <c r="S80" i="20"/>
  <c r="X66" i="20"/>
  <c r="Y66" i="20"/>
  <c r="S66" i="20"/>
  <c r="X65" i="20"/>
  <c r="Y65" i="20"/>
  <c r="S65" i="20"/>
  <c r="X64" i="20"/>
  <c r="S64" i="20"/>
  <c r="X63" i="20"/>
  <c r="S63" i="20"/>
  <c r="X61" i="20"/>
  <c r="Y61" i="20"/>
  <c r="S61" i="20"/>
  <c r="X59" i="20"/>
  <c r="Y59" i="20"/>
  <c r="S59" i="20"/>
  <c r="X46" i="20"/>
  <c r="Y46" i="20"/>
  <c r="S46" i="20"/>
  <c r="X45" i="20"/>
  <c r="S45" i="20"/>
  <c r="X23" i="20"/>
  <c r="Y23" i="20"/>
  <c r="S23" i="20"/>
  <c r="Y98" i="20"/>
  <c r="X37" i="20"/>
  <c r="S37" i="20"/>
  <c r="X29" i="20"/>
  <c r="S29" i="20"/>
  <c r="Y42" i="20"/>
  <c r="S39" i="20"/>
  <c r="Y38" i="20"/>
  <c r="AR30" i="18"/>
  <c r="X30" i="18"/>
  <c r="S30" i="18"/>
  <c r="AR27" i="18"/>
  <c r="X27" i="18"/>
  <c r="S27" i="18"/>
  <c r="AR24" i="18"/>
  <c r="X24" i="18"/>
  <c r="S24" i="18"/>
  <c r="AR22" i="18"/>
  <c r="X22" i="18"/>
  <c r="S22" i="18"/>
  <c r="AR20" i="18"/>
  <c r="X20" i="18"/>
  <c r="S20" i="18"/>
  <c r="AR14" i="18"/>
  <c r="X14" i="18"/>
  <c r="S14" i="18"/>
  <c r="S28" i="18"/>
  <c r="AR12" i="18"/>
  <c r="X12" i="18"/>
  <c r="S12" i="18"/>
  <c r="AR25" i="18"/>
  <c r="X25" i="18"/>
  <c r="S25" i="18"/>
  <c r="AR23" i="18"/>
  <c r="X23" i="18"/>
  <c r="S23" i="18"/>
  <c r="AR21" i="18"/>
  <c r="X21" i="18"/>
  <c r="S21" i="18"/>
  <c r="AR32" i="18"/>
  <c r="S32" i="18"/>
  <c r="X32" i="18"/>
  <c r="AR29" i="18"/>
  <c r="X29" i="18"/>
  <c r="AS29" i="18" s="1"/>
  <c r="S29" i="18"/>
  <c r="AR17" i="18"/>
  <c r="X17" i="18"/>
  <c r="S17" i="18"/>
  <c r="AR15" i="18"/>
  <c r="X15" i="18"/>
  <c r="S15" i="18"/>
  <c r="AR13" i="18"/>
  <c r="X13" i="18"/>
  <c r="S13" i="18"/>
  <c r="S18" i="18"/>
  <c r="S31" i="18"/>
  <c r="AR11" i="18"/>
  <c r="X11" i="18"/>
  <c r="S11" i="18"/>
  <c r="Y44" i="20"/>
  <c r="Y89" i="20"/>
  <c r="Y45" i="20"/>
  <c r="Y40" i="20"/>
  <c r="Y34" i="20"/>
  <c r="Y84" i="20"/>
  <c r="Y83" i="20"/>
  <c r="Y23" i="18"/>
  <c r="Y63" i="20"/>
  <c r="Y149" i="20"/>
  <c r="Y43" i="20"/>
  <c r="Y55" i="20"/>
  <c r="Y169" i="20"/>
  <c r="Y175" i="20"/>
  <c r="Y147" i="20"/>
  <c r="Y179" i="20"/>
  <c r="Y107" i="20"/>
  <c r="Y117" i="20"/>
  <c r="Y116" i="20"/>
  <c r="Y106" i="20"/>
  <c r="Y112" i="20"/>
  <c r="Y90" i="20"/>
  <c r="Y91" i="20"/>
  <c r="AS33" i="18"/>
  <c r="Y18" i="18"/>
  <c r="Y69" i="20"/>
  <c r="Y67" i="20"/>
  <c r="Y96" i="20"/>
  <c r="Y87" i="20"/>
  <c r="Y143" i="20"/>
  <c r="Y97" i="20"/>
  <c r="Y73" i="20"/>
  <c r="Y138" i="20"/>
  <c r="Y92" i="20"/>
  <c r="Y62" i="20"/>
  <c r="Y127" i="20"/>
  <c r="Y81" i="20"/>
  <c r="Y86" i="20"/>
  <c r="Y64" i="20"/>
  <c r="Y178" i="20"/>
  <c r="Y48" i="20"/>
  <c r="Y70" i="20"/>
  <c r="Y130" i="20"/>
  <c r="Y37" i="20"/>
  <c r="Y95" i="20"/>
  <c r="Y76" i="20"/>
  <c r="Y144" i="20"/>
  <c r="Y154" i="20"/>
  <c r="Y174" i="20"/>
  <c r="Y77" i="20"/>
  <c r="Y124" i="20"/>
  <c r="Y39" i="20"/>
  <c r="Y99" i="20"/>
  <c r="Y151" i="20"/>
  <c r="Y181" i="20"/>
  <c r="Y145" i="20"/>
  <c r="Y180" i="20"/>
  <c r="Y157" i="20"/>
  <c r="Y29" i="20"/>
  <c r="Y41" i="20"/>
  <c r="Y152" i="20"/>
  <c r="Y49" i="20"/>
  <c r="Y35" i="20"/>
  <c r="Y57" i="20"/>
  <c r="Y58" i="20"/>
  <c r="Y71" i="20"/>
  <c r="Y75" i="20"/>
  <c r="Y78" i="20"/>
  <c r="Y111" i="20"/>
  <c r="Y134" i="20"/>
  <c r="Y136" i="20"/>
  <c r="Y141" i="20"/>
  <c r="Y153" i="20"/>
  <c r="Y164" i="20"/>
  <c r="Y166" i="20"/>
  <c r="Y171" i="20"/>
  <c r="Y11" i="18"/>
  <c r="AS11" i="18"/>
  <c r="AS15" i="18"/>
  <c r="Y15" i="18"/>
  <c r="Y16" i="18"/>
  <c r="AS32" i="18"/>
  <c r="Y21" i="18"/>
  <c r="AS21" i="18"/>
  <c r="Y25" i="18"/>
  <c r="AS25" i="18"/>
  <c r="Y33" i="18"/>
  <c r="AS20" i="18"/>
  <c r="Y24" i="18"/>
  <c r="AS24" i="18"/>
  <c r="AS30" i="18"/>
  <c r="Y30" i="18"/>
  <c r="AS13" i="18"/>
  <c r="Y13" i="18"/>
  <c r="AS17" i="18"/>
  <c r="Y17" i="18"/>
  <c r="AS23" i="18"/>
  <c r="AS12" i="18"/>
  <c r="Y12" i="18"/>
  <c r="AS14" i="18"/>
  <c r="Y14" i="18"/>
  <c r="Y22" i="18"/>
  <c r="AS22" i="18"/>
  <c r="AS27" i="18"/>
  <c r="Q321" i="20" l="1"/>
  <c r="K320" i="20"/>
  <c r="E40" i="18"/>
  <c r="M40" i="18"/>
  <c r="U39" i="18"/>
  <c r="P40" i="18"/>
  <c r="Q40" i="18" s="1"/>
  <c r="W38" i="18"/>
  <c r="Q35" i="18"/>
  <c r="L52" i="18"/>
  <c r="R39" i="18"/>
  <c r="U37" i="18"/>
  <c r="U40" i="18"/>
  <c r="J40" i="18"/>
  <c r="W40" i="18"/>
  <c r="U41" i="18"/>
  <c r="Y31" i="18"/>
  <c r="AS31" i="18"/>
  <c r="Y32" i="18"/>
  <c r="AR34" i="18"/>
  <c r="X34" i="18"/>
  <c r="S34" i="18"/>
  <c r="AR39" i="18"/>
  <c r="X39" i="18"/>
  <c r="AS39" i="18" s="1"/>
  <c r="AS26" i="18"/>
  <c r="Y26" i="18"/>
  <c r="Y27" i="18"/>
  <c r="Y29" i="18"/>
  <c r="Y28" i="18"/>
  <c r="AS28" i="18"/>
  <c r="AS19" i="18"/>
  <c r="Y19" i="18"/>
  <c r="Y20" i="18"/>
  <c r="R40" i="18"/>
  <c r="K40" i="18"/>
  <c r="P53" i="18"/>
  <c r="I38" i="18"/>
  <c r="U38" i="18"/>
  <c r="F53" i="18"/>
  <c r="O40" i="18"/>
  <c r="P41" i="18"/>
  <c r="Q41" i="18" s="1"/>
  <c r="U42" i="18"/>
  <c r="U43" i="18"/>
  <c r="E42" i="18"/>
  <c r="E43" i="18"/>
  <c r="J35" i="18"/>
  <c r="O36" i="18"/>
  <c r="P36" i="18"/>
  <c r="G37" i="18"/>
  <c r="T53" i="18"/>
  <c r="J38" i="18"/>
  <c r="G41" i="18"/>
  <c r="W42" i="18"/>
  <c r="W43" i="18"/>
  <c r="O42" i="18"/>
  <c r="O43" i="18"/>
  <c r="M36" i="18"/>
  <c r="J37" i="18"/>
  <c r="G42" i="18"/>
  <c r="G43" i="18"/>
  <c r="Q308" i="20"/>
  <c r="Q320" i="20"/>
  <c r="Q309" i="20"/>
  <c r="R310" i="20"/>
  <c r="X310" i="20" s="1"/>
  <c r="Y310" i="20" s="1"/>
  <c r="R311" i="20"/>
  <c r="X311" i="20" s="1"/>
  <c r="Q319" i="20"/>
  <c r="Q312" i="20"/>
  <c r="Q313" i="20"/>
  <c r="P42" i="18"/>
  <c r="K309" i="20"/>
  <c r="K318" i="20"/>
  <c r="R309" i="20"/>
  <c r="S309" i="20" s="1"/>
  <c r="J42" i="18"/>
  <c r="R313" i="20"/>
  <c r="X313" i="20" s="1"/>
  <c r="K316" i="20"/>
  <c r="K319" i="20"/>
  <c r="R321" i="20"/>
  <c r="S333" i="20" s="1"/>
  <c r="R320" i="20"/>
  <c r="R319" i="20"/>
  <c r="R318" i="20"/>
  <c r="S318" i="20" s="1"/>
  <c r="R317" i="20"/>
  <c r="Q317" i="20"/>
  <c r="Q301" i="20"/>
  <c r="R299" i="20"/>
  <c r="X299" i="20" s="1"/>
  <c r="R301" i="20"/>
  <c r="S301" i="20" s="1"/>
  <c r="Q300" i="20"/>
  <c r="R306" i="20"/>
  <c r="S306" i="20" s="1"/>
  <c r="Q315" i="20"/>
  <c r="Q318" i="20"/>
  <c r="R303" i="20"/>
  <c r="S303" i="20" s="1"/>
  <c r="M42" i="18"/>
  <c r="Q314" i="20"/>
  <c r="Q316" i="20"/>
  <c r="Q305" i="20"/>
  <c r="R302" i="20"/>
  <c r="R305" i="20"/>
  <c r="S317" i="20" s="1"/>
  <c r="Q297" i="20"/>
  <c r="R295" i="20"/>
  <c r="S307" i="20" s="1"/>
  <c r="R297" i="20"/>
  <c r="X297" i="20" s="1"/>
  <c r="Y309" i="20" s="1"/>
  <c r="S299" i="20"/>
  <c r="S313" i="20"/>
  <c r="S308" i="20"/>
  <c r="S296" i="20"/>
  <c r="X296" i="20"/>
  <c r="Y308" i="20" s="1"/>
  <c r="K41" i="18"/>
  <c r="S314" i="20"/>
  <c r="S302" i="20"/>
  <c r="X295" i="20"/>
  <c r="Y307" i="20" s="1"/>
  <c r="Y298" i="20"/>
  <c r="S297" i="20"/>
  <c r="K296" i="20"/>
  <c r="K308" i="20"/>
  <c r="K303" i="20"/>
  <c r="R304" i="20"/>
  <c r="S304" i="20" s="1"/>
  <c r="K314" i="20"/>
  <c r="K317" i="20"/>
  <c r="S298" i="20"/>
  <c r="K302" i="20"/>
  <c r="S310" i="20"/>
  <c r="K311" i="20"/>
  <c r="K300" i="20"/>
  <c r="R300" i="20"/>
  <c r="K315" i="20"/>
  <c r="R316" i="20"/>
  <c r="R315" i="20"/>
  <c r="S315" i="20" s="1"/>
  <c r="S320" i="20" l="1"/>
  <c r="S332" i="20"/>
  <c r="S319" i="20"/>
  <c r="S331" i="20"/>
  <c r="R38" i="18"/>
  <c r="K38" i="18"/>
  <c r="Q36" i="18"/>
  <c r="P52" i="18"/>
  <c r="AR40" i="18"/>
  <c r="X40" i="18"/>
  <c r="AS40" i="18" s="1"/>
  <c r="S40" i="18"/>
  <c r="K37" i="18"/>
  <c r="J53" i="18"/>
  <c r="R37" i="18"/>
  <c r="Q37" i="18"/>
  <c r="R36" i="18"/>
  <c r="R41" i="18"/>
  <c r="AR41" i="18" s="1"/>
  <c r="R42" i="18"/>
  <c r="S43" i="18" s="1"/>
  <c r="K43" i="18"/>
  <c r="Q42" i="18"/>
  <c r="Q43" i="18"/>
  <c r="K39" i="18"/>
  <c r="R35" i="18"/>
  <c r="K36" i="18"/>
  <c r="K35" i="18"/>
  <c r="Y34" i="18"/>
  <c r="AS34" i="18"/>
  <c r="S321" i="20"/>
  <c r="K42" i="18"/>
  <c r="X301" i="20"/>
  <c r="Y301" i="20" s="1"/>
  <c r="S311" i="20"/>
  <c r="S295" i="20"/>
  <c r="S316" i="20"/>
  <c r="S305" i="20"/>
  <c r="Y313" i="20"/>
  <c r="S42" i="18"/>
  <c r="X300" i="20"/>
  <c r="S312" i="20"/>
  <c r="S300" i="20"/>
  <c r="S41" i="18"/>
  <c r="X41" i="18"/>
  <c r="AS41" i="18" s="1"/>
  <c r="Y311" i="20"/>
  <c r="Y299" i="20"/>
  <c r="X42" i="18" l="1"/>
  <c r="Y43" i="18" s="1"/>
  <c r="X38" i="18"/>
  <c r="AS38" i="18" s="1"/>
  <c r="AR38" i="18"/>
  <c r="S38" i="18"/>
  <c r="S39" i="18"/>
  <c r="AR42" i="18"/>
  <c r="AS36" i="18"/>
  <c r="R52" i="18"/>
  <c r="S36" i="18"/>
  <c r="AR36" i="18"/>
  <c r="X35" i="18"/>
  <c r="AR35" i="18"/>
  <c r="S35" i="18"/>
  <c r="X37" i="18"/>
  <c r="R53" i="18"/>
  <c r="S37" i="18"/>
  <c r="AR37" i="18"/>
  <c r="Y42" i="18"/>
  <c r="AS42" i="18"/>
  <c r="Y300" i="20"/>
  <c r="Y312" i="20"/>
  <c r="Y35" i="18" l="1"/>
  <c r="AS35" i="18"/>
  <c r="AS37" i="18"/>
  <c r="X53" i="18"/>
</calcChain>
</file>

<file path=xl/sharedStrings.xml><?xml version="1.0" encoding="utf-8"?>
<sst xmlns="http://schemas.openxmlformats.org/spreadsheetml/2006/main" count="4578" uniqueCount="399">
  <si>
    <t>うちチーズ向け</t>
    <rPh sb="5" eb="6">
      <t>ム</t>
    </rPh>
    <phoneticPr fontId="2"/>
  </si>
  <si>
    <t>2008</t>
  </si>
  <si>
    <t>前年比</t>
    <rPh sb="0" eb="3">
      <t>ゼンネンヒ</t>
    </rPh>
    <phoneticPr fontId="2"/>
  </si>
  <si>
    <t>6</t>
  </si>
  <si>
    <t>7</t>
  </si>
  <si>
    <t>8</t>
  </si>
  <si>
    <t>9</t>
  </si>
  <si>
    <t>10</t>
  </si>
  <si>
    <t>11</t>
  </si>
  <si>
    <t>12</t>
  </si>
  <si>
    <t>4</t>
  </si>
  <si>
    <t>5</t>
  </si>
  <si>
    <t>2</t>
  </si>
  <si>
    <t>3</t>
  </si>
  <si>
    <t>年度</t>
    <rPh sb="0" eb="1">
      <t>ネン</t>
    </rPh>
    <rPh sb="1" eb="2">
      <t>ド</t>
    </rPh>
    <phoneticPr fontId="2"/>
  </si>
  <si>
    <t>うち欠減</t>
    <rPh sb="2" eb="3">
      <t>ケツ</t>
    </rPh>
    <rPh sb="3" eb="4">
      <t>ゲン</t>
    </rPh>
    <phoneticPr fontId="2"/>
  </si>
  <si>
    <t>うち業務用</t>
    <rPh sb="2" eb="4">
      <t>ギョウム</t>
    </rPh>
    <rPh sb="4" eb="5">
      <t>ヨウ</t>
    </rPh>
    <phoneticPr fontId="2"/>
  </si>
  <si>
    <t>うちクリーム等向け</t>
    <rPh sb="6" eb="7">
      <t>トウ</t>
    </rPh>
    <rPh sb="7" eb="8">
      <t>ム</t>
    </rPh>
    <phoneticPr fontId="2"/>
  </si>
  <si>
    <t>2000</t>
  </si>
  <si>
    <t>2009</t>
  </si>
  <si>
    <t>2011</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</si>
  <si>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</si>
  <si>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13</t>
  </si>
  <si>
    <t>14</t>
  </si>
  <si>
    <t>15</t>
  </si>
  <si>
    <t>16</t>
  </si>
  <si>
    <t>17</t>
  </si>
  <si>
    <t>18</t>
  </si>
  <si>
    <t>19</t>
  </si>
  <si>
    <t>20</t>
  </si>
  <si>
    <t>21</t>
  </si>
  <si>
    <t>22</t>
  </si>
  <si>
    <t>23</t>
  </si>
  <si>
    <t>24</t>
  </si>
  <si>
    <t>平成10/4</t>
    <rPh sb="0" eb="2">
      <t>ヘイセイ</t>
    </rPh>
    <phoneticPr fontId="21"/>
  </si>
  <si>
    <t>－</t>
    <phoneticPr fontId="2"/>
  </si>
  <si>
    <t>生乳需給実績(沖縄)</t>
    <rPh sb="7" eb="9">
      <t>オキナワ</t>
    </rPh>
    <phoneticPr fontId="2"/>
  </si>
  <si>
    <t>その他
②</t>
    <rPh sb="2" eb="3">
      <t>タ</t>
    </rPh>
    <phoneticPr fontId="2"/>
  </si>
  <si>
    <t>飲用
比率
⑧/⑦×100</t>
    <rPh sb="0" eb="2">
      <t>インヨウ</t>
    </rPh>
    <rPh sb="3" eb="5">
      <t>ヒリツ</t>
    </rPh>
    <phoneticPr fontId="2"/>
  </si>
  <si>
    <t>平成 2</t>
    <rPh sb="0" eb="2">
      <t>ヘイセイ</t>
    </rPh>
    <phoneticPr fontId="1"/>
  </si>
  <si>
    <t>－</t>
  </si>
  <si>
    <t>（単位：トン、％）</t>
    <phoneticPr fontId="2"/>
  </si>
  <si>
    <t>生乳生産量
①</t>
    <phoneticPr fontId="2"/>
  </si>
  <si>
    <t>乳製品
比率
⑨/⑦×100</t>
    <rPh sb="0" eb="3">
      <t>ニュウセイヒン</t>
    </rPh>
    <rPh sb="4" eb="6">
      <t>ヒリツ</t>
    </rPh>
    <phoneticPr fontId="2"/>
  </si>
  <si>
    <t>域内産生乳販売量
③＝①－②</t>
    <phoneticPr fontId="2"/>
  </si>
  <si>
    <t>生乳移出量
④</t>
    <phoneticPr fontId="2"/>
  </si>
  <si>
    <t>生乳移入量
⑤</t>
    <phoneticPr fontId="2"/>
  </si>
  <si>
    <t>純移出入量
⑥＝⑤－④</t>
    <phoneticPr fontId="2"/>
  </si>
  <si>
    <t>生乳域内処理量
⑦＝③＋⑥</t>
    <phoneticPr fontId="2"/>
  </si>
  <si>
    <t>牛乳等向け
処理量⑧</t>
    <phoneticPr fontId="2"/>
  </si>
  <si>
    <t>乳製品向け処理量
⑨＝⑦－⑧</t>
    <phoneticPr fontId="2"/>
  </si>
  <si>
    <t>1990</t>
    <phoneticPr fontId="2"/>
  </si>
  <si>
    <t>－</t>
    <phoneticPr fontId="2"/>
  </si>
  <si>
    <t>1991</t>
    <phoneticPr fontId="2"/>
  </si>
  <si>
    <t>3</t>
    <phoneticPr fontId="1"/>
  </si>
  <si>
    <t>1992</t>
    <phoneticPr fontId="2"/>
  </si>
  <si>
    <t>1993</t>
    <phoneticPr fontId="2"/>
  </si>
  <si>
    <t>1994</t>
    <phoneticPr fontId="2"/>
  </si>
  <si>
    <t>1995</t>
    <phoneticPr fontId="2"/>
  </si>
  <si>
    <t>1996</t>
    <phoneticPr fontId="2"/>
  </si>
  <si>
    <t>1997</t>
    <phoneticPr fontId="2"/>
  </si>
  <si>
    <t>1998</t>
    <phoneticPr fontId="2"/>
  </si>
  <si>
    <t>1999</t>
    <phoneticPr fontId="2"/>
  </si>
  <si>
    <t>2001</t>
    <phoneticPr fontId="18"/>
  </si>
  <si>
    <t>2002</t>
    <phoneticPr fontId="18"/>
  </si>
  <si>
    <t>2003</t>
    <phoneticPr fontId="18"/>
  </si>
  <si>
    <t>2004</t>
    <phoneticPr fontId="18"/>
  </si>
  <si>
    <t>2005</t>
    <phoneticPr fontId="18"/>
  </si>
  <si>
    <t>2006</t>
    <phoneticPr fontId="18"/>
  </si>
  <si>
    <t>2007</t>
    <phoneticPr fontId="18"/>
  </si>
  <si>
    <t>2010</t>
    <phoneticPr fontId="18"/>
  </si>
  <si>
    <t>2012</t>
    <phoneticPr fontId="18"/>
  </si>
  <si>
    <t>2013</t>
    <phoneticPr fontId="18"/>
  </si>
  <si>
    <t>25</t>
    <phoneticPr fontId="2"/>
  </si>
  <si>
    <t>生乳生産量
①</t>
    <phoneticPr fontId="2"/>
  </si>
  <si>
    <t>域内産生乳販売量
③＝①－②</t>
    <phoneticPr fontId="2"/>
  </si>
  <si>
    <t>生乳移入量
⑤</t>
    <phoneticPr fontId="2"/>
  </si>
  <si>
    <t>純移出入量
⑥＝⑤－④</t>
    <phoneticPr fontId="2"/>
  </si>
  <si>
    <t>生乳域内処理量
⑦＝③＋⑥</t>
    <phoneticPr fontId="2"/>
  </si>
  <si>
    <t>牛乳等向け
処理量⑧</t>
    <phoneticPr fontId="2"/>
  </si>
  <si>
    <t>乳製品向け処理量
⑨＝⑦－⑧</t>
    <phoneticPr fontId="2"/>
  </si>
  <si>
    <t>前年同月比</t>
    <phoneticPr fontId="2"/>
  </si>
  <si>
    <t>前年同月比</t>
    <phoneticPr fontId="2"/>
  </si>
  <si>
    <t>前年同月比</t>
    <phoneticPr fontId="2"/>
  </si>
  <si>
    <t>1998/4</t>
    <phoneticPr fontId="20"/>
  </si>
  <si>
    <t>－</t>
    <phoneticPr fontId="2"/>
  </si>
  <si>
    <t>5</t>
    <phoneticPr fontId="20"/>
  </si>
  <si>
    <t>5</t>
    <phoneticPr fontId="21"/>
  </si>
  <si>
    <t>－</t>
    <phoneticPr fontId="2"/>
  </si>
  <si>
    <t>6</t>
    <phoneticPr fontId="20"/>
  </si>
  <si>
    <t>6</t>
    <phoneticPr fontId="21"/>
  </si>
  <si>
    <t>7</t>
    <phoneticPr fontId="20"/>
  </si>
  <si>
    <t>7</t>
    <phoneticPr fontId="21"/>
  </si>
  <si>
    <t>8</t>
    <phoneticPr fontId="20"/>
  </si>
  <si>
    <t>8</t>
    <phoneticPr fontId="21"/>
  </si>
  <si>
    <t>－</t>
    <phoneticPr fontId="2"/>
  </si>
  <si>
    <t>9</t>
    <phoneticPr fontId="20"/>
  </si>
  <si>
    <t>9</t>
    <phoneticPr fontId="21"/>
  </si>
  <si>
    <t>10</t>
    <phoneticPr fontId="20"/>
  </si>
  <si>
    <t>10</t>
    <phoneticPr fontId="21"/>
  </si>
  <si>
    <t>11</t>
    <phoneticPr fontId="20"/>
  </si>
  <si>
    <t>11</t>
    <phoneticPr fontId="21"/>
  </si>
  <si>
    <t>12</t>
    <phoneticPr fontId="20"/>
  </si>
  <si>
    <t>12</t>
    <phoneticPr fontId="21"/>
  </si>
  <si>
    <t>1999/1</t>
    <phoneticPr fontId="20"/>
  </si>
  <si>
    <t>11/1</t>
    <phoneticPr fontId="21"/>
  </si>
  <si>
    <t>2</t>
    <phoneticPr fontId="20"/>
  </si>
  <si>
    <t>2</t>
    <phoneticPr fontId="21"/>
  </si>
  <si>
    <t>3</t>
    <phoneticPr fontId="20"/>
  </si>
  <si>
    <t>3</t>
    <phoneticPr fontId="21"/>
  </si>
  <si>
    <t>1999/4</t>
    <phoneticPr fontId="20"/>
  </si>
  <si>
    <t>11/4</t>
    <phoneticPr fontId="21"/>
  </si>
  <si>
    <t>5</t>
    <phoneticPr fontId="20"/>
  </si>
  <si>
    <t>5</t>
    <phoneticPr fontId="21"/>
  </si>
  <si>
    <t>6</t>
    <phoneticPr fontId="20"/>
  </si>
  <si>
    <t>6</t>
    <phoneticPr fontId="21"/>
  </si>
  <si>
    <t>7</t>
    <phoneticPr fontId="20"/>
  </si>
  <si>
    <t>7</t>
    <phoneticPr fontId="21"/>
  </si>
  <si>
    <t>8</t>
    <phoneticPr fontId="20"/>
  </si>
  <si>
    <t>2000/1</t>
    <phoneticPr fontId="20"/>
  </si>
  <si>
    <t>12/1</t>
    <phoneticPr fontId="21"/>
  </si>
  <si>
    <t>2000/4</t>
    <phoneticPr fontId="20"/>
  </si>
  <si>
    <t>12/4</t>
    <phoneticPr fontId="21"/>
  </si>
  <si>
    <t>2001/1</t>
    <phoneticPr fontId="20"/>
  </si>
  <si>
    <t>13/1</t>
    <phoneticPr fontId="21"/>
  </si>
  <si>
    <t>2001/4</t>
    <phoneticPr fontId="20"/>
  </si>
  <si>
    <t>13/4</t>
    <phoneticPr fontId="21"/>
  </si>
  <si>
    <t>2002/1</t>
    <phoneticPr fontId="20"/>
  </si>
  <si>
    <t>14/1</t>
    <phoneticPr fontId="21"/>
  </si>
  <si>
    <t>2002/4</t>
    <phoneticPr fontId="20"/>
  </si>
  <si>
    <t>14/4</t>
    <phoneticPr fontId="21"/>
  </si>
  <si>
    <t>2003/1</t>
    <phoneticPr fontId="20"/>
  </si>
  <si>
    <t>15/1</t>
    <phoneticPr fontId="21"/>
  </si>
  <si>
    <t>2003/4</t>
    <phoneticPr fontId="20"/>
  </si>
  <si>
    <t>15/4</t>
    <phoneticPr fontId="21"/>
  </si>
  <si>
    <t>2004/1</t>
    <phoneticPr fontId="20"/>
  </si>
  <si>
    <t>16/1</t>
    <phoneticPr fontId="21"/>
  </si>
  <si>
    <t>2004/4</t>
    <phoneticPr fontId="20"/>
  </si>
  <si>
    <t>16/4</t>
    <phoneticPr fontId="21"/>
  </si>
  <si>
    <t>2005/1</t>
    <phoneticPr fontId="20"/>
  </si>
  <si>
    <t>17/1</t>
    <phoneticPr fontId="21"/>
  </si>
  <si>
    <t>-</t>
    <phoneticPr fontId="2"/>
  </si>
  <si>
    <t>－</t>
    <phoneticPr fontId="2"/>
  </si>
  <si>
    <t>2</t>
    <phoneticPr fontId="20"/>
  </si>
  <si>
    <t>3</t>
    <phoneticPr fontId="20"/>
  </si>
  <si>
    <t>2005/4</t>
    <phoneticPr fontId="20"/>
  </si>
  <si>
    <t>17/4</t>
    <phoneticPr fontId="21"/>
  </si>
  <si>
    <t>5</t>
    <phoneticPr fontId="20"/>
  </si>
  <si>
    <t>6</t>
    <phoneticPr fontId="20"/>
  </si>
  <si>
    <t>7</t>
    <phoneticPr fontId="20"/>
  </si>
  <si>
    <t>8</t>
    <phoneticPr fontId="20"/>
  </si>
  <si>
    <t>9</t>
    <phoneticPr fontId="20"/>
  </si>
  <si>
    <t>10</t>
    <phoneticPr fontId="20"/>
  </si>
  <si>
    <t>11</t>
    <phoneticPr fontId="20"/>
  </si>
  <si>
    <t>12</t>
    <phoneticPr fontId="20"/>
  </si>
  <si>
    <t>2006/1</t>
    <phoneticPr fontId="20"/>
  </si>
  <si>
    <t>18/1</t>
    <phoneticPr fontId="21"/>
  </si>
  <si>
    <t>2</t>
    <phoneticPr fontId="21"/>
  </si>
  <si>
    <t>2006/4</t>
    <phoneticPr fontId="20"/>
  </si>
  <si>
    <t>18/4</t>
    <phoneticPr fontId="21"/>
  </si>
  <si>
    <t>7</t>
    <phoneticPr fontId="21"/>
  </si>
  <si>
    <t>8</t>
    <phoneticPr fontId="21"/>
  </si>
  <si>
    <t>2007/1</t>
    <phoneticPr fontId="20"/>
  </si>
  <si>
    <t>19/1</t>
    <phoneticPr fontId="21"/>
  </si>
  <si>
    <t>2007/4</t>
    <phoneticPr fontId="20"/>
  </si>
  <si>
    <t>19/4</t>
    <phoneticPr fontId="21"/>
  </si>
  <si>
    <t>2008/1</t>
    <phoneticPr fontId="20"/>
  </si>
  <si>
    <t>20/1</t>
    <phoneticPr fontId="21"/>
  </si>
  <si>
    <t>2008/4</t>
    <phoneticPr fontId="20"/>
  </si>
  <si>
    <t>20/4</t>
    <phoneticPr fontId="21"/>
  </si>
  <si>
    <t>2009/1</t>
    <phoneticPr fontId="20"/>
  </si>
  <si>
    <t>21/1</t>
    <phoneticPr fontId="21"/>
  </si>
  <si>
    <t>2009/4</t>
    <phoneticPr fontId="20"/>
  </si>
  <si>
    <t>21/4</t>
    <phoneticPr fontId="21"/>
  </si>
  <si>
    <t>2010/1</t>
    <phoneticPr fontId="20"/>
  </si>
  <si>
    <t>22/1</t>
    <phoneticPr fontId="21"/>
  </si>
  <si>
    <t>2010/4</t>
    <phoneticPr fontId="20"/>
  </si>
  <si>
    <t>22/4</t>
    <phoneticPr fontId="21"/>
  </si>
  <si>
    <t>2011/1</t>
    <phoneticPr fontId="20"/>
  </si>
  <si>
    <t>23/1</t>
    <phoneticPr fontId="21"/>
  </si>
  <si>
    <t>2011/4</t>
    <phoneticPr fontId="20"/>
  </si>
  <si>
    <t>23/4</t>
    <phoneticPr fontId="21"/>
  </si>
  <si>
    <t>2012/1</t>
    <phoneticPr fontId="20"/>
  </si>
  <si>
    <t>24/1</t>
    <phoneticPr fontId="21"/>
  </si>
  <si>
    <t>2012/4</t>
    <phoneticPr fontId="20"/>
  </si>
  <si>
    <t>24/4</t>
    <phoneticPr fontId="21"/>
  </si>
  <si>
    <t>2013/1</t>
    <phoneticPr fontId="20"/>
  </si>
  <si>
    <t>25/1</t>
    <phoneticPr fontId="21"/>
  </si>
  <si>
    <t>2013/4</t>
    <phoneticPr fontId="20"/>
  </si>
  <si>
    <t>25/4</t>
    <phoneticPr fontId="21"/>
  </si>
  <si>
    <t>2014/1</t>
    <phoneticPr fontId="20"/>
  </si>
  <si>
    <t>26/1</t>
    <phoneticPr fontId="21"/>
  </si>
  <si>
    <t>3</t>
    <phoneticPr fontId="21"/>
  </si>
  <si>
    <t>2014/4</t>
    <phoneticPr fontId="20"/>
  </si>
  <si>
    <t>26/4</t>
    <phoneticPr fontId="21"/>
  </si>
  <si>
    <t>2015/1</t>
    <phoneticPr fontId="20"/>
  </si>
  <si>
    <t>27/1</t>
    <phoneticPr fontId="21"/>
  </si>
  <si>
    <t>-</t>
  </si>
  <si>
    <t>2015/4</t>
  </si>
  <si>
    <t>27/4</t>
  </si>
  <si>
    <t>2016/1</t>
  </si>
  <si>
    <t>28/1</t>
  </si>
  <si>
    <t>2014</t>
    <phoneticPr fontId="18"/>
  </si>
  <si>
    <t>26</t>
    <phoneticPr fontId="2"/>
  </si>
  <si>
    <t>2015</t>
    <phoneticPr fontId="18"/>
  </si>
  <si>
    <t>27</t>
    <phoneticPr fontId="2"/>
  </si>
  <si>
    <t>2016/4</t>
    <phoneticPr fontId="2"/>
  </si>
  <si>
    <t>28/4</t>
    <phoneticPr fontId="2"/>
  </si>
  <si>
    <t>2017/1</t>
    <phoneticPr fontId="2"/>
  </si>
  <si>
    <t>29/1</t>
    <phoneticPr fontId="2"/>
  </si>
  <si>
    <t>クリーム向け</t>
    <phoneticPr fontId="2"/>
  </si>
  <si>
    <t>脱脂濃縮乳向け</t>
    <phoneticPr fontId="2"/>
  </si>
  <si>
    <t>濃縮乳向け</t>
    <phoneticPr fontId="2"/>
  </si>
  <si>
    <t>　　　　製菓、製パン、飲料等の原料や家庭用として販売するものを含めて、クリームとして調査しているため、28年12月以前と29年1月以降とでは数値の連続性なし。</t>
    <rPh sb="4" eb="6">
      <t>セイカ</t>
    </rPh>
    <rPh sb="7" eb="8">
      <t>セイ</t>
    </rPh>
    <rPh sb="11" eb="13">
      <t>インリョウ</t>
    </rPh>
    <rPh sb="13" eb="14">
      <t>ナド</t>
    </rPh>
    <rPh sb="15" eb="17">
      <t>ゲンリョウ</t>
    </rPh>
    <rPh sb="18" eb="21">
      <t>カテイヨウ</t>
    </rPh>
    <rPh sb="24" eb="26">
      <t>ハンバイ</t>
    </rPh>
    <rPh sb="31" eb="32">
      <t>フク</t>
    </rPh>
    <rPh sb="42" eb="44">
      <t>チョウサ</t>
    </rPh>
    <rPh sb="53" eb="54">
      <t>ネン</t>
    </rPh>
    <rPh sb="56" eb="57">
      <t>ガツ</t>
    </rPh>
    <rPh sb="57" eb="59">
      <t>イゼン</t>
    </rPh>
    <rPh sb="62" eb="63">
      <t>ネン</t>
    </rPh>
    <rPh sb="64" eb="65">
      <t>ガツ</t>
    </rPh>
    <rPh sb="65" eb="67">
      <t>イコウ</t>
    </rPh>
    <rPh sb="70" eb="72">
      <t>スウチ</t>
    </rPh>
    <rPh sb="73" eb="76">
      <t>レンゾクセイ</t>
    </rPh>
    <phoneticPr fontId="2"/>
  </si>
  <si>
    <t>2016</t>
    <phoneticPr fontId="18"/>
  </si>
  <si>
    <t>28</t>
    <phoneticPr fontId="2"/>
  </si>
  <si>
    <t>－</t>
    <phoneticPr fontId="2"/>
  </si>
  <si>
    <t>2017/4</t>
    <phoneticPr fontId="20"/>
  </si>
  <si>
    <t>29/4</t>
    <phoneticPr fontId="21"/>
  </si>
  <si>
    <t>5</t>
    <phoneticPr fontId="20"/>
  </si>
  <si>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</si>
  <si>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</si>
  <si>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</si>
  <si>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</si>
  <si>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</si>
  <si>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</si>
  <si>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</si>
  <si>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</si>
  <si>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</si>
  <si>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30/1</t>
    <phoneticPr fontId="21"/>
  </si>
  <si>
    <t>－</t>
    <phoneticPr fontId="2"/>
  </si>
  <si>
    <t>-</t>
    <phoneticPr fontId="2"/>
  </si>
  <si>
    <t>－</t>
    <phoneticPr fontId="2"/>
  </si>
  <si>
    <t>－</t>
    <phoneticPr fontId="2"/>
  </si>
  <si>
    <t>－</t>
    <phoneticPr fontId="2"/>
  </si>
  <si>
    <t>－</t>
    <phoneticPr fontId="2"/>
  </si>
  <si>
    <t>－</t>
    <phoneticPr fontId="2"/>
  </si>
  <si>
    <t>（単位：トン、％）</t>
    <phoneticPr fontId="2"/>
  </si>
  <si>
    <t>チーズ向け</t>
    <rPh sb="3" eb="4">
      <t>ム</t>
    </rPh>
    <phoneticPr fontId="2"/>
  </si>
  <si>
    <t>液状乳製品向け</t>
    <rPh sb="0" eb="2">
      <t>エキジョウ</t>
    </rPh>
    <rPh sb="2" eb="5">
      <t>ニュウセイヒン</t>
    </rPh>
    <rPh sb="5" eb="6">
      <t>ム</t>
    </rPh>
    <phoneticPr fontId="2"/>
  </si>
  <si>
    <t>加工原料乳合計</t>
    <rPh sb="5" eb="7">
      <t>ゴウケイ</t>
    </rPh>
    <phoneticPr fontId="2"/>
  </si>
  <si>
    <t>前年同月比</t>
    <phoneticPr fontId="2"/>
  </si>
  <si>
    <t>－</t>
    <phoneticPr fontId="2"/>
  </si>
  <si>
    <t>－</t>
    <phoneticPr fontId="2"/>
  </si>
  <si>
    <t>脱脂粉乳・バター等向け</t>
    <rPh sb="0" eb="2">
      <t>ダッシ</t>
    </rPh>
    <rPh sb="2" eb="4">
      <t>フンニュウ</t>
    </rPh>
    <rPh sb="8" eb="9">
      <t>トウ</t>
    </rPh>
    <rPh sb="9" eb="10">
      <t>ム</t>
    </rPh>
    <phoneticPr fontId="2"/>
  </si>
  <si>
    <t xml:space="preserve">      2  2004年4月の牛乳乳製品統計調査規則の改正に伴う用語の定義の変更及び調査項目の追加によりそれ以前の数値と連続性なし。</t>
    <phoneticPr fontId="2"/>
  </si>
  <si>
    <t xml:space="preserve">      3 生クリームについて、平成28年12月以前は「生クリームを生産する目的で脂肪分離したもの」に限定していたが、29年1月以降はバター、チーズ等を製造する過程で生産されるクリーム及び飲用牛乳等の脂肪調整用の抽出クリームのうち、</t>
    <phoneticPr fontId="2"/>
  </si>
  <si>
    <t xml:space="preserve">      4 上述のクリームの調査定義の変更により、平成29年1月以降は、生乳の用途別処理量の「チーズ向け」にチーズを製造する過程で生産されたクリームに仕向けられた生乳を含めていないため、28年12月以前と29年1月とでは数値の連続性なし。</t>
    <rPh sb="8" eb="10">
      <t>ジョウジュツ</t>
    </rPh>
    <rPh sb="16" eb="18">
      <t>チョウサ</t>
    </rPh>
    <rPh sb="18" eb="20">
      <t>テイギ</t>
    </rPh>
    <rPh sb="21" eb="23">
      <t>ヘンコウ</t>
    </rPh>
    <rPh sb="27" eb="29">
      <t>ヘイセイ</t>
    </rPh>
    <rPh sb="31" eb="32">
      <t>ネン</t>
    </rPh>
    <rPh sb="33" eb="34">
      <t>ガツ</t>
    </rPh>
    <rPh sb="34" eb="36">
      <t>イコウ</t>
    </rPh>
    <rPh sb="38" eb="40">
      <t>セイニュウ</t>
    </rPh>
    <rPh sb="41" eb="43">
      <t>ヨウト</t>
    </rPh>
    <rPh sb="43" eb="44">
      <t>ベツ</t>
    </rPh>
    <rPh sb="44" eb="46">
      <t>ショリ</t>
    </rPh>
    <rPh sb="46" eb="47">
      <t>リョウ</t>
    </rPh>
    <rPh sb="52" eb="53">
      <t>ム</t>
    </rPh>
    <rPh sb="60" eb="62">
      <t>セイゾウ</t>
    </rPh>
    <rPh sb="64" eb="66">
      <t>カテイ</t>
    </rPh>
    <rPh sb="67" eb="69">
      <t>セイサン</t>
    </rPh>
    <rPh sb="77" eb="79">
      <t>シム</t>
    </rPh>
    <rPh sb="83" eb="85">
      <t>セイニュウ</t>
    </rPh>
    <rPh sb="86" eb="87">
      <t>フク</t>
    </rPh>
    <rPh sb="97" eb="98">
      <t>ネン</t>
    </rPh>
    <rPh sb="100" eb="101">
      <t>ガツ</t>
    </rPh>
    <rPh sb="101" eb="103">
      <t>イゼン</t>
    </rPh>
    <rPh sb="106" eb="107">
      <t>ネン</t>
    </rPh>
    <rPh sb="108" eb="109">
      <t>ガツ</t>
    </rPh>
    <rPh sb="112" eb="114">
      <t>スウチ</t>
    </rPh>
    <rPh sb="115" eb="118">
      <t>レンゾクセイ</t>
    </rPh>
    <phoneticPr fontId="20"/>
  </si>
  <si>
    <t>加工原料乳合計</t>
    <rPh sb="0" eb="2">
      <t>カコウ</t>
    </rPh>
    <rPh sb="2" eb="4">
      <t>ゲンリョウ</t>
    </rPh>
    <rPh sb="4" eb="5">
      <t>ニュウ</t>
    </rPh>
    <rPh sb="5" eb="7">
      <t>ゴウケイ</t>
    </rPh>
    <phoneticPr fontId="2"/>
  </si>
  <si>
    <t>加工原料乳認定乳量</t>
    <rPh sb="0" eb="2">
      <t>カコウ</t>
    </rPh>
    <rPh sb="2" eb="4">
      <t>ゲンリョウ</t>
    </rPh>
    <rPh sb="4" eb="5">
      <t>ニュウ</t>
    </rPh>
    <rPh sb="5" eb="7">
      <t>ニンテイ</t>
    </rPh>
    <rPh sb="7" eb="9">
      <t>ニュウリョウ</t>
    </rPh>
    <phoneticPr fontId="2"/>
  </si>
  <si>
    <t>脱脂粉乳・
バター等向け</t>
    <rPh sb="0" eb="2">
      <t>ダッシ</t>
    </rPh>
    <rPh sb="2" eb="4">
      <t>フンニュウ</t>
    </rPh>
    <rPh sb="9" eb="10">
      <t>トウ</t>
    </rPh>
    <rPh sb="10" eb="11">
      <t>ム</t>
    </rPh>
    <phoneticPr fontId="2"/>
  </si>
  <si>
    <t>注：1  「前年比」「域内産生乳販売量」「純移出入量」「生乳域内処理量」「乳製品向け処理量」「飲用比率」「乳製品比率」はJミルクによる算出。</t>
    <rPh sb="0" eb="1">
      <t>チュウ</t>
    </rPh>
    <rPh sb="6" eb="9">
      <t>ゼンネンヒ</t>
    </rPh>
    <rPh sb="11" eb="13">
      <t>イキナイ</t>
    </rPh>
    <rPh sb="13" eb="14">
      <t>サン</t>
    </rPh>
    <rPh sb="14" eb="16">
      <t>セイニュウ</t>
    </rPh>
    <rPh sb="16" eb="18">
      <t>ハンバイ</t>
    </rPh>
    <rPh sb="18" eb="19">
      <t>リョウ</t>
    </rPh>
    <rPh sb="28" eb="30">
      <t>セイニュウ</t>
    </rPh>
    <rPh sb="30" eb="32">
      <t>イキナイ</t>
    </rPh>
    <rPh sb="32" eb="34">
      <t>ショリ</t>
    </rPh>
    <rPh sb="34" eb="35">
      <t>リョウ</t>
    </rPh>
    <rPh sb="47" eb="49">
      <t>インヨウ</t>
    </rPh>
    <rPh sb="49" eb="51">
      <t>ヒリツ</t>
    </rPh>
    <rPh sb="53" eb="56">
      <t>ニュウセイヒン</t>
    </rPh>
    <rPh sb="56" eb="58">
      <t>ヒリツ</t>
    </rPh>
    <rPh sb="57" eb="58">
      <t>リツ</t>
    </rPh>
    <rPh sb="67" eb="69">
      <t>サンシュツ</t>
    </rPh>
    <phoneticPr fontId="2"/>
  </si>
  <si>
    <t xml:space="preserve">      2  2004年4月の牛乳乳製品統計調査規則の改正に伴う用語の定義の変更及び調査項目の追加によりそれ以前の数値と連続性なし。</t>
    <phoneticPr fontId="2"/>
  </si>
  <si>
    <t xml:space="preserve">      4  色付セルについては確定値。</t>
    <rPh sb="9" eb="10">
      <t>イロ</t>
    </rPh>
    <rPh sb="10" eb="11">
      <t>ツキ</t>
    </rPh>
    <rPh sb="18" eb="20">
      <t>カクテイ</t>
    </rPh>
    <rPh sb="20" eb="21">
      <t>アタイ</t>
    </rPh>
    <phoneticPr fontId="2"/>
  </si>
  <si>
    <t>-</t>
    <phoneticPr fontId="2"/>
  </si>
  <si>
    <t xml:space="preserve">      5  2017年4月以降の加工原料乳認定乳量の前年同月比は農畜産業振興機構が公表した数値。</t>
    <rPh sb="13" eb="14">
      <t>ネン</t>
    </rPh>
    <rPh sb="15" eb="16">
      <t>ガツ</t>
    </rPh>
    <rPh sb="16" eb="18">
      <t>イコウ</t>
    </rPh>
    <rPh sb="19" eb="21">
      <t>カコウ</t>
    </rPh>
    <rPh sb="21" eb="23">
      <t>ゲンリョウ</t>
    </rPh>
    <rPh sb="23" eb="24">
      <t>ニュウ</t>
    </rPh>
    <rPh sb="24" eb="26">
      <t>ニンテイ</t>
    </rPh>
    <rPh sb="26" eb="28">
      <t>ニュウリョウ</t>
    </rPh>
    <rPh sb="29" eb="31">
      <t>ゼンネン</t>
    </rPh>
    <rPh sb="31" eb="34">
      <t>ドウゲツヒ</t>
    </rPh>
    <rPh sb="35" eb="37">
      <t>ノウチク</t>
    </rPh>
    <rPh sb="37" eb="39">
      <t>サンギョウ</t>
    </rPh>
    <rPh sb="39" eb="41">
      <t>シンコウ</t>
    </rPh>
    <rPh sb="41" eb="43">
      <t>キコウ</t>
    </rPh>
    <rPh sb="44" eb="46">
      <t>コウヒョウ</t>
    </rPh>
    <rPh sb="48" eb="50">
      <t>スウチ</t>
    </rPh>
    <phoneticPr fontId="2"/>
  </si>
  <si>
    <t xml:space="preserve">      6  色付セルについては確定値。</t>
    <rPh sb="9" eb="10">
      <t>イロ</t>
    </rPh>
    <rPh sb="10" eb="11">
      <t>ツキ</t>
    </rPh>
    <rPh sb="18" eb="20">
      <t>カクテイ</t>
    </rPh>
    <rPh sb="20" eb="21">
      <t>アタイ</t>
    </rPh>
    <phoneticPr fontId="2"/>
  </si>
  <si>
    <t>注： 1  「前年同月比」「域内産生乳販売量」「純移出入量」「生乳域内処理量」「乳製品向け処理量」はJミルクによる算出。</t>
    <rPh sb="0" eb="1">
      <t>チュウ</t>
    </rPh>
    <rPh sb="14" eb="16">
      <t>イキナイ</t>
    </rPh>
    <rPh sb="16" eb="17">
      <t>サン</t>
    </rPh>
    <rPh sb="17" eb="19">
      <t>セイニュウ</t>
    </rPh>
    <rPh sb="19" eb="21">
      <t>ハンバイ</t>
    </rPh>
    <rPh sb="21" eb="22">
      <t>リョウ</t>
    </rPh>
    <rPh sb="31" eb="33">
      <t>セイニュウ</t>
    </rPh>
    <rPh sb="33" eb="35">
      <t>イキナイ</t>
    </rPh>
    <rPh sb="35" eb="37">
      <t>ショリ</t>
    </rPh>
    <rPh sb="37" eb="38">
      <t>リョウ</t>
    </rPh>
    <rPh sb="40" eb="43">
      <t>ニュウセイヒン</t>
    </rPh>
    <rPh sb="43" eb="44">
      <t>ム</t>
    </rPh>
    <rPh sb="45" eb="47">
      <t>ショリ</t>
    </rPh>
    <rPh sb="47" eb="48">
      <t>リョウ</t>
    </rPh>
    <rPh sb="57" eb="59">
      <t>サンシュツ</t>
    </rPh>
    <phoneticPr fontId="2"/>
  </si>
  <si>
    <t>2017</t>
    <phoneticPr fontId="18"/>
  </si>
  <si>
    <t>29</t>
    <phoneticPr fontId="2"/>
  </si>
  <si>
    <t>－</t>
    <phoneticPr fontId="2"/>
  </si>
  <si>
    <t>28年度</t>
  </si>
  <si>
    <t>29年度</t>
  </si>
  <si>
    <t>加工原料乳生乳数量</t>
    <phoneticPr fontId="2"/>
  </si>
  <si>
    <t>2018/1</t>
    <phoneticPr fontId="20"/>
  </si>
  <si>
    <t>2018/4</t>
    <phoneticPr fontId="20"/>
  </si>
  <si>
    <t>30/4</t>
    <phoneticPr fontId="21"/>
  </si>
  <si>
    <t>2019/1</t>
    <phoneticPr fontId="20"/>
  </si>
  <si>
    <t>31/1</t>
    <phoneticPr fontId="21"/>
  </si>
  <si>
    <t xml:space="preserve">      3  2017年の数値は、月次データの合計値。</t>
    <rPh sb="19" eb="21">
      <t>ゲツジ</t>
    </rPh>
    <rPh sb="25" eb="28">
      <t>ゴウケイチ</t>
    </rPh>
    <phoneticPr fontId="2"/>
  </si>
  <si>
    <t>2018</t>
    <phoneticPr fontId="18"/>
  </si>
  <si>
    <t>30</t>
    <phoneticPr fontId="2"/>
  </si>
  <si>
    <t>2019/4</t>
    <phoneticPr fontId="20"/>
  </si>
  <si>
    <t>31/4</t>
    <phoneticPr fontId="21"/>
  </si>
  <si>
    <t>5</t>
    <phoneticPr fontId="20"/>
  </si>
  <si>
    <t>令和元年/5</t>
    <rPh sb="0" eb="2">
      <t>レイワ</t>
    </rPh>
    <rPh sb="2" eb="4">
      <t>ガンネン</t>
    </rPh>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</si>
  <si>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</si>
  <si>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</si>
  <si>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</si>
  <si>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</si>
  <si>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</si>
  <si>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</si>
  <si>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</si>
  <si>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</si>
  <si>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</si>
  <si>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2020/1</t>
    <phoneticPr fontId="20"/>
  </si>
  <si>
    <t>2/1</t>
    <phoneticPr fontId="21"/>
  </si>
  <si>
    <t>2</t>
    <phoneticPr fontId="20"/>
  </si>
  <si>
    <t>2</t>
    <phoneticPr fontId="21"/>
  </si>
  <si>
    <t>3</t>
    <phoneticPr fontId="20"/>
  </si>
  <si>
    <t>3</t>
    <phoneticPr fontId="21"/>
  </si>
  <si>
    <t>2020/4</t>
    <phoneticPr fontId="20"/>
  </si>
  <si>
    <t>2/4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</si>
  <si>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</si>
  <si>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</si>
  <si>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</si>
  <si>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</si>
  <si>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</si>
  <si>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</si>
  <si>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</si>
  <si>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</si>
  <si>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</si>
  <si>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</si>
  <si>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</si>
  <si>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2021/1</t>
    <phoneticPr fontId="20"/>
  </si>
  <si>
    <t>3/1</t>
    <phoneticPr fontId="21"/>
  </si>
  <si>
    <t>2</t>
    <phoneticPr fontId="20"/>
  </si>
  <si>
    <t>2</t>
    <phoneticPr fontId="21"/>
  </si>
  <si>
    <t>3</t>
    <phoneticPr fontId="20"/>
  </si>
  <si>
    <t>3</t>
    <phoneticPr fontId="21"/>
  </si>
  <si>
    <t>2019</t>
    <phoneticPr fontId="18"/>
  </si>
  <si>
    <t>31/令和元</t>
    <rPh sb="3" eb="5">
      <t>レイワ</t>
    </rPh>
    <rPh sb="5" eb="6">
      <t>ガン</t>
    </rPh>
    <phoneticPr fontId="2"/>
  </si>
  <si>
    <t>2020</t>
    <phoneticPr fontId="18"/>
  </si>
  <si>
    <t>2</t>
    <phoneticPr fontId="2"/>
  </si>
  <si>
    <t>2021/4</t>
    <phoneticPr fontId="20"/>
  </si>
  <si>
    <t>3/4</t>
    <phoneticPr fontId="21"/>
  </si>
  <si>
    <t>－</t>
    <phoneticPr fontId="2"/>
  </si>
  <si>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</si>
  <si>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</si>
  <si>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</si>
  <si>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</si>
  <si>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</si>
  <si>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</si>
  <si>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</si>
  <si>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</si>
  <si>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</si>
  <si>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</si>
  <si>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</si>
  <si>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2022/1</t>
    <phoneticPr fontId="20"/>
  </si>
  <si>
    <t>4/1</t>
    <phoneticPr fontId="21"/>
  </si>
  <si>
    <t>2</t>
    <phoneticPr fontId="20"/>
  </si>
  <si>
    <t>2</t>
    <phoneticPr fontId="21"/>
  </si>
  <si>
    <t>3</t>
    <phoneticPr fontId="20"/>
  </si>
  <si>
    <t>3</t>
    <phoneticPr fontId="21"/>
  </si>
  <si>
    <t>2022/4</t>
    <phoneticPr fontId="20"/>
  </si>
  <si>
    <t>4/4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</si>
  <si>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</si>
  <si>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</si>
  <si>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</si>
  <si>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</si>
  <si>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</si>
  <si>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</si>
  <si>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</si>
  <si>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</si>
  <si>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</si>
  <si>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</si>
  <si>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</si>
  <si>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2023/1</t>
    <phoneticPr fontId="20"/>
  </si>
  <si>
    <t>5/1</t>
    <phoneticPr fontId="21"/>
  </si>
  <si>
    <t>2</t>
    <phoneticPr fontId="20"/>
  </si>
  <si>
    <t>2</t>
    <phoneticPr fontId="21"/>
  </si>
  <si>
    <t>3</t>
    <phoneticPr fontId="20"/>
  </si>
  <si>
    <t>3</t>
    <phoneticPr fontId="21"/>
  </si>
  <si>
    <t>2021</t>
    <phoneticPr fontId="18"/>
  </si>
  <si>
    <t>3</t>
    <phoneticPr fontId="2"/>
  </si>
  <si>
    <t>2022</t>
    <phoneticPr fontId="18"/>
  </si>
  <si>
    <t>4</t>
    <phoneticPr fontId="2"/>
  </si>
  <si>
    <t>2023/4</t>
    <phoneticPr fontId="20"/>
  </si>
  <si>
    <t>5/4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</si>
  <si>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</si>
  <si>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</si>
  <si>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</si>
  <si>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</si>
  <si>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</si>
  <si>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</si>
  <si>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</si>
  <si>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</si>
  <si>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</si>
  <si>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</si>
  <si>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</si>
  <si>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2024/1</t>
    <phoneticPr fontId="20"/>
  </si>
  <si>
    <t>6/1</t>
    <phoneticPr fontId="21"/>
  </si>
  <si>
    <t>2</t>
    <phoneticPr fontId="20"/>
  </si>
  <si>
    <t>2</t>
    <phoneticPr fontId="21"/>
  </si>
  <si>
    <t>3</t>
    <phoneticPr fontId="20"/>
  </si>
  <si>
    <t>3</t>
    <phoneticPr fontId="21"/>
  </si>
  <si>
    <t>毎年1回更新、最終更新日2024/5/27</t>
    <phoneticPr fontId="2"/>
  </si>
  <si>
    <t>2023</t>
    <phoneticPr fontId="18"/>
  </si>
  <si>
    <t>5</t>
    <phoneticPr fontId="2"/>
  </si>
  <si>
    <t>2024/4</t>
    <phoneticPr fontId="20"/>
  </si>
  <si>
    <t>6/4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</si>
  <si>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</si>
  <si>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</si>
  <si>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</si>
  <si>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</si>
  <si>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</si>
  <si>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</si>
  <si>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</si>
  <si>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</si>
  <si>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</si>
  <si>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</si>
  <si>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</si>
  <si>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2025/1</t>
    <phoneticPr fontId="20"/>
  </si>
  <si>
    <t>7/1</t>
    <phoneticPr fontId="21"/>
  </si>
  <si>
    <t>2</t>
    <phoneticPr fontId="20"/>
  </si>
  <si>
    <t>2</t>
    <phoneticPr fontId="21"/>
  </si>
  <si>
    <t>3</t>
    <phoneticPr fontId="20"/>
  </si>
  <si>
    <t>3</t>
    <phoneticPr fontId="21"/>
  </si>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</sst>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0_ ;[Red]\-#,##0\ "/>
    <numFmt numFmtId="177" formatCode="#,##0;\-#,##0;&quot;-&quot;"/>
    <numFmt numFmtId="178" formatCode="#,##0_ "/>
    <numFmt numFmtId="179" formatCode="yyyy/m"/>
    <numFmt numFmtId="180" formatCode="#,##0.0_ "/>
    <numFmt numFmtId="181" formatCode="0.0_ "/>
    <numFmt numFmtId="182" formatCode="0.0_);[Red]\(0.0\)"/>
    <numFmt numFmtId="183" formatCode="#,##0;&quot;△ &quot;#,##0;&quot;－&quot;"/>
    <numFmt numFmtId="184" formatCode="#,##0_);[Red]\(#,##0\)"/>
    <numFmt numFmtId="185" formatCode="0.0;&quot;▲ &quot;0.0"/>
  </numFmts>
  <fonts count="4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color theme="0"/>
      <name val="ＭＳ Ｐゴシック"/>
      <family val="3"/>
      <charset val="128"/>
    </font>
    <font>
      <sz val="8"/>
      <color theme="1"/>
      <name val="ＭＳ Ｐゴシック"/>
      <family val="3"/>
      <charset val="128"/>
    </font>
    <font>
      <sz val="8"/>
      <color indexed="8"/>
      <name val="ＭＳ 明朝"/>
      <family val="1"/>
      <charset val="128"/>
    </font>
    <font>
      <sz val="8"/>
      <color indexed="9"/>
      <name val="ＭＳ 明朝"/>
      <family val="1"/>
      <charset val="128"/>
    </font>
    <font>
      <sz val="10"/>
      <color indexed="8"/>
      <name val="Arial"/>
      <family val="2"/>
    </font>
    <font>
      <b/>
      <sz val="12"/>
      <name val="Arial"/>
      <family val="2"/>
    </font>
    <font>
      <sz val="10"/>
      <name val="Arial"/>
      <family val="2"/>
    </font>
    <font>
      <b/>
      <sz val="9"/>
      <color theme="0"/>
      <name val="ＭＳ Ｐゴシック"/>
      <family val="3"/>
      <charset val="128"/>
    </font>
    <font>
      <b/>
      <sz val="12"/>
      <color indexed="8"/>
      <name val="ＭＳ Ｐゴシック"/>
      <family val="3"/>
      <charset val="128"/>
    </font>
    <font>
      <b/>
      <sz val="6"/>
      <color indexed="8"/>
      <name val="ＭＳ Ｐゴシック"/>
      <family val="3"/>
      <charset val="128"/>
    </font>
    <font>
      <sz val="8"/>
      <color indexed="8"/>
      <name val="ＭＳ Ｐゴシック"/>
      <family val="3"/>
      <charset val="128"/>
    </font>
    <font>
      <b/>
      <sz val="10"/>
      <color indexed="8"/>
      <name val="ＭＳ Ｐゴシック"/>
      <family val="3"/>
      <charset val="128"/>
    </font>
    <font>
      <sz val="8"/>
      <color theme="0"/>
      <name val="ＭＳ 明朝"/>
      <family val="1"/>
      <charset val="128"/>
    </font>
    <font>
      <sz val="10"/>
      <color indexed="8"/>
      <name val="ＭＳ Ｐ明朝"/>
      <family val="1"/>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color indexed="8"/>
      <name val="ＭＳ 明朝"/>
      <family val="1"/>
      <charset val="128"/>
    </font>
    <font>
      <sz val="10"/>
      <color indexed="9"/>
      <name val="ＭＳ 明朝"/>
      <family val="1"/>
      <charset val="128"/>
    </font>
    <font>
      <sz val="8"/>
      <name val="ＭＳ Ｐゴシック"/>
      <family val="3"/>
      <charset val="128"/>
    </font>
    <font>
      <sz val="8"/>
      <color rgb="FFFF0000"/>
      <name val="ＭＳ 明朝"/>
      <family val="1"/>
      <charset val="128"/>
    </font>
    <font>
      <sz val="8"/>
      <name val="ＭＳ 明朝"/>
      <family val="1"/>
      <charset val="128"/>
    </font>
    <font>
      <sz val="10"/>
      <name val="ＭＳ Ｐ明朝"/>
      <family val="1"/>
      <charset val="128"/>
    </font>
    <font>
      <sz val="9"/>
      <color indexed="8"/>
      <name val="ＭＳ 明朝"/>
      <family val="1"/>
      <charset val="128"/>
    </font>
    <font>
      <sz val="10"/>
      <name val="ＭＳ 明朝"/>
      <family val="1"/>
      <charset val="128"/>
    </font>
    <font>
      <sz val="8"/>
      <color theme="3" tint="0.39997558519241921"/>
      <name val="ＭＳ 明朝"/>
      <family val="1"/>
      <charset val="128"/>
    </font>
    <font>
      <b/>
      <sz val="12"/>
      <color theme="0"/>
      <name val="ＭＳ 明朝"/>
      <family val="1"/>
      <charset val="128"/>
    </font>
    <font>
      <sz val="10"/>
      <color theme="0"/>
      <name val="ＭＳ 明朝"/>
      <family val="1"/>
      <charset val="128"/>
    </font>
    <font>
      <sz val="9"/>
      <color theme="0"/>
      <name val="ＭＳ 明朝"/>
      <family val="1"/>
      <charset val="128"/>
    </font>
    <font>
      <sz val="8"/>
      <color theme="0"/>
      <name val="ＭＳ Ｐゴシック"/>
      <family val="3"/>
      <charset val="128"/>
    </font>
    <font>
      <sz val="8"/>
      <color theme="1"/>
      <name val="ＭＳ 明朝"/>
      <family val="1"/>
      <charset val="128"/>
    </font>
    <font>
      <sz val="10"/>
      <color theme="1"/>
      <name val="ＭＳ Ｐゴシック"/>
      <family val="3"/>
      <charset val="128"/>
      <scheme val="major"/>
    </font>
    <font>
      <sz val="10"/>
      <color theme="1"/>
      <name val="ＭＳ Ｐゴシック"/>
      <family val="3"/>
      <charset val="128"/>
    </font>
    <font>
      <sz val="10"/>
      <color theme="1"/>
      <name val="ＭＳ Ｐ明朝"/>
      <family val="1"/>
      <charset val="128"/>
    </font>
    <font>
      <sz val="6"/>
      <color theme="0"/>
      <name val="ＭＳ 明朝"/>
      <family val="1"/>
      <charset val="128"/>
    </font>
    <font>
      <sz val="10"/>
      <color theme="0"/>
      <name val="ＭＳ Ｐ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FFCD"/>
        <bgColor indexed="64"/>
      </patternFill>
    </fill>
  </fills>
  <borders count="82">
    <border>
      <left/>
      <right/>
      <top/>
      <bottom/>
      <diagonal/>
    </border>
    <border>
      <left/>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right style="thin">
        <color indexed="64"/>
      </right>
      <top/>
      <bottom/>
      <diagonal/>
    </border>
    <border>
      <left/>
      <right/>
      <top style="medium">
        <color indexed="64"/>
      </top>
      <bottom style="medium">
        <color indexed="64"/>
      </bottom>
      <diagonal/>
    </border>
    <border>
      <left style="thin">
        <color indexed="64"/>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top style="thin">
        <color theme="0" tint="-0.499984740745262"/>
      </top>
      <bottom/>
      <diagonal/>
    </border>
    <border>
      <left/>
      <right style="thin">
        <color theme="0" tint="-0.499984740745262"/>
      </right>
      <top/>
      <bottom/>
      <diagonal/>
    </border>
    <border>
      <left/>
      <right style="thin">
        <color indexed="64"/>
      </right>
      <top/>
      <bottom style="thin">
        <color indexed="64"/>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diagonal/>
    </border>
    <border>
      <left style="thin">
        <color theme="0" tint="-0.499984740745262"/>
      </left>
      <right/>
      <top style="thin">
        <color auto="1"/>
      </top>
      <bottom/>
      <diagonal/>
    </border>
    <border>
      <left style="thin">
        <color theme="0"/>
      </left>
      <right style="thin">
        <color theme="0" tint="-4.9989318521683403E-2"/>
      </right>
      <top style="thin">
        <color auto="1"/>
      </top>
      <bottom/>
      <diagonal/>
    </border>
    <border>
      <left style="thin">
        <color theme="0" tint="-4.9989318521683403E-2"/>
      </left>
      <right style="thin">
        <color indexed="64"/>
      </right>
      <top style="thin">
        <color auto="1"/>
      </top>
      <bottom/>
      <diagonal/>
    </border>
    <border>
      <left style="thin">
        <color theme="0"/>
      </left>
      <right style="thin">
        <color theme="0" tint="-4.9989318521683403E-2"/>
      </right>
      <top/>
      <bottom/>
      <diagonal/>
    </border>
    <border>
      <left style="thin">
        <color theme="0" tint="-4.9989318521683403E-2"/>
      </left>
      <right style="thin">
        <color indexed="64"/>
      </right>
      <top/>
      <bottom/>
      <diagonal/>
    </border>
    <border>
      <left style="thin">
        <color theme="0"/>
      </left>
      <right style="thin">
        <color theme="0" tint="-4.9989318521683403E-2"/>
      </right>
      <top/>
      <bottom style="thin">
        <color indexed="64"/>
      </bottom>
      <diagonal/>
    </border>
    <border>
      <left style="thin">
        <color theme="0" tint="-4.9989318521683403E-2"/>
      </left>
      <right style="thin">
        <color indexed="64"/>
      </right>
      <top/>
      <bottom style="thin">
        <color indexed="64"/>
      </bottom>
      <diagonal/>
    </border>
    <border>
      <left style="thin">
        <color theme="0"/>
      </left>
      <right/>
      <top style="thin">
        <color theme="0"/>
      </top>
      <bottom style="thin">
        <color indexed="64"/>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right style="thin">
        <color theme="0"/>
      </right>
      <top/>
      <bottom style="thin">
        <color theme="0"/>
      </bottom>
      <diagonal/>
    </border>
    <border>
      <left style="thin">
        <color theme="0"/>
      </left>
      <right/>
      <top/>
      <bottom/>
      <diagonal/>
    </border>
    <border>
      <left/>
      <right/>
      <top style="thin">
        <color auto="1"/>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style="thin">
        <color theme="0"/>
      </right>
      <top style="thin">
        <color theme="0"/>
      </top>
      <bottom style="thin">
        <color indexed="64"/>
      </bottom>
      <diagonal/>
    </border>
    <border>
      <left style="thin">
        <color theme="1" tint="0.499984740745262"/>
      </left>
      <right style="thin">
        <color theme="0" tint="-0.499984740745262"/>
      </right>
      <top style="thin">
        <color indexed="64"/>
      </top>
      <bottom/>
      <diagonal/>
    </border>
    <border>
      <left style="thin">
        <color theme="1" tint="0.499984740745262"/>
      </left>
      <right style="thin">
        <color theme="0" tint="-0.499984740745262"/>
      </right>
      <top/>
      <bottom/>
      <diagonal/>
    </border>
    <border>
      <left style="thin">
        <color theme="1" tint="0.499984740745262"/>
      </left>
      <right style="thin">
        <color theme="0" tint="-0.499984740745262"/>
      </right>
      <top/>
      <bottom style="thin">
        <color theme="0" tint="-0.499984740745262"/>
      </bottom>
      <diagonal/>
    </border>
    <border>
      <left style="thin">
        <color theme="1" tint="0.499984740745262"/>
      </left>
      <right style="thin">
        <color theme="0" tint="-0.499984740745262"/>
      </right>
      <top style="thin">
        <color theme="0" tint="-0.499984740745262"/>
      </top>
      <bottom/>
      <diagonal/>
    </border>
    <border>
      <left style="thin">
        <color theme="1" tint="0.499984740745262"/>
      </left>
      <right style="thin">
        <color theme="0" tint="-0.499984740745262"/>
      </right>
      <top/>
      <bottom style="thin">
        <color theme="1" tint="0.499984740745262"/>
      </bottom>
      <diagonal/>
    </border>
    <border>
      <left style="thin">
        <color theme="0"/>
      </left>
      <right/>
      <top/>
      <bottom style="thin">
        <color theme="0"/>
      </bottom>
      <diagonal/>
    </border>
    <border>
      <left/>
      <right/>
      <top/>
      <bottom style="thin">
        <color theme="0"/>
      </bottom>
      <diagonal/>
    </border>
    <border>
      <left style="thin">
        <color theme="0" tint="-0.499984740745262"/>
      </left>
      <right/>
      <top/>
      <bottom style="thin">
        <color theme="1" tint="0.499984740745262"/>
      </bottom>
      <diagonal/>
    </border>
    <border>
      <left style="thin">
        <color theme="0" tint="-0.499984740745262"/>
      </left>
      <right/>
      <top/>
      <bottom style="thin">
        <color indexed="64"/>
      </bottom>
      <diagonal/>
    </border>
    <border>
      <left/>
      <right/>
      <top style="thin">
        <color theme="0"/>
      </top>
      <bottom/>
      <diagonal/>
    </border>
    <border>
      <left style="thin">
        <color theme="0"/>
      </left>
      <right/>
      <top style="thin">
        <color auto="1"/>
      </top>
      <bottom/>
      <diagonal/>
    </border>
    <border>
      <left/>
      <right style="thin">
        <color theme="0"/>
      </right>
      <top style="thin">
        <color indexed="64"/>
      </top>
      <bottom/>
      <diagonal/>
    </border>
    <border>
      <left/>
      <right style="thin">
        <color indexed="64"/>
      </right>
      <top/>
      <bottom style="thin">
        <color theme="0"/>
      </bottom>
      <diagonal/>
    </border>
    <border>
      <left style="thin">
        <color theme="0" tint="-0.499984740745262"/>
      </left>
      <right style="thin">
        <color theme="0" tint="-0.499984740745262"/>
      </right>
      <top style="thin">
        <color auto="1"/>
      </top>
      <bottom style="thin">
        <color theme="0" tint="-0.499984740745262"/>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top style="thin">
        <color theme="1" tint="0.499984740745262"/>
      </top>
      <bottom/>
      <diagonal/>
    </border>
    <border>
      <left style="thin">
        <color theme="1" tint="0.499984740745262"/>
      </left>
      <right style="thin">
        <color theme="0" tint="-0.499984740745262"/>
      </right>
      <top style="thin">
        <color theme="1" tint="0.499984740745262"/>
      </top>
      <bottom/>
      <diagonal/>
    </border>
    <border>
      <left style="thin">
        <color theme="0" tint="-0.499984740745262"/>
      </left>
      <right style="thin">
        <color theme="0" tint="-0.499984740745262"/>
      </right>
      <top/>
      <bottom style="thin">
        <color theme="1" tint="4.9989318521683403E-2"/>
      </bottom>
      <diagonal/>
    </border>
    <border>
      <left style="thin">
        <color theme="0" tint="-0.499984740745262"/>
      </left>
      <right style="thin">
        <color indexed="64"/>
      </right>
      <top/>
      <bottom style="thin">
        <color theme="1" tint="4.9989318521683403E-2"/>
      </bottom>
      <diagonal/>
    </border>
  </borders>
  <cellStyleXfs count="8">
    <xf numFmtId="0" fontId="0" fillId="0" borderId="0"/>
    <xf numFmtId="177" fontId="8" fillId="0" borderId="0" applyFill="0" applyBorder="0" applyAlignment="0"/>
    <xf numFmtId="0" fontId="9" fillId="0" borderId="7" applyNumberFormat="0" applyAlignment="0" applyProtection="0">
      <alignment horizontal="left" vertical="center"/>
    </xf>
    <xf numFmtId="0" fontId="9" fillId="0" borderId="1">
      <alignment horizontal="left" vertical="center"/>
    </xf>
    <xf numFmtId="0" fontId="10" fillId="0" borderId="0"/>
    <xf numFmtId="38" fontId="1" fillId="0" borderId="0" applyFont="0" applyFill="0" applyBorder="0" applyAlignment="0" applyProtection="0"/>
    <xf numFmtId="38" fontId="1" fillId="0" borderId="0" applyFill="0" applyBorder="0" applyAlignment="0" applyProtection="0"/>
    <xf numFmtId="38" fontId="1" fillId="0" borderId="0" applyFont="0" applyFill="0" applyBorder="0" applyAlignment="0" applyProtection="0">
      <alignment vertical="center"/>
    </xf>
  </cellStyleXfs>
  <cellXfs count="356">
    <xf numFmtId="0" fontId="0" fillId="0" borderId="0" xfId="0"/>
    <xf numFmtId="0" fontId="5" fillId="3" borderId="0" xfId="0" applyFont="1" applyFill="1" applyAlignment="1">
      <alignment horizontal="right" vertical="center"/>
    </xf>
    <xf numFmtId="0" fontId="5" fillId="3" borderId="0" xfId="0" applyFont="1" applyFill="1" applyAlignment="1">
      <alignment vertical="center"/>
    </xf>
    <xf numFmtId="0" fontId="5" fillId="3" borderId="0" xfId="0" applyFont="1" applyFill="1" applyAlignment="1">
      <alignment horizontal="left" vertical="center"/>
    </xf>
    <xf numFmtId="0" fontId="12" fillId="0" borderId="0" xfId="0" applyFont="1" applyFill="1" applyAlignment="1"/>
    <xf numFmtId="0" fontId="12" fillId="0" borderId="0" xfId="0" applyFont="1" applyFill="1" applyBorder="1" applyAlignment="1">
      <alignment horizontal="left"/>
    </xf>
    <xf numFmtId="0" fontId="13" fillId="0" borderId="0" xfId="0" applyFont="1" applyFill="1" applyAlignment="1"/>
    <xf numFmtId="0" fontId="13" fillId="0" borderId="0" xfId="0" applyFont="1" applyFill="1"/>
    <xf numFmtId="0" fontId="13"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xf numFmtId="0" fontId="6" fillId="0" borderId="0" xfId="0" applyFont="1" applyFill="1" applyBorder="1" applyAlignment="1"/>
    <xf numFmtId="0" fontId="6" fillId="0" borderId="0" xfId="0" applyFont="1" applyFill="1" applyBorder="1" applyAlignment="1">
      <alignment horizontal="left"/>
    </xf>
    <xf numFmtId="0" fontId="6" fillId="0" borderId="0" xfId="0" applyFont="1" applyFill="1" applyAlignment="1"/>
    <xf numFmtId="0" fontId="6" fillId="0" borderId="0" xfId="0" applyFont="1" applyFill="1"/>
    <xf numFmtId="0" fontId="6" fillId="0" borderId="0" xfId="0" applyFont="1" applyFill="1" applyAlignment="1">
      <alignment horizontal="center" vertical="center"/>
    </xf>
    <xf numFmtId="0" fontId="7" fillId="0" borderId="0" xfId="0" applyFont="1" applyFill="1"/>
    <xf numFmtId="0" fontId="6" fillId="0" borderId="0" xfId="0" applyNumberFormat="1" applyFont="1" applyFill="1" applyBorder="1" applyAlignment="1">
      <alignment horizontal="center" vertical="center" wrapText="1"/>
    </xf>
    <xf numFmtId="0" fontId="14" fillId="0" borderId="0" xfId="0" applyFont="1" applyFill="1" applyAlignment="1">
      <alignment horizontal="right"/>
    </xf>
    <xf numFmtId="0" fontId="16" fillId="4" borderId="23" xfId="0" applyFont="1" applyFill="1" applyBorder="1" applyAlignment="1">
      <alignment horizontal="center" vertical="center"/>
    </xf>
    <xf numFmtId="0" fontId="11" fillId="5" borderId="24" xfId="0" applyFont="1" applyFill="1" applyBorder="1" applyAlignment="1">
      <alignment horizontal="center" vertical="center"/>
    </xf>
    <xf numFmtId="0" fontId="16" fillId="4" borderId="25" xfId="0" applyFont="1" applyFill="1" applyBorder="1" applyAlignment="1">
      <alignment horizontal="center" vertical="center"/>
    </xf>
    <xf numFmtId="0" fontId="16" fillId="5" borderId="25" xfId="0" applyFont="1" applyFill="1" applyBorder="1" applyAlignment="1">
      <alignment horizontal="center" vertical="center"/>
    </xf>
    <xf numFmtId="0" fontId="4" fillId="5" borderId="25" xfId="0" applyFont="1" applyFill="1" applyBorder="1" applyAlignment="1">
      <alignment vertical="center"/>
    </xf>
    <xf numFmtId="0" fontId="4" fillId="4" borderId="25" xfId="0" applyFont="1" applyFill="1" applyBorder="1" applyAlignment="1">
      <alignment vertical="center"/>
    </xf>
    <xf numFmtId="0" fontId="4" fillId="4" borderId="25" xfId="0" applyFont="1" applyFill="1" applyBorder="1" applyAlignment="1">
      <alignment vertical="center" wrapText="1"/>
    </xf>
    <xf numFmtId="0" fontId="11" fillId="5" borderId="26" xfId="0" applyFont="1" applyFill="1" applyBorder="1" applyAlignment="1">
      <alignment horizontal="center" vertical="center"/>
    </xf>
    <xf numFmtId="179" fontId="3" fillId="2" borderId="8" xfId="0" applyNumberFormat="1" applyFont="1" applyFill="1" applyBorder="1" applyAlignment="1">
      <alignment horizontal="center" vertical="center"/>
    </xf>
    <xf numFmtId="178" fontId="17" fillId="0" borderId="28" xfId="0" applyNumberFormat="1" applyFont="1" applyFill="1" applyBorder="1" applyAlignment="1">
      <alignment horizontal="right" vertical="center"/>
    </xf>
    <xf numFmtId="49" fontId="3" fillId="2" borderId="13" xfId="0" applyNumberFormat="1" applyFont="1" applyFill="1" applyBorder="1" applyAlignment="1">
      <alignment horizontal="center" vertical="center"/>
    </xf>
    <xf numFmtId="178" fontId="17" fillId="0" borderId="30" xfId="0" applyNumberFormat="1" applyFont="1" applyFill="1" applyBorder="1" applyAlignment="1">
      <alignment horizontal="right" vertical="center"/>
    </xf>
    <xf numFmtId="49" fontId="3" fillId="2" borderId="8" xfId="0" applyNumberFormat="1" applyFont="1" applyFill="1" applyBorder="1" applyAlignment="1">
      <alignment horizontal="center" vertical="center"/>
    </xf>
    <xf numFmtId="180" fontId="17" fillId="0" borderId="4" xfId="0" applyNumberFormat="1" applyFont="1" applyFill="1" applyBorder="1" applyAlignment="1">
      <alignment horizontal="right" vertical="center"/>
    </xf>
    <xf numFmtId="178" fontId="17" fillId="0" borderId="4" xfId="0" applyNumberFormat="1" applyFont="1" applyFill="1" applyBorder="1" applyAlignment="1">
      <alignment horizontal="right" vertical="center"/>
    </xf>
    <xf numFmtId="49" fontId="3" fillId="2" borderId="9" xfId="0" applyNumberFormat="1" applyFont="1" applyFill="1" applyBorder="1" applyAlignment="1">
      <alignment horizontal="center" vertical="center"/>
    </xf>
    <xf numFmtId="176" fontId="14" fillId="0" borderId="0" xfId="5" applyNumberFormat="1" applyFont="1" applyFill="1" applyBorder="1" applyAlignment="1">
      <alignment horizontal="left" vertical="center"/>
    </xf>
    <xf numFmtId="0" fontId="7" fillId="0" borderId="0" xfId="0" applyFont="1" applyFill="1" applyAlignment="1"/>
    <xf numFmtId="49" fontId="19" fillId="2" borderId="13" xfId="0" applyNumberFormat="1" applyFont="1" applyFill="1" applyBorder="1" applyAlignment="1">
      <alignment horizontal="right" vertical="center"/>
    </xf>
    <xf numFmtId="49" fontId="19" fillId="2" borderId="8" xfId="0" applyNumberFormat="1" applyFont="1" applyFill="1" applyBorder="1" applyAlignment="1">
      <alignment horizontal="right" vertical="center"/>
    </xf>
    <xf numFmtId="49" fontId="19" fillId="2" borderId="9" xfId="0" applyNumberFormat="1" applyFont="1" applyFill="1" applyBorder="1" applyAlignment="1">
      <alignment horizontal="right" vertical="center"/>
    </xf>
    <xf numFmtId="49" fontId="19" fillId="2" borderId="31" xfId="0" applyNumberFormat="1" applyFont="1" applyFill="1" applyBorder="1" applyAlignment="1">
      <alignment horizontal="right" vertical="center"/>
    </xf>
    <xf numFmtId="178" fontId="17" fillId="0" borderId="5" xfId="0" applyNumberFormat="1" applyFont="1" applyFill="1" applyBorder="1" applyAlignment="1">
      <alignment horizontal="right" vertical="center"/>
    </xf>
    <xf numFmtId="178" fontId="17" fillId="0" borderId="42" xfId="0" applyNumberFormat="1" applyFont="1" applyFill="1" applyBorder="1" applyAlignment="1">
      <alignment horizontal="right" vertical="center"/>
    </xf>
    <xf numFmtId="180" fontId="17" fillId="0" borderId="35" xfId="0" applyNumberFormat="1" applyFont="1" applyFill="1" applyBorder="1" applyAlignment="1">
      <alignment horizontal="right" vertical="center"/>
    </xf>
    <xf numFmtId="0" fontId="15" fillId="0" borderId="0" xfId="0" applyFont="1" applyFill="1" applyAlignment="1"/>
    <xf numFmtId="0" fontId="22" fillId="0" borderId="0" xfId="0" applyFont="1" applyFill="1" applyBorder="1" applyAlignment="1"/>
    <xf numFmtId="0" fontId="23" fillId="0" borderId="0" xfId="0" applyFont="1" applyFill="1"/>
    <xf numFmtId="0" fontId="22" fillId="0" borderId="0" xfId="0" applyFont="1" applyFill="1" applyAlignment="1"/>
    <xf numFmtId="0" fontId="23" fillId="0" borderId="0" xfId="0" applyFont="1" applyFill="1" applyAlignment="1"/>
    <xf numFmtId="0" fontId="11" fillId="5" borderId="4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xf numFmtId="49" fontId="19" fillId="2" borderId="27" xfId="0" applyNumberFormat="1" applyFont="1" applyFill="1" applyBorder="1" applyAlignment="1">
      <alignment horizontal="right" vertical="center"/>
    </xf>
    <xf numFmtId="49" fontId="3" fillId="2" borderId="29" xfId="0" applyNumberFormat="1" applyFont="1" applyFill="1" applyBorder="1" applyAlignment="1">
      <alignment horizontal="right" vertical="center"/>
    </xf>
    <xf numFmtId="49" fontId="3" fillId="2" borderId="5" xfId="0" applyNumberFormat="1" applyFont="1" applyFill="1" applyBorder="1" applyAlignment="1">
      <alignment horizontal="right" vertical="center"/>
    </xf>
    <xf numFmtId="49" fontId="3" fillId="2" borderId="14" xfId="0" applyNumberFormat="1" applyFont="1" applyFill="1" applyBorder="1" applyAlignment="1">
      <alignment horizontal="right" vertical="center"/>
    </xf>
    <xf numFmtId="49" fontId="3" fillId="2" borderId="3" xfId="0" applyNumberFormat="1" applyFont="1" applyFill="1" applyBorder="1" applyAlignment="1">
      <alignment horizontal="right" vertical="center"/>
    </xf>
    <xf numFmtId="49" fontId="3" fillId="2" borderId="33" xfId="0" applyNumberFormat="1" applyFont="1" applyFill="1" applyBorder="1" applyAlignment="1">
      <alignment horizontal="right" vertical="center"/>
    </xf>
    <xf numFmtId="49" fontId="3" fillId="2" borderId="11" xfId="0" applyNumberFormat="1" applyFont="1" applyFill="1" applyBorder="1" applyAlignment="1">
      <alignment horizontal="right" vertical="center"/>
    </xf>
    <xf numFmtId="49" fontId="3" fillId="2" borderId="10" xfId="0" applyNumberFormat="1" applyFont="1" applyFill="1" applyBorder="1" applyAlignment="1">
      <alignment horizontal="right" vertical="center"/>
    </xf>
    <xf numFmtId="49" fontId="3" fillId="2" borderId="35" xfId="0" applyNumberFormat="1" applyFont="1" applyFill="1" applyBorder="1" applyAlignment="1">
      <alignment horizontal="right" vertical="center"/>
    </xf>
    <xf numFmtId="0" fontId="24" fillId="3" borderId="0" xfId="0" applyFont="1" applyFill="1" applyAlignment="1">
      <alignment horizontal="left" vertical="center"/>
    </xf>
    <xf numFmtId="176" fontId="24" fillId="0" borderId="0" xfId="5" applyNumberFormat="1" applyFont="1" applyFill="1" applyBorder="1" applyAlignment="1">
      <alignment horizontal="left" vertical="center"/>
    </xf>
    <xf numFmtId="0" fontId="24" fillId="3" borderId="0" xfId="0" applyFont="1" applyFill="1" applyAlignment="1">
      <alignment vertical="center"/>
    </xf>
    <xf numFmtId="49" fontId="19" fillId="2" borderId="50" xfId="0" applyNumberFormat="1" applyFont="1" applyFill="1" applyBorder="1" applyAlignment="1">
      <alignment horizontal="right" vertical="center"/>
    </xf>
    <xf numFmtId="49" fontId="3" fillId="2" borderId="51" xfId="0" applyNumberFormat="1" applyFont="1" applyFill="1" applyBorder="1" applyAlignment="1">
      <alignment horizontal="right" vertical="center"/>
    </xf>
    <xf numFmtId="178" fontId="25" fillId="0" borderId="0" xfId="0" applyNumberFormat="1" applyFont="1" applyFill="1"/>
    <xf numFmtId="178" fontId="6" fillId="0" borderId="0" xfId="0" applyNumberFormat="1" applyFont="1" applyFill="1" applyAlignment="1"/>
    <xf numFmtId="0" fontId="25" fillId="0" borderId="0" xfId="0" applyFont="1" applyFill="1" applyAlignment="1"/>
    <xf numFmtId="0" fontId="25" fillId="0" borderId="0" xfId="0" applyFont="1" applyFill="1"/>
    <xf numFmtId="0" fontId="25" fillId="0" borderId="0" xfId="0" applyFont="1" applyFill="1" applyAlignment="1">
      <alignment horizontal="center" vertical="center"/>
    </xf>
    <xf numFmtId="178" fontId="6" fillId="0" borderId="0" xfId="0" applyNumberFormat="1" applyFont="1" applyFill="1" applyBorder="1" applyAlignment="1">
      <alignment horizontal="center" vertical="center"/>
    </xf>
    <xf numFmtId="178" fontId="17" fillId="6" borderId="8" xfId="0" applyNumberFormat="1" applyFont="1" applyFill="1" applyBorder="1" applyAlignment="1">
      <alignment horizontal="right" vertical="center"/>
    </xf>
    <xf numFmtId="178" fontId="17" fillId="6" borderId="9" xfId="0" applyNumberFormat="1" applyFont="1" applyFill="1" applyBorder="1" applyAlignment="1">
      <alignment horizontal="right" vertical="center"/>
    </xf>
    <xf numFmtId="178" fontId="17" fillId="6" borderId="13" xfId="0" applyNumberFormat="1" applyFont="1" applyFill="1" applyBorder="1" applyAlignment="1">
      <alignment horizontal="right" vertical="center"/>
    </xf>
    <xf numFmtId="178" fontId="17" fillId="6" borderId="4" xfId="0" applyNumberFormat="1" applyFont="1" applyFill="1" applyBorder="1" applyAlignment="1">
      <alignment horizontal="right" vertical="center"/>
    </xf>
    <xf numFmtId="178" fontId="17" fillId="6" borderId="2" xfId="0" applyNumberFormat="1" applyFont="1" applyFill="1" applyBorder="1" applyAlignment="1">
      <alignment horizontal="right" vertical="center"/>
    </xf>
    <xf numFmtId="178" fontId="17" fillId="6" borderId="30" xfId="0" applyNumberFormat="1" applyFont="1" applyFill="1" applyBorder="1" applyAlignment="1">
      <alignment horizontal="right" vertical="center"/>
    </xf>
    <xf numFmtId="41" fontId="17" fillId="6" borderId="4" xfId="0" applyNumberFormat="1" applyFont="1" applyFill="1" applyBorder="1" applyAlignment="1">
      <alignment horizontal="right" vertical="center"/>
    </xf>
    <xf numFmtId="41" fontId="17" fillId="6" borderId="2" xfId="0" applyNumberFormat="1" applyFont="1" applyFill="1" applyBorder="1" applyAlignment="1">
      <alignment horizontal="right" vertical="center"/>
    </xf>
    <xf numFmtId="41" fontId="17" fillId="6" borderId="30" xfId="0" applyNumberFormat="1" applyFont="1" applyFill="1" applyBorder="1" applyAlignment="1">
      <alignment horizontal="right" vertical="center"/>
    </xf>
    <xf numFmtId="0" fontId="26" fillId="0" borderId="0" xfId="0" applyFont="1" applyFill="1" applyAlignment="1"/>
    <xf numFmtId="178" fontId="27" fillId="6" borderId="8" xfId="0" applyNumberFormat="1" applyFont="1" applyFill="1" applyBorder="1" applyAlignment="1">
      <alignment horizontal="right" vertical="center"/>
    </xf>
    <xf numFmtId="178" fontId="27" fillId="6" borderId="4" xfId="0" applyNumberFormat="1" applyFont="1" applyFill="1" applyBorder="1" applyAlignment="1">
      <alignment horizontal="right" vertical="center"/>
    </xf>
    <xf numFmtId="0" fontId="26" fillId="0" borderId="0" xfId="0" applyFont="1" applyFill="1"/>
    <xf numFmtId="180" fontId="27" fillId="6" borderId="4" xfId="0" applyNumberFormat="1" applyFont="1" applyFill="1" applyBorder="1" applyAlignment="1">
      <alignment horizontal="right" vertical="center"/>
    </xf>
    <xf numFmtId="180" fontId="27" fillId="6" borderId="10" xfId="0" applyNumberFormat="1" applyFont="1" applyFill="1" applyBorder="1" applyAlignment="1">
      <alignment horizontal="right" vertical="center"/>
    </xf>
    <xf numFmtId="181" fontId="27" fillId="6" borderId="4" xfId="0" applyNumberFormat="1" applyFont="1" applyFill="1" applyBorder="1"/>
    <xf numFmtId="181" fontId="27" fillId="6" borderId="5" xfId="0" applyNumberFormat="1" applyFont="1" applyFill="1" applyBorder="1"/>
    <xf numFmtId="180" fontId="17" fillId="6" borderId="4" xfId="0" applyNumberFormat="1" applyFont="1" applyFill="1" applyBorder="1" applyAlignment="1">
      <alignment horizontal="right" vertical="center"/>
    </xf>
    <xf numFmtId="180" fontId="17" fillId="6" borderId="10" xfId="0" applyNumberFormat="1" applyFont="1" applyFill="1" applyBorder="1" applyAlignment="1">
      <alignment horizontal="right" vertical="center"/>
    </xf>
    <xf numFmtId="181" fontId="17" fillId="6" borderId="4" xfId="0" applyNumberFormat="1" applyFont="1" applyFill="1" applyBorder="1"/>
    <xf numFmtId="181" fontId="17" fillId="6" borderId="5" xfId="0" applyNumberFormat="1" applyFont="1" applyFill="1" applyBorder="1"/>
    <xf numFmtId="180" fontId="17" fillId="6" borderId="2" xfId="0" applyNumberFormat="1" applyFont="1" applyFill="1" applyBorder="1" applyAlignment="1">
      <alignment horizontal="right" vertical="center"/>
    </xf>
    <xf numFmtId="180" fontId="17" fillId="6" borderId="11" xfId="0" applyNumberFormat="1" applyFont="1" applyFill="1" applyBorder="1" applyAlignment="1">
      <alignment horizontal="right" vertical="center"/>
    </xf>
    <xf numFmtId="180" fontId="17" fillId="6" borderId="30" xfId="0" applyNumberFormat="1" applyFont="1" applyFill="1" applyBorder="1" applyAlignment="1">
      <alignment horizontal="right" vertical="center"/>
    </xf>
    <xf numFmtId="180" fontId="17" fillId="6" borderId="35" xfId="0" applyNumberFormat="1" applyFont="1" applyFill="1" applyBorder="1" applyAlignment="1">
      <alignment horizontal="right" vertical="center"/>
    </xf>
    <xf numFmtId="181" fontId="17" fillId="6" borderId="30" xfId="0" applyNumberFormat="1" applyFont="1" applyFill="1" applyBorder="1"/>
    <xf numFmtId="181" fontId="17" fillId="6" borderId="14" xfId="0" applyNumberFormat="1" applyFont="1" applyFill="1" applyBorder="1"/>
    <xf numFmtId="181" fontId="17" fillId="6" borderId="2" xfId="0" applyNumberFormat="1" applyFont="1" applyFill="1" applyBorder="1"/>
    <xf numFmtId="181" fontId="17" fillId="6" borderId="3" xfId="0" applyNumberFormat="1" applyFont="1" applyFill="1" applyBorder="1"/>
    <xf numFmtId="178" fontId="17" fillId="6" borderId="10" xfId="0" applyNumberFormat="1" applyFont="1" applyFill="1" applyBorder="1" applyAlignment="1">
      <alignment horizontal="right" vertical="center"/>
    </xf>
    <xf numFmtId="178" fontId="17" fillId="6" borderId="11" xfId="0" applyNumberFormat="1" applyFont="1" applyFill="1" applyBorder="1" applyAlignment="1">
      <alignment horizontal="right" vertical="center"/>
    </xf>
    <xf numFmtId="178" fontId="17" fillId="6" borderId="27" xfId="0" applyNumberFormat="1" applyFont="1" applyFill="1" applyBorder="1" applyAlignment="1">
      <alignment horizontal="right" vertical="center"/>
    </xf>
    <xf numFmtId="178" fontId="17" fillId="6" borderId="28" xfId="0" applyNumberFormat="1" applyFont="1" applyFill="1" applyBorder="1" applyAlignment="1">
      <alignment horizontal="right" vertical="center"/>
    </xf>
    <xf numFmtId="178" fontId="27" fillId="6" borderId="13" xfId="0" applyNumberFormat="1" applyFont="1" applyFill="1" applyBorder="1" applyAlignment="1">
      <alignment horizontal="right" vertical="center"/>
    </xf>
    <xf numFmtId="178" fontId="27" fillId="6" borderId="2" xfId="0" applyNumberFormat="1" applyFont="1" applyFill="1" applyBorder="1" applyAlignment="1">
      <alignment horizontal="right" vertical="center"/>
    </xf>
    <xf numFmtId="41" fontId="6" fillId="0" borderId="0" xfId="0" applyNumberFormat="1" applyFont="1" applyFill="1" applyAlignment="1">
      <alignment horizontal="center" vertical="center"/>
    </xf>
    <xf numFmtId="178" fontId="27" fillId="6" borderId="30" xfId="0" applyNumberFormat="1" applyFont="1" applyFill="1" applyBorder="1" applyAlignment="1">
      <alignment horizontal="right" vertical="center"/>
    </xf>
    <xf numFmtId="178" fontId="28" fillId="0" borderId="0" xfId="0" applyNumberFormat="1" applyFont="1" applyFill="1" applyAlignment="1">
      <alignment horizontal="center" vertical="center"/>
    </xf>
    <xf numFmtId="178" fontId="17" fillId="3" borderId="4" xfId="0" applyNumberFormat="1" applyFont="1" applyFill="1" applyBorder="1" applyAlignment="1">
      <alignment horizontal="right" vertical="center"/>
    </xf>
    <xf numFmtId="180" fontId="17" fillId="3" borderId="4" xfId="0" applyNumberFormat="1" applyFont="1" applyFill="1" applyBorder="1" applyAlignment="1">
      <alignment horizontal="right" vertical="center"/>
    </xf>
    <xf numFmtId="38" fontId="6" fillId="0" borderId="0" xfId="7" applyFont="1" applyFill="1" applyAlignment="1"/>
    <xf numFmtId="38" fontId="26" fillId="0" borderId="0" xfId="7" applyFont="1" applyFill="1" applyAlignment="1"/>
    <xf numFmtId="38" fontId="6" fillId="0" borderId="0" xfId="7" applyFont="1" applyFill="1" applyBorder="1" applyAlignment="1"/>
    <xf numFmtId="178" fontId="6" fillId="0" borderId="0" xfId="0" applyNumberFormat="1" applyFont="1" applyFill="1"/>
    <xf numFmtId="41" fontId="27" fillId="6" borderId="4" xfId="0" applyNumberFormat="1" applyFont="1" applyFill="1" applyBorder="1" applyAlignment="1">
      <alignment horizontal="right" vertical="center"/>
    </xf>
    <xf numFmtId="0" fontId="26" fillId="0" borderId="0" xfId="0" applyFont="1" applyFill="1" applyAlignment="1">
      <alignment horizontal="center" vertical="center"/>
    </xf>
    <xf numFmtId="178" fontId="27" fillId="6" borderId="9" xfId="0" applyNumberFormat="1" applyFont="1" applyFill="1" applyBorder="1" applyAlignment="1">
      <alignment horizontal="right" vertical="center"/>
    </xf>
    <xf numFmtId="0" fontId="29" fillId="0" borderId="0" xfId="0" applyFont="1" applyFill="1" applyAlignment="1"/>
    <xf numFmtId="180" fontId="27" fillId="6" borderId="2" xfId="0" applyNumberFormat="1" applyFont="1" applyFill="1" applyBorder="1" applyAlignment="1">
      <alignment horizontal="right" vertical="center"/>
    </xf>
    <xf numFmtId="180" fontId="27" fillId="6" borderId="30" xfId="0" applyNumberFormat="1" applyFont="1" applyFill="1" applyBorder="1" applyAlignment="1">
      <alignment horizontal="right" vertical="center"/>
    </xf>
    <xf numFmtId="41" fontId="27" fillId="6" borderId="2" xfId="0" applyNumberFormat="1" applyFont="1" applyFill="1" applyBorder="1" applyAlignment="1">
      <alignment horizontal="right" vertical="center"/>
    </xf>
    <xf numFmtId="181" fontId="17" fillId="6" borderId="28" xfId="0" applyNumberFormat="1" applyFont="1" applyFill="1" applyBorder="1"/>
    <xf numFmtId="181" fontId="17" fillId="6" borderId="29" xfId="0" applyNumberFormat="1" applyFont="1" applyFill="1" applyBorder="1"/>
    <xf numFmtId="180" fontId="17" fillId="0" borderId="2" xfId="0" applyNumberFormat="1" applyFont="1" applyFill="1" applyBorder="1" applyAlignment="1">
      <alignment horizontal="right" vertical="center"/>
    </xf>
    <xf numFmtId="178" fontId="17" fillId="0" borderId="2" xfId="0" applyNumberFormat="1" applyFont="1" applyFill="1" applyBorder="1" applyAlignment="1">
      <alignment horizontal="right" vertical="center"/>
    </xf>
    <xf numFmtId="178" fontId="17" fillId="6" borderId="50" xfId="0" applyNumberFormat="1" applyFont="1" applyFill="1" applyBorder="1" applyAlignment="1">
      <alignment horizontal="right" vertical="center"/>
    </xf>
    <xf numFmtId="180" fontId="17" fillId="6" borderId="52" xfId="0" applyNumberFormat="1" applyFont="1" applyFill="1" applyBorder="1" applyAlignment="1">
      <alignment horizontal="right" vertical="center"/>
    </xf>
    <xf numFmtId="178" fontId="17" fillId="6" borderId="52" xfId="0" applyNumberFormat="1" applyFont="1" applyFill="1" applyBorder="1" applyAlignment="1">
      <alignment horizontal="right" vertical="center"/>
    </xf>
    <xf numFmtId="0" fontId="4" fillId="4" borderId="21" xfId="0" applyFont="1" applyFill="1" applyBorder="1" applyAlignment="1">
      <alignment horizontal="center" vertical="center" wrapText="1"/>
    </xf>
    <xf numFmtId="0" fontId="4" fillId="4" borderId="18" xfId="0" applyFont="1" applyFill="1" applyBorder="1" applyAlignment="1">
      <alignment horizontal="center" vertical="center"/>
    </xf>
    <xf numFmtId="0" fontId="4" fillId="4" borderId="54" xfId="0" applyFont="1" applyFill="1" applyBorder="1" applyAlignment="1">
      <alignment horizontal="center" vertical="center"/>
    </xf>
    <xf numFmtId="0" fontId="4" fillId="5" borderId="54" xfId="0" applyFont="1" applyFill="1" applyBorder="1" applyAlignment="1">
      <alignment horizontal="center" vertical="center" wrapText="1"/>
    </xf>
    <xf numFmtId="0" fontId="4" fillId="5" borderId="54" xfId="0" applyFont="1" applyFill="1" applyBorder="1" applyAlignment="1">
      <alignment horizontal="center" vertical="center"/>
    </xf>
    <xf numFmtId="0" fontId="4" fillId="4" borderId="54" xfId="0" applyFont="1" applyFill="1" applyBorder="1" applyAlignment="1">
      <alignment horizontal="center" vertical="center" wrapText="1"/>
    </xf>
    <xf numFmtId="0" fontId="4" fillId="4" borderId="53" xfId="0" applyFont="1" applyFill="1" applyBorder="1" applyAlignment="1">
      <alignment horizontal="center" vertical="center"/>
    </xf>
    <xf numFmtId="0" fontId="4" fillId="5" borderId="53" xfId="0" applyFont="1" applyFill="1" applyBorder="1" applyAlignment="1">
      <alignment horizontal="center" vertical="center" wrapText="1"/>
    </xf>
    <xf numFmtId="0" fontId="4" fillId="5" borderId="53" xfId="0" applyFont="1" applyFill="1" applyBorder="1" applyAlignment="1">
      <alignment horizontal="center" vertical="center"/>
    </xf>
    <xf numFmtId="0" fontId="4" fillId="4" borderId="53" xfId="0" applyFont="1" applyFill="1" applyBorder="1" applyAlignment="1">
      <alignment horizontal="center" vertical="center" wrapText="1"/>
    </xf>
    <xf numFmtId="178" fontId="30" fillId="0" borderId="0" xfId="0" applyNumberFormat="1" applyFont="1" applyFill="1"/>
    <xf numFmtId="0" fontId="16" fillId="4" borderId="55" xfId="0" applyFont="1" applyFill="1" applyBorder="1" applyAlignment="1">
      <alignment vertical="center"/>
    </xf>
    <xf numFmtId="0" fontId="4" fillId="5" borderId="56" xfId="0" applyFont="1" applyFill="1" applyBorder="1" applyAlignment="1">
      <alignment vertical="center" wrapText="1"/>
    </xf>
    <xf numFmtId="0" fontId="4" fillId="4" borderId="56" xfId="0" applyFont="1" applyFill="1" applyBorder="1" applyAlignment="1">
      <alignment horizontal="center" vertical="center" wrapText="1"/>
    </xf>
    <xf numFmtId="0" fontId="11" fillId="4" borderId="25" xfId="0" applyFont="1" applyFill="1" applyBorder="1" applyAlignment="1">
      <alignment horizontal="center" vertical="center"/>
    </xf>
    <xf numFmtId="178" fontId="17" fillId="7" borderId="4" xfId="0" applyNumberFormat="1" applyFont="1" applyFill="1" applyBorder="1" applyAlignment="1">
      <alignment horizontal="right" vertical="center"/>
    </xf>
    <xf numFmtId="178" fontId="17" fillId="7" borderId="2" xfId="0" applyNumberFormat="1" applyFont="1" applyFill="1" applyBorder="1" applyAlignment="1">
      <alignment horizontal="right" vertical="center"/>
    </xf>
    <xf numFmtId="180" fontId="17" fillId="7" borderId="4" xfId="0" applyNumberFormat="1" applyFont="1" applyFill="1" applyBorder="1" applyAlignment="1">
      <alignment horizontal="right" vertical="center"/>
    </xf>
    <xf numFmtId="180" fontId="17" fillId="7" borderId="2" xfId="0" applyNumberFormat="1" applyFont="1" applyFill="1" applyBorder="1" applyAlignment="1">
      <alignment horizontal="right" vertical="center"/>
    </xf>
    <xf numFmtId="180" fontId="17" fillId="7" borderId="30" xfId="0" applyNumberFormat="1" applyFont="1" applyFill="1" applyBorder="1" applyAlignment="1">
      <alignment horizontal="right" vertical="center"/>
    </xf>
    <xf numFmtId="180" fontId="27" fillId="7" borderId="2" xfId="0" applyNumberFormat="1" applyFont="1" applyFill="1" applyBorder="1" applyAlignment="1">
      <alignment horizontal="right" vertical="center"/>
    </xf>
    <xf numFmtId="0" fontId="24" fillId="0" borderId="0" xfId="0" applyFont="1" applyFill="1" applyAlignment="1"/>
    <xf numFmtId="180" fontId="17" fillId="3" borderId="2" xfId="0" applyNumberFormat="1" applyFont="1" applyFill="1" applyBorder="1" applyAlignment="1">
      <alignment horizontal="right" vertical="center"/>
    </xf>
    <xf numFmtId="180" fontId="17" fillId="0" borderId="10" xfId="0" applyNumberFormat="1" applyFont="1" applyFill="1" applyBorder="1" applyAlignment="1">
      <alignment horizontal="right" vertical="center"/>
    </xf>
    <xf numFmtId="180" fontId="17" fillId="0" borderId="11" xfId="0" applyNumberFormat="1" applyFont="1" applyFill="1" applyBorder="1" applyAlignment="1">
      <alignment horizontal="right" vertical="center"/>
    </xf>
    <xf numFmtId="178" fontId="27" fillId="0" borderId="4" xfId="0" applyNumberFormat="1" applyFont="1" applyFill="1" applyBorder="1" applyAlignment="1">
      <alignment horizontal="right" vertical="center"/>
    </xf>
    <xf numFmtId="180" fontId="27" fillId="0" borderId="10" xfId="0" applyNumberFormat="1" applyFont="1" applyFill="1" applyBorder="1" applyAlignment="1">
      <alignment horizontal="right" vertical="center"/>
    </xf>
    <xf numFmtId="178" fontId="17" fillId="0" borderId="29" xfId="0" applyNumberFormat="1" applyFont="1" applyFill="1" applyBorder="1" applyAlignment="1">
      <alignment horizontal="right" vertical="center"/>
    </xf>
    <xf numFmtId="180" fontId="17" fillId="0" borderId="5" xfId="0" applyNumberFormat="1" applyFont="1" applyFill="1" applyBorder="1" applyAlignment="1">
      <alignment horizontal="right" vertical="center"/>
    </xf>
    <xf numFmtId="180" fontId="17" fillId="0" borderId="3" xfId="0" applyNumberFormat="1" applyFont="1" applyFill="1" applyBorder="1" applyAlignment="1">
      <alignment horizontal="right" vertical="center"/>
    </xf>
    <xf numFmtId="180" fontId="17" fillId="0" borderId="14" xfId="0" applyNumberFormat="1" applyFont="1" applyFill="1" applyBorder="1" applyAlignment="1">
      <alignment horizontal="right" vertical="center"/>
    </xf>
    <xf numFmtId="180" fontId="27" fillId="0" borderId="5" xfId="0" applyNumberFormat="1" applyFont="1" applyFill="1" applyBorder="1" applyAlignment="1">
      <alignment horizontal="right" vertical="center"/>
    </xf>
    <xf numFmtId="178" fontId="27" fillId="0" borderId="2" xfId="0" applyNumberFormat="1" applyFont="1" applyFill="1" applyBorder="1" applyAlignment="1">
      <alignment horizontal="right" vertical="center"/>
    </xf>
    <xf numFmtId="178" fontId="27" fillId="0" borderId="30" xfId="0" applyNumberFormat="1" applyFont="1" applyFill="1" applyBorder="1" applyAlignment="1">
      <alignment horizontal="right" vertical="center"/>
    </xf>
    <xf numFmtId="178" fontId="17" fillId="0" borderId="36" xfId="0" applyNumberFormat="1" applyFont="1" applyFill="1" applyBorder="1" applyAlignment="1">
      <alignment horizontal="right" vertical="center"/>
    </xf>
    <xf numFmtId="178" fontId="17" fillId="0" borderId="52" xfId="0" applyNumberFormat="1" applyFont="1" applyFill="1" applyBorder="1" applyAlignment="1">
      <alignment horizontal="right" vertical="center"/>
    </xf>
    <xf numFmtId="180" fontId="17" fillId="0" borderId="51" xfId="0" applyNumberFormat="1" applyFont="1" applyFill="1" applyBorder="1" applyAlignment="1">
      <alignment horizontal="right" vertical="center"/>
    </xf>
    <xf numFmtId="0" fontId="5" fillId="0" borderId="0" xfId="0" applyFont="1" applyFill="1" applyAlignment="1">
      <alignment horizontal="right" vertical="center"/>
    </xf>
    <xf numFmtId="180" fontId="17" fillId="3" borderId="30" xfId="0" applyNumberFormat="1" applyFont="1" applyFill="1" applyBorder="1" applyAlignment="1">
      <alignment horizontal="right" vertical="center"/>
    </xf>
    <xf numFmtId="178" fontId="17" fillId="3" borderId="30" xfId="0" applyNumberFormat="1" applyFont="1" applyFill="1" applyBorder="1" applyAlignment="1">
      <alignment horizontal="right" vertical="center"/>
    </xf>
    <xf numFmtId="0" fontId="11" fillId="5" borderId="60" xfId="0" applyFont="1" applyFill="1" applyBorder="1" applyAlignment="1">
      <alignment horizontal="center" vertical="center"/>
    </xf>
    <xf numFmtId="178" fontId="17" fillId="3" borderId="61" xfId="0" applyNumberFormat="1" applyFont="1" applyFill="1" applyBorder="1" applyAlignment="1">
      <alignment horizontal="right" vertical="center"/>
    </xf>
    <xf numFmtId="178" fontId="17" fillId="3" borderId="62" xfId="0" applyNumberFormat="1" applyFont="1" applyFill="1" applyBorder="1" applyAlignment="1">
      <alignment horizontal="right" vertical="center"/>
    </xf>
    <xf numFmtId="178" fontId="17" fillId="3" borderId="63" xfId="0" applyNumberFormat="1" applyFont="1" applyFill="1" applyBorder="1" applyAlignment="1">
      <alignment horizontal="right" vertical="center"/>
    </xf>
    <xf numFmtId="178" fontId="17" fillId="3" borderId="2" xfId="0" applyNumberFormat="1" applyFont="1" applyFill="1" applyBorder="1" applyAlignment="1">
      <alignment horizontal="right" vertical="center"/>
    </xf>
    <xf numFmtId="178" fontId="17" fillId="3" borderId="64" xfId="0" applyNumberFormat="1" applyFont="1" applyFill="1" applyBorder="1" applyAlignment="1">
      <alignment horizontal="right" vertical="center"/>
    </xf>
    <xf numFmtId="178" fontId="17" fillId="3" borderId="65" xfId="0" applyNumberFormat="1" applyFont="1" applyFill="1" applyBorder="1" applyAlignment="1">
      <alignment horizontal="right" vertical="center"/>
    </xf>
    <xf numFmtId="180" fontId="17" fillId="3" borderId="5" xfId="0" applyNumberFormat="1" applyFont="1" applyFill="1" applyBorder="1" applyAlignment="1">
      <alignment horizontal="right" vertical="center"/>
    </xf>
    <xf numFmtId="178" fontId="6" fillId="0" borderId="0" xfId="0" applyNumberFormat="1" applyFont="1" applyFill="1" applyAlignment="1">
      <alignment horizontal="center" vertical="center"/>
    </xf>
    <xf numFmtId="178" fontId="17" fillId="0" borderId="10" xfId="0" applyNumberFormat="1" applyFont="1" applyFill="1" applyBorder="1" applyAlignment="1">
      <alignment horizontal="right" vertical="center"/>
    </xf>
    <xf numFmtId="178" fontId="17" fillId="0" borderId="11" xfId="0" applyNumberFormat="1" applyFont="1" applyFill="1" applyBorder="1" applyAlignment="1">
      <alignment horizontal="right" vertical="center"/>
    </xf>
    <xf numFmtId="178" fontId="27" fillId="0" borderId="10" xfId="0" applyNumberFormat="1" applyFont="1" applyFill="1" applyBorder="1" applyAlignment="1">
      <alignment horizontal="right" vertical="center"/>
    </xf>
    <xf numFmtId="180" fontId="27" fillId="0" borderId="11" xfId="0" applyNumberFormat="1" applyFont="1" applyFill="1" applyBorder="1" applyAlignment="1">
      <alignment horizontal="right" vertical="center"/>
    </xf>
    <xf numFmtId="180" fontId="27" fillId="0" borderId="35" xfId="0" applyNumberFormat="1" applyFont="1" applyFill="1" applyBorder="1" applyAlignment="1">
      <alignment horizontal="right" vertical="center"/>
    </xf>
    <xf numFmtId="180" fontId="17" fillId="0" borderId="68" xfId="0" applyNumberFormat="1" applyFont="1" applyFill="1" applyBorder="1" applyAlignment="1">
      <alignment horizontal="right" vertical="center"/>
    </xf>
    <xf numFmtId="0" fontId="31" fillId="4" borderId="25" xfId="0" applyFont="1" applyFill="1" applyBorder="1" applyAlignment="1">
      <alignment horizontal="center" vertical="center"/>
    </xf>
    <xf numFmtId="180" fontId="17" fillId="0" borderId="30" xfId="0" applyNumberFormat="1" applyFont="1" applyFill="1" applyBorder="1" applyAlignment="1">
      <alignment horizontal="right" vertical="center"/>
    </xf>
    <xf numFmtId="20" fontId="17" fillId="0" borderId="4" xfId="0" applyNumberFormat="1" applyFont="1" applyFill="1" applyBorder="1" applyAlignment="1">
      <alignment horizontal="right" vertical="center"/>
    </xf>
    <xf numFmtId="0" fontId="17" fillId="6" borderId="4" xfId="0" applyNumberFormat="1" applyFont="1" applyFill="1" applyBorder="1" applyAlignment="1">
      <alignment horizontal="right" vertical="center"/>
    </xf>
    <xf numFmtId="183" fontId="17" fillId="6" borderId="4" xfId="0" applyNumberFormat="1" applyFont="1" applyFill="1" applyBorder="1" applyAlignment="1">
      <alignment horizontal="right" vertical="center"/>
    </xf>
    <xf numFmtId="183" fontId="17" fillId="6" borderId="74" xfId="0" applyNumberFormat="1" applyFont="1" applyFill="1" applyBorder="1" applyAlignment="1">
      <alignment horizontal="right" vertical="center"/>
    </xf>
    <xf numFmtId="0" fontId="4" fillId="4" borderId="21" xfId="0" applyFont="1" applyFill="1" applyBorder="1" applyAlignment="1">
      <alignment horizontal="center" vertical="center" wrapText="1"/>
    </xf>
    <xf numFmtId="178" fontId="17" fillId="3" borderId="52" xfId="0" applyNumberFormat="1" applyFont="1" applyFill="1" applyBorder="1" applyAlignment="1">
      <alignment horizontal="right" vertical="center"/>
    </xf>
    <xf numFmtId="180" fontId="17" fillId="3" borderId="51" xfId="0" applyNumberFormat="1" applyFont="1" applyFill="1" applyBorder="1" applyAlignment="1">
      <alignment horizontal="right" vertical="center"/>
    </xf>
    <xf numFmtId="49" fontId="19" fillId="2" borderId="75" xfId="0" applyNumberFormat="1" applyFont="1" applyFill="1" applyBorder="1" applyAlignment="1">
      <alignment horizontal="right" vertical="center"/>
    </xf>
    <xf numFmtId="49" fontId="3" fillId="2" borderId="76" xfId="0" applyNumberFormat="1" applyFont="1" applyFill="1" applyBorder="1" applyAlignment="1">
      <alignment horizontal="right" vertical="center"/>
    </xf>
    <xf numFmtId="178" fontId="17" fillId="3" borderId="77" xfId="0" applyNumberFormat="1" applyFont="1" applyFill="1" applyBorder="1" applyAlignment="1">
      <alignment horizontal="right" vertical="center"/>
    </xf>
    <xf numFmtId="178" fontId="17" fillId="0" borderId="77" xfId="0" applyNumberFormat="1" applyFont="1" applyFill="1" applyBorder="1" applyAlignment="1">
      <alignment horizontal="right" vertical="center"/>
    </xf>
    <xf numFmtId="180" fontId="17" fillId="0" borderId="78" xfId="0" applyNumberFormat="1" applyFont="1" applyFill="1" applyBorder="1" applyAlignment="1">
      <alignment horizontal="right" vertical="center"/>
    </xf>
    <xf numFmtId="178" fontId="17" fillId="3" borderId="79" xfId="0" applyNumberFormat="1" applyFont="1" applyFill="1" applyBorder="1" applyAlignment="1">
      <alignment horizontal="right" vertical="center"/>
    </xf>
    <xf numFmtId="180" fontId="17" fillId="3" borderId="76" xfId="0" applyNumberFormat="1" applyFont="1" applyFill="1" applyBorder="1" applyAlignment="1">
      <alignment horizontal="right" vertical="center"/>
    </xf>
    <xf numFmtId="0" fontId="16" fillId="0" borderId="0" xfId="0" applyFont="1" applyFill="1"/>
    <xf numFmtId="0" fontId="16" fillId="0" borderId="0" xfId="0" applyFont="1" applyFill="1" applyAlignment="1"/>
    <xf numFmtId="0" fontId="32" fillId="0" borderId="0" xfId="0" applyFont="1" applyFill="1" applyAlignment="1"/>
    <xf numFmtId="178" fontId="33" fillId="0" borderId="0" xfId="0" applyNumberFormat="1" applyFont="1" applyFill="1" applyAlignment="1"/>
    <xf numFmtId="178" fontId="16" fillId="0" borderId="0" xfId="0" applyNumberFormat="1" applyFont="1" applyFill="1" applyAlignment="1">
      <alignment horizontal="center" vertical="center"/>
    </xf>
    <xf numFmtId="0" fontId="16" fillId="0" borderId="0" xfId="0" applyFont="1" applyFill="1" applyAlignment="1">
      <alignment horizontal="center" vertical="center"/>
    </xf>
    <xf numFmtId="178" fontId="32" fillId="0" borderId="0" xfId="0" applyNumberFormat="1" applyFont="1" applyFill="1" applyAlignment="1"/>
    <xf numFmtId="178" fontId="16" fillId="0" borderId="0" xfId="0" applyNumberFormat="1" applyFont="1" applyFill="1" applyAlignment="1"/>
    <xf numFmtId="0" fontId="16" fillId="0" borderId="0" xfId="0" applyFont="1" applyFill="1" applyAlignment="1">
      <alignment horizontal="right"/>
    </xf>
    <xf numFmtId="0" fontId="16" fillId="0" borderId="0" xfId="0" applyFont="1" applyFill="1" applyAlignment="1">
      <alignment horizontal="right" vertical="center"/>
    </xf>
    <xf numFmtId="0" fontId="34" fillId="3" borderId="0" xfId="0" applyFont="1" applyFill="1" applyAlignment="1">
      <alignment horizontal="right" vertical="center"/>
    </xf>
    <xf numFmtId="178" fontId="16" fillId="0" borderId="0" xfId="0" applyNumberFormat="1" applyFont="1" applyFill="1" applyAlignment="1">
      <alignment horizontal="right"/>
    </xf>
    <xf numFmtId="180" fontId="27" fillId="3" borderId="4" xfId="0" applyNumberFormat="1" applyFont="1" applyFill="1" applyBorder="1" applyAlignment="1">
      <alignment horizontal="right" vertical="center"/>
    </xf>
    <xf numFmtId="178" fontId="27" fillId="3" borderId="4" xfId="0" applyNumberFormat="1" applyFont="1" applyFill="1" applyBorder="1" applyAlignment="1">
      <alignment horizontal="right" vertical="center"/>
    </xf>
    <xf numFmtId="178" fontId="27" fillId="3" borderId="62" xfId="0" applyNumberFormat="1" applyFont="1" applyFill="1" applyBorder="1" applyAlignment="1">
      <alignment horizontal="right" vertical="center"/>
    </xf>
    <xf numFmtId="180" fontId="27" fillId="3" borderId="5" xfId="0" applyNumberFormat="1" applyFont="1" applyFill="1" applyBorder="1" applyAlignment="1">
      <alignment horizontal="right" vertical="center"/>
    </xf>
    <xf numFmtId="178" fontId="27" fillId="0" borderId="8" xfId="0" applyNumberFormat="1" applyFont="1" applyFill="1" applyBorder="1" applyAlignment="1">
      <alignment horizontal="right" vertical="center"/>
    </xf>
    <xf numFmtId="180" fontId="27" fillId="0" borderId="4" xfId="0" applyNumberFormat="1" applyFont="1" applyFill="1" applyBorder="1" applyAlignment="1">
      <alignment horizontal="right" vertical="center"/>
    </xf>
    <xf numFmtId="182" fontId="17" fillId="6" borderId="30" xfId="0" applyNumberFormat="1" applyFont="1" applyFill="1" applyBorder="1" applyAlignment="1">
      <alignment horizontal="right" vertical="center"/>
    </xf>
    <xf numFmtId="182" fontId="17" fillId="6" borderId="4" xfId="0" applyNumberFormat="1" applyFont="1" applyFill="1" applyBorder="1" applyAlignment="1">
      <alignment horizontal="right" vertical="center"/>
    </xf>
    <xf numFmtId="0" fontId="35" fillId="0" borderId="0" xfId="0" applyFont="1" applyFill="1" applyAlignment="1"/>
    <xf numFmtId="49" fontId="36" fillId="2" borderId="8" xfId="0" applyNumberFormat="1" applyFont="1" applyFill="1" applyBorder="1" applyAlignment="1">
      <alignment horizontal="right" vertical="center"/>
    </xf>
    <xf numFmtId="49" fontId="37" fillId="2" borderId="5" xfId="0" applyNumberFormat="1" applyFont="1" applyFill="1" applyBorder="1" applyAlignment="1">
      <alignment horizontal="right" vertical="center"/>
    </xf>
    <xf numFmtId="178" fontId="38" fillId="0" borderId="4" xfId="0" applyNumberFormat="1" applyFont="1" applyFill="1" applyBorder="1" applyAlignment="1">
      <alignment horizontal="right" vertical="center"/>
    </xf>
    <xf numFmtId="178" fontId="38" fillId="3" borderId="4" xfId="0" applyNumberFormat="1" applyFont="1" applyFill="1" applyBorder="1" applyAlignment="1">
      <alignment horizontal="right" vertical="center"/>
    </xf>
    <xf numFmtId="180" fontId="38" fillId="0" borderId="10" xfId="0" applyNumberFormat="1" applyFont="1" applyFill="1" applyBorder="1" applyAlignment="1">
      <alignment horizontal="right" vertical="center"/>
    </xf>
    <xf numFmtId="178" fontId="38" fillId="3" borderId="62" xfId="0" applyNumberFormat="1" applyFont="1" applyFill="1" applyBorder="1" applyAlignment="1">
      <alignment horizontal="right" vertical="center"/>
    </xf>
    <xf numFmtId="180" fontId="38" fillId="3" borderId="5" xfId="0" applyNumberFormat="1" applyFont="1" applyFill="1" applyBorder="1" applyAlignment="1">
      <alignment horizontal="right" vertical="center"/>
    </xf>
    <xf numFmtId="0" fontId="35" fillId="0" borderId="0" xfId="0" applyFont="1" applyFill="1" applyAlignment="1">
      <alignment horizontal="center" vertical="center"/>
    </xf>
    <xf numFmtId="178" fontId="17" fillId="3" borderId="28" xfId="0" applyNumberFormat="1" applyFont="1" applyFill="1" applyBorder="1" applyAlignment="1">
      <alignment horizontal="right" vertical="center"/>
    </xf>
    <xf numFmtId="180" fontId="17" fillId="3" borderId="10" xfId="0" applyNumberFormat="1" applyFont="1" applyFill="1" applyBorder="1" applyAlignment="1">
      <alignment horizontal="right" vertical="center"/>
    </xf>
    <xf numFmtId="180" fontId="17" fillId="3" borderId="11" xfId="0" applyNumberFormat="1" applyFont="1" applyFill="1" applyBorder="1" applyAlignment="1">
      <alignment horizontal="right" vertical="center"/>
    </xf>
    <xf numFmtId="180" fontId="17" fillId="3" borderId="35" xfId="0" applyNumberFormat="1" applyFont="1" applyFill="1" applyBorder="1" applyAlignment="1">
      <alignment horizontal="right" vertical="center"/>
    </xf>
    <xf numFmtId="180" fontId="27" fillId="3" borderId="10" xfId="0" applyNumberFormat="1" applyFont="1" applyFill="1" applyBorder="1" applyAlignment="1">
      <alignment horizontal="right" vertical="center"/>
    </xf>
    <xf numFmtId="178" fontId="17" fillId="3" borderId="10" xfId="0" applyNumberFormat="1" applyFont="1" applyFill="1" applyBorder="1" applyAlignment="1">
      <alignment horizontal="right" vertical="center"/>
    </xf>
    <xf numFmtId="183" fontId="17" fillId="6" borderId="30" xfId="0" applyNumberFormat="1" applyFont="1" applyFill="1" applyBorder="1" applyAlignment="1">
      <alignment horizontal="right" vertical="center"/>
    </xf>
    <xf numFmtId="0" fontId="26" fillId="0" borderId="0" xfId="0" applyFont="1" applyFill="1" applyBorder="1" applyAlignment="1"/>
    <xf numFmtId="0" fontId="26" fillId="0" borderId="0" xfId="0" applyFont="1" applyFill="1" applyBorder="1" applyAlignment="1">
      <alignment horizontal="center" vertical="center"/>
    </xf>
    <xf numFmtId="0" fontId="34" fillId="3" borderId="0" xfId="0" applyFont="1" applyFill="1" applyAlignment="1">
      <alignment horizontal="left" vertical="center"/>
    </xf>
    <xf numFmtId="178" fontId="39" fillId="0" borderId="0" xfId="0" applyNumberFormat="1" applyFont="1" applyFill="1" applyAlignment="1"/>
    <xf numFmtId="178" fontId="27" fillId="3" borderId="2" xfId="0" applyNumberFormat="1" applyFont="1" applyFill="1" applyBorder="1" applyAlignment="1">
      <alignment horizontal="right" vertical="center"/>
    </xf>
    <xf numFmtId="178" fontId="27" fillId="3" borderId="63" xfId="0" applyNumberFormat="1" applyFont="1" applyFill="1" applyBorder="1" applyAlignment="1">
      <alignment horizontal="right" vertical="center"/>
    </xf>
    <xf numFmtId="180" fontId="27" fillId="3" borderId="3" xfId="0" applyNumberFormat="1" applyFont="1" applyFill="1" applyBorder="1" applyAlignment="1">
      <alignment horizontal="right" vertical="center"/>
    </xf>
    <xf numFmtId="180" fontId="17" fillId="3" borderId="14" xfId="0" applyNumberFormat="1" applyFont="1" applyFill="1" applyBorder="1" applyAlignment="1">
      <alignment horizontal="right" vertical="center"/>
    </xf>
    <xf numFmtId="41" fontId="17" fillId="6" borderId="52" xfId="0" applyNumberFormat="1" applyFont="1" applyFill="1" applyBorder="1" applyAlignment="1">
      <alignment horizontal="right" vertical="center"/>
    </xf>
    <xf numFmtId="178" fontId="17" fillId="6" borderId="75" xfId="0" applyNumberFormat="1" applyFont="1" applyFill="1" applyBorder="1" applyAlignment="1">
      <alignment horizontal="right" vertical="center"/>
    </xf>
    <xf numFmtId="180" fontId="17" fillId="6" borderId="77" xfId="0" applyNumberFormat="1" applyFont="1" applyFill="1" applyBorder="1" applyAlignment="1">
      <alignment horizontal="right" vertical="center"/>
    </xf>
    <xf numFmtId="178" fontId="17" fillId="6" borderId="77" xfId="0" applyNumberFormat="1" applyFont="1" applyFill="1" applyBorder="1" applyAlignment="1">
      <alignment horizontal="right" vertical="center"/>
    </xf>
    <xf numFmtId="41" fontId="17" fillId="6" borderId="77" xfId="0" applyNumberFormat="1" applyFont="1" applyFill="1" applyBorder="1" applyAlignment="1">
      <alignment horizontal="right" vertical="center"/>
    </xf>
    <xf numFmtId="182" fontId="17" fillId="6" borderId="77" xfId="0" applyNumberFormat="1" applyFont="1" applyFill="1" applyBorder="1" applyAlignment="1">
      <alignment horizontal="right" vertical="center"/>
    </xf>
    <xf numFmtId="182" fontId="27" fillId="6" borderId="4" xfId="0" applyNumberFormat="1" applyFont="1" applyFill="1" applyBorder="1" applyAlignment="1">
      <alignment horizontal="right" vertical="center"/>
    </xf>
    <xf numFmtId="178" fontId="38" fillId="6" borderId="8" xfId="0" applyNumberFormat="1" applyFont="1" applyFill="1" applyBorder="1" applyAlignment="1">
      <alignment horizontal="right" vertical="center"/>
    </xf>
    <xf numFmtId="180" fontId="38" fillId="6" borderId="4" xfId="0" applyNumberFormat="1" applyFont="1" applyFill="1" applyBorder="1" applyAlignment="1">
      <alignment horizontal="right" vertical="center"/>
    </xf>
    <xf numFmtId="178" fontId="38" fillId="6" borderId="4" xfId="0" applyNumberFormat="1" applyFont="1" applyFill="1" applyBorder="1" applyAlignment="1">
      <alignment horizontal="right" vertical="center"/>
    </xf>
    <xf numFmtId="182" fontId="38" fillId="6" borderId="4" xfId="0" applyNumberFormat="1" applyFont="1" applyFill="1" applyBorder="1" applyAlignment="1">
      <alignment horizontal="right" vertical="center"/>
    </xf>
    <xf numFmtId="41" fontId="38" fillId="6" borderId="4" xfId="0" applyNumberFormat="1" applyFont="1" applyFill="1" applyBorder="1" applyAlignment="1">
      <alignment horizontal="right" vertical="center"/>
    </xf>
    <xf numFmtId="178" fontId="40" fillId="3" borderId="4" xfId="0" applyNumberFormat="1" applyFont="1" applyFill="1" applyBorder="1" applyAlignment="1">
      <alignment horizontal="right" vertical="center"/>
    </xf>
    <xf numFmtId="178" fontId="40" fillId="0" borderId="4" xfId="0" applyNumberFormat="1" applyFont="1" applyFill="1" applyBorder="1" applyAlignment="1">
      <alignment horizontal="right" vertical="center"/>
    </xf>
    <xf numFmtId="180" fontId="40" fillId="0" borderId="10" xfId="0" applyNumberFormat="1" applyFont="1" applyFill="1" applyBorder="1" applyAlignment="1">
      <alignment horizontal="right" vertical="center"/>
    </xf>
    <xf numFmtId="178" fontId="40" fillId="3" borderId="62" xfId="0" applyNumberFormat="1" applyFont="1" applyFill="1" applyBorder="1" applyAlignment="1">
      <alignment horizontal="right" vertical="center"/>
    </xf>
    <xf numFmtId="180" fontId="40" fillId="3" borderId="5" xfId="0" applyNumberFormat="1" applyFont="1" applyFill="1" applyBorder="1" applyAlignment="1">
      <alignment horizontal="right" vertical="center"/>
    </xf>
    <xf numFmtId="182" fontId="27" fillId="6" borderId="2" xfId="0" applyNumberFormat="1" applyFont="1" applyFill="1" applyBorder="1" applyAlignment="1">
      <alignment horizontal="right" vertical="center"/>
    </xf>
    <xf numFmtId="3" fontId="6" fillId="0" borderId="0" xfId="0" applyNumberFormat="1" applyFont="1" applyFill="1"/>
    <xf numFmtId="3" fontId="26" fillId="0" borderId="0" xfId="0" applyNumberFormat="1" applyFont="1" applyFill="1"/>
    <xf numFmtId="178" fontId="26" fillId="0" borderId="0" xfId="0" applyNumberFormat="1" applyFont="1" applyFill="1" applyAlignment="1">
      <alignment horizontal="center" vertical="center"/>
    </xf>
    <xf numFmtId="3" fontId="26" fillId="0" borderId="0" xfId="0" applyNumberFormat="1" applyFont="1" applyFill="1" applyBorder="1"/>
    <xf numFmtId="0" fontId="26" fillId="0" borderId="0" xfId="0" applyFont="1" applyFill="1" applyBorder="1"/>
    <xf numFmtId="178" fontId="27" fillId="3" borderId="5" xfId="0" applyNumberFormat="1" applyFont="1" applyFill="1" applyBorder="1" applyAlignment="1">
      <alignment horizontal="right" vertical="center"/>
    </xf>
    <xf numFmtId="184" fontId="27" fillId="0" borderId="4" xfId="0" applyNumberFormat="1" applyFont="1" applyFill="1" applyBorder="1" applyAlignment="1">
      <alignment horizontal="right" vertical="center"/>
    </xf>
    <xf numFmtId="184" fontId="27" fillId="3" borderId="62" xfId="0" applyNumberFormat="1" applyFont="1" applyFill="1" applyBorder="1" applyAlignment="1">
      <alignment horizontal="right" vertical="center"/>
    </xf>
    <xf numFmtId="184" fontId="27" fillId="3" borderId="4" xfId="0" applyNumberFormat="1" applyFont="1" applyFill="1" applyBorder="1" applyAlignment="1">
      <alignment horizontal="right" vertical="center"/>
    </xf>
    <xf numFmtId="178" fontId="27" fillId="0" borderId="32" xfId="0" applyNumberFormat="1" applyFont="1" applyFill="1" applyBorder="1" applyAlignment="1">
      <alignment horizontal="right" vertical="center"/>
    </xf>
    <xf numFmtId="180" fontId="27" fillId="0" borderId="69" xfId="0" applyNumberFormat="1" applyFont="1" applyFill="1" applyBorder="1" applyAlignment="1">
      <alignment horizontal="right" vertical="center"/>
    </xf>
    <xf numFmtId="178" fontId="27" fillId="3" borderId="80" xfId="0" applyNumberFormat="1" applyFont="1" applyFill="1" applyBorder="1" applyAlignment="1">
      <alignment horizontal="right" vertical="center"/>
    </xf>
    <xf numFmtId="178" fontId="27" fillId="3" borderId="81" xfId="0" applyNumberFormat="1" applyFont="1" applyFill="1" applyBorder="1" applyAlignment="1">
      <alignment horizontal="right" vertical="center"/>
    </xf>
    <xf numFmtId="178" fontId="27" fillId="3" borderId="30" xfId="0" applyNumberFormat="1" applyFont="1" applyFill="1" applyBorder="1" applyAlignment="1">
      <alignment horizontal="right" vertical="center"/>
    </xf>
    <xf numFmtId="181" fontId="17" fillId="3" borderId="4" xfId="0" applyNumberFormat="1" applyFont="1" applyFill="1" applyBorder="1"/>
    <xf numFmtId="181" fontId="17" fillId="3" borderId="5" xfId="0" applyNumberFormat="1" applyFont="1" applyFill="1" applyBorder="1"/>
    <xf numFmtId="185" fontId="5" fillId="0" borderId="0" xfId="0" applyNumberFormat="1" applyFont="1" applyFill="1" applyAlignment="1">
      <alignment horizontal="right" vertical="center"/>
    </xf>
    <xf numFmtId="178" fontId="27" fillId="0" borderId="31" xfId="0" applyNumberFormat="1" applyFont="1" applyFill="1" applyBorder="1" applyAlignment="1">
      <alignment horizontal="right" vertical="center"/>
    </xf>
    <xf numFmtId="180" fontId="27" fillId="0" borderId="32" xfId="0" applyNumberFormat="1" applyFont="1" applyFill="1" applyBorder="1" applyAlignment="1">
      <alignment horizontal="right" vertical="center"/>
    </xf>
    <xf numFmtId="181" fontId="17" fillId="3" borderId="30" xfId="0" applyNumberFormat="1" applyFont="1" applyFill="1" applyBorder="1"/>
    <xf numFmtId="181" fontId="17" fillId="3" borderId="14" xfId="0" applyNumberFormat="1" applyFont="1" applyFill="1" applyBorder="1"/>
    <xf numFmtId="49" fontId="3" fillId="2" borderId="31" xfId="0" applyNumberFormat="1" applyFont="1" applyFill="1" applyBorder="1" applyAlignment="1">
      <alignment horizontal="center" vertical="center"/>
    </xf>
    <xf numFmtId="178" fontId="17" fillId="3" borderId="32" xfId="0" applyNumberFormat="1" applyFont="1" applyFill="1" applyBorder="1" applyAlignment="1">
      <alignment horizontal="right" vertical="center"/>
    </xf>
    <xf numFmtId="180" fontId="17" fillId="3" borderId="32" xfId="0" applyNumberFormat="1" applyFont="1" applyFill="1" applyBorder="1" applyAlignment="1">
      <alignment horizontal="right" vertical="center"/>
    </xf>
    <xf numFmtId="180" fontId="17" fillId="0" borderId="32" xfId="0" applyNumberFormat="1" applyFont="1" applyFill="1" applyBorder="1" applyAlignment="1">
      <alignment horizontal="right" vertical="center"/>
    </xf>
    <xf numFmtId="178" fontId="17" fillId="0" borderId="32" xfId="0" applyNumberFormat="1" applyFont="1" applyFill="1" applyBorder="1" applyAlignment="1">
      <alignment horizontal="right" vertical="center"/>
    </xf>
    <xf numFmtId="181" fontId="17" fillId="3" borderId="32" xfId="0" applyNumberFormat="1" applyFont="1" applyFill="1" applyBorder="1"/>
    <xf numFmtId="181" fontId="17" fillId="3" borderId="33" xfId="0" applyNumberFormat="1" applyFont="1" applyFill="1" applyBorder="1"/>
    <xf numFmtId="41" fontId="27" fillId="0" borderId="4" xfId="0" applyNumberFormat="1" applyFont="1" applyFill="1" applyBorder="1" applyAlignment="1">
      <alignment horizontal="right" vertical="center"/>
    </xf>
    <xf numFmtId="182" fontId="27" fillId="0" borderId="4" xfId="0" applyNumberFormat="1" applyFont="1" applyFill="1" applyBorder="1" applyAlignment="1">
      <alignment horizontal="right" vertical="center"/>
    </xf>
    <xf numFmtId="41" fontId="27" fillId="0" borderId="32" xfId="0" applyNumberFormat="1" applyFont="1" applyFill="1" applyBorder="1" applyAlignment="1">
      <alignment horizontal="right" vertical="center"/>
    </xf>
    <xf numFmtId="178" fontId="27" fillId="3" borderId="3" xfId="0" applyNumberFormat="1" applyFont="1" applyFill="1" applyBorder="1" applyAlignment="1">
      <alignment horizontal="right" vertical="center"/>
    </xf>
    <xf numFmtId="0" fontId="4" fillId="4" borderId="57" xfId="0" applyFont="1" applyFill="1" applyBorder="1" applyAlignment="1">
      <alignment horizontal="center" vertical="center"/>
    </xf>
    <xf numFmtId="0" fontId="4" fillId="4" borderId="58" xfId="0" applyFont="1" applyFill="1" applyBorder="1" applyAlignment="1">
      <alignment horizontal="center" vertical="center"/>
    </xf>
    <xf numFmtId="0" fontId="4" fillId="4" borderId="54" xfId="0" applyFont="1" applyFill="1" applyBorder="1" applyAlignment="1">
      <alignment horizontal="center" vertical="center"/>
    </xf>
    <xf numFmtId="0" fontId="4" fillId="4" borderId="59" xfId="0" applyFont="1" applyFill="1" applyBorder="1" applyAlignment="1">
      <alignment horizontal="center" vertical="center"/>
    </xf>
    <xf numFmtId="0" fontId="4" fillId="5" borderId="21"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4" borderId="70" xfId="0" applyFont="1" applyFill="1" applyBorder="1" applyAlignment="1">
      <alignment horizontal="center" vertical="center" wrapText="1"/>
    </xf>
    <xf numFmtId="0" fontId="4" fillId="4" borderId="58"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59"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45" xfId="0" applyFont="1" applyFill="1" applyBorder="1" applyAlignment="1">
      <alignment horizontal="center" vertical="center"/>
    </xf>
    <xf numFmtId="0" fontId="4" fillId="5" borderId="47" xfId="0" applyFont="1" applyFill="1" applyBorder="1" applyAlignment="1">
      <alignment horizontal="center" vertical="center"/>
    </xf>
    <xf numFmtId="0" fontId="4" fillId="4" borderId="71" xfId="0" applyFont="1" applyFill="1" applyBorder="1" applyAlignment="1">
      <alignment horizontal="center" vertical="center" wrapText="1"/>
    </xf>
    <xf numFmtId="0" fontId="4" fillId="4" borderId="55" xfId="0" applyFont="1" applyFill="1" applyBorder="1" applyAlignment="1">
      <alignment horizontal="center" vertical="center" wrapText="1"/>
    </xf>
    <xf numFmtId="0" fontId="4" fillId="4" borderId="72" xfId="0" applyFont="1" applyFill="1" applyBorder="1" applyAlignment="1">
      <alignment horizontal="center" vertical="center" wrapText="1"/>
    </xf>
    <xf numFmtId="0" fontId="4" fillId="4" borderId="66" xfId="0" applyFont="1" applyFill="1" applyBorder="1" applyAlignment="1">
      <alignment horizontal="center" vertical="center" wrapText="1"/>
    </xf>
    <xf numFmtId="0" fontId="4" fillId="4" borderId="67"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4" fillId="4" borderId="57"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5" borderId="46" xfId="0" applyFont="1" applyFill="1" applyBorder="1" applyAlignment="1">
      <alignment horizontal="center" vertical="center"/>
    </xf>
    <xf numFmtId="0" fontId="4" fillId="5" borderId="48"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37" xfId="0" applyFont="1" applyFill="1" applyBorder="1" applyAlignment="1">
      <alignment horizontal="center" vertical="center"/>
    </xf>
    <xf numFmtId="0" fontId="4" fillId="4" borderId="21"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16" fillId="4" borderId="21" xfId="0" applyFont="1" applyFill="1" applyBorder="1" applyAlignment="1">
      <alignment horizontal="center"/>
    </xf>
    <xf numFmtId="0" fontId="16" fillId="4" borderId="19" xfId="0" applyFont="1" applyFill="1" applyBorder="1" applyAlignment="1">
      <alignment horizontal="center"/>
    </xf>
    <xf numFmtId="0" fontId="16" fillId="4" borderId="16" xfId="0" applyFont="1" applyFill="1" applyBorder="1" applyAlignment="1">
      <alignment horizontal="center" vertical="center"/>
    </xf>
    <xf numFmtId="0" fontId="16" fillId="4" borderId="17" xfId="0" applyFont="1" applyFill="1" applyBorder="1" applyAlignment="1">
      <alignment horizontal="center" vertical="center"/>
    </xf>
    <xf numFmtId="0" fontId="16" fillId="4" borderId="39"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5" borderId="57" xfId="0" applyFont="1" applyFill="1" applyBorder="1" applyAlignment="1">
      <alignment horizontal="center" vertical="center" wrapText="1"/>
    </xf>
    <xf numFmtId="0" fontId="4" fillId="5" borderId="70" xfId="0" applyFont="1" applyFill="1" applyBorder="1" applyAlignment="1">
      <alignment horizontal="center" vertical="center" wrapText="1"/>
    </xf>
    <xf numFmtId="0" fontId="4" fillId="5" borderId="54"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58" xfId="0" applyFont="1" applyFill="1" applyBorder="1" applyAlignment="1">
      <alignment horizontal="center" vertical="center" wrapText="1"/>
    </xf>
    <xf numFmtId="0" fontId="4" fillId="5" borderId="59"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73" xfId="0" applyFont="1" applyFill="1" applyBorder="1" applyAlignment="1">
      <alignment horizontal="center" vertical="center" wrapText="1"/>
    </xf>
    <xf numFmtId="0" fontId="4" fillId="4" borderId="20" xfId="0" applyFont="1" applyFill="1" applyBorder="1" applyAlignment="1">
      <alignment horizontal="center" vertical="center"/>
    </xf>
    <xf numFmtId="0" fontId="4" fillId="4" borderId="22" xfId="0" applyFont="1" applyFill="1" applyBorder="1" applyAlignment="1">
      <alignment horizontal="center" vertical="center"/>
    </xf>
    <xf numFmtId="0" fontId="4" fillId="5" borderId="22" xfId="0" applyFont="1" applyFill="1" applyBorder="1" applyAlignment="1">
      <alignment horizontal="center" vertical="center" wrapText="1"/>
    </xf>
    <xf numFmtId="0" fontId="4" fillId="4" borderId="19" xfId="0" applyFont="1" applyFill="1" applyBorder="1" applyAlignment="1">
      <alignment horizontal="center" vertical="center"/>
    </xf>
    <xf numFmtId="0" fontId="4" fillId="4" borderId="38" xfId="0" applyFont="1" applyFill="1" applyBorder="1" applyAlignment="1">
      <alignment horizontal="center" vertical="center" wrapText="1"/>
    </xf>
    <xf numFmtId="0" fontId="4" fillId="4" borderId="39"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41"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22" xfId="0" applyFont="1" applyFill="1" applyBorder="1" applyAlignment="1">
      <alignment horizontal="center" vertical="center"/>
    </xf>
    <xf numFmtId="0" fontId="4" fillId="4" borderId="20" xfId="0" applyFont="1" applyFill="1" applyBorder="1" applyAlignment="1">
      <alignment horizontal="center" vertical="center" wrapText="1"/>
    </xf>
    <xf numFmtId="0" fontId="4" fillId="4" borderId="22" xfId="0" applyFont="1" applyFill="1" applyBorder="1" applyAlignment="1">
      <alignment horizontal="center" vertical="center" wrapText="1"/>
    </xf>
  </cellXfs>
  <cellStyles count="8">
    <cellStyle name="Calc Currency (0)" xfId="1"/>
    <cellStyle name="Header1" xfId="2"/>
    <cellStyle name="Header2" xfId="3"/>
    <cellStyle name="Normal_#18-Internet" xfId="4"/>
    <cellStyle name="桁区切り" xfId="7" builtinId="6"/>
    <cellStyle name="桁区切り 2" xfId="5"/>
    <cellStyle name="桁区切り 3" xf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80A-4701-9662-B17CBF50D4C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80A-4701-9662-B17CBF50D4C9}"/>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80A-4701-9662-B17CBF50D4C9}"/>
            </c:ext>
          </c:extLst>
        </c:ser>
        <c:dLbls>
          <c:showLegendKey val="0"/>
          <c:showVal val="0"/>
          <c:showCatName val="0"/>
          <c:showSerName val="0"/>
          <c:showPercent val="0"/>
          <c:showBubbleSize val="0"/>
        </c:dLbls>
        <c:gapWidth val="150"/>
        <c:overlap val="100"/>
        <c:axId val="181548032"/>
        <c:axId val="3730867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80A-4701-9662-B17CBF50D4C9}"/>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80A-4701-9662-B17CBF50D4C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80A-4701-9662-B17CBF50D4C9}"/>
            </c:ext>
          </c:extLst>
        </c:ser>
        <c:dLbls>
          <c:showLegendKey val="0"/>
          <c:showVal val="0"/>
          <c:showCatName val="0"/>
          <c:showSerName val="0"/>
          <c:showPercent val="0"/>
          <c:showBubbleSize val="0"/>
        </c:dLbls>
        <c:marker val="1"/>
        <c:smooth val="0"/>
        <c:axId val="181548032"/>
        <c:axId val="3730867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80A-4701-9662-B17CBF50D4C9}"/>
            </c:ext>
          </c:extLst>
        </c:ser>
        <c:dLbls>
          <c:showLegendKey val="0"/>
          <c:showVal val="0"/>
          <c:showCatName val="0"/>
          <c:showSerName val="0"/>
          <c:showPercent val="0"/>
          <c:showBubbleSize val="0"/>
        </c:dLbls>
        <c:marker val="1"/>
        <c:smooth val="0"/>
        <c:axId val="181548544"/>
        <c:axId val="37309824"/>
      </c:lineChart>
      <c:catAx>
        <c:axId val="18154803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08672"/>
        <c:crossesAt val="-1000"/>
        <c:auto val="1"/>
        <c:lblAlgn val="ctr"/>
        <c:lblOffset val="100"/>
        <c:tickLblSkip val="1"/>
        <c:tickMarkSkip val="1"/>
        <c:noMultiLvlLbl val="0"/>
      </c:catAx>
      <c:valAx>
        <c:axId val="3730867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8032"/>
        <c:crosses val="autoZero"/>
        <c:crossBetween val="between"/>
      </c:valAx>
      <c:catAx>
        <c:axId val="181548544"/>
        <c:scaling>
          <c:orientation val="minMax"/>
        </c:scaling>
        <c:delete val="1"/>
        <c:axPos val="b"/>
        <c:majorTickMark val="out"/>
        <c:minorTickMark val="none"/>
        <c:tickLblPos val="nextTo"/>
        <c:crossAx val="37309824"/>
        <c:crosses val="autoZero"/>
        <c:auto val="1"/>
        <c:lblAlgn val="ctr"/>
        <c:lblOffset val="100"/>
        <c:noMultiLvlLbl val="0"/>
      </c:catAx>
      <c:valAx>
        <c:axId val="373098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854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50A-47B5-AFE9-E89B2674699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50A-47B5-AFE9-E89B26746998}"/>
            </c:ext>
          </c:extLst>
        </c:ser>
        <c:dLbls>
          <c:showLegendKey val="0"/>
          <c:showVal val="0"/>
          <c:showCatName val="0"/>
          <c:showSerName val="0"/>
          <c:showPercent val="0"/>
          <c:showBubbleSize val="0"/>
        </c:dLbls>
        <c:gapWidth val="150"/>
        <c:overlap val="100"/>
        <c:axId val="185506304"/>
        <c:axId val="21812652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850A-47B5-AFE9-E89B2674699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50A-47B5-AFE9-E89B2674699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50A-47B5-AFE9-E89B26746998}"/>
            </c:ext>
          </c:extLst>
        </c:ser>
        <c:dLbls>
          <c:showLegendKey val="0"/>
          <c:showVal val="0"/>
          <c:showCatName val="0"/>
          <c:showSerName val="0"/>
          <c:showPercent val="0"/>
          <c:showBubbleSize val="0"/>
        </c:dLbls>
        <c:marker val="1"/>
        <c:smooth val="0"/>
        <c:axId val="185506304"/>
        <c:axId val="21812652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50A-47B5-AFE9-E89B2674699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50A-47B5-AFE9-E89B26746998}"/>
            </c:ext>
          </c:extLst>
        </c:ser>
        <c:dLbls>
          <c:showLegendKey val="0"/>
          <c:showVal val="0"/>
          <c:showCatName val="0"/>
          <c:showSerName val="0"/>
          <c:showPercent val="0"/>
          <c:showBubbleSize val="0"/>
        </c:dLbls>
        <c:marker val="1"/>
        <c:smooth val="0"/>
        <c:axId val="185336832"/>
        <c:axId val="218127104"/>
      </c:lineChart>
      <c:catAx>
        <c:axId val="18550630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6528"/>
        <c:crosses val="autoZero"/>
        <c:auto val="1"/>
        <c:lblAlgn val="ctr"/>
        <c:lblOffset val="100"/>
        <c:tickLblSkip val="1"/>
        <c:tickMarkSkip val="1"/>
        <c:noMultiLvlLbl val="0"/>
      </c:catAx>
      <c:valAx>
        <c:axId val="21812652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06304"/>
        <c:crosses val="autoZero"/>
        <c:crossBetween val="between"/>
        <c:majorUnit val="5000"/>
        <c:minorUnit val="1000"/>
      </c:valAx>
      <c:catAx>
        <c:axId val="185336832"/>
        <c:scaling>
          <c:orientation val="minMax"/>
        </c:scaling>
        <c:delete val="1"/>
        <c:axPos val="b"/>
        <c:majorTickMark val="out"/>
        <c:minorTickMark val="none"/>
        <c:tickLblPos val="nextTo"/>
        <c:crossAx val="218127104"/>
        <c:crossesAt val="80"/>
        <c:auto val="1"/>
        <c:lblAlgn val="ctr"/>
        <c:lblOffset val="100"/>
        <c:noMultiLvlLbl val="0"/>
      </c:catAx>
      <c:valAx>
        <c:axId val="21812710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33683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DEE-4CFD-9DFF-194C3F3581F0}"/>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DEE-4CFD-9DFF-194C3F3581F0}"/>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DEE-4CFD-9DFF-194C3F3581F0}"/>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EDEE-4CFD-9DFF-194C3F3581F0}"/>
            </c:ext>
          </c:extLst>
        </c:ser>
        <c:dLbls>
          <c:showLegendKey val="0"/>
          <c:showVal val="0"/>
          <c:showCatName val="0"/>
          <c:showSerName val="0"/>
          <c:showPercent val="0"/>
          <c:showBubbleSize val="0"/>
        </c:dLbls>
        <c:gapWidth val="150"/>
        <c:overlap val="100"/>
        <c:axId val="185524736"/>
        <c:axId val="23662764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DEE-4CFD-9DFF-194C3F3581F0}"/>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DEE-4CFD-9DFF-194C3F3581F0}"/>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DEE-4CFD-9DFF-194C3F3581F0}"/>
            </c:ext>
          </c:extLst>
        </c:ser>
        <c:dLbls>
          <c:showLegendKey val="0"/>
          <c:showVal val="0"/>
          <c:showCatName val="0"/>
          <c:showSerName val="0"/>
          <c:showPercent val="0"/>
          <c:showBubbleSize val="0"/>
        </c:dLbls>
        <c:marker val="1"/>
        <c:smooth val="0"/>
        <c:axId val="185524736"/>
        <c:axId val="23662764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EDEE-4CFD-9DFF-194C3F3581F0}"/>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EDEE-4CFD-9DFF-194C3F3581F0}"/>
            </c:ext>
          </c:extLst>
        </c:ser>
        <c:dLbls>
          <c:showLegendKey val="0"/>
          <c:showVal val="0"/>
          <c:showCatName val="0"/>
          <c:showSerName val="0"/>
          <c:showPercent val="0"/>
          <c:showBubbleSize val="0"/>
        </c:dLbls>
        <c:marker val="1"/>
        <c:smooth val="0"/>
        <c:axId val="185525760"/>
        <c:axId val="236628224"/>
      </c:lineChart>
      <c:catAx>
        <c:axId val="18552473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7648"/>
        <c:crosses val="autoZero"/>
        <c:auto val="1"/>
        <c:lblAlgn val="ctr"/>
        <c:lblOffset val="100"/>
        <c:tickLblSkip val="1"/>
        <c:tickMarkSkip val="1"/>
        <c:noMultiLvlLbl val="0"/>
      </c:catAx>
      <c:valAx>
        <c:axId val="23662764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24736"/>
        <c:crosses val="autoZero"/>
        <c:crossBetween val="between"/>
        <c:majorUnit val="2000"/>
      </c:valAx>
      <c:catAx>
        <c:axId val="185525760"/>
        <c:scaling>
          <c:orientation val="minMax"/>
        </c:scaling>
        <c:delete val="1"/>
        <c:axPos val="b"/>
        <c:majorTickMark val="out"/>
        <c:minorTickMark val="none"/>
        <c:tickLblPos val="nextTo"/>
        <c:crossAx val="236628224"/>
        <c:crosses val="autoZero"/>
        <c:auto val="1"/>
        <c:lblAlgn val="ctr"/>
        <c:lblOffset val="100"/>
        <c:noMultiLvlLbl val="0"/>
      </c:catAx>
      <c:valAx>
        <c:axId val="23662822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2576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97C-4392-813B-23C83DBA9723}"/>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97C-4392-813B-23C83DBA9723}"/>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97C-4392-813B-23C83DBA9723}"/>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897C-4392-813B-23C83DBA9723}"/>
            </c:ext>
          </c:extLst>
        </c:ser>
        <c:dLbls>
          <c:showLegendKey val="0"/>
          <c:showVal val="0"/>
          <c:showCatName val="0"/>
          <c:showSerName val="0"/>
          <c:showPercent val="0"/>
          <c:showBubbleSize val="0"/>
        </c:dLbls>
        <c:gapWidth val="150"/>
        <c:overlap val="100"/>
        <c:axId val="185528832"/>
        <c:axId val="23662995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97C-4392-813B-23C83DBA9723}"/>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97C-4392-813B-23C83DBA9723}"/>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97C-4392-813B-23C83DBA9723}"/>
            </c:ext>
          </c:extLst>
        </c:ser>
        <c:dLbls>
          <c:showLegendKey val="0"/>
          <c:showVal val="0"/>
          <c:showCatName val="0"/>
          <c:showSerName val="0"/>
          <c:showPercent val="0"/>
          <c:showBubbleSize val="0"/>
        </c:dLbls>
        <c:marker val="1"/>
        <c:smooth val="0"/>
        <c:axId val="185528832"/>
        <c:axId val="23662995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897C-4392-813B-23C83DBA9723}"/>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897C-4392-813B-23C83DBA9723}"/>
            </c:ext>
          </c:extLst>
        </c:ser>
        <c:dLbls>
          <c:showLegendKey val="0"/>
          <c:showVal val="0"/>
          <c:showCatName val="0"/>
          <c:showSerName val="0"/>
          <c:showPercent val="0"/>
          <c:showBubbleSize val="0"/>
        </c:dLbls>
        <c:marker val="1"/>
        <c:smooth val="0"/>
        <c:axId val="185529344"/>
        <c:axId val="236630528"/>
      </c:lineChart>
      <c:catAx>
        <c:axId val="1855288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952"/>
        <c:crosses val="autoZero"/>
        <c:auto val="1"/>
        <c:lblAlgn val="ctr"/>
        <c:lblOffset val="100"/>
        <c:tickLblSkip val="1"/>
        <c:tickMarkSkip val="1"/>
        <c:noMultiLvlLbl val="0"/>
      </c:catAx>
      <c:valAx>
        <c:axId val="23662995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28832"/>
        <c:crosses val="autoZero"/>
        <c:crossBetween val="between"/>
      </c:valAx>
      <c:catAx>
        <c:axId val="185529344"/>
        <c:scaling>
          <c:orientation val="minMax"/>
        </c:scaling>
        <c:delete val="1"/>
        <c:axPos val="b"/>
        <c:majorTickMark val="out"/>
        <c:minorTickMark val="none"/>
        <c:tickLblPos val="nextTo"/>
        <c:crossAx val="236630528"/>
        <c:crosses val="autoZero"/>
        <c:auto val="1"/>
        <c:lblAlgn val="ctr"/>
        <c:lblOffset val="100"/>
        <c:noMultiLvlLbl val="0"/>
      </c:catAx>
      <c:valAx>
        <c:axId val="23663052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2934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E61-41FE-8C39-CC4FE9A87C4D}"/>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E61-41FE-8C39-CC4FE9A87C4D}"/>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E61-41FE-8C39-CC4FE9A87C4D}"/>
            </c:ext>
          </c:extLst>
        </c:ser>
        <c:dLbls>
          <c:showLegendKey val="0"/>
          <c:showVal val="0"/>
          <c:showCatName val="0"/>
          <c:showSerName val="0"/>
          <c:showPercent val="0"/>
          <c:showBubbleSize val="0"/>
        </c:dLbls>
        <c:gapWidth val="150"/>
        <c:overlap val="100"/>
        <c:axId val="324254720"/>
        <c:axId val="23667091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E61-41FE-8C39-CC4FE9A87C4D}"/>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E61-41FE-8C39-CC4FE9A87C4D}"/>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E61-41FE-8C39-CC4FE9A87C4D}"/>
            </c:ext>
          </c:extLst>
        </c:ser>
        <c:dLbls>
          <c:showLegendKey val="0"/>
          <c:showVal val="0"/>
          <c:showCatName val="0"/>
          <c:showSerName val="0"/>
          <c:showPercent val="0"/>
          <c:showBubbleSize val="0"/>
        </c:dLbls>
        <c:marker val="1"/>
        <c:smooth val="0"/>
        <c:axId val="324254720"/>
        <c:axId val="23667091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E61-41FE-8C39-CC4FE9A87C4D}"/>
            </c:ext>
          </c:extLst>
        </c:ser>
        <c:dLbls>
          <c:showLegendKey val="0"/>
          <c:showVal val="0"/>
          <c:showCatName val="0"/>
          <c:showSerName val="0"/>
          <c:showPercent val="0"/>
          <c:showBubbleSize val="0"/>
        </c:dLbls>
        <c:marker val="1"/>
        <c:smooth val="0"/>
        <c:axId val="325919744"/>
        <c:axId val="236671488"/>
      </c:lineChart>
      <c:catAx>
        <c:axId val="32425472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70912"/>
        <c:crossesAt val="-1000"/>
        <c:auto val="1"/>
        <c:lblAlgn val="ctr"/>
        <c:lblOffset val="100"/>
        <c:tickLblSkip val="1"/>
        <c:tickMarkSkip val="1"/>
        <c:noMultiLvlLbl val="0"/>
      </c:catAx>
      <c:valAx>
        <c:axId val="23667091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4254720"/>
        <c:crosses val="autoZero"/>
        <c:crossBetween val="between"/>
      </c:valAx>
      <c:catAx>
        <c:axId val="325919744"/>
        <c:scaling>
          <c:orientation val="minMax"/>
        </c:scaling>
        <c:delete val="1"/>
        <c:axPos val="b"/>
        <c:majorTickMark val="out"/>
        <c:minorTickMark val="none"/>
        <c:tickLblPos val="nextTo"/>
        <c:crossAx val="236671488"/>
        <c:crosses val="autoZero"/>
        <c:auto val="1"/>
        <c:lblAlgn val="ctr"/>
        <c:lblOffset val="100"/>
        <c:noMultiLvlLbl val="0"/>
      </c:catAx>
      <c:valAx>
        <c:axId val="23667148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591974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0C0-4171-A592-ABA9C22499D5}"/>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0C0-4171-A592-ABA9C22499D5}"/>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0C0-4171-A592-ABA9C22499D5}"/>
            </c:ext>
          </c:extLst>
        </c:ser>
        <c:dLbls>
          <c:showLegendKey val="0"/>
          <c:showVal val="0"/>
          <c:showCatName val="0"/>
          <c:showSerName val="0"/>
          <c:showPercent val="0"/>
          <c:showBubbleSize val="0"/>
        </c:dLbls>
        <c:gapWidth val="150"/>
        <c:overlap val="100"/>
        <c:axId val="325921280"/>
        <c:axId val="26220134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0C0-4171-A592-ABA9C22499D5}"/>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0C0-4171-A592-ABA9C22499D5}"/>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0C0-4171-A592-ABA9C22499D5}"/>
            </c:ext>
          </c:extLst>
        </c:ser>
        <c:dLbls>
          <c:showLegendKey val="0"/>
          <c:showVal val="0"/>
          <c:showCatName val="0"/>
          <c:showSerName val="0"/>
          <c:showPercent val="0"/>
          <c:showBubbleSize val="0"/>
        </c:dLbls>
        <c:marker val="1"/>
        <c:smooth val="0"/>
        <c:axId val="325921280"/>
        <c:axId val="26220134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0C0-4171-A592-ABA9C22499D5}"/>
            </c:ext>
          </c:extLst>
        </c:ser>
        <c:dLbls>
          <c:showLegendKey val="0"/>
          <c:showVal val="0"/>
          <c:showCatName val="0"/>
          <c:showSerName val="0"/>
          <c:showPercent val="0"/>
          <c:showBubbleSize val="0"/>
        </c:dLbls>
        <c:marker val="1"/>
        <c:smooth val="0"/>
        <c:axId val="325921792"/>
        <c:axId val="262201920"/>
      </c:lineChart>
      <c:catAx>
        <c:axId val="32592128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2201344"/>
        <c:crossesAt val="-1000"/>
        <c:auto val="1"/>
        <c:lblAlgn val="ctr"/>
        <c:lblOffset val="100"/>
        <c:tickLblSkip val="1"/>
        <c:tickMarkSkip val="1"/>
        <c:noMultiLvlLbl val="0"/>
      </c:catAx>
      <c:valAx>
        <c:axId val="26220134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5921280"/>
        <c:crosses val="autoZero"/>
        <c:crossBetween val="between"/>
      </c:valAx>
      <c:catAx>
        <c:axId val="325921792"/>
        <c:scaling>
          <c:orientation val="minMax"/>
        </c:scaling>
        <c:delete val="1"/>
        <c:axPos val="b"/>
        <c:majorTickMark val="out"/>
        <c:minorTickMark val="none"/>
        <c:tickLblPos val="nextTo"/>
        <c:crossAx val="262201920"/>
        <c:crosses val="autoZero"/>
        <c:auto val="1"/>
        <c:lblAlgn val="ctr"/>
        <c:lblOffset val="100"/>
        <c:noMultiLvlLbl val="0"/>
      </c:catAx>
      <c:valAx>
        <c:axId val="26220192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592179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2AA-4389-A65C-3D70199972C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2AA-4389-A65C-3D70199972C8}"/>
            </c:ext>
          </c:extLst>
        </c:ser>
        <c:dLbls>
          <c:showLegendKey val="0"/>
          <c:showVal val="0"/>
          <c:showCatName val="0"/>
          <c:showSerName val="0"/>
          <c:showPercent val="0"/>
          <c:showBubbleSize val="0"/>
        </c:dLbls>
        <c:gapWidth val="150"/>
        <c:overlap val="100"/>
        <c:axId val="326007296"/>
        <c:axId val="26220364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2AA-4389-A65C-3D70199972C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2AA-4389-A65C-3D70199972C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2AA-4389-A65C-3D70199972C8}"/>
            </c:ext>
          </c:extLst>
        </c:ser>
        <c:dLbls>
          <c:showLegendKey val="0"/>
          <c:showVal val="0"/>
          <c:showCatName val="0"/>
          <c:showSerName val="0"/>
          <c:showPercent val="0"/>
          <c:showBubbleSize val="0"/>
        </c:dLbls>
        <c:marker val="1"/>
        <c:smooth val="0"/>
        <c:axId val="326007296"/>
        <c:axId val="26220364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2AA-4389-A65C-3D70199972C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2AA-4389-A65C-3D70199972C8}"/>
            </c:ext>
          </c:extLst>
        </c:ser>
        <c:dLbls>
          <c:showLegendKey val="0"/>
          <c:showVal val="0"/>
          <c:showCatName val="0"/>
          <c:showSerName val="0"/>
          <c:showPercent val="0"/>
          <c:showBubbleSize val="0"/>
        </c:dLbls>
        <c:marker val="1"/>
        <c:smooth val="0"/>
        <c:axId val="326316544"/>
        <c:axId val="262204224"/>
      </c:lineChart>
      <c:catAx>
        <c:axId val="32600729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203648"/>
        <c:crosses val="autoZero"/>
        <c:auto val="1"/>
        <c:lblAlgn val="ctr"/>
        <c:lblOffset val="100"/>
        <c:tickLblSkip val="1"/>
        <c:tickMarkSkip val="1"/>
        <c:noMultiLvlLbl val="0"/>
      </c:catAx>
      <c:valAx>
        <c:axId val="26220364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6007296"/>
        <c:crosses val="autoZero"/>
        <c:crossBetween val="between"/>
        <c:majorUnit val="5000"/>
        <c:minorUnit val="1000"/>
      </c:valAx>
      <c:catAx>
        <c:axId val="326316544"/>
        <c:scaling>
          <c:orientation val="minMax"/>
        </c:scaling>
        <c:delete val="1"/>
        <c:axPos val="b"/>
        <c:majorTickMark val="out"/>
        <c:minorTickMark val="none"/>
        <c:tickLblPos val="nextTo"/>
        <c:crossAx val="262204224"/>
        <c:crossesAt val="80"/>
        <c:auto val="1"/>
        <c:lblAlgn val="ctr"/>
        <c:lblOffset val="100"/>
        <c:noMultiLvlLbl val="0"/>
      </c:catAx>
      <c:valAx>
        <c:axId val="26220422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631654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894-4D39-9E79-DE055133F445}"/>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894-4D39-9E79-DE055133F445}"/>
            </c:ext>
          </c:extLst>
        </c:ser>
        <c:dLbls>
          <c:showLegendKey val="0"/>
          <c:showVal val="0"/>
          <c:showCatName val="0"/>
          <c:showSerName val="0"/>
          <c:showPercent val="0"/>
          <c:showBubbleSize val="0"/>
        </c:dLbls>
        <c:gapWidth val="150"/>
        <c:overlap val="100"/>
        <c:axId val="326400512"/>
        <c:axId val="26220768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894-4D39-9E79-DE055133F445}"/>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894-4D39-9E79-DE055133F445}"/>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894-4D39-9E79-DE055133F445}"/>
            </c:ext>
          </c:extLst>
        </c:ser>
        <c:dLbls>
          <c:showLegendKey val="0"/>
          <c:showVal val="0"/>
          <c:showCatName val="0"/>
          <c:showSerName val="0"/>
          <c:showPercent val="0"/>
          <c:showBubbleSize val="0"/>
        </c:dLbls>
        <c:marker val="1"/>
        <c:smooth val="0"/>
        <c:axId val="326400512"/>
        <c:axId val="26220768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894-4D39-9E79-DE055133F445}"/>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894-4D39-9E79-DE055133F445}"/>
            </c:ext>
          </c:extLst>
        </c:ser>
        <c:dLbls>
          <c:showLegendKey val="0"/>
          <c:showVal val="0"/>
          <c:showCatName val="0"/>
          <c:showSerName val="0"/>
          <c:showPercent val="0"/>
          <c:showBubbleSize val="0"/>
        </c:dLbls>
        <c:marker val="1"/>
        <c:smooth val="0"/>
        <c:axId val="326401024"/>
        <c:axId val="262208256"/>
      </c:lineChart>
      <c:catAx>
        <c:axId val="32640051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207680"/>
        <c:crosses val="autoZero"/>
        <c:auto val="1"/>
        <c:lblAlgn val="ctr"/>
        <c:lblOffset val="100"/>
        <c:tickLblSkip val="1"/>
        <c:tickMarkSkip val="1"/>
        <c:noMultiLvlLbl val="0"/>
      </c:catAx>
      <c:valAx>
        <c:axId val="26220768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6400512"/>
        <c:crosses val="autoZero"/>
        <c:crossBetween val="between"/>
        <c:majorUnit val="5000"/>
        <c:minorUnit val="1000"/>
      </c:valAx>
      <c:catAx>
        <c:axId val="326401024"/>
        <c:scaling>
          <c:orientation val="minMax"/>
        </c:scaling>
        <c:delete val="1"/>
        <c:axPos val="b"/>
        <c:majorTickMark val="out"/>
        <c:minorTickMark val="none"/>
        <c:tickLblPos val="nextTo"/>
        <c:crossAx val="262208256"/>
        <c:crossesAt val="80"/>
        <c:auto val="1"/>
        <c:lblAlgn val="ctr"/>
        <c:lblOffset val="100"/>
        <c:noMultiLvlLbl val="0"/>
      </c:catAx>
      <c:valAx>
        <c:axId val="26220825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640102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6EE-4DA0-A267-105DDB145DB6}"/>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6EE-4DA0-A267-105DDB145DB6}"/>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6EE-4DA0-A267-105DDB145DB6}"/>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6EE-4DA0-A267-105DDB145DB6}"/>
            </c:ext>
          </c:extLst>
        </c:ser>
        <c:dLbls>
          <c:showLegendKey val="0"/>
          <c:showVal val="0"/>
          <c:showCatName val="0"/>
          <c:showSerName val="0"/>
          <c:showPercent val="0"/>
          <c:showBubbleSize val="0"/>
        </c:dLbls>
        <c:gapWidth val="150"/>
        <c:overlap val="100"/>
        <c:axId val="327318528"/>
        <c:axId val="26335756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6EE-4DA0-A267-105DDB145DB6}"/>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6EE-4DA0-A267-105DDB145DB6}"/>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6EE-4DA0-A267-105DDB145DB6}"/>
            </c:ext>
          </c:extLst>
        </c:ser>
        <c:dLbls>
          <c:showLegendKey val="0"/>
          <c:showVal val="0"/>
          <c:showCatName val="0"/>
          <c:showSerName val="0"/>
          <c:showPercent val="0"/>
          <c:showBubbleSize val="0"/>
        </c:dLbls>
        <c:marker val="1"/>
        <c:smooth val="0"/>
        <c:axId val="327318528"/>
        <c:axId val="26335756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6EE-4DA0-A267-105DDB145DB6}"/>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6EE-4DA0-A267-105DDB145DB6}"/>
            </c:ext>
          </c:extLst>
        </c:ser>
        <c:dLbls>
          <c:showLegendKey val="0"/>
          <c:showVal val="0"/>
          <c:showCatName val="0"/>
          <c:showSerName val="0"/>
          <c:showPercent val="0"/>
          <c:showBubbleSize val="0"/>
        </c:dLbls>
        <c:marker val="1"/>
        <c:smooth val="0"/>
        <c:axId val="327319040"/>
        <c:axId val="263358144"/>
      </c:lineChart>
      <c:catAx>
        <c:axId val="32731852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7568"/>
        <c:crosses val="autoZero"/>
        <c:auto val="1"/>
        <c:lblAlgn val="ctr"/>
        <c:lblOffset val="100"/>
        <c:tickLblSkip val="1"/>
        <c:tickMarkSkip val="1"/>
        <c:noMultiLvlLbl val="0"/>
      </c:catAx>
      <c:valAx>
        <c:axId val="26335756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7318528"/>
        <c:crosses val="autoZero"/>
        <c:crossBetween val="between"/>
        <c:majorUnit val="2000"/>
      </c:valAx>
      <c:catAx>
        <c:axId val="327319040"/>
        <c:scaling>
          <c:orientation val="minMax"/>
        </c:scaling>
        <c:delete val="1"/>
        <c:axPos val="b"/>
        <c:majorTickMark val="out"/>
        <c:minorTickMark val="none"/>
        <c:tickLblPos val="nextTo"/>
        <c:crossAx val="263358144"/>
        <c:crosses val="autoZero"/>
        <c:auto val="1"/>
        <c:lblAlgn val="ctr"/>
        <c:lblOffset val="100"/>
        <c:noMultiLvlLbl val="0"/>
      </c:catAx>
      <c:valAx>
        <c:axId val="26335814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731904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4F4-40E4-B5A4-F2DBE662AAE9}"/>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4F4-40E4-B5A4-F2DBE662AAE9}"/>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4F4-40E4-B5A4-F2DBE662AAE9}"/>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4F4-40E4-B5A4-F2DBE662AAE9}"/>
            </c:ext>
          </c:extLst>
        </c:ser>
        <c:dLbls>
          <c:showLegendKey val="0"/>
          <c:showVal val="0"/>
          <c:showCatName val="0"/>
          <c:showSerName val="0"/>
          <c:showPercent val="0"/>
          <c:showBubbleSize val="0"/>
        </c:dLbls>
        <c:gapWidth val="150"/>
        <c:overlap val="100"/>
        <c:axId val="327870464"/>
        <c:axId val="26335987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4F4-40E4-B5A4-F2DBE662AAE9}"/>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4F4-40E4-B5A4-F2DBE662AAE9}"/>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4F4-40E4-B5A4-F2DBE662AAE9}"/>
            </c:ext>
          </c:extLst>
        </c:ser>
        <c:dLbls>
          <c:showLegendKey val="0"/>
          <c:showVal val="0"/>
          <c:showCatName val="0"/>
          <c:showSerName val="0"/>
          <c:showPercent val="0"/>
          <c:showBubbleSize val="0"/>
        </c:dLbls>
        <c:marker val="1"/>
        <c:smooth val="0"/>
        <c:axId val="327870464"/>
        <c:axId val="26335987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4F4-40E4-B5A4-F2DBE662AAE9}"/>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4F4-40E4-B5A4-F2DBE662AAE9}"/>
            </c:ext>
          </c:extLst>
        </c:ser>
        <c:dLbls>
          <c:showLegendKey val="0"/>
          <c:showVal val="0"/>
          <c:showCatName val="0"/>
          <c:showSerName val="0"/>
          <c:showPercent val="0"/>
          <c:showBubbleSize val="0"/>
        </c:dLbls>
        <c:marker val="1"/>
        <c:smooth val="0"/>
        <c:axId val="327870976"/>
        <c:axId val="263360448"/>
      </c:lineChart>
      <c:catAx>
        <c:axId val="3278704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9872"/>
        <c:crosses val="autoZero"/>
        <c:auto val="1"/>
        <c:lblAlgn val="ctr"/>
        <c:lblOffset val="100"/>
        <c:tickLblSkip val="1"/>
        <c:tickMarkSkip val="1"/>
        <c:noMultiLvlLbl val="0"/>
      </c:catAx>
      <c:valAx>
        <c:axId val="26335987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7870464"/>
        <c:crosses val="autoZero"/>
        <c:crossBetween val="between"/>
      </c:valAx>
      <c:catAx>
        <c:axId val="327870976"/>
        <c:scaling>
          <c:orientation val="minMax"/>
        </c:scaling>
        <c:delete val="1"/>
        <c:axPos val="b"/>
        <c:majorTickMark val="out"/>
        <c:minorTickMark val="none"/>
        <c:tickLblPos val="nextTo"/>
        <c:crossAx val="263360448"/>
        <c:crosses val="autoZero"/>
        <c:auto val="1"/>
        <c:lblAlgn val="ctr"/>
        <c:lblOffset val="100"/>
        <c:noMultiLvlLbl val="0"/>
      </c:catAx>
      <c:valAx>
        <c:axId val="26336044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787097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2B4-42B1-9FA2-C01E41E56674}"/>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2B4-42B1-9FA2-C01E41E56674}"/>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2B4-42B1-9FA2-C01E41E56674}"/>
            </c:ext>
          </c:extLst>
        </c:ser>
        <c:dLbls>
          <c:showLegendKey val="0"/>
          <c:showVal val="0"/>
          <c:showCatName val="0"/>
          <c:showSerName val="0"/>
          <c:showPercent val="0"/>
          <c:showBubbleSize val="0"/>
        </c:dLbls>
        <c:gapWidth val="150"/>
        <c:overlap val="100"/>
        <c:axId val="328420864"/>
        <c:axId val="36901971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2B4-42B1-9FA2-C01E41E56674}"/>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2B4-42B1-9FA2-C01E41E56674}"/>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2B4-42B1-9FA2-C01E41E56674}"/>
            </c:ext>
          </c:extLst>
        </c:ser>
        <c:dLbls>
          <c:showLegendKey val="0"/>
          <c:showVal val="0"/>
          <c:showCatName val="0"/>
          <c:showSerName val="0"/>
          <c:showPercent val="0"/>
          <c:showBubbleSize val="0"/>
        </c:dLbls>
        <c:marker val="1"/>
        <c:smooth val="0"/>
        <c:axId val="328420864"/>
        <c:axId val="36901971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2B4-42B1-9FA2-C01E41E56674}"/>
            </c:ext>
          </c:extLst>
        </c:ser>
        <c:dLbls>
          <c:showLegendKey val="0"/>
          <c:showVal val="0"/>
          <c:showCatName val="0"/>
          <c:showSerName val="0"/>
          <c:showPercent val="0"/>
          <c:showBubbleSize val="0"/>
        </c:dLbls>
        <c:marker val="1"/>
        <c:smooth val="0"/>
        <c:axId val="328433664"/>
        <c:axId val="369020864"/>
      </c:lineChart>
      <c:catAx>
        <c:axId val="32842086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69019712"/>
        <c:crossesAt val="-1000"/>
        <c:auto val="1"/>
        <c:lblAlgn val="ctr"/>
        <c:lblOffset val="100"/>
        <c:tickLblSkip val="1"/>
        <c:tickMarkSkip val="1"/>
        <c:noMultiLvlLbl val="0"/>
      </c:catAx>
      <c:valAx>
        <c:axId val="36901971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8420864"/>
        <c:crosses val="autoZero"/>
        <c:crossBetween val="between"/>
      </c:valAx>
      <c:catAx>
        <c:axId val="328433664"/>
        <c:scaling>
          <c:orientation val="minMax"/>
        </c:scaling>
        <c:delete val="1"/>
        <c:axPos val="b"/>
        <c:majorTickMark val="out"/>
        <c:minorTickMark val="none"/>
        <c:tickLblPos val="nextTo"/>
        <c:crossAx val="369020864"/>
        <c:crosses val="autoZero"/>
        <c:auto val="1"/>
        <c:lblAlgn val="ctr"/>
        <c:lblOffset val="100"/>
        <c:noMultiLvlLbl val="0"/>
      </c:catAx>
      <c:valAx>
        <c:axId val="36902086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843366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8F7-4E3B-9BC0-A9854165BA37}"/>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8F7-4E3B-9BC0-A9854165BA37}"/>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8F7-4E3B-9BC0-A9854165BA37}"/>
            </c:ext>
          </c:extLst>
        </c:ser>
        <c:dLbls>
          <c:showLegendKey val="0"/>
          <c:showVal val="0"/>
          <c:showCatName val="0"/>
          <c:showSerName val="0"/>
          <c:showPercent val="0"/>
          <c:showBubbleSize val="0"/>
        </c:dLbls>
        <c:gapWidth val="150"/>
        <c:overlap val="100"/>
        <c:axId val="181934592"/>
        <c:axId val="373115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8F7-4E3B-9BC0-A9854165BA37}"/>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8F7-4E3B-9BC0-A9854165BA37}"/>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8F7-4E3B-9BC0-A9854165BA37}"/>
            </c:ext>
          </c:extLst>
        </c:ser>
        <c:dLbls>
          <c:showLegendKey val="0"/>
          <c:showVal val="0"/>
          <c:showCatName val="0"/>
          <c:showSerName val="0"/>
          <c:showPercent val="0"/>
          <c:showBubbleSize val="0"/>
        </c:dLbls>
        <c:marker val="1"/>
        <c:smooth val="0"/>
        <c:axId val="181934592"/>
        <c:axId val="373115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8F7-4E3B-9BC0-A9854165BA37}"/>
            </c:ext>
          </c:extLst>
        </c:ser>
        <c:dLbls>
          <c:showLegendKey val="0"/>
          <c:showVal val="0"/>
          <c:showCatName val="0"/>
          <c:showSerName val="0"/>
          <c:showPercent val="0"/>
          <c:showBubbleSize val="0"/>
        </c:dLbls>
        <c:marker val="1"/>
        <c:smooth val="0"/>
        <c:axId val="181935104"/>
        <c:axId val="37312128"/>
      </c:lineChart>
      <c:catAx>
        <c:axId val="18193459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1552"/>
        <c:crossesAt val="-1000"/>
        <c:auto val="1"/>
        <c:lblAlgn val="ctr"/>
        <c:lblOffset val="100"/>
        <c:tickLblSkip val="1"/>
        <c:tickMarkSkip val="1"/>
        <c:noMultiLvlLbl val="0"/>
      </c:catAx>
      <c:valAx>
        <c:axId val="373115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4592"/>
        <c:crosses val="autoZero"/>
        <c:crossBetween val="between"/>
      </c:valAx>
      <c:catAx>
        <c:axId val="181935104"/>
        <c:scaling>
          <c:orientation val="minMax"/>
        </c:scaling>
        <c:delete val="1"/>
        <c:axPos val="b"/>
        <c:majorTickMark val="out"/>
        <c:minorTickMark val="none"/>
        <c:tickLblPos val="nextTo"/>
        <c:crossAx val="37312128"/>
        <c:crosses val="autoZero"/>
        <c:auto val="1"/>
        <c:lblAlgn val="ctr"/>
        <c:lblOffset val="100"/>
        <c:noMultiLvlLbl val="0"/>
      </c:catAx>
      <c:valAx>
        <c:axId val="373121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510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D33-492A-A062-EC1B014FED5B}"/>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D33-492A-A062-EC1B014FED5B}"/>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D33-492A-A062-EC1B014FED5B}"/>
            </c:ext>
          </c:extLst>
        </c:ser>
        <c:dLbls>
          <c:showLegendKey val="0"/>
          <c:showVal val="0"/>
          <c:showCatName val="0"/>
          <c:showSerName val="0"/>
          <c:showPercent val="0"/>
          <c:showBubbleSize val="0"/>
        </c:dLbls>
        <c:gapWidth val="150"/>
        <c:overlap val="100"/>
        <c:axId val="328773120"/>
        <c:axId val="36923974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D33-492A-A062-EC1B014FED5B}"/>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D33-492A-A062-EC1B014FED5B}"/>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D33-492A-A062-EC1B014FED5B}"/>
            </c:ext>
          </c:extLst>
        </c:ser>
        <c:dLbls>
          <c:showLegendKey val="0"/>
          <c:showVal val="0"/>
          <c:showCatName val="0"/>
          <c:showSerName val="0"/>
          <c:showPercent val="0"/>
          <c:showBubbleSize val="0"/>
        </c:dLbls>
        <c:marker val="1"/>
        <c:smooth val="0"/>
        <c:axId val="328773120"/>
        <c:axId val="36923974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D33-492A-A062-EC1B014FED5B}"/>
            </c:ext>
          </c:extLst>
        </c:ser>
        <c:dLbls>
          <c:showLegendKey val="0"/>
          <c:showVal val="0"/>
          <c:showCatName val="0"/>
          <c:showSerName val="0"/>
          <c:showPercent val="0"/>
          <c:showBubbleSize val="0"/>
        </c:dLbls>
        <c:marker val="1"/>
        <c:smooth val="0"/>
        <c:axId val="331935744"/>
        <c:axId val="375201792"/>
      </c:lineChart>
      <c:catAx>
        <c:axId val="32877312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69239744"/>
        <c:crossesAt val="-1000"/>
        <c:auto val="1"/>
        <c:lblAlgn val="ctr"/>
        <c:lblOffset val="100"/>
        <c:tickLblSkip val="1"/>
        <c:tickMarkSkip val="1"/>
        <c:noMultiLvlLbl val="0"/>
      </c:catAx>
      <c:valAx>
        <c:axId val="36923974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8773120"/>
        <c:crosses val="autoZero"/>
        <c:crossBetween val="between"/>
      </c:valAx>
      <c:catAx>
        <c:axId val="331935744"/>
        <c:scaling>
          <c:orientation val="minMax"/>
        </c:scaling>
        <c:delete val="1"/>
        <c:axPos val="b"/>
        <c:majorTickMark val="out"/>
        <c:minorTickMark val="none"/>
        <c:tickLblPos val="nextTo"/>
        <c:crossAx val="375201792"/>
        <c:crosses val="autoZero"/>
        <c:auto val="1"/>
        <c:lblAlgn val="ctr"/>
        <c:lblOffset val="100"/>
        <c:noMultiLvlLbl val="0"/>
      </c:catAx>
      <c:valAx>
        <c:axId val="37520179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3193574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F0B-45E6-981B-70A1088B2734}"/>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F0B-45E6-981B-70A1088B2734}"/>
            </c:ext>
          </c:extLst>
        </c:ser>
        <c:dLbls>
          <c:showLegendKey val="0"/>
          <c:showVal val="0"/>
          <c:showCatName val="0"/>
          <c:showSerName val="0"/>
          <c:showPercent val="0"/>
          <c:showBubbleSize val="0"/>
        </c:dLbls>
        <c:gapWidth val="150"/>
        <c:overlap val="100"/>
        <c:axId val="341208064"/>
        <c:axId val="37520352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AF0B-45E6-981B-70A1088B2734}"/>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F0B-45E6-981B-70A1088B2734}"/>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F0B-45E6-981B-70A1088B2734}"/>
            </c:ext>
          </c:extLst>
        </c:ser>
        <c:dLbls>
          <c:showLegendKey val="0"/>
          <c:showVal val="0"/>
          <c:showCatName val="0"/>
          <c:showSerName val="0"/>
          <c:showPercent val="0"/>
          <c:showBubbleSize val="0"/>
        </c:dLbls>
        <c:marker val="1"/>
        <c:smooth val="0"/>
        <c:axId val="341208064"/>
        <c:axId val="37520352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F0B-45E6-981B-70A1088B2734}"/>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F0B-45E6-981B-70A1088B2734}"/>
            </c:ext>
          </c:extLst>
        </c:ser>
        <c:dLbls>
          <c:showLegendKey val="0"/>
          <c:showVal val="0"/>
          <c:showCatName val="0"/>
          <c:showSerName val="0"/>
          <c:showPercent val="0"/>
          <c:showBubbleSize val="0"/>
        </c:dLbls>
        <c:marker val="1"/>
        <c:smooth val="0"/>
        <c:axId val="341208576"/>
        <c:axId val="375204096"/>
      </c:lineChart>
      <c:catAx>
        <c:axId val="3412080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03520"/>
        <c:crosses val="autoZero"/>
        <c:auto val="1"/>
        <c:lblAlgn val="ctr"/>
        <c:lblOffset val="100"/>
        <c:tickLblSkip val="1"/>
        <c:tickMarkSkip val="1"/>
        <c:noMultiLvlLbl val="0"/>
      </c:catAx>
      <c:valAx>
        <c:axId val="37520352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41208064"/>
        <c:crosses val="autoZero"/>
        <c:crossBetween val="between"/>
        <c:majorUnit val="5000"/>
        <c:minorUnit val="1000"/>
      </c:valAx>
      <c:catAx>
        <c:axId val="341208576"/>
        <c:scaling>
          <c:orientation val="minMax"/>
        </c:scaling>
        <c:delete val="1"/>
        <c:axPos val="b"/>
        <c:majorTickMark val="out"/>
        <c:minorTickMark val="none"/>
        <c:tickLblPos val="nextTo"/>
        <c:crossAx val="375204096"/>
        <c:crossesAt val="80"/>
        <c:auto val="1"/>
        <c:lblAlgn val="ctr"/>
        <c:lblOffset val="100"/>
        <c:noMultiLvlLbl val="0"/>
      </c:catAx>
      <c:valAx>
        <c:axId val="37520409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4120857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FF9-42C7-869B-F3A3884047BC}"/>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FF9-42C7-869B-F3A3884047BC}"/>
            </c:ext>
          </c:extLst>
        </c:ser>
        <c:dLbls>
          <c:showLegendKey val="0"/>
          <c:showVal val="0"/>
          <c:showCatName val="0"/>
          <c:showSerName val="0"/>
          <c:showPercent val="0"/>
          <c:showBubbleSize val="0"/>
        </c:dLbls>
        <c:gapWidth val="150"/>
        <c:overlap val="100"/>
        <c:axId val="383444992"/>
        <c:axId val="37520640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FF9-42C7-869B-F3A3884047BC}"/>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FF9-42C7-869B-F3A3884047BC}"/>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FF9-42C7-869B-F3A3884047BC}"/>
            </c:ext>
          </c:extLst>
        </c:ser>
        <c:dLbls>
          <c:showLegendKey val="0"/>
          <c:showVal val="0"/>
          <c:showCatName val="0"/>
          <c:showSerName val="0"/>
          <c:showPercent val="0"/>
          <c:showBubbleSize val="0"/>
        </c:dLbls>
        <c:marker val="1"/>
        <c:smooth val="0"/>
        <c:axId val="383444992"/>
        <c:axId val="37520640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FF9-42C7-869B-F3A3884047BC}"/>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FF9-42C7-869B-F3A3884047BC}"/>
            </c:ext>
          </c:extLst>
        </c:ser>
        <c:dLbls>
          <c:showLegendKey val="0"/>
          <c:showVal val="0"/>
          <c:showCatName val="0"/>
          <c:showSerName val="0"/>
          <c:showPercent val="0"/>
          <c:showBubbleSize val="0"/>
        </c:dLbls>
        <c:marker val="1"/>
        <c:smooth val="0"/>
        <c:axId val="341207552"/>
        <c:axId val="375206976"/>
      </c:lineChart>
      <c:catAx>
        <c:axId val="3834449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06400"/>
        <c:crosses val="autoZero"/>
        <c:auto val="1"/>
        <c:lblAlgn val="ctr"/>
        <c:lblOffset val="100"/>
        <c:tickLblSkip val="1"/>
        <c:tickMarkSkip val="1"/>
        <c:noMultiLvlLbl val="0"/>
      </c:catAx>
      <c:valAx>
        <c:axId val="37520640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3444992"/>
        <c:crosses val="autoZero"/>
        <c:crossBetween val="between"/>
        <c:majorUnit val="5000"/>
        <c:minorUnit val="1000"/>
      </c:valAx>
      <c:catAx>
        <c:axId val="341207552"/>
        <c:scaling>
          <c:orientation val="minMax"/>
        </c:scaling>
        <c:delete val="1"/>
        <c:axPos val="b"/>
        <c:majorTickMark val="out"/>
        <c:minorTickMark val="none"/>
        <c:tickLblPos val="nextTo"/>
        <c:crossAx val="375206976"/>
        <c:crossesAt val="80"/>
        <c:auto val="1"/>
        <c:lblAlgn val="ctr"/>
        <c:lblOffset val="100"/>
        <c:noMultiLvlLbl val="0"/>
      </c:catAx>
      <c:valAx>
        <c:axId val="37520697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4120755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DB2-4920-AF02-0F972C16B10A}"/>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DB2-4920-AF02-0F972C16B10A}"/>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DB2-4920-AF02-0F972C16B10A}"/>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4DB2-4920-AF02-0F972C16B10A}"/>
            </c:ext>
          </c:extLst>
        </c:ser>
        <c:dLbls>
          <c:showLegendKey val="0"/>
          <c:showVal val="0"/>
          <c:showCatName val="0"/>
          <c:showSerName val="0"/>
          <c:showPercent val="0"/>
          <c:showBubbleSize val="0"/>
        </c:dLbls>
        <c:gapWidth val="150"/>
        <c:overlap val="100"/>
        <c:axId val="383446016"/>
        <c:axId val="41041100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DB2-4920-AF02-0F972C16B10A}"/>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DB2-4920-AF02-0F972C16B10A}"/>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DB2-4920-AF02-0F972C16B10A}"/>
            </c:ext>
          </c:extLst>
        </c:ser>
        <c:dLbls>
          <c:showLegendKey val="0"/>
          <c:showVal val="0"/>
          <c:showCatName val="0"/>
          <c:showSerName val="0"/>
          <c:showPercent val="0"/>
          <c:showBubbleSize val="0"/>
        </c:dLbls>
        <c:marker val="1"/>
        <c:smooth val="0"/>
        <c:axId val="383446016"/>
        <c:axId val="41041100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4DB2-4920-AF02-0F972C16B10A}"/>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4DB2-4920-AF02-0F972C16B10A}"/>
            </c:ext>
          </c:extLst>
        </c:ser>
        <c:dLbls>
          <c:showLegendKey val="0"/>
          <c:showVal val="0"/>
          <c:showCatName val="0"/>
          <c:showSerName val="0"/>
          <c:showPercent val="0"/>
          <c:showBubbleSize val="0"/>
        </c:dLbls>
        <c:marker val="1"/>
        <c:smooth val="0"/>
        <c:axId val="406204928"/>
        <c:axId val="410411584"/>
      </c:lineChart>
      <c:catAx>
        <c:axId val="38344601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1008"/>
        <c:crosses val="autoZero"/>
        <c:auto val="1"/>
        <c:lblAlgn val="ctr"/>
        <c:lblOffset val="100"/>
        <c:tickLblSkip val="1"/>
        <c:tickMarkSkip val="1"/>
        <c:noMultiLvlLbl val="0"/>
      </c:catAx>
      <c:valAx>
        <c:axId val="41041100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3446016"/>
        <c:crosses val="autoZero"/>
        <c:crossBetween val="between"/>
        <c:majorUnit val="2000"/>
      </c:valAx>
      <c:catAx>
        <c:axId val="406204928"/>
        <c:scaling>
          <c:orientation val="minMax"/>
        </c:scaling>
        <c:delete val="1"/>
        <c:axPos val="b"/>
        <c:majorTickMark val="out"/>
        <c:minorTickMark val="none"/>
        <c:tickLblPos val="nextTo"/>
        <c:crossAx val="410411584"/>
        <c:crosses val="autoZero"/>
        <c:auto val="1"/>
        <c:lblAlgn val="ctr"/>
        <c:lblOffset val="100"/>
        <c:noMultiLvlLbl val="0"/>
      </c:catAx>
      <c:valAx>
        <c:axId val="41041158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620492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5D0-419B-8E00-4DFB402DADAB}"/>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5D0-419B-8E00-4DFB402DADAB}"/>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5D0-419B-8E00-4DFB402DADAB}"/>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45D0-419B-8E00-4DFB402DADAB}"/>
            </c:ext>
          </c:extLst>
        </c:ser>
        <c:dLbls>
          <c:showLegendKey val="0"/>
          <c:showVal val="0"/>
          <c:showCatName val="0"/>
          <c:showSerName val="0"/>
          <c:showPercent val="0"/>
          <c:showBubbleSize val="0"/>
        </c:dLbls>
        <c:gapWidth val="150"/>
        <c:overlap val="100"/>
        <c:axId val="406206976"/>
        <c:axId val="4104133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5D0-419B-8E00-4DFB402DADAB}"/>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5D0-419B-8E00-4DFB402DADAB}"/>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5D0-419B-8E00-4DFB402DADAB}"/>
            </c:ext>
          </c:extLst>
        </c:ser>
        <c:dLbls>
          <c:showLegendKey val="0"/>
          <c:showVal val="0"/>
          <c:showCatName val="0"/>
          <c:showSerName val="0"/>
          <c:showPercent val="0"/>
          <c:showBubbleSize val="0"/>
        </c:dLbls>
        <c:marker val="1"/>
        <c:smooth val="0"/>
        <c:axId val="406206976"/>
        <c:axId val="4104133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45D0-419B-8E00-4DFB402DADAB}"/>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45D0-419B-8E00-4DFB402DADAB}"/>
            </c:ext>
          </c:extLst>
        </c:ser>
        <c:dLbls>
          <c:showLegendKey val="0"/>
          <c:showVal val="0"/>
          <c:showCatName val="0"/>
          <c:showSerName val="0"/>
          <c:showPercent val="0"/>
          <c:showBubbleSize val="0"/>
        </c:dLbls>
        <c:marker val="1"/>
        <c:smooth val="0"/>
        <c:axId val="406207488"/>
        <c:axId val="410413888"/>
      </c:lineChart>
      <c:catAx>
        <c:axId val="40620697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3312"/>
        <c:crosses val="autoZero"/>
        <c:auto val="1"/>
        <c:lblAlgn val="ctr"/>
        <c:lblOffset val="100"/>
        <c:tickLblSkip val="1"/>
        <c:tickMarkSkip val="1"/>
        <c:noMultiLvlLbl val="0"/>
      </c:catAx>
      <c:valAx>
        <c:axId val="4104133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6206976"/>
        <c:crosses val="autoZero"/>
        <c:crossBetween val="between"/>
      </c:valAx>
      <c:catAx>
        <c:axId val="406207488"/>
        <c:scaling>
          <c:orientation val="minMax"/>
        </c:scaling>
        <c:delete val="1"/>
        <c:axPos val="b"/>
        <c:majorTickMark val="out"/>
        <c:minorTickMark val="none"/>
        <c:tickLblPos val="nextTo"/>
        <c:crossAx val="410413888"/>
        <c:crosses val="autoZero"/>
        <c:auto val="1"/>
        <c:lblAlgn val="ctr"/>
        <c:lblOffset val="100"/>
        <c:noMultiLvlLbl val="0"/>
      </c:catAx>
      <c:valAx>
        <c:axId val="4104138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0620748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B22-4EEE-A450-1420B8B7C90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B22-4EEE-A450-1420B8B7C90F}"/>
            </c:ext>
          </c:extLst>
        </c:ser>
        <c:dLbls>
          <c:showLegendKey val="0"/>
          <c:showVal val="0"/>
          <c:showCatName val="0"/>
          <c:showSerName val="0"/>
          <c:showPercent val="0"/>
          <c:showBubbleSize val="0"/>
        </c:dLbls>
        <c:gapWidth val="150"/>
        <c:overlap val="100"/>
        <c:axId val="183320576"/>
        <c:axId val="373138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5B22-4EEE-A450-1420B8B7C90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B22-4EEE-A450-1420B8B7C90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B22-4EEE-A450-1420B8B7C90F}"/>
            </c:ext>
          </c:extLst>
        </c:ser>
        <c:dLbls>
          <c:showLegendKey val="0"/>
          <c:showVal val="0"/>
          <c:showCatName val="0"/>
          <c:showSerName val="0"/>
          <c:showPercent val="0"/>
          <c:showBubbleSize val="0"/>
        </c:dLbls>
        <c:marker val="1"/>
        <c:smooth val="0"/>
        <c:axId val="183320576"/>
        <c:axId val="373138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B22-4EEE-A450-1420B8B7C90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B22-4EEE-A450-1420B8B7C90F}"/>
            </c:ext>
          </c:extLst>
        </c:ser>
        <c:dLbls>
          <c:showLegendKey val="0"/>
          <c:showVal val="0"/>
          <c:showCatName val="0"/>
          <c:showSerName val="0"/>
          <c:showPercent val="0"/>
          <c:showBubbleSize val="0"/>
        </c:dLbls>
        <c:marker val="1"/>
        <c:smooth val="0"/>
        <c:axId val="183321088"/>
        <c:axId val="37347328"/>
      </c:lineChart>
      <c:catAx>
        <c:axId val="18332057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313856"/>
        <c:crosses val="autoZero"/>
        <c:auto val="1"/>
        <c:lblAlgn val="ctr"/>
        <c:lblOffset val="100"/>
        <c:tickLblSkip val="1"/>
        <c:tickMarkSkip val="1"/>
        <c:noMultiLvlLbl val="0"/>
      </c:catAx>
      <c:valAx>
        <c:axId val="3731385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0576"/>
        <c:crosses val="autoZero"/>
        <c:crossBetween val="between"/>
        <c:majorUnit val="5000"/>
        <c:minorUnit val="1000"/>
      </c:valAx>
      <c:catAx>
        <c:axId val="183321088"/>
        <c:scaling>
          <c:orientation val="minMax"/>
        </c:scaling>
        <c:delete val="1"/>
        <c:axPos val="b"/>
        <c:majorTickMark val="out"/>
        <c:minorTickMark val="none"/>
        <c:tickLblPos val="nextTo"/>
        <c:crossAx val="37347328"/>
        <c:crossesAt val="80"/>
        <c:auto val="1"/>
        <c:lblAlgn val="ctr"/>
        <c:lblOffset val="100"/>
        <c:noMultiLvlLbl val="0"/>
      </c:catAx>
      <c:valAx>
        <c:axId val="3734732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108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939-46D6-9100-D23F7B0BC6C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939-46D6-9100-D23F7B0BC6C8}"/>
            </c:ext>
          </c:extLst>
        </c:ser>
        <c:dLbls>
          <c:showLegendKey val="0"/>
          <c:showVal val="0"/>
          <c:showCatName val="0"/>
          <c:showSerName val="0"/>
          <c:showPercent val="0"/>
          <c:showBubbleSize val="0"/>
        </c:dLbls>
        <c:gapWidth val="150"/>
        <c:overlap val="100"/>
        <c:axId val="183324160"/>
        <c:axId val="3734963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E939-46D6-9100-D23F7B0BC6C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939-46D6-9100-D23F7B0BC6C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939-46D6-9100-D23F7B0BC6C8}"/>
            </c:ext>
          </c:extLst>
        </c:ser>
        <c:dLbls>
          <c:showLegendKey val="0"/>
          <c:showVal val="0"/>
          <c:showCatName val="0"/>
          <c:showSerName val="0"/>
          <c:showPercent val="0"/>
          <c:showBubbleSize val="0"/>
        </c:dLbls>
        <c:marker val="1"/>
        <c:smooth val="0"/>
        <c:axId val="183324160"/>
        <c:axId val="3734963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939-46D6-9100-D23F7B0BC6C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939-46D6-9100-D23F7B0BC6C8}"/>
            </c:ext>
          </c:extLst>
        </c:ser>
        <c:dLbls>
          <c:showLegendKey val="0"/>
          <c:showVal val="0"/>
          <c:showCatName val="0"/>
          <c:showSerName val="0"/>
          <c:showPercent val="0"/>
          <c:showBubbleSize val="0"/>
        </c:dLbls>
        <c:marker val="1"/>
        <c:smooth val="0"/>
        <c:axId val="183349248"/>
        <c:axId val="37350208"/>
      </c:lineChart>
      <c:catAx>
        <c:axId val="18332416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349632"/>
        <c:crosses val="autoZero"/>
        <c:auto val="1"/>
        <c:lblAlgn val="ctr"/>
        <c:lblOffset val="100"/>
        <c:tickLblSkip val="1"/>
        <c:tickMarkSkip val="1"/>
        <c:noMultiLvlLbl val="0"/>
      </c:catAx>
      <c:valAx>
        <c:axId val="3734963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4160"/>
        <c:crosses val="autoZero"/>
        <c:crossBetween val="between"/>
        <c:majorUnit val="5000"/>
        <c:minorUnit val="1000"/>
      </c:valAx>
      <c:catAx>
        <c:axId val="183349248"/>
        <c:scaling>
          <c:orientation val="minMax"/>
        </c:scaling>
        <c:delete val="1"/>
        <c:axPos val="b"/>
        <c:majorTickMark val="out"/>
        <c:minorTickMark val="none"/>
        <c:tickLblPos val="nextTo"/>
        <c:crossAx val="37350208"/>
        <c:crossesAt val="80"/>
        <c:auto val="1"/>
        <c:lblAlgn val="ctr"/>
        <c:lblOffset val="100"/>
        <c:noMultiLvlLbl val="0"/>
      </c:catAx>
      <c:valAx>
        <c:axId val="3735020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4924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F0B-40B7-A79B-05D29746B10E}"/>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F0B-40B7-A79B-05D29746B10E}"/>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F0B-40B7-A79B-05D29746B10E}"/>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4F0B-40B7-A79B-05D29746B10E}"/>
            </c:ext>
          </c:extLst>
        </c:ser>
        <c:dLbls>
          <c:showLegendKey val="0"/>
          <c:showVal val="0"/>
          <c:showCatName val="0"/>
          <c:showSerName val="0"/>
          <c:showPercent val="0"/>
          <c:showBubbleSize val="0"/>
        </c:dLbls>
        <c:gapWidth val="150"/>
        <c:overlap val="100"/>
        <c:axId val="183359488"/>
        <c:axId val="373525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F0B-40B7-A79B-05D29746B10E}"/>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F0B-40B7-A79B-05D29746B10E}"/>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F0B-40B7-A79B-05D29746B10E}"/>
            </c:ext>
          </c:extLst>
        </c:ser>
        <c:dLbls>
          <c:showLegendKey val="0"/>
          <c:showVal val="0"/>
          <c:showCatName val="0"/>
          <c:showSerName val="0"/>
          <c:showPercent val="0"/>
          <c:showBubbleSize val="0"/>
        </c:dLbls>
        <c:marker val="1"/>
        <c:smooth val="0"/>
        <c:axId val="183359488"/>
        <c:axId val="373525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4F0B-40B7-A79B-05D29746B10E}"/>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4F0B-40B7-A79B-05D29746B10E}"/>
            </c:ext>
          </c:extLst>
        </c:ser>
        <c:dLbls>
          <c:showLegendKey val="0"/>
          <c:showVal val="0"/>
          <c:showCatName val="0"/>
          <c:showSerName val="0"/>
          <c:showPercent val="0"/>
          <c:showBubbleSize val="0"/>
        </c:dLbls>
        <c:marker val="1"/>
        <c:smooth val="0"/>
        <c:axId val="183360000"/>
        <c:axId val="37354240"/>
      </c:lineChart>
      <c:catAx>
        <c:axId val="18335948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352512"/>
        <c:crosses val="autoZero"/>
        <c:auto val="1"/>
        <c:lblAlgn val="ctr"/>
        <c:lblOffset val="100"/>
        <c:tickLblSkip val="1"/>
        <c:tickMarkSkip val="1"/>
        <c:noMultiLvlLbl val="0"/>
      </c:catAx>
      <c:valAx>
        <c:axId val="373525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59488"/>
        <c:crosses val="autoZero"/>
        <c:crossBetween val="between"/>
        <c:majorUnit val="2000"/>
      </c:valAx>
      <c:catAx>
        <c:axId val="183360000"/>
        <c:scaling>
          <c:orientation val="minMax"/>
        </c:scaling>
        <c:delete val="1"/>
        <c:axPos val="b"/>
        <c:majorTickMark val="out"/>
        <c:minorTickMark val="none"/>
        <c:tickLblPos val="nextTo"/>
        <c:crossAx val="37354240"/>
        <c:crosses val="autoZero"/>
        <c:auto val="1"/>
        <c:lblAlgn val="ctr"/>
        <c:lblOffset val="100"/>
        <c:noMultiLvlLbl val="0"/>
      </c:catAx>
      <c:valAx>
        <c:axId val="3735424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6000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0CA-4C63-843D-76FB89C0E31E}"/>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0CA-4C63-843D-76FB89C0E31E}"/>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0CA-4C63-843D-76FB89C0E31E}"/>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20CA-4C63-843D-76FB89C0E31E}"/>
            </c:ext>
          </c:extLst>
        </c:ser>
        <c:dLbls>
          <c:showLegendKey val="0"/>
          <c:showVal val="0"/>
          <c:showCatName val="0"/>
          <c:showSerName val="0"/>
          <c:showPercent val="0"/>
          <c:showBubbleSize val="0"/>
        </c:dLbls>
        <c:gapWidth val="150"/>
        <c:overlap val="100"/>
        <c:axId val="183422464"/>
        <c:axId val="373548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0CA-4C63-843D-76FB89C0E31E}"/>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0CA-4C63-843D-76FB89C0E31E}"/>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0CA-4C63-843D-76FB89C0E31E}"/>
            </c:ext>
          </c:extLst>
        </c:ser>
        <c:dLbls>
          <c:showLegendKey val="0"/>
          <c:showVal val="0"/>
          <c:showCatName val="0"/>
          <c:showSerName val="0"/>
          <c:showPercent val="0"/>
          <c:showBubbleSize val="0"/>
        </c:dLbls>
        <c:marker val="1"/>
        <c:smooth val="0"/>
        <c:axId val="183422464"/>
        <c:axId val="373548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20CA-4C63-843D-76FB89C0E31E}"/>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20CA-4C63-843D-76FB89C0E31E}"/>
            </c:ext>
          </c:extLst>
        </c:ser>
        <c:dLbls>
          <c:showLegendKey val="0"/>
          <c:showVal val="0"/>
          <c:showCatName val="0"/>
          <c:showSerName val="0"/>
          <c:showPercent val="0"/>
          <c:showBubbleSize val="0"/>
        </c:dLbls>
        <c:marker val="1"/>
        <c:smooth val="0"/>
        <c:axId val="183428608"/>
        <c:axId val="262205376"/>
      </c:lineChart>
      <c:catAx>
        <c:axId val="1834224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354816"/>
        <c:crosses val="autoZero"/>
        <c:auto val="1"/>
        <c:lblAlgn val="ctr"/>
        <c:lblOffset val="100"/>
        <c:tickLblSkip val="1"/>
        <c:tickMarkSkip val="1"/>
        <c:noMultiLvlLbl val="0"/>
      </c:catAx>
      <c:valAx>
        <c:axId val="373548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22464"/>
        <c:crosses val="autoZero"/>
        <c:crossBetween val="between"/>
      </c:valAx>
      <c:catAx>
        <c:axId val="183428608"/>
        <c:scaling>
          <c:orientation val="minMax"/>
        </c:scaling>
        <c:delete val="1"/>
        <c:axPos val="b"/>
        <c:majorTickMark val="out"/>
        <c:minorTickMark val="none"/>
        <c:tickLblPos val="nextTo"/>
        <c:crossAx val="262205376"/>
        <c:crosses val="autoZero"/>
        <c:auto val="1"/>
        <c:lblAlgn val="ctr"/>
        <c:lblOffset val="100"/>
        <c:noMultiLvlLbl val="0"/>
      </c:catAx>
      <c:valAx>
        <c:axId val="26220537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2860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E46-49F5-A273-2E3A6CD552C7}"/>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E46-49F5-A273-2E3A6CD552C7}"/>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E46-49F5-A273-2E3A6CD552C7}"/>
            </c:ext>
          </c:extLst>
        </c:ser>
        <c:dLbls>
          <c:showLegendKey val="0"/>
          <c:showVal val="0"/>
          <c:showCatName val="0"/>
          <c:showSerName val="0"/>
          <c:showPercent val="0"/>
          <c:showBubbleSize val="0"/>
        </c:dLbls>
        <c:gapWidth val="150"/>
        <c:overlap val="100"/>
        <c:axId val="184938496"/>
        <c:axId val="13862905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E46-49F5-A273-2E3A6CD552C7}"/>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E46-49F5-A273-2E3A6CD552C7}"/>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E46-49F5-A273-2E3A6CD552C7}"/>
            </c:ext>
          </c:extLst>
        </c:ser>
        <c:dLbls>
          <c:showLegendKey val="0"/>
          <c:showVal val="0"/>
          <c:showCatName val="0"/>
          <c:showSerName val="0"/>
          <c:showPercent val="0"/>
          <c:showBubbleSize val="0"/>
        </c:dLbls>
        <c:marker val="1"/>
        <c:smooth val="0"/>
        <c:axId val="184938496"/>
        <c:axId val="13862905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E46-49F5-A273-2E3A6CD552C7}"/>
            </c:ext>
          </c:extLst>
        </c:ser>
        <c:dLbls>
          <c:showLegendKey val="0"/>
          <c:showVal val="0"/>
          <c:showCatName val="0"/>
          <c:showSerName val="0"/>
          <c:showPercent val="0"/>
          <c:showBubbleSize val="0"/>
        </c:dLbls>
        <c:marker val="1"/>
        <c:smooth val="0"/>
        <c:axId val="184939520"/>
        <c:axId val="138630208"/>
      </c:lineChart>
      <c:catAx>
        <c:axId val="18493849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8629056"/>
        <c:crossesAt val="-1000"/>
        <c:auto val="1"/>
        <c:lblAlgn val="ctr"/>
        <c:lblOffset val="100"/>
        <c:tickLblSkip val="1"/>
        <c:tickMarkSkip val="1"/>
        <c:noMultiLvlLbl val="0"/>
      </c:catAx>
      <c:valAx>
        <c:axId val="13862905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938496"/>
        <c:crosses val="autoZero"/>
        <c:crossBetween val="between"/>
      </c:valAx>
      <c:catAx>
        <c:axId val="184939520"/>
        <c:scaling>
          <c:orientation val="minMax"/>
        </c:scaling>
        <c:delete val="1"/>
        <c:axPos val="b"/>
        <c:majorTickMark val="out"/>
        <c:minorTickMark val="none"/>
        <c:tickLblPos val="nextTo"/>
        <c:crossAx val="138630208"/>
        <c:crosses val="autoZero"/>
        <c:auto val="1"/>
        <c:lblAlgn val="ctr"/>
        <c:lblOffset val="100"/>
        <c:noMultiLvlLbl val="0"/>
      </c:catAx>
      <c:valAx>
        <c:axId val="13863020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93952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2D5-4C1F-9063-6CB0EB24DD11}"/>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2D5-4C1F-9063-6CB0EB24DD11}"/>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2D5-4C1F-9063-6CB0EB24DD11}"/>
            </c:ext>
          </c:extLst>
        </c:ser>
        <c:dLbls>
          <c:showLegendKey val="0"/>
          <c:showVal val="0"/>
          <c:showCatName val="0"/>
          <c:showSerName val="0"/>
          <c:showPercent val="0"/>
          <c:showBubbleSize val="0"/>
        </c:dLbls>
        <c:gapWidth val="150"/>
        <c:overlap val="100"/>
        <c:axId val="184941056"/>
        <c:axId val="13863193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2D5-4C1F-9063-6CB0EB24DD11}"/>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2D5-4C1F-9063-6CB0EB24DD11}"/>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2D5-4C1F-9063-6CB0EB24DD11}"/>
            </c:ext>
          </c:extLst>
        </c:ser>
        <c:dLbls>
          <c:showLegendKey val="0"/>
          <c:showVal val="0"/>
          <c:showCatName val="0"/>
          <c:showSerName val="0"/>
          <c:showPercent val="0"/>
          <c:showBubbleSize val="0"/>
        </c:dLbls>
        <c:marker val="1"/>
        <c:smooth val="0"/>
        <c:axId val="184941056"/>
        <c:axId val="13863193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2D5-4C1F-9063-6CB0EB24DD11}"/>
            </c:ext>
          </c:extLst>
        </c:ser>
        <c:dLbls>
          <c:showLegendKey val="0"/>
          <c:showVal val="0"/>
          <c:showCatName val="0"/>
          <c:showSerName val="0"/>
          <c:showPercent val="0"/>
          <c:showBubbleSize val="0"/>
        </c:dLbls>
        <c:marker val="1"/>
        <c:smooth val="0"/>
        <c:axId val="184941568"/>
        <c:axId val="138632512"/>
      </c:lineChart>
      <c:catAx>
        <c:axId val="18494105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8631936"/>
        <c:crossesAt val="-1000"/>
        <c:auto val="1"/>
        <c:lblAlgn val="ctr"/>
        <c:lblOffset val="100"/>
        <c:tickLblSkip val="1"/>
        <c:tickMarkSkip val="1"/>
        <c:noMultiLvlLbl val="0"/>
      </c:catAx>
      <c:valAx>
        <c:axId val="13863193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941056"/>
        <c:crosses val="autoZero"/>
        <c:crossBetween val="between"/>
      </c:valAx>
      <c:catAx>
        <c:axId val="184941568"/>
        <c:scaling>
          <c:orientation val="minMax"/>
        </c:scaling>
        <c:delete val="1"/>
        <c:axPos val="b"/>
        <c:majorTickMark val="out"/>
        <c:minorTickMark val="none"/>
        <c:tickLblPos val="nextTo"/>
        <c:crossAx val="138632512"/>
        <c:crosses val="autoZero"/>
        <c:auto val="1"/>
        <c:lblAlgn val="ctr"/>
        <c:lblOffset val="100"/>
        <c:noMultiLvlLbl val="0"/>
      </c:catAx>
      <c:valAx>
        <c:axId val="13863251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94156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CB7-415D-90C0-C277A5D2ACD2}"/>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CB7-415D-90C0-C277A5D2ACD2}"/>
            </c:ext>
          </c:extLst>
        </c:ser>
        <c:dLbls>
          <c:showLegendKey val="0"/>
          <c:showVal val="0"/>
          <c:showCatName val="0"/>
          <c:showSerName val="0"/>
          <c:showPercent val="0"/>
          <c:showBubbleSize val="0"/>
        </c:dLbls>
        <c:gapWidth val="150"/>
        <c:overlap val="100"/>
        <c:axId val="185337344"/>
        <c:axId val="21812364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ACB7-415D-90C0-C277A5D2ACD2}"/>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CB7-415D-90C0-C277A5D2ACD2}"/>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CB7-415D-90C0-C277A5D2ACD2}"/>
            </c:ext>
          </c:extLst>
        </c:ser>
        <c:dLbls>
          <c:showLegendKey val="0"/>
          <c:showVal val="0"/>
          <c:showCatName val="0"/>
          <c:showSerName val="0"/>
          <c:showPercent val="0"/>
          <c:showBubbleSize val="0"/>
        </c:dLbls>
        <c:marker val="1"/>
        <c:smooth val="0"/>
        <c:axId val="185337344"/>
        <c:axId val="21812364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CB7-415D-90C0-C277A5D2ACD2}"/>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CB7-415D-90C0-C277A5D2ACD2}"/>
            </c:ext>
          </c:extLst>
        </c:ser>
        <c:dLbls>
          <c:showLegendKey val="0"/>
          <c:showVal val="0"/>
          <c:showCatName val="0"/>
          <c:showSerName val="0"/>
          <c:showPercent val="0"/>
          <c:showBubbleSize val="0"/>
        </c:dLbls>
        <c:marker val="1"/>
        <c:smooth val="0"/>
        <c:axId val="185483264"/>
        <c:axId val="218124224"/>
      </c:lineChart>
      <c:catAx>
        <c:axId val="18533734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3648"/>
        <c:crosses val="autoZero"/>
        <c:auto val="1"/>
        <c:lblAlgn val="ctr"/>
        <c:lblOffset val="100"/>
        <c:tickLblSkip val="1"/>
        <c:tickMarkSkip val="1"/>
        <c:noMultiLvlLbl val="0"/>
      </c:catAx>
      <c:valAx>
        <c:axId val="21812364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337344"/>
        <c:crosses val="autoZero"/>
        <c:crossBetween val="between"/>
        <c:majorUnit val="5000"/>
        <c:minorUnit val="1000"/>
      </c:valAx>
      <c:catAx>
        <c:axId val="185483264"/>
        <c:scaling>
          <c:orientation val="minMax"/>
        </c:scaling>
        <c:delete val="1"/>
        <c:axPos val="b"/>
        <c:majorTickMark val="out"/>
        <c:minorTickMark val="none"/>
        <c:tickLblPos val="nextTo"/>
        <c:crossAx val="218124224"/>
        <c:crossesAt val="80"/>
        <c:auto val="1"/>
        <c:lblAlgn val="ctr"/>
        <c:lblOffset val="100"/>
        <c:noMultiLvlLbl val="0"/>
      </c:catAx>
      <c:valAx>
        <c:axId val="21812422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48326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54</xdr:col>
      <xdr:colOff>0</xdr:colOff>
      <xdr:row>2</xdr:row>
      <xdr:rowOff>0</xdr:rowOff>
    </xdr:from>
    <xdr:ext cx="76200" cy="211932"/>
    <xdr:sp macro="" textlink="">
      <xdr:nvSpPr>
        <xdr:cNvPr id="3" name="Text Box 23">
          <a:extLst>
            <a:ext uri="{FF2B5EF4-FFF2-40B4-BE49-F238E27FC236}">
              <a16:creationId xmlns:a16="http://schemas.microsoft.com/office/drawing/2014/main" xmlns="" id="{00000000-0008-0000-0000-000003000000}"/>
            </a:ext>
          </a:extLst>
        </xdr:cNvPr>
        <xdr:cNvSpPr txBox="1">
          <a:spLocks noChangeArrowheads="1"/>
        </xdr:cNvSpPr>
      </xdr:nvSpPr>
      <xdr:spPr bwMode="auto">
        <a:xfrm>
          <a:off x="2217420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4" name="Text Box 2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2217420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5" name="Text Box 50">
          <a:extLst>
            <a:ext uri="{FF2B5EF4-FFF2-40B4-BE49-F238E27FC236}">
              <a16:creationId xmlns:a16="http://schemas.microsoft.com/office/drawing/2014/main" xmlns="" id="{00000000-0008-0000-0000-000005000000}"/>
            </a:ext>
          </a:extLst>
        </xdr:cNvPr>
        <xdr:cNvSpPr txBox="1">
          <a:spLocks noChangeArrowheads="1"/>
        </xdr:cNvSpPr>
      </xdr:nvSpPr>
      <xdr:spPr bwMode="auto">
        <a:xfrm>
          <a:off x="2217420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6" name="Text Box 52">
          <a:extLst>
            <a:ext uri="{FF2B5EF4-FFF2-40B4-BE49-F238E27FC236}">
              <a16:creationId xmlns:a16="http://schemas.microsoft.com/office/drawing/2014/main" xmlns="" id="{00000000-0008-0000-0000-000006000000}"/>
            </a:ext>
          </a:extLst>
        </xdr:cNvPr>
        <xdr:cNvSpPr txBox="1">
          <a:spLocks noChangeArrowheads="1"/>
        </xdr:cNvSpPr>
      </xdr:nvSpPr>
      <xdr:spPr bwMode="auto">
        <a:xfrm>
          <a:off x="2217420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0" name="Text Box 23">
          <a:extLst>
            <a:ext uri="{FF2B5EF4-FFF2-40B4-BE49-F238E27FC236}">
              <a16:creationId xmlns:a16="http://schemas.microsoft.com/office/drawing/2014/main" xmlns="" id="{00000000-0008-0000-0000-00000A000000}"/>
            </a:ext>
          </a:extLst>
        </xdr:cNvPr>
        <xdr:cNvSpPr txBox="1">
          <a:spLocks noChangeArrowheads="1"/>
        </xdr:cNvSpPr>
      </xdr:nvSpPr>
      <xdr:spPr bwMode="auto">
        <a:xfrm>
          <a:off x="22174200"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1" name="Text Box 2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22174200"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2" name="Text Box 50">
          <a:extLst>
            <a:ext uri="{FF2B5EF4-FFF2-40B4-BE49-F238E27FC236}">
              <a16:creationId xmlns:a16="http://schemas.microsoft.com/office/drawing/2014/main" xmlns="" id="{00000000-0008-0000-0000-00000C000000}"/>
            </a:ext>
          </a:extLst>
        </xdr:cNvPr>
        <xdr:cNvSpPr txBox="1">
          <a:spLocks noChangeArrowheads="1"/>
        </xdr:cNvSpPr>
      </xdr:nvSpPr>
      <xdr:spPr bwMode="auto">
        <a:xfrm>
          <a:off x="22174200"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3" name="Text Box 52">
          <a:extLst>
            <a:ext uri="{FF2B5EF4-FFF2-40B4-BE49-F238E27FC236}">
              <a16:creationId xmlns:a16="http://schemas.microsoft.com/office/drawing/2014/main" xmlns="" id="{00000000-0008-0000-0000-00000D000000}"/>
            </a:ext>
          </a:extLst>
        </xdr:cNvPr>
        <xdr:cNvSpPr txBox="1">
          <a:spLocks noChangeArrowheads="1"/>
        </xdr:cNvSpPr>
      </xdr:nvSpPr>
      <xdr:spPr bwMode="auto">
        <a:xfrm>
          <a:off x="22174200"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7" name="Text Box 23">
          <a:extLst>
            <a:ext uri="{FF2B5EF4-FFF2-40B4-BE49-F238E27FC236}">
              <a16:creationId xmlns:a16="http://schemas.microsoft.com/office/drawing/2014/main" xmlns="" id="{00000000-0008-0000-0000-000011000000}"/>
            </a:ext>
          </a:extLst>
        </xdr:cNvPr>
        <xdr:cNvSpPr txBox="1">
          <a:spLocks noChangeArrowheads="1"/>
        </xdr:cNvSpPr>
      </xdr:nvSpPr>
      <xdr:spPr bwMode="auto">
        <a:xfrm>
          <a:off x="2217420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8" name="Text Box 24">
          <a:extLst>
            <a:ext uri="{FF2B5EF4-FFF2-40B4-BE49-F238E27FC236}">
              <a16:creationId xmlns:a16="http://schemas.microsoft.com/office/drawing/2014/main" xmlns="" id="{00000000-0008-0000-0000-000012000000}"/>
            </a:ext>
          </a:extLst>
        </xdr:cNvPr>
        <xdr:cNvSpPr txBox="1">
          <a:spLocks noChangeArrowheads="1"/>
        </xdr:cNvSpPr>
      </xdr:nvSpPr>
      <xdr:spPr bwMode="auto">
        <a:xfrm>
          <a:off x="2217420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9" name="Text Box 50">
          <a:extLst>
            <a:ext uri="{FF2B5EF4-FFF2-40B4-BE49-F238E27FC236}">
              <a16:creationId xmlns:a16="http://schemas.microsoft.com/office/drawing/2014/main" xmlns="" id="{00000000-0008-0000-0000-000013000000}"/>
            </a:ext>
          </a:extLst>
        </xdr:cNvPr>
        <xdr:cNvSpPr txBox="1">
          <a:spLocks noChangeArrowheads="1"/>
        </xdr:cNvSpPr>
      </xdr:nvSpPr>
      <xdr:spPr bwMode="auto">
        <a:xfrm>
          <a:off x="2217420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20" name="Text Box 52">
          <a:extLst>
            <a:ext uri="{FF2B5EF4-FFF2-40B4-BE49-F238E27FC236}">
              <a16:creationId xmlns:a16="http://schemas.microsoft.com/office/drawing/2014/main" xmlns="" id="{00000000-0008-0000-0000-000014000000}"/>
            </a:ext>
          </a:extLst>
        </xdr:cNvPr>
        <xdr:cNvSpPr txBox="1">
          <a:spLocks noChangeArrowheads="1"/>
        </xdr:cNvSpPr>
      </xdr:nvSpPr>
      <xdr:spPr bwMode="auto">
        <a:xfrm>
          <a:off x="2217420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54</xdr:col>
      <xdr:colOff>0</xdr:colOff>
      <xdr:row>2</xdr:row>
      <xdr:rowOff>0</xdr:rowOff>
    </xdr:from>
    <xdr:to>
      <xdr:col>54</xdr:col>
      <xdr:colOff>0</xdr:colOff>
      <xdr:row>2</xdr:row>
      <xdr:rowOff>0</xdr:rowOff>
    </xdr:to>
    <xdr:graphicFrame macro="">
      <xdr:nvGraphicFramePr>
        <xdr:cNvPr id="21" name="グラフ 95">
          <a:extLst>
            <a:ext uri="{FF2B5EF4-FFF2-40B4-BE49-F238E27FC236}">
              <a16:creationId xmlns:a16="http://schemas.microsoft.com/office/drawing/2014/main" xmlns=""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2" name="グラフ 96">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3" name="グラフ 100">
          <a:extLst>
            <a:ext uri="{FF2B5EF4-FFF2-40B4-BE49-F238E27FC236}">
              <a16:creationId xmlns:a16="http://schemas.microsoft.com/office/drawing/2014/main" xmlns=""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4" name="グラフ 103">
          <a:extLst>
            <a:ext uri="{FF2B5EF4-FFF2-40B4-BE49-F238E27FC236}">
              <a16:creationId xmlns:a16="http://schemas.microsoft.com/office/drawing/2014/main" xmlns=""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5" name="グラフ 131">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6" name="Rectangle 132">
          <a:extLst>
            <a:ext uri="{FF2B5EF4-FFF2-40B4-BE49-F238E27FC236}">
              <a16:creationId xmlns:a16="http://schemas.microsoft.com/office/drawing/2014/main" xmlns="" id="{00000000-0008-0000-0000-00001A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27" name="グラフ 135">
          <a:extLst>
            <a:ext uri="{FF2B5EF4-FFF2-40B4-BE49-F238E27FC236}">
              <a16:creationId xmlns:a16="http://schemas.microsoft.com/office/drawing/2014/main" xmlns=""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8" name="Rectangle 149">
          <a:extLst>
            <a:ext uri="{FF2B5EF4-FFF2-40B4-BE49-F238E27FC236}">
              <a16:creationId xmlns:a16="http://schemas.microsoft.com/office/drawing/2014/main" xmlns="" id="{00000000-0008-0000-0000-00001C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29" name="Rectangle 150">
          <a:extLst>
            <a:ext uri="{FF2B5EF4-FFF2-40B4-BE49-F238E27FC236}">
              <a16:creationId xmlns:a16="http://schemas.microsoft.com/office/drawing/2014/main" xmlns="" id="{00000000-0008-0000-0000-00001D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0" name="Rectangle 154">
          <a:extLst>
            <a:ext uri="{FF2B5EF4-FFF2-40B4-BE49-F238E27FC236}">
              <a16:creationId xmlns:a16="http://schemas.microsoft.com/office/drawing/2014/main" xmlns="" id="{00000000-0008-0000-0000-00001E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1" name="Rectangle 159">
          <a:extLst>
            <a:ext uri="{FF2B5EF4-FFF2-40B4-BE49-F238E27FC236}">
              <a16:creationId xmlns:a16="http://schemas.microsoft.com/office/drawing/2014/main" xmlns="" id="{00000000-0008-0000-0000-00001F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2" name="Text Box 161">
          <a:extLst>
            <a:ext uri="{FF2B5EF4-FFF2-40B4-BE49-F238E27FC236}">
              <a16:creationId xmlns:a16="http://schemas.microsoft.com/office/drawing/2014/main" xmlns="" id="{00000000-0008-0000-0000-000020000000}"/>
            </a:ext>
          </a:extLst>
        </xdr:cNvPr>
        <xdr:cNvSpPr txBox="1">
          <a:spLocks noChangeArrowheads="1"/>
        </xdr:cNvSpPr>
      </xdr:nvSpPr>
      <xdr:spPr bwMode="auto">
        <a:xfrm>
          <a:off x="221742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54</xdr:col>
      <xdr:colOff>0</xdr:colOff>
      <xdr:row>2</xdr:row>
      <xdr:rowOff>0</xdr:rowOff>
    </xdr:from>
    <xdr:ext cx="76200" cy="211932"/>
    <xdr:sp macro="" textlink="">
      <xdr:nvSpPr>
        <xdr:cNvPr id="85" name="Text Box 23">
          <a:extLst>
            <a:ext uri="{FF2B5EF4-FFF2-40B4-BE49-F238E27FC236}">
              <a16:creationId xmlns:a16="http://schemas.microsoft.com/office/drawing/2014/main" xmlns="" id="{00000000-0008-0000-0000-000055000000}"/>
            </a:ext>
          </a:extLst>
        </xdr:cNvPr>
        <xdr:cNvSpPr txBox="1">
          <a:spLocks noChangeArrowheads="1"/>
        </xdr:cNvSpPr>
      </xdr:nvSpPr>
      <xdr:spPr bwMode="auto">
        <a:xfrm>
          <a:off x="2478405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86" name="Text Box 24">
          <a:extLst>
            <a:ext uri="{FF2B5EF4-FFF2-40B4-BE49-F238E27FC236}">
              <a16:creationId xmlns:a16="http://schemas.microsoft.com/office/drawing/2014/main" xmlns="" id="{00000000-0008-0000-0000-000056000000}"/>
            </a:ext>
          </a:extLst>
        </xdr:cNvPr>
        <xdr:cNvSpPr txBox="1">
          <a:spLocks noChangeArrowheads="1"/>
        </xdr:cNvSpPr>
      </xdr:nvSpPr>
      <xdr:spPr bwMode="auto">
        <a:xfrm>
          <a:off x="2478405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87" name="Text Box 50">
          <a:extLst>
            <a:ext uri="{FF2B5EF4-FFF2-40B4-BE49-F238E27FC236}">
              <a16:creationId xmlns:a16="http://schemas.microsoft.com/office/drawing/2014/main" xmlns="" id="{00000000-0008-0000-0000-000057000000}"/>
            </a:ext>
          </a:extLst>
        </xdr:cNvPr>
        <xdr:cNvSpPr txBox="1">
          <a:spLocks noChangeArrowheads="1"/>
        </xdr:cNvSpPr>
      </xdr:nvSpPr>
      <xdr:spPr bwMode="auto">
        <a:xfrm>
          <a:off x="2478405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88" name="Text Box 52">
          <a:extLst>
            <a:ext uri="{FF2B5EF4-FFF2-40B4-BE49-F238E27FC236}">
              <a16:creationId xmlns:a16="http://schemas.microsoft.com/office/drawing/2014/main" xmlns="" id="{00000000-0008-0000-0000-000058000000}"/>
            </a:ext>
          </a:extLst>
        </xdr:cNvPr>
        <xdr:cNvSpPr txBox="1">
          <a:spLocks noChangeArrowheads="1"/>
        </xdr:cNvSpPr>
      </xdr:nvSpPr>
      <xdr:spPr bwMode="auto">
        <a:xfrm>
          <a:off x="2478405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92" name="Text Box 23">
          <a:extLst>
            <a:ext uri="{FF2B5EF4-FFF2-40B4-BE49-F238E27FC236}">
              <a16:creationId xmlns:a16="http://schemas.microsoft.com/office/drawing/2014/main" xmlns="" id="{00000000-0008-0000-0000-00005C000000}"/>
            </a:ext>
          </a:extLst>
        </xdr:cNvPr>
        <xdr:cNvSpPr txBox="1">
          <a:spLocks noChangeArrowheads="1"/>
        </xdr:cNvSpPr>
      </xdr:nvSpPr>
      <xdr:spPr bwMode="auto">
        <a:xfrm>
          <a:off x="24784050"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93" name="Text Box 24">
          <a:extLst>
            <a:ext uri="{FF2B5EF4-FFF2-40B4-BE49-F238E27FC236}">
              <a16:creationId xmlns:a16="http://schemas.microsoft.com/office/drawing/2014/main" xmlns="" id="{00000000-0008-0000-0000-00005D000000}"/>
            </a:ext>
          </a:extLst>
        </xdr:cNvPr>
        <xdr:cNvSpPr txBox="1">
          <a:spLocks noChangeArrowheads="1"/>
        </xdr:cNvSpPr>
      </xdr:nvSpPr>
      <xdr:spPr bwMode="auto">
        <a:xfrm>
          <a:off x="24784050"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94" name="Text Box 50">
          <a:extLst>
            <a:ext uri="{FF2B5EF4-FFF2-40B4-BE49-F238E27FC236}">
              <a16:creationId xmlns:a16="http://schemas.microsoft.com/office/drawing/2014/main" xmlns="" id="{00000000-0008-0000-0000-00005E000000}"/>
            </a:ext>
          </a:extLst>
        </xdr:cNvPr>
        <xdr:cNvSpPr txBox="1">
          <a:spLocks noChangeArrowheads="1"/>
        </xdr:cNvSpPr>
      </xdr:nvSpPr>
      <xdr:spPr bwMode="auto">
        <a:xfrm>
          <a:off x="24784050"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95" name="Text Box 52">
          <a:extLst>
            <a:ext uri="{FF2B5EF4-FFF2-40B4-BE49-F238E27FC236}">
              <a16:creationId xmlns:a16="http://schemas.microsoft.com/office/drawing/2014/main" xmlns="" id="{00000000-0008-0000-0000-00005F000000}"/>
            </a:ext>
          </a:extLst>
        </xdr:cNvPr>
        <xdr:cNvSpPr txBox="1">
          <a:spLocks noChangeArrowheads="1"/>
        </xdr:cNvSpPr>
      </xdr:nvSpPr>
      <xdr:spPr bwMode="auto">
        <a:xfrm>
          <a:off x="24784050"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99" name="Text Box 23">
          <a:extLst>
            <a:ext uri="{FF2B5EF4-FFF2-40B4-BE49-F238E27FC236}">
              <a16:creationId xmlns:a16="http://schemas.microsoft.com/office/drawing/2014/main" xmlns="" id="{00000000-0008-0000-0000-000063000000}"/>
            </a:ext>
          </a:extLst>
        </xdr:cNvPr>
        <xdr:cNvSpPr txBox="1">
          <a:spLocks noChangeArrowheads="1"/>
        </xdr:cNvSpPr>
      </xdr:nvSpPr>
      <xdr:spPr bwMode="auto">
        <a:xfrm>
          <a:off x="2478405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00" name="Text Box 24">
          <a:extLst>
            <a:ext uri="{FF2B5EF4-FFF2-40B4-BE49-F238E27FC236}">
              <a16:creationId xmlns:a16="http://schemas.microsoft.com/office/drawing/2014/main" xmlns="" id="{00000000-0008-0000-0000-000064000000}"/>
            </a:ext>
          </a:extLst>
        </xdr:cNvPr>
        <xdr:cNvSpPr txBox="1">
          <a:spLocks noChangeArrowheads="1"/>
        </xdr:cNvSpPr>
      </xdr:nvSpPr>
      <xdr:spPr bwMode="auto">
        <a:xfrm>
          <a:off x="2478405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01" name="Text Box 50">
          <a:extLst>
            <a:ext uri="{FF2B5EF4-FFF2-40B4-BE49-F238E27FC236}">
              <a16:creationId xmlns:a16="http://schemas.microsoft.com/office/drawing/2014/main" xmlns="" id="{00000000-0008-0000-0000-000065000000}"/>
            </a:ext>
          </a:extLst>
        </xdr:cNvPr>
        <xdr:cNvSpPr txBox="1">
          <a:spLocks noChangeArrowheads="1"/>
        </xdr:cNvSpPr>
      </xdr:nvSpPr>
      <xdr:spPr bwMode="auto">
        <a:xfrm>
          <a:off x="2478405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02" name="Text Box 52">
          <a:extLst>
            <a:ext uri="{FF2B5EF4-FFF2-40B4-BE49-F238E27FC236}">
              <a16:creationId xmlns:a16="http://schemas.microsoft.com/office/drawing/2014/main" xmlns="" id="{00000000-0008-0000-0000-000066000000}"/>
            </a:ext>
          </a:extLst>
        </xdr:cNvPr>
        <xdr:cNvSpPr txBox="1">
          <a:spLocks noChangeArrowheads="1"/>
        </xdr:cNvSpPr>
      </xdr:nvSpPr>
      <xdr:spPr bwMode="auto">
        <a:xfrm>
          <a:off x="2478405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54</xdr:col>
      <xdr:colOff>0</xdr:colOff>
      <xdr:row>2</xdr:row>
      <xdr:rowOff>0</xdr:rowOff>
    </xdr:from>
    <xdr:to>
      <xdr:col>54</xdr:col>
      <xdr:colOff>0</xdr:colOff>
      <xdr:row>2</xdr:row>
      <xdr:rowOff>0</xdr:rowOff>
    </xdr:to>
    <xdr:graphicFrame macro="">
      <xdr:nvGraphicFramePr>
        <xdr:cNvPr id="103" name="グラフ 95">
          <a:extLst>
            <a:ext uri="{FF2B5EF4-FFF2-40B4-BE49-F238E27FC236}">
              <a16:creationId xmlns:a16="http://schemas.microsoft.com/office/drawing/2014/main" xmlns="" id="{00000000-0008-0000-0000-00006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4" name="グラフ 96">
          <a:extLst>
            <a:ext uri="{FF2B5EF4-FFF2-40B4-BE49-F238E27FC236}">
              <a16:creationId xmlns:a16="http://schemas.microsoft.com/office/drawing/2014/main" xmlns="" id="{00000000-0008-0000-0000-00006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5" name="グラフ 100">
          <a:extLst>
            <a:ext uri="{FF2B5EF4-FFF2-40B4-BE49-F238E27FC236}">
              <a16:creationId xmlns:a16="http://schemas.microsoft.com/office/drawing/2014/main" xmlns="" id="{00000000-0008-0000-0000-00006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6" name="グラフ 103">
          <a:extLst>
            <a:ext uri="{FF2B5EF4-FFF2-40B4-BE49-F238E27FC236}">
              <a16:creationId xmlns:a16="http://schemas.microsoft.com/office/drawing/2014/main" xmlns="" id="{00000000-0008-0000-0000-00006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7" name="グラフ 131">
          <a:extLst>
            <a:ext uri="{FF2B5EF4-FFF2-40B4-BE49-F238E27FC236}">
              <a16:creationId xmlns:a16="http://schemas.microsoft.com/office/drawing/2014/main" xmlns="" id="{00000000-0008-0000-0000-00006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08" name="Rectangle 132">
          <a:extLst>
            <a:ext uri="{FF2B5EF4-FFF2-40B4-BE49-F238E27FC236}">
              <a16:creationId xmlns:a16="http://schemas.microsoft.com/office/drawing/2014/main" xmlns="" id="{00000000-0008-0000-0000-00006C000000}"/>
            </a:ext>
          </a:extLst>
        </xdr:cNvPr>
        <xdr:cNvSpPr>
          <a:spLocks noChangeArrowheads="1"/>
        </xdr:cNvSpPr>
      </xdr:nvSpPr>
      <xdr:spPr bwMode="auto">
        <a:xfrm>
          <a:off x="247840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109" name="グラフ 135">
          <a:extLst>
            <a:ext uri="{FF2B5EF4-FFF2-40B4-BE49-F238E27FC236}">
              <a16:creationId xmlns:a16="http://schemas.microsoft.com/office/drawing/2014/main" xmlns="" id="{00000000-0008-0000-0000-00006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10" name="Rectangle 149">
          <a:extLst>
            <a:ext uri="{FF2B5EF4-FFF2-40B4-BE49-F238E27FC236}">
              <a16:creationId xmlns:a16="http://schemas.microsoft.com/office/drawing/2014/main" xmlns="" id="{00000000-0008-0000-0000-00006E000000}"/>
            </a:ext>
          </a:extLst>
        </xdr:cNvPr>
        <xdr:cNvSpPr>
          <a:spLocks noChangeArrowheads="1"/>
        </xdr:cNvSpPr>
      </xdr:nvSpPr>
      <xdr:spPr bwMode="auto">
        <a:xfrm>
          <a:off x="247840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1" name="Rectangle 150">
          <a:extLst>
            <a:ext uri="{FF2B5EF4-FFF2-40B4-BE49-F238E27FC236}">
              <a16:creationId xmlns:a16="http://schemas.microsoft.com/office/drawing/2014/main" xmlns="" id="{00000000-0008-0000-0000-00006F000000}"/>
            </a:ext>
          </a:extLst>
        </xdr:cNvPr>
        <xdr:cNvSpPr>
          <a:spLocks noChangeArrowheads="1"/>
        </xdr:cNvSpPr>
      </xdr:nvSpPr>
      <xdr:spPr bwMode="auto">
        <a:xfrm>
          <a:off x="247840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2" name="Rectangle 154">
          <a:extLst>
            <a:ext uri="{FF2B5EF4-FFF2-40B4-BE49-F238E27FC236}">
              <a16:creationId xmlns:a16="http://schemas.microsoft.com/office/drawing/2014/main" xmlns="" id="{00000000-0008-0000-0000-000070000000}"/>
            </a:ext>
          </a:extLst>
        </xdr:cNvPr>
        <xdr:cNvSpPr>
          <a:spLocks noChangeArrowheads="1"/>
        </xdr:cNvSpPr>
      </xdr:nvSpPr>
      <xdr:spPr bwMode="auto">
        <a:xfrm>
          <a:off x="247840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3" name="Rectangle 159">
          <a:extLst>
            <a:ext uri="{FF2B5EF4-FFF2-40B4-BE49-F238E27FC236}">
              <a16:creationId xmlns:a16="http://schemas.microsoft.com/office/drawing/2014/main" xmlns="" id="{00000000-0008-0000-0000-000071000000}"/>
            </a:ext>
          </a:extLst>
        </xdr:cNvPr>
        <xdr:cNvSpPr>
          <a:spLocks noChangeArrowheads="1"/>
        </xdr:cNvSpPr>
      </xdr:nvSpPr>
      <xdr:spPr bwMode="auto">
        <a:xfrm>
          <a:off x="247840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4" name="Text Box 161">
          <a:extLst>
            <a:ext uri="{FF2B5EF4-FFF2-40B4-BE49-F238E27FC236}">
              <a16:creationId xmlns:a16="http://schemas.microsoft.com/office/drawing/2014/main" xmlns="" id="{00000000-0008-0000-0000-000072000000}"/>
            </a:ext>
          </a:extLst>
        </xdr:cNvPr>
        <xdr:cNvSpPr txBox="1">
          <a:spLocks noChangeArrowheads="1"/>
        </xdr:cNvSpPr>
      </xdr:nvSpPr>
      <xdr:spPr bwMode="auto">
        <a:xfrm>
          <a:off x="247840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53</xdr:col>
      <xdr:colOff>0</xdr:colOff>
      <xdr:row>1</xdr:row>
      <xdr:rowOff>0</xdr:rowOff>
    </xdr:from>
    <xdr:ext cx="76200" cy="206829"/>
    <xdr:sp macro="" textlink="">
      <xdr:nvSpPr>
        <xdr:cNvPr id="150" name="Text Box 23">
          <a:extLst>
            <a:ext uri="{FF2B5EF4-FFF2-40B4-BE49-F238E27FC236}">
              <a16:creationId xmlns:a16="http://schemas.microsoft.com/office/drawing/2014/main" xmlns="" id="{00000000-0008-0000-0000-000096000000}"/>
            </a:ext>
          </a:extLst>
        </xdr:cNvPr>
        <xdr:cNvSpPr txBox="1">
          <a:spLocks noChangeArrowheads="1"/>
        </xdr:cNvSpPr>
      </xdr:nvSpPr>
      <xdr:spPr bwMode="auto">
        <a:xfrm>
          <a:off x="24279225" y="1524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1</xdr:row>
      <xdr:rowOff>0</xdr:rowOff>
    </xdr:from>
    <xdr:ext cx="76200" cy="206829"/>
    <xdr:sp macro="" textlink="">
      <xdr:nvSpPr>
        <xdr:cNvPr id="151" name="Text Box 24">
          <a:extLst>
            <a:ext uri="{FF2B5EF4-FFF2-40B4-BE49-F238E27FC236}">
              <a16:creationId xmlns:a16="http://schemas.microsoft.com/office/drawing/2014/main" xmlns="" id="{00000000-0008-0000-0000-000097000000}"/>
            </a:ext>
          </a:extLst>
        </xdr:cNvPr>
        <xdr:cNvSpPr txBox="1">
          <a:spLocks noChangeArrowheads="1"/>
        </xdr:cNvSpPr>
      </xdr:nvSpPr>
      <xdr:spPr bwMode="auto">
        <a:xfrm>
          <a:off x="24279225" y="1524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1</xdr:row>
      <xdr:rowOff>0</xdr:rowOff>
    </xdr:from>
    <xdr:ext cx="76200" cy="206829"/>
    <xdr:sp macro="" textlink="">
      <xdr:nvSpPr>
        <xdr:cNvPr id="152" name="Text Box 50">
          <a:extLst>
            <a:ext uri="{FF2B5EF4-FFF2-40B4-BE49-F238E27FC236}">
              <a16:creationId xmlns:a16="http://schemas.microsoft.com/office/drawing/2014/main" xmlns="" id="{00000000-0008-0000-0000-000098000000}"/>
            </a:ext>
          </a:extLst>
        </xdr:cNvPr>
        <xdr:cNvSpPr txBox="1">
          <a:spLocks noChangeArrowheads="1"/>
        </xdr:cNvSpPr>
      </xdr:nvSpPr>
      <xdr:spPr bwMode="auto">
        <a:xfrm>
          <a:off x="24279225" y="1524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1</xdr:row>
      <xdr:rowOff>0</xdr:rowOff>
    </xdr:from>
    <xdr:ext cx="76200" cy="206829"/>
    <xdr:sp macro="" textlink="">
      <xdr:nvSpPr>
        <xdr:cNvPr id="153" name="Text Box 52">
          <a:extLst>
            <a:ext uri="{FF2B5EF4-FFF2-40B4-BE49-F238E27FC236}">
              <a16:creationId xmlns:a16="http://schemas.microsoft.com/office/drawing/2014/main" xmlns="" id="{00000000-0008-0000-0000-000099000000}"/>
            </a:ext>
          </a:extLst>
        </xdr:cNvPr>
        <xdr:cNvSpPr txBox="1">
          <a:spLocks noChangeArrowheads="1"/>
        </xdr:cNvSpPr>
      </xdr:nvSpPr>
      <xdr:spPr bwMode="auto">
        <a:xfrm>
          <a:off x="24279225" y="1524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0.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00516163-84A8-A36A-15AD-7C43BF9E381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60A43C5C-518F-475A-0844-9F82BCC0C7C1}"/>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59FBC7D7-42EC-F6D7-A41B-B79617C1897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C61683A8-DA1D-C4A6-AC1B-3441F694ECF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E93500B9-2230-2FB0-733C-8166B4F83CB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6.xml><?xml version="1.0" encoding="utf-8"?>
<xdr:wsDr xmlns:xdr="http://schemas.openxmlformats.org/drawingml/2006/spreadsheetDrawing" xmlns:a="http://schemas.openxmlformats.org/drawingml/2006/main">
  <xdr:oneCellAnchor>
    <xdr:from>
      <xdr:col>52</xdr:col>
      <xdr:colOff>0</xdr:colOff>
      <xdr:row>2</xdr:row>
      <xdr:rowOff>0</xdr:rowOff>
    </xdr:from>
    <xdr:ext cx="76200" cy="206828"/>
    <xdr:sp macro="" textlink="">
      <xdr:nvSpPr>
        <xdr:cNvPr id="3" name="Text Box 23">
          <a:extLst>
            <a:ext uri="{FF2B5EF4-FFF2-40B4-BE49-F238E27FC236}">
              <a16:creationId xmlns:a16="http://schemas.microsoft.com/office/drawing/2014/main" xmlns="" id="{00000000-0008-0000-0100-000003000000}"/>
            </a:ext>
          </a:extLst>
        </xdr:cNvPr>
        <xdr:cNvSpPr txBox="1">
          <a:spLocks noChangeArrowheads="1"/>
        </xdr:cNvSpPr>
      </xdr:nvSpPr>
      <xdr:spPr bwMode="auto">
        <a:xfrm>
          <a:off x="220980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4" name="Text Box 24">
          <a:extLst>
            <a:ext uri="{FF2B5EF4-FFF2-40B4-BE49-F238E27FC236}">
              <a16:creationId xmlns:a16="http://schemas.microsoft.com/office/drawing/2014/main" xmlns="" id="{00000000-0008-0000-0100-000004000000}"/>
            </a:ext>
          </a:extLst>
        </xdr:cNvPr>
        <xdr:cNvSpPr txBox="1">
          <a:spLocks noChangeArrowheads="1"/>
        </xdr:cNvSpPr>
      </xdr:nvSpPr>
      <xdr:spPr bwMode="auto">
        <a:xfrm>
          <a:off x="220980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5" name="Text Box 50">
          <a:extLst>
            <a:ext uri="{FF2B5EF4-FFF2-40B4-BE49-F238E27FC236}">
              <a16:creationId xmlns:a16="http://schemas.microsoft.com/office/drawing/2014/main" xmlns="" id="{00000000-0008-0000-0100-000005000000}"/>
            </a:ext>
          </a:extLst>
        </xdr:cNvPr>
        <xdr:cNvSpPr txBox="1">
          <a:spLocks noChangeArrowheads="1"/>
        </xdr:cNvSpPr>
      </xdr:nvSpPr>
      <xdr:spPr bwMode="auto">
        <a:xfrm>
          <a:off x="220980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6" name="Text Box 52">
          <a:extLst>
            <a:ext uri="{FF2B5EF4-FFF2-40B4-BE49-F238E27FC236}">
              <a16:creationId xmlns:a16="http://schemas.microsoft.com/office/drawing/2014/main" xmlns="" id="{00000000-0008-0000-0100-000006000000}"/>
            </a:ext>
          </a:extLst>
        </xdr:cNvPr>
        <xdr:cNvSpPr txBox="1">
          <a:spLocks noChangeArrowheads="1"/>
        </xdr:cNvSpPr>
      </xdr:nvSpPr>
      <xdr:spPr bwMode="auto">
        <a:xfrm>
          <a:off x="220980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10" name="Text Box 23">
          <a:extLst>
            <a:ext uri="{FF2B5EF4-FFF2-40B4-BE49-F238E27FC236}">
              <a16:creationId xmlns:a16="http://schemas.microsoft.com/office/drawing/2014/main" xmlns="" id="{00000000-0008-0000-0100-00000A000000}"/>
            </a:ext>
          </a:extLst>
        </xdr:cNvPr>
        <xdr:cNvSpPr txBox="1">
          <a:spLocks noChangeArrowheads="1"/>
        </xdr:cNvSpPr>
      </xdr:nvSpPr>
      <xdr:spPr bwMode="auto">
        <a:xfrm>
          <a:off x="220980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11" name="Text Box 24">
          <a:extLst>
            <a:ext uri="{FF2B5EF4-FFF2-40B4-BE49-F238E27FC236}">
              <a16:creationId xmlns:a16="http://schemas.microsoft.com/office/drawing/2014/main" xmlns="" id="{00000000-0008-0000-0100-00000B000000}"/>
            </a:ext>
          </a:extLst>
        </xdr:cNvPr>
        <xdr:cNvSpPr txBox="1">
          <a:spLocks noChangeArrowheads="1"/>
        </xdr:cNvSpPr>
      </xdr:nvSpPr>
      <xdr:spPr bwMode="auto">
        <a:xfrm>
          <a:off x="220980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12" name="Text Box 50">
          <a:extLst>
            <a:ext uri="{FF2B5EF4-FFF2-40B4-BE49-F238E27FC236}">
              <a16:creationId xmlns:a16="http://schemas.microsoft.com/office/drawing/2014/main" xmlns="" id="{00000000-0008-0000-0100-00000C000000}"/>
            </a:ext>
          </a:extLst>
        </xdr:cNvPr>
        <xdr:cNvSpPr txBox="1">
          <a:spLocks noChangeArrowheads="1"/>
        </xdr:cNvSpPr>
      </xdr:nvSpPr>
      <xdr:spPr bwMode="auto">
        <a:xfrm>
          <a:off x="220980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13" name="Text Box 52">
          <a:extLst>
            <a:ext uri="{FF2B5EF4-FFF2-40B4-BE49-F238E27FC236}">
              <a16:creationId xmlns:a16="http://schemas.microsoft.com/office/drawing/2014/main" xmlns="" id="{00000000-0008-0000-0100-00000D000000}"/>
            </a:ext>
          </a:extLst>
        </xdr:cNvPr>
        <xdr:cNvSpPr txBox="1">
          <a:spLocks noChangeArrowheads="1"/>
        </xdr:cNvSpPr>
      </xdr:nvSpPr>
      <xdr:spPr bwMode="auto">
        <a:xfrm>
          <a:off x="220980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17" name="Text Box 23">
          <a:extLst>
            <a:ext uri="{FF2B5EF4-FFF2-40B4-BE49-F238E27FC236}">
              <a16:creationId xmlns:a16="http://schemas.microsoft.com/office/drawing/2014/main" xmlns="" id="{00000000-0008-0000-0100-000011000000}"/>
            </a:ext>
          </a:extLst>
        </xdr:cNvPr>
        <xdr:cNvSpPr txBox="1">
          <a:spLocks noChangeArrowheads="1"/>
        </xdr:cNvSpPr>
      </xdr:nvSpPr>
      <xdr:spPr bwMode="auto">
        <a:xfrm>
          <a:off x="220980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18" name="Text Box 24">
          <a:extLst>
            <a:ext uri="{FF2B5EF4-FFF2-40B4-BE49-F238E27FC236}">
              <a16:creationId xmlns:a16="http://schemas.microsoft.com/office/drawing/2014/main" xmlns="" id="{00000000-0008-0000-0100-000012000000}"/>
            </a:ext>
          </a:extLst>
        </xdr:cNvPr>
        <xdr:cNvSpPr txBox="1">
          <a:spLocks noChangeArrowheads="1"/>
        </xdr:cNvSpPr>
      </xdr:nvSpPr>
      <xdr:spPr bwMode="auto">
        <a:xfrm>
          <a:off x="220980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19" name="Text Box 50">
          <a:extLst>
            <a:ext uri="{FF2B5EF4-FFF2-40B4-BE49-F238E27FC236}">
              <a16:creationId xmlns:a16="http://schemas.microsoft.com/office/drawing/2014/main" xmlns="" id="{00000000-0008-0000-0100-000013000000}"/>
            </a:ext>
          </a:extLst>
        </xdr:cNvPr>
        <xdr:cNvSpPr txBox="1">
          <a:spLocks noChangeArrowheads="1"/>
        </xdr:cNvSpPr>
      </xdr:nvSpPr>
      <xdr:spPr bwMode="auto">
        <a:xfrm>
          <a:off x="220980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20" name="Text Box 52">
          <a:extLst>
            <a:ext uri="{FF2B5EF4-FFF2-40B4-BE49-F238E27FC236}">
              <a16:creationId xmlns:a16="http://schemas.microsoft.com/office/drawing/2014/main" xmlns="" id="{00000000-0008-0000-0100-000014000000}"/>
            </a:ext>
          </a:extLst>
        </xdr:cNvPr>
        <xdr:cNvSpPr txBox="1">
          <a:spLocks noChangeArrowheads="1"/>
        </xdr:cNvSpPr>
      </xdr:nvSpPr>
      <xdr:spPr bwMode="auto">
        <a:xfrm>
          <a:off x="220980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52</xdr:col>
      <xdr:colOff>0</xdr:colOff>
      <xdr:row>2</xdr:row>
      <xdr:rowOff>0</xdr:rowOff>
    </xdr:from>
    <xdr:to>
      <xdr:col>52</xdr:col>
      <xdr:colOff>0</xdr:colOff>
      <xdr:row>2</xdr:row>
      <xdr:rowOff>0</xdr:rowOff>
    </xdr:to>
    <xdr:graphicFrame macro="">
      <xdr:nvGraphicFramePr>
        <xdr:cNvPr id="21" name="グラフ 95">
          <a:extLst>
            <a:ext uri="{FF2B5EF4-FFF2-40B4-BE49-F238E27FC236}">
              <a16:creationId xmlns:a16="http://schemas.microsoft.com/office/drawing/2014/main" xmlns=""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2" name="グラフ 96">
          <a:extLst>
            <a:ext uri="{FF2B5EF4-FFF2-40B4-BE49-F238E27FC236}">
              <a16:creationId xmlns:a16="http://schemas.microsoft.com/office/drawing/2014/main" xmlns=""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3" name="グラフ 100">
          <a:extLst>
            <a:ext uri="{FF2B5EF4-FFF2-40B4-BE49-F238E27FC236}">
              <a16:creationId xmlns:a16="http://schemas.microsoft.com/office/drawing/2014/main" xmlns=""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4" name="グラフ 103">
          <a:extLst>
            <a:ext uri="{FF2B5EF4-FFF2-40B4-BE49-F238E27FC236}">
              <a16:creationId xmlns:a16="http://schemas.microsoft.com/office/drawing/2014/main" xmlns=""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5" name="グラフ 131">
          <a:extLst>
            <a:ext uri="{FF2B5EF4-FFF2-40B4-BE49-F238E27FC236}">
              <a16:creationId xmlns:a16="http://schemas.microsoft.com/office/drawing/2014/main" xmlns=""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 name="Rectangle 132">
          <a:extLst>
            <a:ext uri="{FF2B5EF4-FFF2-40B4-BE49-F238E27FC236}">
              <a16:creationId xmlns:a16="http://schemas.microsoft.com/office/drawing/2014/main" xmlns="" id="{00000000-0008-0000-0100-00001A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27" name="グラフ 135">
          <a:extLst>
            <a:ext uri="{FF2B5EF4-FFF2-40B4-BE49-F238E27FC236}">
              <a16:creationId xmlns:a16="http://schemas.microsoft.com/office/drawing/2014/main" xmlns=""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8" name="Rectangle 149">
          <a:extLst>
            <a:ext uri="{FF2B5EF4-FFF2-40B4-BE49-F238E27FC236}">
              <a16:creationId xmlns:a16="http://schemas.microsoft.com/office/drawing/2014/main" xmlns="" id="{00000000-0008-0000-0100-00001C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9" name="Rectangle 150">
          <a:extLst>
            <a:ext uri="{FF2B5EF4-FFF2-40B4-BE49-F238E27FC236}">
              <a16:creationId xmlns:a16="http://schemas.microsoft.com/office/drawing/2014/main" xmlns="" id="{00000000-0008-0000-0100-00001D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0" name="Rectangle 154">
          <a:extLst>
            <a:ext uri="{FF2B5EF4-FFF2-40B4-BE49-F238E27FC236}">
              <a16:creationId xmlns:a16="http://schemas.microsoft.com/office/drawing/2014/main" xmlns="" id="{00000000-0008-0000-0100-00001E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1" name="Rectangle 159">
          <a:extLst>
            <a:ext uri="{FF2B5EF4-FFF2-40B4-BE49-F238E27FC236}">
              <a16:creationId xmlns:a16="http://schemas.microsoft.com/office/drawing/2014/main" xmlns="" id="{00000000-0008-0000-0100-00001F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2" name="Text Box 161">
          <a:extLst>
            <a:ext uri="{FF2B5EF4-FFF2-40B4-BE49-F238E27FC236}">
              <a16:creationId xmlns:a16="http://schemas.microsoft.com/office/drawing/2014/main" xmlns="" id="{00000000-0008-0000-0100-000020000000}"/>
            </a:ext>
          </a:extLst>
        </xdr:cNvPr>
        <xdr:cNvSpPr txBox="1">
          <a:spLocks noChangeArrowheads="1"/>
        </xdr:cNvSpPr>
      </xdr:nvSpPr>
      <xdr:spPr bwMode="auto">
        <a:xfrm>
          <a:off x="220980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52</xdr:col>
      <xdr:colOff>0</xdr:colOff>
      <xdr:row>2</xdr:row>
      <xdr:rowOff>0</xdr:rowOff>
    </xdr:from>
    <xdr:ext cx="76200" cy="206828"/>
    <xdr:sp macro="" textlink="">
      <xdr:nvSpPr>
        <xdr:cNvPr id="239" name="Text Box 23">
          <a:extLst>
            <a:ext uri="{FF2B5EF4-FFF2-40B4-BE49-F238E27FC236}">
              <a16:creationId xmlns:a16="http://schemas.microsoft.com/office/drawing/2014/main" xmlns="" id="{00000000-0008-0000-0100-0000EF000000}"/>
            </a:ext>
          </a:extLst>
        </xdr:cNvPr>
        <xdr:cNvSpPr txBox="1">
          <a:spLocks noChangeArrowheads="1"/>
        </xdr:cNvSpPr>
      </xdr:nvSpPr>
      <xdr:spPr bwMode="auto">
        <a:xfrm>
          <a:off x="268224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240" name="Text Box 24">
          <a:extLst>
            <a:ext uri="{FF2B5EF4-FFF2-40B4-BE49-F238E27FC236}">
              <a16:creationId xmlns:a16="http://schemas.microsoft.com/office/drawing/2014/main" xmlns="" id="{00000000-0008-0000-0100-0000F0000000}"/>
            </a:ext>
          </a:extLst>
        </xdr:cNvPr>
        <xdr:cNvSpPr txBox="1">
          <a:spLocks noChangeArrowheads="1"/>
        </xdr:cNvSpPr>
      </xdr:nvSpPr>
      <xdr:spPr bwMode="auto">
        <a:xfrm>
          <a:off x="268224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241" name="Text Box 50">
          <a:extLst>
            <a:ext uri="{FF2B5EF4-FFF2-40B4-BE49-F238E27FC236}">
              <a16:creationId xmlns:a16="http://schemas.microsoft.com/office/drawing/2014/main" xmlns="" id="{00000000-0008-0000-0100-0000F1000000}"/>
            </a:ext>
          </a:extLst>
        </xdr:cNvPr>
        <xdr:cNvSpPr txBox="1">
          <a:spLocks noChangeArrowheads="1"/>
        </xdr:cNvSpPr>
      </xdr:nvSpPr>
      <xdr:spPr bwMode="auto">
        <a:xfrm>
          <a:off x="268224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242" name="Text Box 52">
          <a:extLst>
            <a:ext uri="{FF2B5EF4-FFF2-40B4-BE49-F238E27FC236}">
              <a16:creationId xmlns:a16="http://schemas.microsoft.com/office/drawing/2014/main" xmlns="" id="{00000000-0008-0000-0100-0000F2000000}"/>
            </a:ext>
          </a:extLst>
        </xdr:cNvPr>
        <xdr:cNvSpPr txBox="1">
          <a:spLocks noChangeArrowheads="1"/>
        </xdr:cNvSpPr>
      </xdr:nvSpPr>
      <xdr:spPr bwMode="auto">
        <a:xfrm>
          <a:off x="268224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246" name="Text Box 23">
          <a:extLst>
            <a:ext uri="{FF2B5EF4-FFF2-40B4-BE49-F238E27FC236}">
              <a16:creationId xmlns:a16="http://schemas.microsoft.com/office/drawing/2014/main" xmlns="" id="{00000000-0008-0000-0100-0000F6000000}"/>
            </a:ext>
          </a:extLst>
        </xdr:cNvPr>
        <xdr:cNvSpPr txBox="1">
          <a:spLocks noChangeArrowheads="1"/>
        </xdr:cNvSpPr>
      </xdr:nvSpPr>
      <xdr:spPr bwMode="auto">
        <a:xfrm>
          <a:off x="268224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247" name="Text Box 24">
          <a:extLst>
            <a:ext uri="{FF2B5EF4-FFF2-40B4-BE49-F238E27FC236}">
              <a16:creationId xmlns:a16="http://schemas.microsoft.com/office/drawing/2014/main" xmlns="" id="{00000000-0008-0000-0100-0000F7000000}"/>
            </a:ext>
          </a:extLst>
        </xdr:cNvPr>
        <xdr:cNvSpPr txBox="1">
          <a:spLocks noChangeArrowheads="1"/>
        </xdr:cNvSpPr>
      </xdr:nvSpPr>
      <xdr:spPr bwMode="auto">
        <a:xfrm>
          <a:off x="268224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248" name="Text Box 50">
          <a:extLst>
            <a:ext uri="{FF2B5EF4-FFF2-40B4-BE49-F238E27FC236}">
              <a16:creationId xmlns:a16="http://schemas.microsoft.com/office/drawing/2014/main" xmlns="" id="{00000000-0008-0000-0100-0000F8000000}"/>
            </a:ext>
          </a:extLst>
        </xdr:cNvPr>
        <xdr:cNvSpPr txBox="1">
          <a:spLocks noChangeArrowheads="1"/>
        </xdr:cNvSpPr>
      </xdr:nvSpPr>
      <xdr:spPr bwMode="auto">
        <a:xfrm>
          <a:off x="268224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249" name="Text Box 52">
          <a:extLst>
            <a:ext uri="{FF2B5EF4-FFF2-40B4-BE49-F238E27FC236}">
              <a16:creationId xmlns:a16="http://schemas.microsoft.com/office/drawing/2014/main" xmlns="" id="{00000000-0008-0000-0100-0000F9000000}"/>
            </a:ext>
          </a:extLst>
        </xdr:cNvPr>
        <xdr:cNvSpPr txBox="1">
          <a:spLocks noChangeArrowheads="1"/>
        </xdr:cNvSpPr>
      </xdr:nvSpPr>
      <xdr:spPr bwMode="auto">
        <a:xfrm>
          <a:off x="268224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253" name="Text Box 23">
          <a:extLst>
            <a:ext uri="{FF2B5EF4-FFF2-40B4-BE49-F238E27FC236}">
              <a16:creationId xmlns:a16="http://schemas.microsoft.com/office/drawing/2014/main" xmlns="" id="{00000000-0008-0000-0100-0000FD000000}"/>
            </a:ext>
          </a:extLst>
        </xdr:cNvPr>
        <xdr:cNvSpPr txBox="1">
          <a:spLocks noChangeArrowheads="1"/>
        </xdr:cNvSpPr>
      </xdr:nvSpPr>
      <xdr:spPr bwMode="auto">
        <a:xfrm>
          <a:off x="268224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254" name="Text Box 24">
          <a:extLst>
            <a:ext uri="{FF2B5EF4-FFF2-40B4-BE49-F238E27FC236}">
              <a16:creationId xmlns:a16="http://schemas.microsoft.com/office/drawing/2014/main" xmlns="" id="{00000000-0008-0000-0100-0000FE000000}"/>
            </a:ext>
          </a:extLst>
        </xdr:cNvPr>
        <xdr:cNvSpPr txBox="1">
          <a:spLocks noChangeArrowheads="1"/>
        </xdr:cNvSpPr>
      </xdr:nvSpPr>
      <xdr:spPr bwMode="auto">
        <a:xfrm>
          <a:off x="268224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255" name="Text Box 50">
          <a:extLst>
            <a:ext uri="{FF2B5EF4-FFF2-40B4-BE49-F238E27FC236}">
              <a16:creationId xmlns:a16="http://schemas.microsoft.com/office/drawing/2014/main" xmlns="" id="{00000000-0008-0000-0100-0000FF000000}"/>
            </a:ext>
          </a:extLst>
        </xdr:cNvPr>
        <xdr:cNvSpPr txBox="1">
          <a:spLocks noChangeArrowheads="1"/>
        </xdr:cNvSpPr>
      </xdr:nvSpPr>
      <xdr:spPr bwMode="auto">
        <a:xfrm>
          <a:off x="268224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256" name="Text Box 52">
          <a:extLst>
            <a:ext uri="{FF2B5EF4-FFF2-40B4-BE49-F238E27FC236}">
              <a16:creationId xmlns:a16="http://schemas.microsoft.com/office/drawing/2014/main" xmlns="" id="{00000000-0008-0000-0100-000000010000}"/>
            </a:ext>
          </a:extLst>
        </xdr:cNvPr>
        <xdr:cNvSpPr txBox="1">
          <a:spLocks noChangeArrowheads="1"/>
        </xdr:cNvSpPr>
      </xdr:nvSpPr>
      <xdr:spPr bwMode="auto">
        <a:xfrm>
          <a:off x="268224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52</xdr:col>
      <xdr:colOff>0</xdr:colOff>
      <xdr:row>2</xdr:row>
      <xdr:rowOff>0</xdr:rowOff>
    </xdr:from>
    <xdr:to>
      <xdr:col>52</xdr:col>
      <xdr:colOff>0</xdr:colOff>
      <xdr:row>2</xdr:row>
      <xdr:rowOff>0</xdr:rowOff>
    </xdr:to>
    <xdr:graphicFrame macro="">
      <xdr:nvGraphicFramePr>
        <xdr:cNvPr id="257" name="グラフ 95">
          <a:extLst>
            <a:ext uri="{FF2B5EF4-FFF2-40B4-BE49-F238E27FC236}">
              <a16:creationId xmlns:a16="http://schemas.microsoft.com/office/drawing/2014/main" xmlns="" id="{00000000-0008-0000-0100-000001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58" name="グラフ 96">
          <a:extLst>
            <a:ext uri="{FF2B5EF4-FFF2-40B4-BE49-F238E27FC236}">
              <a16:creationId xmlns:a16="http://schemas.microsoft.com/office/drawing/2014/main" xmlns="" id="{00000000-0008-0000-0100-000002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59" name="グラフ 100">
          <a:extLst>
            <a:ext uri="{FF2B5EF4-FFF2-40B4-BE49-F238E27FC236}">
              <a16:creationId xmlns:a16="http://schemas.microsoft.com/office/drawing/2014/main" xmlns="" id="{00000000-0008-0000-0100-000003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0" name="グラフ 103">
          <a:extLst>
            <a:ext uri="{FF2B5EF4-FFF2-40B4-BE49-F238E27FC236}">
              <a16:creationId xmlns:a16="http://schemas.microsoft.com/office/drawing/2014/main" xmlns="" id="{00000000-0008-0000-0100-000004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1" name="グラフ 131">
          <a:extLst>
            <a:ext uri="{FF2B5EF4-FFF2-40B4-BE49-F238E27FC236}">
              <a16:creationId xmlns:a16="http://schemas.microsoft.com/office/drawing/2014/main" xmlns="" id="{00000000-0008-0000-0100-000005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2" name="Rectangle 132">
          <a:extLst>
            <a:ext uri="{FF2B5EF4-FFF2-40B4-BE49-F238E27FC236}">
              <a16:creationId xmlns:a16="http://schemas.microsoft.com/office/drawing/2014/main" xmlns="" id="{00000000-0008-0000-0100-000006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263" name="グラフ 135">
          <a:extLst>
            <a:ext uri="{FF2B5EF4-FFF2-40B4-BE49-F238E27FC236}">
              <a16:creationId xmlns:a16="http://schemas.microsoft.com/office/drawing/2014/main" xmlns="" id="{00000000-0008-0000-0100-000007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4" name="Rectangle 149">
          <a:extLst>
            <a:ext uri="{FF2B5EF4-FFF2-40B4-BE49-F238E27FC236}">
              <a16:creationId xmlns:a16="http://schemas.microsoft.com/office/drawing/2014/main" xmlns="" id="{00000000-0008-0000-0100-000008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65" name="Rectangle 150">
          <a:extLst>
            <a:ext uri="{FF2B5EF4-FFF2-40B4-BE49-F238E27FC236}">
              <a16:creationId xmlns:a16="http://schemas.microsoft.com/office/drawing/2014/main" xmlns="" id="{00000000-0008-0000-0100-000009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66" name="Rectangle 154">
          <a:extLst>
            <a:ext uri="{FF2B5EF4-FFF2-40B4-BE49-F238E27FC236}">
              <a16:creationId xmlns:a16="http://schemas.microsoft.com/office/drawing/2014/main" xmlns="" id="{00000000-0008-0000-0100-00000A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67" name="Rectangle 159">
          <a:extLst>
            <a:ext uri="{FF2B5EF4-FFF2-40B4-BE49-F238E27FC236}">
              <a16:creationId xmlns:a16="http://schemas.microsoft.com/office/drawing/2014/main" xmlns="" id="{00000000-0008-0000-0100-00000B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68" name="Text Box 161">
          <a:extLst>
            <a:ext uri="{FF2B5EF4-FFF2-40B4-BE49-F238E27FC236}">
              <a16:creationId xmlns:a16="http://schemas.microsoft.com/office/drawing/2014/main" xmlns="" id="{00000000-0008-0000-0100-00000C010000}"/>
            </a:ext>
          </a:extLst>
        </xdr:cNvPr>
        <xdr:cNvSpPr txBox="1">
          <a:spLocks noChangeArrowheads="1"/>
        </xdr:cNvSpPr>
      </xdr:nvSpPr>
      <xdr:spPr bwMode="auto">
        <a:xfrm>
          <a:off x="268224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xdr:col>
      <xdr:colOff>0</xdr:colOff>
      <xdr:row>246</xdr:row>
      <xdr:rowOff>0</xdr:rowOff>
    </xdr:from>
    <xdr:ext cx="76200" cy="214033"/>
    <xdr:sp macro="" textlink="">
      <xdr:nvSpPr>
        <xdr:cNvPr id="50" name="Text Box 23">
          <a:extLst>
            <a:ext uri="{FF2B5EF4-FFF2-40B4-BE49-F238E27FC236}">
              <a16:creationId xmlns:a16="http://schemas.microsoft.com/office/drawing/2014/main" xmlns="" id="{00000000-0008-0000-0100-000032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1" name="Text Box 24">
          <a:extLst>
            <a:ext uri="{FF2B5EF4-FFF2-40B4-BE49-F238E27FC236}">
              <a16:creationId xmlns:a16="http://schemas.microsoft.com/office/drawing/2014/main" xmlns="" id="{00000000-0008-0000-0100-00003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2" name="Text Box 50">
          <a:extLst>
            <a:ext uri="{FF2B5EF4-FFF2-40B4-BE49-F238E27FC236}">
              <a16:creationId xmlns:a16="http://schemas.microsoft.com/office/drawing/2014/main" xmlns="" id="{00000000-0008-0000-0100-000034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3" name="Text Box 52">
          <a:extLst>
            <a:ext uri="{FF2B5EF4-FFF2-40B4-BE49-F238E27FC236}">
              <a16:creationId xmlns:a16="http://schemas.microsoft.com/office/drawing/2014/main" xmlns="" id="{00000000-0008-0000-0100-000035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4" name="Text Box 24">
          <a:extLst>
            <a:ext uri="{FF2B5EF4-FFF2-40B4-BE49-F238E27FC236}">
              <a16:creationId xmlns:a16="http://schemas.microsoft.com/office/drawing/2014/main" xmlns="" id="{00000000-0008-0000-0100-00003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5" name="Text Box 50">
          <a:extLst>
            <a:ext uri="{FF2B5EF4-FFF2-40B4-BE49-F238E27FC236}">
              <a16:creationId xmlns:a16="http://schemas.microsoft.com/office/drawing/2014/main" xmlns="" id="{00000000-0008-0000-0100-00003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 name="Text Box 52">
          <a:extLst>
            <a:ext uri="{FF2B5EF4-FFF2-40B4-BE49-F238E27FC236}">
              <a16:creationId xmlns:a16="http://schemas.microsoft.com/office/drawing/2014/main" xmlns="" id="{00000000-0008-0000-0100-000038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7" name="Text Box 23">
          <a:extLst>
            <a:ext uri="{FF2B5EF4-FFF2-40B4-BE49-F238E27FC236}">
              <a16:creationId xmlns:a16="http://schemas.microsoft.com/office/drawing/2014/main" xmlns="" id="{00000000-0008-0000-0100-000039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 name="Text Box 24">
          <a:extLst>
            <a:ext uri="{FF2B5EF4-FFF2-40B4-BE49-F238E27FC236}">
              <a16:creationId xmlns:a16="http://schemas.microsoft.com/office/drawing/2014/main" xmlns="" id="{00000000-0008-0000-0100-00003A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 name="Text Box 50">
          <a:extLst>
            <a:ext uri="{FF2B5EF4-FFF2-40B4-BE49-F238E27FC236}">
              <a16:creationId xmlns:a16="http://schemas.microsoft.com/office/drawing/2014/main" xmlns="" id="{00000000-0008-0000-0100-00003B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 name="Text Box 52">
          <a:extLst>
            <a:ext uri="{FF2B5EF4-FFF2-40B4-BE49-F238E27FC236}">
              <a16:creationId xmlns:a16="http://schemas.microsoft.com/office/drawing/2014/main" xmlns="" id="{00000000-0008-0000-0100-00003C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1" name="Text Box 24">
          <a:extLst>
            <a:ext uri="{FF2B5EF4-FFF2-40B4-BE49-F238E27FC236}">
              <a16:creationId xmlns:a16="http://schemas.microsoft.com/office/drawing/2014/main" xmlns="" id="{00000000-0008-0000-0100-00003D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2" name="Text Box 50">
          <a:extLst>
            <a:ext uri="{FF2B5EF4-FFF2-40B4-BE49-F238E27FC236}">
              <a16:creationId xmlns:a16="http://schemas.microsoft.com/office/drawing/2014/main" xmlns="" id="{00000000-0008-0000-0100-00003E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3" name="Text Box 52">
          <a:extLst>
            <a:ext uri="{FF2B5EF4-FFF2-40B4-BE49-F238E27FC236}">
              <a16:creationId xmlns:a16="http://schemas.microsoft.com/office/drawing/2014/main" xmlns="" id="{00000000-0008-0000-0100-00003F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4" name="Text Box 23">
          <a:extLst>
            <a:ext uri="{FF2B5EF4-FFF2-40B4-BE49-F238E27FC236}">
              <a16:creationId xmlns:a16="http://schemas.microsoft.com/office/drawing/2014/main" xmlns="" id="{00000000-0008-0000-0100-00004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5" name="Text Box 24">
          <a:extLst>
            <a:ext uri="{FF2B5EF4-FFF2-40B4-BE49-F238E27FC236}">
              <a16:creationId xmlns:a16="http://schemas.microsoft.com/office/drawing/2014/main" xmlns="" id="{00000000-0008-0000-0100-00004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6" name="Text Box 50">
          <a:extLst>
            <a:ext uri="{FF2B5EF4-FFF2-40B4-BE49-F238E27FC236}">
              <a16:creationId xmlns:a16="http://schemas.microsoft.com/office/drawing/2014/main" xmlns="" id="{00000000-0008-0000-0100-00004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7" name="Text Box 52">
          <a:extLst>
            <a:ext uri="{FF2B5EF4-FFF2-40B4-BE49-F238E27FC236}">
              <a16:creationId xmlns:a16="http://schemas.microsoft.com/office/drawing/2014/main" xmlns="" id="{00000000-0008-0000-0100-00004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8" name="Text Box 23">
          <a:extLst>
            <a:ext uri="{FF2B5EF4-FFF2-40B4-BE49-F238E27FC236}">
              <a16:creationId xmlns:a16="http://schemas.microsoft.com/office/drawing/2014/main" xmlns="" id="{00000000-0008-0000-0100-00004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9" name="Text Box 24">
          <a:extLst>
            <a:ext uri="{FF2B5EF4-FFF2-40B4-BE49-F238E27FC236}">
              <a16:creationId xmlns:a16="http://schemas.microsoft.com/office/drawing/2014/main" xmlns="" id="{00000000-0008-0000-0100-00004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0" name="Text Box 50">
          <a:extLst>
            <a:ext uri="{FF2B5EF4-FFF2-40B4-BE49-F238E27FC236}">
              <a16:creationId xmlns:a16="http://schemas.microsoft.com/office/drawing/2014/main" xmlns="" id="{00000000-0008-0000-0100-00004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1" name="Text Box 52">
          <a:extLst>
            <a:ext uri="{FF2B5EF4-FFF2-40B4-BE49-F238E27FC236}">
              <a16:creationId xmlns:a16="http://schemas.microsoft.com/office/drawing/2014/main" xmlns="" id="{00000000-0008-0000-0100-00004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2" name="Text Box 23">
          <a:extLst>
            <a:ext uri="{FF2B5EF4-FFF2-40B4-BE49-F238E27FC236}">
              <a16:creationId xmlns:a16="http://schemas.microsoft.com/office/drawing/2014/main" xmlns="" id="{00000000-0008-0000-0100-00004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3" name="Text Box 24">
          <a:extLst>
            <a:ext uri="{FF2B5EF4-FFF2-40B4-BE49-F238E27FC236}">
              <a16:creationId xmlns:a16="http://schemas.microsoft.com/office/drawing/2014/main" xmlns="" id="{00000000-0008-0000-0100-000049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4" name="Text Box 50">
          <a:extLst>
            <a:ext uri="{FF2B5EF4-FFF2-40B4-BE49-F238E27FC236}">
              <a16:creationId xmlns:a16="http://schemas.microsoft.com/office/drawing/2014/main" xmlns="" id="{00000000-0008-0000-0100-00004A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5" name="Text Box 52">
          <a:extLst>
            <a:ext uri="{FF2B5EF4-FFF2-40B4-BE49-F238E27FC236}">
              <a16:creationId xmlns:a16="http://schemas.microsoft.com/office/drawing/2014/main" xmlns="" id="{00000000-0008-0000-0100-00004B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6" name="Text Box 23">
          <a:extLst>
            <a:ext uri="{FF2B5EF4-FFF2-40B4-BE49-F238E27FC236}">
              <a16:creationId xmlns:a16="http://schemas.microsoft.com/office/drawing/2014/main" xmlns="" id="{00000000-0008-0000-0100-00004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7" name="Text Box 24">
          <a:extLst>
            <a:ext uri="{FF2B5EF4-FFF2-40B4-BE49-F238E27FC236}">
              <a16:creationId xmlns:a16="http://schemas.microsoft.com/office/drawing/2014/main" xmlns="" id="{00000000-0008-0000-0100-00004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8" name="Text Box 50">
          <a:extLst>
            <a:ext uri="{FF2B5EF4-FFF2-40B4-BE49-F238E27FC236}">
              <a16:creationId xmlns:a16="http://schemas.microsoft.com/office/drawing/2014/main" xmlns="" id="{00000000-0008-0000-0100-00004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9" name="Text Box 52">
          <a:extLst>
            <a:ext uri="{FF2B5EF4-FFF2-40B4-BE49-F238E27FC236}">
              <a16:creationId xmlns:a16="http://schemas.microsoft.com/office/drawing/2014/main" xmlns="" id="{00000000-0008-0000-0100-00004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0" name="Text Box 23">
          <a:extLst>
            <a:ext uri="{FF2B5EF4-FFF2-40B4-BE49-F238E27FC236}">
              <a16:creationId xmlns:a16="http://schemas.microsoft.com/office/drawing/2014/main" xmlns="" id="{00000000-0008-0000-0100-00005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1" name="Text Box 24">
          <a:extLst>
            <a:ext uri="{FF2B5EF4-FFF2-40B4-BE49-F238E27FC236}">
              <a16:creationId xmlns:a16="http://schemas.microsoft.com/office/drawing/2014/main" xmlns="" id="{00000000-0008-0000-0100-00005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2" name="Text Box 50">
          <a:extLst>
            <a:ext uri="{FF2B5EF4-FFF2-40B4-BE49-F238E27FC236}">
              <a16:creationId xmlns:a16="http://schemas.microsoft.com/office/drawing/2014/main" xmlns="" id="{00000000-0008-0000-0100-00005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3" name="Text Box 52">
          <a:extLst>
            <a:ext uri="{FF2B5EF4-FFF2-40B4-BE49-F238E27FC236}">
              <a16:creationId xmlns:a16="http://schemas.microsoft.com/office/drawing/2014/main" xmlns="" id="{00000000-0008-0000-0100-00005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4" name="Text Box 23">
          <a:extLst>
            <a:ext uri="{FF2B5EF4-FFF2-40B4-BE49-F238E27FC236}">
              <a16:creationId xmlns:a16="http://schemas.microsoft.com/office/drawing/2014/main" xmlns="" id="{00000000-0008-0000-0100-00005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5" name="Text Box 24">
          <a:extLst>
            <a:ext uri="{FF2B5EF4-FFF2-40B4-BE49-F238E27FC236}">
              <a16:creationId xmlns:a16="http://schemas.microsoft.com/office/drawing/2014/main" xmlns="" id="{00000000-0008-0000-0100-00005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6" name="Text Box 50">
          <a:extLst>
            <a:ext uri="{FF2B5EF4-FFF2-40B4-BE49-F238E27FC236}">
              <a16:creationId xmlns:a16="http://schemas.microsoft.com/office/drawing/2014/main" xmlns="" id="{00000000-0008-0000-0100-00005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7" name="Text Box 52">
          <a:extLst>
            <a:ext uri="{FF2B5EF4-FFF2-40B4-BE49-F238E27FC236}">
              <a16:creationId xmlns:a16="http://schemas.microsoft.com/office/drawing/2014/main" xmlns="" id="{00000000-0008-0000-0100-00005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8" name="Text Box 23">
          <a:extLst>
            <a:ext uri="{FF2B5EF4-FFF2-40B4-BE49-F238E27FC236}">
              <a16:creationId xmlns:a16="http://schemas.microsoft.com/office/drawing/2014/main" xmlns="" id="{00000000-0008-0000-0100-00005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9" name="Text Box 24">
          <a:extLst>
            <a:ext uri="{FF2B5EF4-FFF2-40B4-BE49-F238E27FC236}">
              <a16:creationId xmlns:a16="http://schemas.microsoft.com/office/drawing/2014/main" xmlns="" id="{00000000-0008-0000-0100-000059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0" name="Text Box 50">
          <a:extLst>
            <a:ext uri="{FF2B5EF4-FFF2-40B4-BE49-F238E27FC236}">
              <a16:creationId xmlns:a16="http://schemas.microsoft.com/office/drawing/2014/main" xmlns="" id="{00000000-0008-0000-0100-00005A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1" name="Text Box 52">
          <a:extLst>
            <a:ext uri="{FF2B5EF4-FFF2-40B4-BE49-F238E27FC236}">
              <a16:creationId xmlns:a16="http://schemas.microsoft.com/office/drawing/2014/main" xmlns="" id="{00000000-0008-0000-0100-00005B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2" name="Text Box 23">
          <a:extLst>
            <a:ext uri="{FF2B5EF4-FFF2-40B4-BE49-F238E27FC236}">
              <a16:creationId xmlns:a16="http://schemas.microsoft.com/office/drawing/2014/main" xmlns="" id="{00000000-0008-0000-0100-00005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3" name="Text Box 24">
          <a:extLst>
            <a:ext uri="{FF2B5EF4-FFF2-40B4-BE49-F238E27FC236}">
              <a16:creationId xmlns:a16="http://schemas.microsoft.com/office/drawing/2014/main" xmlns="" id="{00000000-0008-0000-0100-00005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4" name="Text Box 50">
          <a:extLst>
            <a:ext uri="{FF2B5EF4-FFF2-40B4-BE49-F238E27FC236}">
              <a16:creationId xmlns:a16="http://schemas.microsoft.com/office/drawing/2014/main" xmlns="" id="{00000000-0008-0000-0100-00005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5" name="Text Box 52">
          <a:extLst>
            <a:ext uri="{FF2B5EF4-FFF2-40B4-BE49-F238E27FC236}">
              <a16:creationId xmlns:a16="http://schemas.microsoft.com/office/drawing/2014/main" xmlns="" id="{00000000-0008-0000-0100-00005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6" name="Text Box 23">
          <a:extLst>
            <a:ext uri="{FF2B5EF4-FFF2-40B4-BE49-F238E27FC236}">
              <a16:creationId xmlns:a16="http://schemas.microsoft.com/office/drawing/2014/main" xmlns="" id="{00000000-0008-0000-0100-00006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7" name="Text Box 24">
          <a:extLst>
            <a:ext uri="{FF2B5EF4-FFF2-40B4-BE49-F238E27FC236}">
              <a16:creationId xmlns:a16="http://schemas.microsoft.com/office/drawing/2014/main" xmlns="" id="{00000000-0008-0000-0100-00006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8" name="Text Box 50">
          <a:extLst>
            <a:ext uri="{FF2B5EF4-FFF2-40B4-BE49-F238E27FC236}">
              <a16:creationId xmlns:a16="http://schemas.microsoft.com/office/drawing/2014/main" xmlns="" id="{00000000-0008-0000-0100-00006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9" name="Text Box 52">
          <a:extLst>
            <a:ext uri="{FF2B5EF4-FFF2-40B4-BE49-F238E27FC236}">
              <a16:creationId xmlns:a16="http://schemas.microsoft.com/office/drawing/2014/main" xmlns="" id="{00000000-0008-0000-0100-00006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0" name="Text Box 23">
          <a:extLst>
            <a:ext uri="{FF2B5EF4-FFF2-40B4-BE49-F238E27FC236}">
              <a16:creationId xmlns:a16="http://schemas.microsoft.com/office/drawing/2014/main" xmlns="" id="{00000000-0008-0000-0100-00006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1" name="Text Box 24">
          <a:extLst>
            <a:ext uri="{FF2B5EF4-FFF2-40B4-BE49-F238E27FC236}">
              <a16:creationId xmlns:a16="http://schemas.microsoft.com/office/drawing/2014/main" xmlns="" id="{00000000-0008-0000-0100-00006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2" name="Text Box 50">
          <a:extLst>
            <a:ext uri="{FF2B5EF4-FFF2-40B4-BE49-F238E27FC236}">
              <a16:creationId xmlns:a16="http://schemas.microsoft.com/office/drawing/2014/main" xmlns="" id="{00000000-0008-0000-0100-00006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3" name="Text Box 52">
          <a:extLst>
            <a:ext uri="{FF2B5EF4-FFF2-40B4-BE49-F238E27FC236}">
              <a16:creationId xmlns:a16="http://schemas.microsoft.com/office/drawing/2014/main" xmlns="" id="{00000000-0008-0000-0100-00006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4" name="Text Box 23">
          <a:extLst>
            <a:ext uri="{FF2B5EF4-FFF2-40B4-BE49-F238E27FC236}">
              <a16:creationId xmlns:a16="http://schemas.microsoft.com/office/drawing/2014/main" xmlns="" id="{00000000-0008-0000-0100-00006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5" name="Text Box 24">
          <a:extLst>
            <a:ext uri="{FF2B5EF4-FFF2-40B4-BE49-F238E27FC236}">
              <a16:creationId xmlns:a16="http://schemas.microsoft.com/office/drawing/2014/main" xmlns="" id="{00000000-0008-0000-0100-000069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6" name="Text Box 50">
          <a:extLst>
            <a:ext uri="{FF2B5EF4-FFF2-40B4-BE49-F238E27FC236}">
              <a16:creationId xmlns:a16="http://schemas.microsoft.com/office/drawing/2014/main" xmlns="" id="{00000000-0008-0000-0100-00006A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7" name="Text Box 52">
          <a:extLst>
            <a:ext uri="{FF2B5EF4-FFF2-40B4-BE49-F238E27FC236}">
              <a16:creationId xmlns:a16="http://schemas.microsoft.com/office/drawing/2014/main" xmlns="" id="{00000000-0008-0000-0100-00006B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8" name="Text Box 23">
          <a:extLst>
            <a:ext uri="{FF2B5EF4-FFF2-40B4-BE49-F238E27FC236}">
              <a16:creationId xmlns:a16="http://schemas.microsoft.com/office/drawing/2014/main" xmlns="" id="{00000000-0008-0000-0100-00006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9" name="Text Box 24">
          <a:extLst>
            <a:ext uri="{FF2B5EF4-FFF2-40B4-BE49-F238E27FC236}">
              <a16:creationId xmlns:a16="http://schemas.microsoft.com/office/drawing/2014/main" xmlns="" id="{00000000-0008-0000-0100-00006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0" name="Text Box 50">
          <a:extLst>
            <a:ext uri="{FF2B5EF4-FFF2-40B4-BE49-F238E27FC236}">
              <a16:creationId xmlns:a16="http://schemas.microsoft.com/office/drawing/2014/main" xmlns="" id="{00000000-0008-0000-0100-00006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1" name="Text Box 52">
          <a:extLst>
            <a:ext uri="{FF2B5EF4-FFF2-40B4-BE49-F238E27FC236}">
              <a16:creationId xmlns:a16="http://schemas.microsoft.com/office/drawing/2014/main" xmlns="" id="{00000000-0008-0000-0100-00006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2" name="Text Box 23">
          <a:extLst>
            <a:ext uri="{FF2B5EF4-FFF2-40B4-BE49-F238E27FC236}">
              <a16:creationId xmlns:a16="http://schemas.microsoft.com/office/drawing/2014/main" xmlns="" id="{00000000-0008-0000-0100-00007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3" name="Text Box 24">
          <a:extLst>
            <a:ext uri="{FF2B5EF4-FFF2-40B4-BE49-F238E27FC236}">
              <a16:creationId xmlns:a16="http://schemas.microsoft.com/office/drawing/2014/main" xmlns="" id="{00000000-0008-0000-0100-00007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4" name="Text Box 50">
          <a:extLst>
            <a:ext uri="{FF2B5EF4-FFF2-40B4-BE49-F238E27FC236}">
              <a16:creationId xmlns:a16="http://schemas.microsoft.com/office/drawing/2014/main" xmlns="" id="{00000000-0008-0000-0100-00007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5" name="Text Box 52">
          <a:extLst>
            <a:ext uri="{FF2B5EF4-FFF2-40B4-BE49-F238E27FC236}">
              <a16:creationId xmlns:a16="http://schemas.microsoft.com/office/drawing/2014/main" xmlns="" id="{00000000-0008-0000-0100-00007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6" name="Text Box 23">
          <a:extLst>
            <a:ext uri="{FF2B5EF4-FFF2-40B4-BE49-F238E27FC236}">
              <a16:creationId xmlns:a16="http://schemas.microsoft.com/office/drawing/2014/main" xmlns="" id="{00000000-0008-0000-0100-00007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7" name="Text Box 24">
          <a:extLst>
            <a:ext uri="{FF2B5EF4-FFF2-40B4-BE49-F238E27FC236}">
              <a16:creationId xmlns:a16="http://schemas.microsoft.com/office/drawing/2014/main" xmlns="" id="{00000000-0008-0000-0100-00007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8" name="Text Box 50">
          <a:extLst>
            <a:ext uri="{FF2B5EF4-FFF2-40B4-BE49-F238E27FC236}">
              <a16:creationId xmlns:a16="http://schemas.microsoft.com/office/drawing/2014/main" xmlns="" id="{00000000-0008-0000-0100-00007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9" name="Text Box 52">
          <a:extLst>
            <a:ext uri="{FF2B5EF4-FFF2-40B4-BE49-F238E27FC236}">
              <a16:creationId xmlns:a16="http://schemas.microsoft.com/office/drawing/2014/main" xmlns="" id="{00000000-0008-0000-0100-00007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0" name="Text Box 23">
          <a:extLst>
            <a:ext uri="{FF2B5EF4-FFF2-40B4-BE49-F238E27FC236}">
              <a16:creationId xmlns:a16="http://schemas.microsoft.com/office/drawing/2014/main" xmlns="" id="{00000000-0008-0000-0100-000078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1" name="Text Box 24">
          <a:extLst>
            <a:ext uri="{FF2B5EF4-FFF2-40B4-BE49-F238E27FC236}">
              <a16:creationId xmlns:a16="http://schemas.microsoft.com/office/drawing/2014/main" xmlns="" id="{00000000-0008-0000-0100-000079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2" name="Text Box 50">
          <a:extLst>
            <a:ext uri="{FF2B5EF4-FFF2-40B4-BE49-F238E27FC236}">
              <a16:creationId xmlns:a16="http://schemas.microsoft.com/office/drawing/2014/main" xmlns="" id="{00000000-0008-0000-0100-00007A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3" name="Text Box 52">
          <a:extLst>
            <a:ext uri="{FF2B5EF4-FFF2-40B4-BE49-F238E27FC236}">
              <a16:creationId xmlns:a16="http://schemas.microsoft.com/office/drawing/2014/main" xmlns="" id="{00000000-0008-0000-0100-00007B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4" name="Text Box 24">
          <a:extLst>
            <a:ext uri="{FF2B5EF4-FFF2-40B4-BE49-F238E27FC236}">
              <a16:creationId xmlns:a16="http://schemas.microsoft.com/office/drawing/2014/main" xmlns="" id="{00000000-0008-0000-0100-00007C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5" name="Text Box 50">
          <a:extLst>
            <a:ext uri="{FF2B5EF4-FFF2-40B4-BE49-F238E27FC236}">
              <a16:creationId xmlns:a16="http://schemas.microsoft.com/office/drawing/2014/main" xmlns="" id="{00000000-0008-0000-0100-00007D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6" name="Text Box 52">
          <a:extLst>
            <a:ext uri="{FF2B5EF4-FFF2-40B4-BE49-F238E27FC236}">
              <a16:creationId xmlns:a16="http://schemas.microsoft.com/office/drawing/2014/main" xmlns="" id="{00000000-0008-0000-0100-00007E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7" name="Text Box 23">
          <a:extLst>
            <a:ext uri="{FF2B5EF4-FFF2-40B4-BE49-F238E27FC236}">
              <a16:creationId xmlns:a16="http://schemas.microsoft.com/office/drawing/2014/main" xmlns="" id="{00000000-0008-0000-0100-00007F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8" name="Text Box 24">
          <a:extLst>
            <a:ext uri="{FF2B5EF4-FFF2-40B4-BE49-F238E27FC236}">
              <a16:creationId xmlns:a16="http://schemas.microsoft.com/office/drawing/2014/main" xmlns="" id="{00000000-0008-0000-0100-000080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9" name="Text Box 50">
          <a:extLst>
            <a:ext uri="{FF2B5EF4-FFF2-40B4-BE49-F238E27FC236}">
              <a16:creationId xmlns:a16="http://schemas.microsoft.com/office/drawing/2014/main" xmlns="" id="{00000000-0008-0000-0100-000081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30" name="Text Box 52">
          <a:extLst>
            <a:ext uri="{FF2B5EF4-FFF2-40B4-BE49-F238E27FC236}">
              <a16:creationId xmlns:a16="http://schemas.microsoft.com/office/drawing/2014/main" xmlns="" id="{00000000-0008-0000-0100-000082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31" name="Text Box 24">
          <a:extLst>
            <a:ext uri="{FF2B5EF4-FFF2-40B4-BE49-F238E27FC236}">
              <a16:creationId xmlns:a16="http://schemas.microsoft.com/office/drawing/2014/main" xmlns="" id="{00000000-0008-0000-0100-000083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32" name="Text Box 50">
          <a:extLst>
            <a:ext uri="{FF2B5EF4-FFF2-40B4-BE49-F238E27FC236}">
              <a16:creationId xmlns:a16="http://schemas.microsoft.com/office/drawing/2014/main" xmlns="" id="{00000000-0008-0000-0100-000084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33" name="Text Box 52">
          <a:extLst>
            <a:ext uri="{FF2B5EF4-FFF2-40B4-BE49-F238E27FC236}">
              <a16:creationId xmlns:a16="http://schemas.microsoft.com/office/drawing/2014/main" xmlns="" id="{00000000-0008-0000-0100-000085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4" name="Text Box 23">
          <a:extLst>
            <a:ext uri="{FF2B5EF4-FFF2-40B4-BE49-F238E27FC236}">
              <a16:creationId xmlns:a16="http://schemas.microsoft.com/office/drawing/2014/main" xmlns="" id="{00000000-0008-0000-0100-000086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5" name="Text Box 24">
          <a:extLst>
            <a:ext uri="{FF2B5EF4-FFF2-40B4-BE49-F238E27FC236}">
              <a16:creationId xmlns:a16="http://schemas.microsoft.com/office/drawing/2014/main" xmlns="" id="{00000000-0008-0000-0100-000087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6" name="Text Box 50">
          <a:extLst>
            <a:ext uri="{FF2B5EF4-FFF2-40B4-BE49-F238E27FC236}">
              <a16:creationId xmlns:a16="http://schemas.microsoft.com/office/drawing/2014/main" xmlns="" id="{00000000-0008-0000-0100-000088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7" name="Text Box 52">
          <a:extLst>
            <a:ext uri="{FF2B5EF4-FFF2-40B4-BE49-F238E27FC236}">
              <a16:creationId xmlns:a16="http://schemas.microsoft.com/office/drawing/2014/main" xmlns="" id="{00000000-0008-0000-0100-000089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8" name="Text Box 24">
          <a:extLst>
            <a:ext uri="{FF2B5EF4-FFF2-40B4-BE49-F238E27FC236}">
              <a16:creationId xmlns:a16="http://schemas.microsoft.com/office/drawing/2014/main" xmlns="" id="{00000000-0008-0000-0100-00008A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9" name="Text Box 50">
          <a:extLst>
            <a:ext uri="{FF2B5EF4-FFF2-40B4-BE49-F238E27FC236}">
              <a16:creationId xmlns:a16="http://schemas.microsoft.com/office/drawing/2014/main" xmlns="" id="{00000000-0008-0000-0100-00008B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0" name="Text Box 52">
          <a:extLst>
            <a:ext uri="{FF2B5EF4-FFF2-40B4-BE49-F238E27FC236}">
              <a16:creationId xmlns:a16="http://schemas.microsoft.com/office/drawing/2014/main" xmlns="" id="{00000000-0008-0000-0100-00008C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1" name="Text Box 23">
          <a:extLst>
            <a:ext uri="{FF2B5EF4-FFF2-40B4-BE49-F238E27FC236}">
              <a16:creationId xmlns:a16="http://schemas.microsoft.com/office/drawing/2014/main" xmlns="" id="{00000000-0008-0000-0100-00008D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2" name="Text Box 24">
          <a:extLst>
            <a:ext uri="{FF2B5EF4-FFF2-40B4-BE49-F238E27FC236}">
              <a16:creationId xmlns:a16="http://schemas.microsoft.com/office/drawing/2014/main" xmlns="" id="{00000000-0008-0000-0100-00008E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3" name="Text Box 50">
          <a:extLst>
            <a:ext uri="{FF2B5EF4-FFF2-40B4-BE49-F238E27FC236}">
              <a16:creationId xmlns:a16="http://schemas.microsoft.com/office/drawing/2014/main" xmlns="" id="{00000000-0008-0000-0100-00008F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4" name="Text Box 52">
          <a:extLst>
            <a:ext uri="{FF2B5EF4-FFF2-40B4-BE49-F238E27FC236}">
              <a16:creationId xmlns:a16="http://schemas.microsoft.com/office/drawing/2014/main" xmlns="" id="{00000000-0008-0000-0100-000090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5" name="Text Box 24">
          <a:extLst>
            <a:ext uri="{FF2B5EF4-FFF2-40B4-BE49-F238E27FC236}">
              <a16:creationId xmlns:a16="http://schemas.microsoft.com/office/drawing/2014/main" xmlns="" id="{00000000-0008-0000-0100-000091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6" name="Text Box 50">
          <a:extLst>
            <a:ext uri="{FF2B5EF4-FFF2-40B4-BE49-F238E27FC236}">
              <a16:creationId xmlns:a16="http://schemas.microsoft.com/office/drawing/2014/main" xmlns="" id="{00000000-0008-0000-0100-000092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7" name="Text Box 52">
          <a:extLst>
            <a:ext uri="{FF2B5EF4-FFF2-40B4-BE49-F238E27FC236}">
              <a16:creationId xmlns:a16="http://schemas.microsoft.com/office/drawing/2014/main" xmlns="" id="{00000000-0008-0000-0100-000093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8" name="Text Box 23">
          <a:extLst>
            <a:ext uri="{FF2B5EF4-FFF2-40B4-BE49-F238E27FC236}">
              <a16:creationId xmlns:a16="http://schemas.microsoft.com/office/drawing/2014/main" xmlns="" id="{00000000-0008-0000-0100-00009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9" name="Text Box 24">
          <a:extLst>
            <a:ext uri="{FF2B5EF4-FFF2-40B4-BE49-F238E27FC236}">
              <a16:creationId xmlns:a16="http://schemas.microsoft.com/office/drawing/2014/main" xmlns="" id="{00000000-0008-0000-0100-000095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0" name="Text Box 50">
          <a:extLst>
            <a:ext uri="{FF2B5EF4-FFF2-40B4-BE49-F238E27FC236}">
              <a16:creationId xmlns:a16="http://schemas.microsoft.com/office/drawing/2014/main" xmlns="" id="{00000000-0008-0000-0100-000096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1" name="Text Box 52">
          <a:extLst>
            <a:ext uri="{FF2B5EF4-FFF2-40B4-BE49-F238E27FC236}">
              <a16:creationId xmlns:a16="http://schemas.microsoft.com/office/drawing/2014/main" xmlns="" id="{00000000-0008-0000-0100-000097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2" name="Text Box 24">
          <a:extLst>
            <a:ext uri="{FF2B5EF4-FFF2-40B4-BE49-F238E27FC236}">
              <a16:creationId xmlns:a16="http://schemas.microsoft.com/office/drawing/2014/main" xmlns="" id="{00000000-0008-0000-0100-000098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3" name="Text Box 50">
          <a:extLst>
            <a:ext uri="{FF2B5EF4-FFF2-40B4-BE49-F238E27FC236}">
              <a16:creationId xmlns:a16="http://schemas.microsoft.com/office/drawing/2014/main" xmlns="" id="{00000000-0008-0000-0100-000099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4" name="Text Box 52">
          <a:extLst>
            <a:ext uri="{FF2B5EF4-FFF2-40B4-BE49-F238E27FC236}">
              <a16:creationId xmlns:a16="http://schemas.microsoft.com/office/drawing/2014/main" xmlns="" id="{00000000-0008-0000-0100-00009A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5" name="Text Box 23">
          <a:extLst>
            <a:ext uri="{FF2B5EF4-FFF2-40B4-BE49-F238E27FC236}">
              <a16:creationId xmlns:a16="http://schemas.microsoft.com/office/drawing/2014/main" xmlns="" id="{00000000-0008-0000-0100-00009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6" name="Text Box 24">
          <a:extLst>
            <a:ext uri="{FF2B5EF4-FFF2-40B4-BE49-F238E27FC236}">
              <a16:creationId xmlns:a16="http://schemas.microsoft.com/office/drawing/2014/main" xmlns="" id="{00000000-0008-0000-0100-00009C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7" name="Text Box 50">
          <a:extLst>
            <a:ext uri="{FF2B5EF4-FFF2-40B4-BE49-F238E27FC236}">
              <a16:creationId xmlns:a16="http://schemas.microsoft.com/office/drawing/2014/main" xmlns="" id="{00000000-0008-0000-0100-00009D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8" name="Text Box 52">
          <a:extLst>
            <a:ext uri="{FF2B5EF4-FFF2-40B4-BE49-F238E27FC236}">
              <a16:creationId xmlns:a16="http://schemas.microsoft.com/office/drawing/2014/main" xmlns="" id="{00000000-0008-0000-0100-00009E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9" name="Text Box 24">
          <a:extLst>
            <a:ext uri="{FF2B5EF4-FFF2-40B4-BE49-F238E27FC236}">
              <a16:creationId xmlns:a16="http://schemas.microsoft.com/office/drawing/2014/main" xmlns="" id="{00000000-0008-0000-0100-00009F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0" name="Text Box 50">
          <a:extLst>
            <a:ext uri="{FF2B5EF4-FFF2-40B4-BE49-F238E27FC236}">
              <a16:creationId xmlns:a16="http://schemas.microsoft.com/office/drawing/2014/main" xmlns="" id="{00000000-0008-0000-0100-0000A0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1" name="Text Box 52">
          <a:extLst>
            <a:ext uri="{FF2B5EF4-FFF2-40B4-BE49-F238E27FC236}">
              <a16:creationId xmlns:a16="http://schemas.microsoft.com/office/drawing/2014/main" xmlns="" id="{00000000-0008-0000-0100-0000A1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2" name="Text Box 23">
          <a:extLst>
            <a:ext uri="{FF2B5EF4-FFF2-40B4-BE49-F238E27FC236}">
              <a16:creationId xmlns:a16="http://schemas.microsoft.com/office/drawing/2014/main" xmlns="" id="{00000000-0008-0000-0100-0000A2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3" name="Text Box 24">
          <a:extLst>
            <a:ext uri="{FF2B5EF4-FFF2-40B4-BE49-F238E27FC236}">
              <a16:creationId xmlns:a16="http://schemas.microsoft.com/office/drawing/2014/main" xmlns="" id="{00000000-0008-0000-0100-0000A3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4" name="Text Box 50">
          <a:extLst>
            <a:ext uri="{FF2B5EF4-FFF2-40B4-BE49-F238E27FC236}">
              <a16:creationId xmlns:a16="http://schemas.microsoft.com/office/drawing/2014/main" xmlns="" id="{00000000-0008-0000-0100-0000A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5" name="Text Box 52">
          <a:extLst>
            <a:ext uri="{FF2B5EF4-FFF2-40B4-BE49-F238E27FC236}">
              <a16:creationId xmlns:a16="http://schemas.microsoft.com/office/drawing/2014/main" xmlns="" id="{00000000-0008-0000-0100-0000A5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6" name="Text Box 24">
          <a:extLst>
            <a:ext uri="{FF2B5EF4-FFF2-40B4-BE49-F238E27FC236}">
              <a16:creationId xmlns:a16="http://schemas.microsoft.com/office/drawing/2014/main" xmlns="" id="{00000000-0008-0000-0100-0000A6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7" name="Text Box 50">
          <a:extLst>
            <a:ext uri="{FF2B5EF4-FFF2-40B4-BE49-F238E27FC236}">
              <a16:creationId xmlns:a16="http://schemas.microsoft.com/office/drawing/2014/main" xmlns="" id="{00000000-0008-0000-0100-0000A7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8" name="Text Box 52">
          <a:extLst>
            <a:ext uri="{FF2B5EF4-FFF2-40B4-BE49-F238E27FC236}">
              <a16:creationId xmlns:a16="http://schemas.microsoft.com/office/drawing/2014/main" xmlns="" id="{00000000-0008-0000-0100-0000A8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9" name="Text Box 23">
          <a:extLst>
            <a:ext uri="{FF2B5EF4-FFF2-40B4-BE49-F238E27FC236}">
              <a16:creationId xmlns:a16="http://schemas.microsoft.com/office/drawing/2014/main" xmlns="" id="{00000000-0008-0000-0100-0000A9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0" name="Text Box 24">
          <a:extLst>
            <a:ext uri="{FF2B5EF4-FFF2-40B4-BE49-F238E27FC236}">
              <a16:creationId xmlns:a16="http://schemas.microsoft.com/office/drawing/2014/main" xmlns="" id="{00000000-0008-0000-0100-0000AA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1" name="Text Box 50">
          <a:extLst>
            <a:ext uri="{FF2B5EF4-FFF2-40B4-BE49-F238E27FC236}">
              <a16:creationId xmlns:a16="http://schemas.microsoft.com/office/drawing/2014/main" xmlns="" id="{00000000-0008-0000-0100-0000A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2" name="Text Box 52">
          <a:extLst>
            <a:ext uri="{FF2B5EF4-FFF2-40B4-BE49-F238E27FC236}">
              <a16:creationId xmlns:a16="http://schemas.microsoft.com/office/drawing/2014/main" xmlns="" id="{00000000-0008-0000-0100-0000AC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3" name="Text Box 24">
          <a:extLst>
            <a:ext uri="{FF2B5EF4-FFF2-40B4-BE49-F238E27FC236}">
              <a16:creationId xmlns:a16="http://schemas.microsoft.com/office/drawing/2014/main" xmlns="" id="{00000000-0008-0000-0100-0000AD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4" name="Text Box 50">
          <a:extLst>
            <a:ext uri="{FF2B5EF4-FFF2-40B4-BE49-F238E27FC236}">
              <a16:creationId xmlns:a16="http://schemas.microsoft.com/office/drawing/2014/main" xmlns="" id="{00000000-0008-0000-0100-0000AE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5" name="Text Box 52">
          <a:extLst>
            <a:ext uri="{FF2B5EF4-FFF2-40B4-BE49-F238E27FC236}">
              <a16:creationId xmlns:a16="http://schemas.microsoft.com/office/drawing/2014/main" xmlns="" id="{00000000-0008-0000-0100-0000AF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6" name="Text Box 23">
          <a:extLst>
            <a:ext uri="{FF2B5EF4-FFF2-40B4-BE49-F238E27FC236}">
              <a16:creationId xmlns:a16="http://schemas.microsoft.com/office/drawing/2014/main" xmlns="" id="{00000000-0008-0000-0100-0000B0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7" name="Text Box 24">
          <a:extLst>
            <a:ext uri="{FF2B5EF4-FFF2-40B4-BE49-F238E27FC236}">
              <a16:creationId xmlns:a16="http://schemas.microsoft.com/office/drawing/2014/main" xmlns="" id="{00000000-0008-0000-0100-0000B1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8" name="Text Box 50">
          <a:extLst>
            <a:ext uri="{FF2B5EF4-FFF2-40B4-BE49-F238E27FC236}">
              <a16:creationId xmlns:a16="http://schemas.microsoft.com/office/drawing/2014/main" xmlns="" id="{00000000-0008-0000-0100-0000B2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9" name="Text Box 52">
          <a:extLst>
            <a:ext uri="{FF2B5EF4-FFF2-40B4-BE49-F238E27FC236}">
              <a16:creationId xmlns:a16="http://schemas.microsoft.com/office/drawing/2014/main" xmlns="" id="{00000000-0008-0000-0100-0000B3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0" name="Text Box 24">
          <a:extLst>
            <a:ext uri="{FF2B5EF4-FFF2-40B4-BE49-F238E27FC236}">
              <a16:creationId xmlns:a16="http://schemas.microsoft.com/office/drawing/2014/main" xmlns="" id="{00000000-0008-0000-0100-0000B4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1" name="Text Box 50">
          <a:extLst>
            <a:ext uri="{FF2B5EF4-FFF2-40B4-BE49-F238E27FC236}">
              <a16:creationId xmlns:a16="http://schemas.microsoft.com/office/drawing/2014/main" xmlns="" id="{00000000-0008-0000-0100-0000B5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2" name="Text Box 52">
          <a:extLst>
            <a:ext uri="{FF2B5EF4-FFF2-40B4-BE49-F238E27FC236}">
              <a16:creationId xmlns:a16="http://schemas.microsoft.com/office/drawing/2014/main" xmlns="" id="{00000000-0008-0000-0100-0000B6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3" name="Text Box 23">
          <a:extLst>
            <a:ext uri="{FF2B5EF4-FFF2-40B4-BE49-F238E27FC236}">
              <a16:creationId xmlns:a16="http://schemas.microsoft.com/office/drawing/2014/main" xmlns="" id="{00000000-0008-0000-0100-0000B7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4" name="Text Box 24">
          <a:extLst>
            <a:ext uri="{FF2B5EF4-FFF2-40B4-BE49-F238E27FC236}">
              <a16:creationId xmlns:a16="http://schemas.microsoft.com/office/drawing/2014/main" xmlns="" id="{00000000-0008-0000-0100-0000B8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5" name="Text Box 50">
          <a:extLst>
            <a:ext uri="{FF2B5EF4-FFF2-40B4-BE49-F238E27FC236}">
              <a16:creationId xmlns:a16="http://schemas.microsoft.com/office/drawing/2014/main" xmlns="" id="{00000000-0008-0000-0100-0000B9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6" name="Text Box 52">
          <a:extLst>
            <a:ext uri="{FF2B5EF4-FFF2-40B4-BE49-F238E27FC236}">
              <a16:creationId xmlns:a16="http://schemas.microsoft.com/office/drawing/2014/main" xmlns="" id="{00000000-0008-0000-0100-0000BA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7" name="Text Box 24">
          <a:extLst>
            <a:ext uri="{FF2B5EF4-FFF2-40B4-BE49-F238E27FC236}">
              <a16:creationId xmlns:a16="http://schemas.microsoft.com/office/drawing/2014/main" xmlns="" id="{00000000-0008-0000-0100-0000BB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8" name="Text Box 50">
          <a:extLst>
            <a:ext uri="{FF2B5EF4-FFF2-40B4-BE49-F238E27FC236}">
              <a16:creationId xmlns:a16="http://schemas.microsoft.com/office/drawing/2014/main" xmlns="" id="{00000000-0008-0000-0100-0000BC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9" name="Text Box 52">
          <a:extLst>
            <a:ext uri="{FF2B5EF4-FFF2-40B4-BE49-F238E27FC236}">
              <a16:creationId xmlns:a16="http://schemas.microsoft.com/office/drawing/2014/main" xmlns="" id="{00000000-0008-0000-0100-0000BD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0" name="Text Box 23">
          <a:extLst>
            <a:ext uri="{FF2B5EF4-FFF2-40B4-BE49-F238E27FC236}">
              <a16:creationId xmlns:a16="http://schemas.microsoft.com/office/drawing/2014/main" xmlns="" id="{00000000-0008-0000-0100-0000BE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1" name="Text Box 24">
          <a:extLst>
            <a:ext uri="{FF2B5EF4-FFF2-40B4-BE49-F238E27FC236}">
              <a16:creationId xmlns:a16="http://schemas.microsoft.com/office/drawing/2014/main" xmlns="" id="{00000000-0008-0000-0100-0000BF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2" name="Text Box 50">
          <a:extLst>
            <a:ext uri="{FF2B5EF4-FFF2-40B4-BE49-F238E27FC236}">
              <a16:creationId xmlns:a16="http://schemas.microsoft.com/office/drawing/2014/main" xmlns="" id="{00000000-0008-0000-0100-0000C0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3" name="Text Box 52">
          <a:extLst>
            <a:ext uri="{FF2B5EF4-FFF2-40B4-BE49-F238E27FC236}">
              <a16:creationId xmlns:a16="http://schemas.microsoft.com/office/drawing/2014/main" xmlns="" id="{00000000-0008-0000-0100-0000C1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4" name="Text Box 24">
          <a:extLst>
            <a:ext uri="{FF2B5EF4-FFF2-40B4-BE49-F238E27FC236}">
              <a16:creationId xmlns:a16="http://schemas.microsoft.com/office/drawing/2014/main" xmlns="" id="{00000000-0008-0000-0100-0000C2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5" name="Text Box 50">
          <a:extLst>
            <a:ext uri="{FF2B5EF4-FFF2-40B4-BE49-F238E27FC236}">
              <a16:creationId xmlns:a16="http://schemas.microsoft.com/office/drawing/2014/main" xmlns="" id="{00000000-0008-0000-0100-0000C3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6" name="Text Box 52">
          <a:extLst>
            <a:ext uri="{FF2B5EF4-FFF2-40B4-BE49-F238E27FC236}">
              <a16:creationId xmlns:a16="http://schemas.microsoft.com/office/drawing/2014/main" xmlns="" id="{00000000-0008-0000-0100-0000C4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97" name="Text Box 23">
          <a:extLst>
            <a:ext uri="{FF2B5EF4-FFF2-40B4-BE49-F238E27FC236}">
              <a16:creationId xmlns:a16="http://schemas.microsoft.com/office/drawing/2014/main" xmlns="" id="{00000000-0008-0000-0100-0000C500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98" name="Text Box 24">
          <a:extLst>
            <a:ext uri="{FF2B5EF4-FFF2-40B4-BE49-F238E27FC236}">
              <a16:creationId xmlns:a16="http://schemas.microsoft.com/office/drawing/2014/main" xmlns="" id="{00000000-0008-0000-0100-0000C600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99" name="Text Box 50">
          <a:extLst>
            <a:ext uri="{FF2B5EF4-FFF2-40B4-BE49-F238E27FC236}">
              <a16:creationId xmlns:a16="http://schemas.microsoft.com/office/drawing/2014/main" xmlns="" id="{00000000-0008-0000-0100-0000C700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0" name="Text Box 52">
          <a:extLst>
            <a:ext uri="{FF2B5EF4-FFF2-40B4-BE49-F238E27FC236}">
              <a16:creationId xmlns:a16="http://schemas.microsoft.com/office/drawing/2014/main" xmlns="" id="{00000000-0008-0000-0100-0000C800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1" name="Text Box 24">
          <a:extLst>
            <a:ext uri="{FF2B5EF4-FFF2-40B4-BE49-F238E27FC236}">
              <a16:creationId xmlns:a16="http://schemas.microsoft.com/office/drawing/2014/main" xmlns="" id="{00000000-0008-0000-0100-0000C900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2" name="Text Box 50">
          <a:extLst>
            <a:ext uri="{FF2B5EF4-FFF2-40B4-BE49-F238E27FC236}">
              <a16:creationId xmlns:a16="http://schemas.microsoft.com/office/drawing/2014/main" xmlns="" id="{00000000-0008-0000-0100-0000CA00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3" name="Text Box 52">
          <a:extLst>
            <a:ext uri="{FF2B5EF4-FFF2-40B4-BE49-F238E27FC236}">
              <a16:creationId xmlns:a16="http://schemas.microsoft.com/office/drawing/2014/main" xmlns="" id="{00000000-0008-0000-0100-0000CB00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4" name="Text Box 23">
          <a:extLst>
            <a:ext uri="{FF2B5EF4-FFF2-40B4-BE49-F238E27FC236}">
              <a16:creationId xmlns:a16="http://schemas.microsoft.com/office/drawing/2014/main" xmlns="" id="{00000000-0008-0000-0100-0000CC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5" name="Text Box 24">
          <a:extLst>
            <a:ext uri="{FF2B5EF4-FFF2-40B4-BE49-F238E27FC236}">
              <a16:creationId xmlns:a16="http://schemas.microsoft.com/office/drawing/2014/main" xmlns="" id="{00000000-0008-0000-0100-0000CD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6" name="Text Box 50">
          <a:extLst>
            <a:ext uri="{FF2B5EF4-FFF2-40B4-BE49-F238E27FC236}">
              <a16:creationId xmlns:a16="http://schemas.microsoft.com/office/drawing/2014/main" xmlns="" id="{00000000-0008-0000-0100-0000CE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7" name="Text Box 52">
          <a:extLst>
            <a:ext uri="{FF2B5EF4-FFF2-40B4-BE49-F238E27FC236}">
              <a16:creationId xmlns:a16="http://schemas.microsoft.com/office/drawing/2014/main" xmlns="" id="{00000000-0008-0000-0100-0000CF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8" name="Text Box 24">
          <a:extLst>
            <a:ext uri="{FF2B5EF4-FFF2-40B4-BE49-F238E27FC236}">
              <a16:creationId xmlns:a16="http://schemas.microsoft.com/office/drawing/2014/main" xmlns="" id="{00000000-0008-0000-0100-0000D0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9" name="Text Box 50">
          <a:extLst>
            <a:ext uri="{FF2B5EF4-FFF2-40B4-BE49-F238E27FC236}">
              <a16:creationId xmlns:a16="http://schemas.microsoft.com/office/drawing/2014/main" xmlns="" id="{00000000-0008-0000-0100-0000D1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0" name="Text Box 52">
          <a:extLst>
            <a:ext uri="{FF2B5EF4-FFF2-40B4-BE49-F238E27FC236}">
              <a16:creationId xmlns:a16="http://schemas.microsoft.com/office/drawing/2014/main" xmlns="" id="{00000000-0008-0000-0100-0000D200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1" name="Text Box 23">
          <a:extLst>
            <a:ext uri="{FF2B5EF4-FFF2-40B4-BE49-F238E27FC236}">
              <a16:creationId xmlns:a16="http://schemas.microsoft.com/office/drawing/2014/main" xmlns="" id="{00000000-0008-0000-0100-0000D300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2" name="Text Box 24">
          <a:extLst>
            <a:ext uri="{FF2B5EF4-FFF2-40B4-BE49-F238E27FC236}">
              <a16:creationId xmlns:a16="http://schemas.microsoft.com/office/drawing/2014/main" xmlns="" id="{00000000-0008-0000-0100-0000D400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3" name="Text Box 50">
          <a:extLst>
            <a:ext uri="{FF2B5EF4-FFF2-40B4-BE49-F238E27FC236}">
              <a16:creationId xmlns:a16="http://schemas.microsoft.com/office/drawing/2014/main" xmlns="" id="{00000000-0008-0000-0100-0000D500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4" name="Text Box 52">
          <a:extLst>
            <a:ext uri="{FF2B5EF4-FFF2-40B4-BE49-F238E27FC236}">
              <a16:creationId xmlns:a16="http://schemas.microsoft.com/office/drawing/2014/main" xmlns="" id="{00000000-0008-0000-0100-0000D600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5" name="Text Box 24">
          <a:extLst>
            <a:ext uri="{FF2B5EF4-FFF2-40B4-BE49-F238E27FC236}">
              <a16:creationId xmlns:a16="http://schemas.microsoft.com/office/drawing/2014/main" xmlns="" id="{00000000-0008-0000-0100-0000D700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6" name="Text Box 50">
          <a:extLst>
            <a:ext uri="{FF2B5EF4-FFF2-40B4-BE49-F238E27FC236}">
              <a16:creationId xmlns:a16="http://schemas.microsoft.com/office/drawing/2014/main" xmlns="" id="{00000000-0008-0000-0100-0000D800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7" name="Text Box 52">
          <a:extLst>
            <a:ext uri="{FF2B5EF4-FFF2-40B4-BE49-F238E27FC236}">
              <a16:creationId xmlns:a16="http://schemas.microsoft.com/office/drawing/2014/main" xmlns="" id="{00000000-0008-0000-0100-0000D9000000}"/>
            </a:ext>
          </a:extLst>
        </xdr:cNvPr>
        <xdr:cNvSpPr txBox="1">
          <a:spLocks noChangeArrowheads="1"/>
        </xdr:cNvSpPr>
      </xdr:nvSpPr>
      <xdr:spPr bwMode="auto">
        <a:xfrm>
          <a:off x="425824" y="72502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8" name="Text Box 23">
          <a:extLst>
            <a:ext uri="{FF2B5EF4-FFF2-40B4-BE49-F238E27FC236}">
              <a16:creationId xmlns:a16="http://schemas.microsoft.com/office/drawing/2014/main" xmlns="" id="{00000000-0008-0000-0100-0000DA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9" name="Text Box 24">
          <a:extLst>
            <a:ext uri="{FF2B5EF4-FFF2-40B4-BE49-F238E27FC236}">
              <a16:creationId xmlns:a16="http://schemas.microsoft.com/office/drawing/2014/main" xmlns="" id="{00000000-0008-0000-0100-0000DB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0" name="Text Box 50">
          <a:extLst>
            <a:ext uri="{FF2B5EF4-FFF2-40B4-BE49-F238E27FC236}">
              <a16:creationId xmlns:a16="http://schemas.microsoft.com/office/drawing/2014/main" xmlns="" id="{00000000-0008-0000-0100-0000DC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1" name="Text Box 52">
          <a:extLst>
            <a:ext uri="{FF2B5EF4-FFF2-40B4-BE49-F238E27FC236}">
              <a16:creationId xmlns:a16="http://schemas.microsoft.com/office/drawing/2014/main" xmlns="" id="{00000000-0008-0000-0100-0000DD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2" name="Text Box 24">
          <a:extLst>
            <a:ext uri="{FF2B5EF4-FFF2-40B4-BE49-F238E27FC236}">
              <a16:creationId xmlns:a16="http://schemas.microsoft.com/office/drawing/2014/main" xmlns="" id="{00000000-0008-0000-0100-0000DE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3" name="Text Box 50">
          <a:extLst>
            <a:ext uri="{FF2B5EF4-FFF2-40B4-BE49-F238E27FC236}">
              <a16:creationId xmlns:a16="http://schemas.microsoft.com/office/drawing/2014/main" xmlns="" id="{00000000-0008-0000-0100-0000DF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4" name="Text Box 52">
          <a:extLst>
            <a:ext uri="{FF2B5EF4-FFF2-40B4-BE49-F238E27FC236}">
              <a16:creationId xmlns:a16="http://schemas.microsoft.com/office/drawing/2014/main" xmlns="" id="{00000000-0008-0000-0100-0000E0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25" name="Text Box 23">
          <a:extLst>
            <a:ext uri="{FF2B5EF4-FFF2-40B4-BE49-F238E27FC236}">
              <a16:creationId xmlns:a16="http://schemas.microsoft.com/office/drawing/2014/main" xmlns="" id="{00000000-0008-0000-0100-0000E1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26" name="Text Box 24">
          <a:extLst>
            <a:ext uri="{FF2B5EF4-FFF2-40B4-BE49-F238E27FC236}">
              <a16:creationId xmlns:a16="http://schemas.microsoft.com/office/drawing/2014/main" xmlns="" id="{00000000-0008-0000-0100-0000E2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27" name="Text Box 50">
          <a:extLst>
            <a:ext uri="{FF2B5EF4-FFF2-40B4-BE49-F238E27FC236}">
              <a16:creationId xmlns:a16="http://schemas.microsoft.com/office/drawing/2014/main" xmlns="" id="{00000000-0008-0000-0100-0000E3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28" name="Text Box 52">
          <a:extLst>
            <a:ext uri="{FF2B5EF4-FFF2-40B4-BE49-F238E27FC236}">
              <a16:creationId xmlns:a16="http://schemas.microsoft.com/office/drawing/2014/main" xmlns="" id="{00000000-0008-0000-0100-0000E4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29" name="Text Box 24">
          <a:extLst>
            <a:ext uri="{FF2B5EF4-FFF2-40B4-BE49-F238E27FC236}">
              <a16:creationId xmlns:a16="http://schemas.microsoft.com/office/drawing/2014/main" xmlns="" id="{00000000-0008-0000-0100-0000E5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30" name="Text Box 50">
          <a:extLst>
            <a:ext uri="{FF2B5EF4-FFF2-40B4-BE49-F238E27FC236}">
              <a16:creationId xmlns:a16="http://schemas.microsoft.com/office/drawing/2014/main" xmlns="" id="{00000000-0008-0000-0100-0000E6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31" name="Text Box 52">
          <a:extLst>
            <a:ext uri="{FF2B5EF4-FFF2-40B4-BE49-F238E27FC236}">
              <a16:creationId xmlns:a16="http://schemas.microsoft.com/office/drawing/2014/main" xmlns="" id="{00000000-0008-0000-0100-0000E7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2" name="Text Box 23">
          <a:extLst>
            <a:ext uri="{FF2B5EF4-FFF2-40B4-BE49-F238E27FC236}">
              <a16:creationId xmlns:a16="http://schemas.microsoft.com/office/drawing/2014/main" xmlns="" id="{00000000-0008-0000-0100-0000E8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3" name="Text Box 24">
          <a:extLst>
            <a:ext uri="{FF2B5EF4-FFF2-40B4-BE49-F238E27FC236}">
              <a16:creationId xmlns:a16="http://schemas.microsoft.com/office/drawing/2014/main" xmlns="" id="{00000000-0008-0000-0100-0000E9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4" name="Text Box 50">
          <a:extLst>
            <a:ext uri="{FF2B5EF4-FFF2-40B4-BE49-F238E27FC236}">
              <a16:creationId xmlns:a16="http://schemas.microsoft.com/office/drawing/2014/main" xmlns="" id="{00000000-0008-0000-0100-0000EA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5" name="Text Box 52">
          <a:extLst>
            <a:ext uri="{FF2B5EF4-FFF2-40B4-BE49-F238E27FC236}">
              <a16:creationId xmlns:a16="http://schemas.microsoft.com/office/drawing/2014/main" xmlns="" id="{00000000-0008-0000-0100-0000EB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6" name="Text Box 24">
          <a:extLst>
            <a:ext uri="{FF2B5EF4-FFF2-40B4-BE49-F238E27FC236}">
              <a16:creationId xmlns:a16="http://schemas.microsoft.com/office/drawing/2014/main" xmlns="" id="{00000000-0008-0000-0100-0000EC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7" name="Text Box 50">
          <a:extLst>
            <a:ext uri="{FF2B5EF4-FFF2-40B4-BE49-F238E27FC236}">
              <a16:creationId xmlns:a16="http://schemas.microsoft.com/office/drawing/2014/main" xmlns="" id="{00000000-0008-0000-0100-0000ED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8" name="Text Box 52">
          <a:extLst>
            <a:ext uri="{FF2B5EF4-FFF2-40B4-BE49-F238E27FC236}">
              <a16:creationId xmlns:a16="http://schemas.microsoft.com/office/drawing/2014/main" xmlns="" id="{00000000-0008-0000-0100-0000EE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43" name="Text Box 23">
          <a:extLst>
            <a:ext uri="{FF2B5EF4-FFF2-40B4-BE49-F238E27FC236}">
              <a16:creationId xmlns:a16="http://schemas.microsoft.com/office/drawing/2014/main" xmlns="" id="{00000000-0008-0000-0100-0000F3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44" name="Text Box 24">
          <a:extLst>
            <a:ext uri="{FF2B5EF4-FFF2-40B4-BE49-F238E27FC236}">
              <a16:creationId xmlns:a16="http://schemas.microsoft.com/office/drawing/2014/main" xmlns="" id="{00000000-0008-0000-0100-0000F4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45" name="Text Box 50">
          <a:extLst>
            <a:ext uri="{FF2B5EF4-FFF2-40B4-BE49-F238E27FC236}">
              <a16:creationId xmlns:a16="http://schemas.microsoft.com/office/drawing/2014/main" xmlns="" id="{00000000-0008-0000-0100-0000F5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50" name="Text Box 52">
          <a:extLst>
            <a:ext uri="{FF2B5EF4-FFF2-40B4-BE49-F238E27FC236}">
              <a16:creationId xmlns:a16="http://schemas.microsoft.com/office/drawing/2014/main" xmlns="" id="{00000000-0008-0000-0100-0000FA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51" name="Text Box 24">
          <a:extLst>
            <a:ext uri="{FF2B5EF4-FFF2-40B4-BE49-F238E27FC236}">
              <a16:creationId xmlns:a16="http://schemas.microsoft.com/office/drawing/2014/main" xmlns="" id="{00000000-0008-0000-0100-0000FB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52" name="Text Box 50">
          <a:extLst>
            <a:ext uri="{FF2B5EF4-FFF2-40B4-BE49-F238E27FC236}">
              <a16:creationId xmlns:a16="http://schemas.microsoft.com/office/drawing/2014/main" xmlns="" id="{00000000-0008-0000-0100-0000FC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69" name="Text Box 52">
          <a:extLst>
            <a:ext uri="{FF2B5EF4-FFF2-40B4-BE49-F238E27FC236}">
              <a16:creationId xmlns:a16="http://schemas.microsoft.com/office/drawing/2014/main" xmlns="" id="{00000000-0008-0000-0100-00000D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70" name="Text Box 23">
          <a:extLst>
            <a:ext uri="{FF2B5EF4-FFF2-40B4-BE49-F238E27FC236}">
              <a16:creationId xmlns:a16="http://schemas.microsoft.com/office/drawing/2014/main" xmlns="" id="{00000000-0008-0000-0100-00000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71" name="Text Box 24">
          <a:extLst>
            <a:ext uri="{FF2B5EF4-FFF2-40B4-BE49-F238E27FC236}">
              <a16:creationId xmlns:a16="http://schemas.microsoft.com/office/drawing/2014/main" xmlns="" id="{00000000-0008-0000-0100-00000F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72" name="Text Box 50">
          <a:extLst>
            <a:ext uri="{FF2B5EF4-FFF2-40B4-BE49-F238E27FC236}">
              <a16:creationId xmlns:a16="http://schemas.microsoft.com/office/drawing/2014/main" xmlns="" id="{00000000-0008-0000-0100-00001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73" name="Text Box 52">
          <a:extLst>
            <a:ext uri="{FF2B5EF4-FFF2-40B4-BE49-F238E27FC236}">
              <a16:creationId xmlns:a16="http://schemas.microsoft.com/office/drawing/2014/main" xmlns="" id="{00000000-0008-0000-0100-000011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74" name="Text Box 24">
          <a:extLst>
            <a:ext uri="{FF2B5EF4-FFF2-40B4-BE49-F238E27FC236}">
              <a16:creationId xmlns:a16="http://schemas.microsoft.com/office/drawing/2014/main" xmlns="" id="{00000000-0008-0000-0100-00001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75" name="Text Box 50">
          <a:extLst>
            <a:ext uri="{FF2B5EF4-FFF2-40B4-BE49-F238E27FC236}">
              <a16:creationId xmlns:a16="http://schemas.microsoft.com/office/drawing/2014/main" xmlns="" id="{00000000-0008-0000-0100-000013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76" name="Text Box 52">
          <a:extLst>
            <a:ext uri="{FF2B5EF4-FFF2-40B4-BE49-F238E27FC236}">
              <a16:creationId xmlns:a16="http://schemas.microsoft.com/office/drawing/2014/main" xmlns="" id="{00000000-0008-0000-0100-00001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77" name="Text Box 23">
          <a:extLst>
            <a:ext uri="{FF2B5EF4-FFF2-40B4-BE49-F238E27FC236}">
              <a16:creationId xmlns:a16="http://schemas.microsoft.com/office/drawing/2014/main" xmlns="" id="{00000000-0008-0000-0100-00001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78" name="Text Box 24">
          <a:extLst>
            <a:ext uri="{FF2B5EF4-FFF2-40B4-BE49-F238E27FC236}">
              <a16:creationId xmlns:a16="http://schemas.microsoft.com/office/drawing/2014/main" xmlns="" id="{00000000-0008-0000-0100-00001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79" name="Text Box 50">
          <a:extLst>
            <a:ext uri="{FF2B5EF4-FFF2-40B4-BE49-F238E27FC236}">
              <a16:creationId xmlns:a16="http://schemas.microsoft.com/office/drawing/2014/main" xmlns="" id="{00000000-0008-0000-0100-00001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80" name="Text Box 52">
          <a:extLst>
            <a:ext uri="{FF2B5EF4-FFF2-40B4-BE49-F238E27FC236}">
              <a16:creationId xmlns:a16="http://schemas.microsoft.com/office/drawing/2014/main" xmlns="" id="{00000000-0008-0000-0100-000018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81" name="Text Box 24">
          <a:extLst>
            <a:ext uri="{FF2B5EF4-FFF2-40B4-BE49-F238E27FC236}">
              <a16:creationId xmlns:a16="http://schemas.microsoft.com/office/drawing/2014/main" xmlns="" id="{00000000-0008-0000-0100-00001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82" name="Text Box 50">
          <a:extLst>
            <a:ext uri="{FF2B5EF4-FFF2-40B4-BE49-F238E27FC236}">
              <a16:creationId xmlns:a16="http://schemas.microsoft.com/office/drawing/2014/main" xmlns="" id="{00000000-0008-0000-0100-00001A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83" name="Text Box 52">
          <a:extLst>
            <a:ext uri="{FF2B5EF4-FFF2-40B4-BE49-F238E27FC236}">
              <a16:creationId xmlns:a16="http://schemas.microsoft.com/office/drawing/2014/main" xmlns="" id="{00000000-0008-0000-0100-00001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4" name="Text Box 23">
          <a:extLst>
            <a:ext uri="{FF2B5EF4-FFF2-40B4-BE49-F238E27FC236}">
              <a16:creationId xmlns:a16="http://schemas.microsoft.com/office/drawing/2014/main" xmlns="" id="{00000000-0008-0000-0100-00001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5" name="Text Box 24">
          <a:extLst>
            <a:ext uri="{FF2B5EF4-FFF2-40B4-BE49-F238E27FC236}">
              <a16:creationId xmlns:a16="http://schemas.microsoft.com/office/drawing/2014/main" xmlns="" id="{00000000-0008-0000-0100-00001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6" name="Text Box 50">
          <a:extLst>
            <a:ext uri="{FF2B5EF4-FFF2-40B4-BE49-F238E27FC236}">
              <a16:creationId xmlns:a16="http://schemas.microsoft.com/office/drawing/2014/main" xmlns="" id="{00000000-0008-0000-0100-00001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7" name="Text Box 52">
          <a:extLst>
            <a:ext uri="{FF2B5EF4-FFF2-40B4-BE49-F238E27FC236}">
              <a16:creationId xmlns:a16="http://schemas.microsoft.com/office/drawing/2014/main" xmlns="" id="{00000000-0008-0000-0100-00001F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8" name="Text Box 24">
          <a:extLst>
            <a:ext uri="{FF2B5EF4-FFF2-40B4-BE49-F238E27FC236}">
              <a16:creationId xmlns:a16="http://schemas.microsoft.com/office/drawing/2014/main" xmlns="" id="{00000000-0008-0000-0100-00002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9" name="Text Box 50">
          <a:extLst>
            <a:ext uri="{FF2B5EF4-FFF2-40B4-BE49-F238E27FC236}">
              <a16:creationId xmlns:a16="http://schemas.microsoft.com/office/drawing/2014/main" xmlns="" id="{00000000-0008-0000-0100-000021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90" name="Text Box 52">
          <a:extLst>
            <a:ext uri="{FF2B5EF4-FFF2-40B4-BE49-F238E27FC236}">
              <a16:creationId xmlns:a16="http://schemas.microsoft.com/office/drawing/2014/main" xmlns="" id="{00000000-0008-0000-0100-00002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1" name="Text Box 23">
          <a:extLst>
            <a:ext uri="{FF2B5EF4-FFF2-40B4-BE49-F238E27FC236}">
              <a16:creationId xmlns:a16="http://schemas.microsoft.com/office/drawing/2014/main" xmlns="" id="{00000000-0008-0000-0100-00002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2" name="Text Box 24">
          <a:extLst>
            <a:ext uri="{FF2B5EF4-FFF2-40B4-BE49-F238E27FC236}">
              <a16:creationId xmlns:a16="http://schemas.microsoft.com/office/drawing/2014/main" xmlns="" id="{00000000-0008-0000-0100-00002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3" name="Text Box 50">
          <a:extLst>
            <a:ext uri="{FF2B5EF4-FFF2-40B4-BE49-F238E27FC236}">
              <a16:creationId xmlns:a16="http://schemas.microsoft.com/office/drawing/2014/main" xmlns="" id="{00000000-0008-0000-0100-00002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4" name="Text Box 52">
          <a:extLst>
            <a:ext uri="{FF2B5EF4-FFF2-40B4-BE49-F238E27FC236}">
              <a16:creationId xmlns:a16="http://schemas.microsoft.com/office/drawing/2014/main" xmlns="" id="{00000000-0008-0000-0100-00002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5" name="Text Box 24">
          <a:extLst>
            <a:ext uri="{FF2B5EF4-FFF2-40B4-BE49-F238E27FC236}">
              <a16:creationId xmlns:a16="http://schemas.microsoft.com/office/drawing/2014/main" xmlns="" id="{00000000-0008-0000-0100-00002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6" name="Text Box 50">
          <a:extLst>
            <a:ext uri="{FF2B5EF4-FFF2-40B4-BE49-F238E27FC236}">
              <a16:creationId xmlns:a16="http://schemas.microsoft.com/office/drawing/2014/main" xmlns="" id="{00000000-0008-0000-0100-000028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7" name="Text Box 52">
          <a:extLst>
            <a:ext uri="{FF2B5EF4-FFF2-40B4-BE49-F238E27FC236}">
              <a16:creationId xmlns:a16="http://schemas.microsoft.com/office/drawing/2014/main" xmlns="" id="{00000000-0008-0000-0100-00002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98" name="Text Box 23">
          <a:extLst>
            <a:ext uri="{FF2B5EF4-FFF2-40B4-BE49-F238E27FC236}">
              <a16:creationId xmlns:a16="http://schemas.microsoft.com/office/drawing/2014/main" xmlns="" id="{00000000-0008-0000-0100-00002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99" name="Text Box 24">
          <a:extLst>
            <a:ext uri="{FF2B5EF4-FFF2-40B4-BE49-F238E27FC236}">
              <a16:creationId xmlns:a16="http://schemas.microsoft.com/office/drawing/2014/main" xmlns="" id="{00000000-0008-0000-0100-00002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0" name="Text Box 50">
          <a:extLst>
            <a:ext uri="{FF2B5EF4-FFF2-40B4-BE49-F238E27FC236}">
              <a16:creationId xmlns:a16="http://schemas.microsoft.com/office/drawing/2014/main" xmlns="" id="{00000000-0008-0000-0100-00002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1" name="Text Box 52">
          <a:extLst>
            <a:ext uri="{FF2B5EF4-FFF2-40B4-BE49-F238E27FC236}">
              <a16:creationId xmlns:a16="http://schemas.microsoft.com/office/drawing/2014/main" xmlns="" id="{00000000-0008-0000-0100-00002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2" name="Text Box 24">
          <a:extLst>
            <a:ext uri="{FF2B5EF4-FFF2-40B4-BE49-F238E27FC236}">
              <a16:creationId xmlns:a16="http://schemas.microsoft.com/office/drawing/2014/main" xmlns="" id="{00000000-0008-0000-0100-00002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3" name="Text Box 50">
          <a:extLst>
            <a:ext uri="{FF2B5EF4-FFF2-40B4-BE49-F238E27FC236}">
              <a16:creationId xmlns:a16="http://schemas.microsoft.com/office/drawing/2014/main" xmlns="" id="{00000000-0008-0000-0100-00002F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4" name="Text Box 52">
          <a:extLst>
            <a:ext uri="{FF2B5EF4-FFF2-40B4-BE49-F238E27FC236}">
              <a16:creationId xmlns:a16="http://schemas.microsoft.com/office/drawing/2014/main" xmlns="" id="{00000000-0008-0000-0100-00003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05" name="Text Box 23">
          <a:extLst>
            <a:ext uri="{FF2B5EF4-FFF2-40B4-BE49-F238E27FC236}">
              <a16:creationId xmlns:a16="http://schemas.microsoft.com/office/drawing/2014/main" xmlns="" id="{00000000-0008-0000-0100-00003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06" name="Text Box 24">
          <a:extLst>
            <a:ext uri="{FF2B5EF4-FFF2-40B4-BE49-F238E27FC236}">
              <a16:creationId xmlns:a16="http://schemas.microsoft.com/office/drawing/2014/main" xmlns="" id="{00000000-0008-0000-0100-00003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07" name="Text Box 50">
          <a:extLst>
            <a:ext uri="{FF2B5EF4-FFF2-40B4-BE49-F238E27FC236}">
              <a16:creationId xmlns:a16="http://schemas.microsoft.com/office/drawing/2014/main" xmlns="" id="{00000000-0008-0000-0100-00003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08" name="Text Box 52">
          <a:extLst>
            <a:ext uri="{FF2B5EF4-FFF2-40B4-BE49-F238E27FC236}">
              <a16:creationId xmlns:a16="http://schemas.microsoft.com/office/drawing/2014/main" xmlns="" id="{00000000-0008-0000-0100-00003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09" name="Text Box 24">
          <a:extLst>
            <a:ext uri="{FF2B5EF4-FFF2-40B4-BE49-F238E27FC236}">
              <a16:creationId xmlns:a16="http://schemas.microsoft.com/office/drawing/2014/main" xmlns="" id="{00000000-0008-0000-0100-00003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0" name="Text Box 50">
          <a:extLst>
            <a:ext uri="{FF2B5EF4-FFF2-40B4-BE49-F238E27FC236}">
              <a16:creationId xmlns:a16="http://schemas.microsoft.com/office/drawing/2014/main" xmlns="" id="{00000000-0008-0000-0100-00003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1" name="Text Box 52">
          <a:extLst>
            <a:ext uri="{FF2B5EF4-FFF2-40B4-BE49-F238E27FC236}">
              <a16:creationId xmlns:a16="http://schemas.microsoft.com/office/drawing/2014/main" xmlns="" id="{00000000-0008-0000-0100-00003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2" name="Text Box 23">
          <a:extLst>
            <a:ext uri="{FF2B5EF4-FFF2-40B4-BE49-F238E27FC236}">
              <a16:creationId xmlns:a16="http://schemas.microsoft.com/office/drawing/2014/main" xmlns="" id="{00000000-0008-0000-0100-00003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3" name="Text Box 24">
          <a:extLst>
            <a:ext uri="{FF2B5EF4-FFF2-40B4-BE49-F238E27FC236}">
              <a16:creationId xmlns:a16="http://schemas.microsoft.com/office/drawing/2014/main" xmlns="" id="{00000000-0008-0000-0100-00003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4" name="Text Box 50">
          <a:extLst>
            <a:ext uri="{FF2B5EF4-FFF2-40B4-BE49-F238E27FC236}">
              <a16:creationId xmlns:a16="http://schemas.microsoft.com/office/drawing/2014/main" xmlns="" id="{00000000-0008-0000-0100-00003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5" name="Text Box 52">
          <a:extLst>
            <a:ext uri="{FF2B5EF4-FFF2-40B4-BE49-F238E27FC236}">
              <a16:creationId xmlns:a16="http://schemas.microsoft.com/office/drawing/2014/main" xmlns="" id="{00000000-0008-0000-0100-00003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6" name="Text Box 24">
          <a:extLst>
            <a:ext uri="{FF2B5EF4-FFF2-40B4-BE49-F238E27FC236}">
              <a16:creationId xmlns:a16="http://schemas.microsoft.com/office/drawing/2014/main" xmlns="" id="{00000000-0008-0000-0100-00003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7" name="Text Box 50">
          <a:extLst>
            <a:ext uri="{FF2B5EF4-FFF2-40B4-BE49-F238E27FC236}">
              <a16:creationId xmlns:a16="http://schemas.microsoft.com/office/drawing/2014/main" xmlns="" id="{00000000-0008-0000-0100-00003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8" name="Text Box 52">
          <a:extLst>
            <a:ext uri="{FF2B5EF4-FFF2-40B4-BE49-F238E27FC236}">
              <a16:creationId xmlns:a16="http://schemas.microsoft.com/office/drawing/2014/main" xmlns="" id="{00000000-0008-0000-0100-00003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9" name="Text Box 23">
          <a:extLst>
            <a:ext uri="{FF2B5EF4-FFF2-40B4-BE49-F238E27FC236}">
              <a16:creationId xmlns:a16="http://schemas.microsoft.com/office/drawing/2014/main" xmlns="" id="{00000000-0008-0000-0100-00003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0" name="Text Box 24">
          <a:extLst>
            <a:ext uri="{FF2B5EF4-FFF2-40B4-BE49-F238E27FC236}">
              <a16:creationId xmlns:a16="http://schemas.microsoft.com/office/drawing/2014/main" xmlns="" id="{00000000-0008-0000-0100-00004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1" name="Text Box 50">
          <a:extLst>
            <a:ext uri="{FF2B5EF4-FFF2-40B4-BE49-F238E27FC236}">
              <a16:creationId xmlns:a16="http://schemas.microsoft.com/office/drawing/2014/main" xmlns="" id="{00000000-0008-0000-0100-00004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2" name="Text Box 52">
          <a:extLst>
            <a:ext uri="{FF2B5EF4-FFF2-40B4-BE49-F238E27FC236}">
              <a16:creationId xmlns:a16="http://schemas.microsoft.com/office/drawing/2014/main" xmlns="" id="{00000000-0008-0000-0100-00004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3" name="Text Box 24">
          <a:extLst>
            <a:ext uri="{FF2B5EF4-FFF2-40B4-BE49-F238E27FC236}">
              <a16:creationId xmlns:a16="http://schemas.microsoft.com/office/drawing/2014/main" xmlns="" id="{00000000-0008-0000-0100-00004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4" name="Text Box 50">
          <a:extLst>
            <a:ext uri="{FF2B5EF4-FFF2-40B4-BE49-F238E27FC236}">
              <a16:creationId xmlns:a16="http://schemas.microsoft.com/office/drawing/2014/main" xmlns="" id="{00000000-0008-0000-0100-00004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5" name="Text Box 52">
          <a:extLst>
            <a:ext uri="{FF2B5EF4-FFF2-40B4-BE49-F238E27FC236}">
              <a16:creationId xmlns:a16="http://schemas.microsoft.com/office/drawing/2014/main" xmlns="" id="{00000000-0008-0000-0100-00004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26" name="Text Box 23">
          <a:extLst>
            <a:ext uri="{FF2B5EF4-FFF2-40B4-BE49-F238E27FC236}">
              <a16:creationId xmlns:a16="http://schemas.microsoft.com/office/drawing/2014/main" xmlns="" id="{00000000-0008-0000-0100-000046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27" name="Text Box 24">
          <a:extLst>
            <a:ext uri="{FF2B5EF4-FFF2-40B4-BE49-F238E27FC236}">
              <a16:creationId xmlns:a16="http://schemas.microsoft.com/office/drawing/2014/main" xmlns="" id="{00000000-0008-0000-0100-000047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28" name="Text Box 50">
          <a:extLst>
            <a:ext uri="{FF2B5EF4-FFF2-40B4-BE49-F238E27FC236}">
              <a16:creationId xmlns:a16="http://schemas.microsoft.com/office/drawing/2014/main" xmlns="" id="{00000000-0008-0000-0100-000048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29" name="Text Box 52">
          <a:extLst>
            <a:ext uri="{FF2B5EF4-FFF2-40B4-BE49-F238E27FC236}">
              <a16:creationId xmlns:a16="http://schemas.microsoft.com/office/drawing/2014/main" xmlns="" id="{00000000-0008-0000-0100-000049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30" name="Text Box 24">
          <a:extLst>
            <a:ext uri="{FF2B5EF4-FFF2-40B4-BE49-F238E27FC236}">
              <a16:creationId xmlns:a16="http://schemas.microsoft.com/office/drawing/2014/main" xmlns="" id="{00000000-0008-0000-0100-00004A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31" name="Text Box 50">
          <a:extLst>
            <a:ext uri="{FF2B5EF4-FFF2-40B4-BE49-F238E27FC236}">
              <a16:creationId xmlns:a16="http://schemas.microsoft.com/office/drawing/2014/main" xmlns="" id="{00000000-0008-0000-0100-00004B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32" name="Text Box 52">
          <a:extLst>
            <a:ext uri="{FF2B5EF4-FFF2-40B4-BE49-F238E27FC236}">
              <a16:creationId xmlns:a16="http://schemas.microsoft.com/office/drawing/2014/main" xmlns="" id="{00000000-0008-0000-0100-00004C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3" name="Text Box 23">
          <a:extLst>
            <a:ext uri="{FF2B5EF4-FFF2-40B4-BE49-F238E27FC236}">
              <a16:creationId xmlns:a16="http://schemas.microsoft.com/office/drawing/2014/main" xmlns="" id="{00000000-0008-0000-0100-00004D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4" name="Text Box 24">
          <a:extLst>
            <a:ext uri="{FF2B5EF4-FFF2-40B4-BE49-F238E27FC236}">
              <a16:creationId xmlns:a16="http://schemas.microsoft.com/office/drawing/2014/main" xmlns="" id="{00000000-0008-0000-0100-00004E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5" name="Text Box 50">
          <a:extLst>
            <a:ext uri="{FF2B5EF4-FFF2-40B4-BE49-F238E27FC236}">
              <a16:creationId xmlns:a16="http://schemas.microsoft.com/office/drawing/2014/main" xmlns="" id="{00000000-0008-0000-0100-00004F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6" name="Text Box 52">
          <a:extLst>
            <a:ext uri="{FF2B5EF4-FFF2-40B4-BE49-F238E27FC236}">
              <a16:creationId xmlns:a16="http://schemas.microsoft.com/office/drawing/2014/main" xmlns="" id="{00000000-0008-0000-0100-000050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7" name="Text Box 24">
          <a:extLst>
            <a:ext uri="{FF2B5EF4-FFF2-40B4-BE49-F238E27FC236}">
              <a16:creationId xmlns:a16="http://schemas.microsoft.com/office/drawing/2014/main" xmlns="" id="{00000000-0008-0000-0100-000051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8" name="Text Box 50">
          <a:extLst>
            <a:ext uri="{FF2B5EF4-FFF2-40B4-BE49-F238E27FC236}">
              <a16:creationId xmlns:a16="http://schemas.microsoft.com/office/drawing/2014/main" xmlns="" id="{00000000-0008-0000-0100-000052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9" name="Text Box 52">
          <a:extLst>
            <a:ext uri="{FF2B5EF4-FFF2-40B4-BE49-F238E27FC236}">
              <a16:creationId xmlns:a16="http://schemas.microsoft.com/office/drawing/2014/main" xmlns="" id="{00000000-0008-0000-0100-000053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0" name="Text Box 23">
          <a:extLst>
            <a:ext uri="{FF2B5EF4-FFF2-40B4-BE49-F238E27FC236}">
              <a16:creationId xmlns:a16="http://schemas.microsoft.com/office/drawing/2014/main" xmlns="" id="{00000000-0008-0000-0100-000054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1" name="Text Box 24">
          <a:extLst>
            <a:ext uri="{FF2B5EF4-FFF2-40B4-BE49-F238E27FC236}">
              <a16:creationId xmlns:a16="http://schemas.microsoft.com/office/drawing/2014/main" xmlns="" id="{00000000-0008-0000-0100-000055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2" name="Text Box 50">
          <a:extLst>
            <a:ext uri="{FF2B5EF4-FFF2-40B4-BE49-F238E27FC236}">
              <a16:creationId xmlns:a16="http://schemas.microsoft.com/office/drawing/2014/main" xmlns="" id="{00000000-0008-0000-0100-000056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3" name="Text Box 52">
          <a:extLst>
            <a:ext uri="{FF2B5EF4-FFF2-40B4-BE49-F238E27FC236}">
              <a16:creationId xmlns:a16="http://schemas.microsoft.com/office/drawing/2014/main" xmlns="" id="{00000000-0008-0000-0100-000057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4" name="Text Box 24">
          <a:extLst>
            <a:ext uri="{FF2B5EF4-FFF2-40B4-BE49-F238E27FC236}">
              <a16:creationId xmlns:a16="http://schemas.microsoft.com/office/drawing/2014/main" xmlns="" id="{00000000-0008-0000-0100-000058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5" name="Text Box 50">
          <a:extLst>
            <a:ext uri="{FF2B5EF4-FFF2-40B4-BE49-F238E27FC236}">
              <a16:creationId xmlns:a16="http://schemas.microsoft.com/office/drawing/2014/main" xmlns="" id="{00000000-0008-0000-0100-000059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6" name="Text Box 52">
          <a:extLst>
            <a:ext uri="{FF2B5EF4-FFF2-40B4-BE49-F238E27FC236}">
              <a16:creationId xmlns:a16="http://schemas.microsoft.com/office/drawing/2014/main" xmlns="" id="{00000000-0008-0000-0100-00005A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47" name="Text Box 23">
          <a:extLst>
            <a:ext uri="{FF2B5EF4-FFF2-40B4-BE49-F238E27FC236}">
              <a16:creationId xmlns:a16="http://schemas.microsoft.com/office/drawing/2014/main" xmlns="" id="{00000000-0008-0000-0100-00005B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48" name="Text Box 24">
          <a:extLst>
            <a:ext uri="{FF2B5EF4-FFF2-40B4-BE49-F238E27FC236}">
              <a16:creationId xmlns:a16="http://schemas.microsoft.com/office/drawing/2014/main" xmlns="" id="{00000000-0008-0000-0100-00005C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49" name="Text Box 50">
          <a:extLst>
            <a:ext uri="{FF2B5EF4-FFF2-40B4-BE49-F238E27FC236}">
              <a16:creationId xmlns:a16="http://schemas.microsoft.com/office/drawing/2014/main" xmlns="" id="{00000000-0008-0000-0100-00005D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50" name="Text Box 52">
          <a:extLst>
            <a:ext uri="{FF2B5EF4-FFF2-40B4-BE49-F238E27FC236}">
              <a16:creationId xmlns:a16="http://schemas.microsoft.com/office/drawing/2014/main" xmlns="" id="{00000000-0008-0000-0100-00005E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51" name="Text Box 24">
          <a:extLst>
            <a:ext uri="{FF2B5EF4-FFF2-40B4-BE49-F238E27FC236}">
              <a16:creationId xmlns:a16="http://schemas.microsoft.com/office/drawing/2014/main" xmlns="" id="{00000000-0008-0000-0100-00005F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52" name="Text Box 50">
          <a:extLst>
            <a:ext uri="{FF2B5EF4-FFF2-40B4-BE49-F238E27FC236}">
              <a16:creationId xmlns:a16="http://schemas.microsoft.com/office/drawing/2014/main" xmlns="" id="{00000000-0008-0000-0100-000060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53" name="Text Box 52">
          <a:extLst>
            <a:ext uri="{FF2B5EF4-FFF2-40B4-BE49-F238E27FC236}">
              <a16:creationId xmlns:a16="http://schemas.microsoft.com/office/drawing/2014/main" xmlns="" id="{00000000-0008-0000-0100-000061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4" name="Text Box 23">
          <a:extLst>
            <a:ext uri="{FF2B5EF4-FFF2-40B4-BE49-F238E27FC236}">
              <a16:creationId xmlns:a16="http://schemas.microsoft.com/office/drawing/2014/main" xmlns="" id="{00000000-0008-0000-0100-000062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5" name="Text Box 24">
          <a:extLst>
            <a:ext uri="{FF2B5EF4-FFF2-40B4-BE49-F238E27FC236}">
              <a16:creationId xmlns:a16="http://schemas.microsoft.com/office/drawing/2014/main" xmlns="" id="{00000000-0008-0000-0100-000063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6" name="Text Box 50">
          <a:extLst>
            <a:ext uri="{FF2B5EF4-FFF2-40B4-BE49-F238E27FC236}">
              <a16:creationId xmlns:a16="http://schemas.microsoft.com/office/drawing/2014/main" xmlns="" id="{00000000-0008-0000-0100-000064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7" name="Text Box 52">
          <a:extLst>
            <a:ext uri="{FF2B5EF4-FFF2-40B4-BE49-F238E27FC236}">
              <a16:creationId xmlns:a16="http://schemas.microsoft.com/office/drawing/2014/main" xmlns="" id="{00000000-0008-0000-0100-000065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8" name="Text Box 24">
          <a:extLst>
            <a:ext uri="{FF2B5EF4-FFF2-40B4-BE49-F238E27FC236}">
              <a16:creationId xmlns:a16="http://schemas.microsoft.com/office/drawing/2014/main" xmlns="" id="{00000000-0008-0000-0100-000066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9" name="Text Box 50">
          <a:extLst>
            <a:ext uri="{FF2B5EF4-FFF2-40B4-BE49-F238E27FC236}">
              <a16:creationId xmlns:a16="http://schemas.microsoft.com/office/drawing/2014/main" xmlns="" id="{00000000-0008-0000-0100-000067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0" name="Text Box 52">
          <a:extLst>
            <a:ext uri="{FF2B5EF4-FFF2-40B4-BE49-F238E27FC236}">
              <a16:creationId xmlns:a16="http://schemas.microsoft.com/office/drawing/2014/main" xmlns="" id="{00000000-0008-0000-0100-000068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1" name="Text Box 23">
          <a:extLst>
            <a:ext uri="{FF2B5EF4-FFF2-40B4-BE49-F238E27FC236}">
              <a16:creationId xmlns:a16="http://schemas.microsoft.com/office/drawing/2014/main" xmlns="" id="{00000000-0008-0000-0100-000069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2" name="Text Box 24">
          <a:extLst>
            <a:ext uri="{FF2B5EF4-FFF2-40B4-BE49-F238E27FC236}">
              <a16:creationId xmlns:a16="http://schemas.microsoft.com/office/drawing/2014/main" xmlns="" id="{00000000-0008-0000-0100-00006A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3" name="Text Box 50">
          <a:extLst>
            <a:ext uri="{FF2B5EF4-FFF2-40B4-BE49-F238E27FC236}">
              <a16:creationId xmlns:a16="http://schemas.microsoft.com/office/drawing/2014/main" xmlns="" id="{00000000-0008-0000-0100-00006B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4" name="Text Box 52">
          <a:extLst>
            <a:ext uri="{FF2B5EF4-FFF2-40B4-BE49-F238E27FC236}">
              <a16:creationId xmlns:a16="http://schemas.microsoft.com/office/drawing/2014/main" xmlns="" id="{00000000-0008-0000-0100-00006C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5" name="Text Box 24">
          <a:extLst>
            <a:ext uri="{FF2B5EF4-FFF2-40B4-BE49-F238E27FC236}">
              <a16:creationId xmlns:a16="http://schemas.microsoft.com/office/drawing/2014/main" xmlns="" id="{00000000-0008-0000-0100-00006D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6" name="Text Box 50">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7" name="Text Box 52">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8" name="Text Box 23">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9" name="Text Box 24">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0" name="Text Box 50">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1" name="Text Box 52">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2" name="Text Box 24">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3" name="Text Box 50">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4" name="Text Box 52">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5"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6"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7"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8"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9"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0"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1"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2"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3"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4"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5"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6"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7"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8"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9"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0"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1"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2"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3"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4"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5"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6"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7"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8"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9"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0"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1"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2"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3"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4"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5"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6"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7"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8"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9"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0" name="Text Box 23">
          <a:extLst>
            <a:ext uri="{FF2B5EF4-FFF2-40B4-BE49-F238E27FC236}">
              <a16:creationId xmlns:a16="http://schemas.microsoft.com/office/drawing/2014/main" xmlns="" id="{00000000-0008-0000-0100-00004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1" name="Text Box 24">
          <a:extLst>
            <a:ext uri="{FF2B5EF4-FFF2-40B4-BE49-F238E27FC236}">
              <a16:creationId xmlns:a16="http://schemas.microsoft.com/office/drawing/2014/main" xmlns="" id="{00000000-0008-0000-0100-000047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2" name="Text Box 50">
          <a:extLst>
            <a:ext uri="{FF2B5EF4-FFF2-40B4-BE49-F238E27FC236}">
              <a16:creationId xmlns:a16="http://schemas.microsoft.com/office/drawing/2014/main" xmlns="" id="{00000000-0008-0000-0100-00004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3" name="Text Box 52">
          <a:extLst>
            <a:ext uri="{FF2B5EF4-FFF2-40B4-BE49-F238E27FC236}">
              <a16:creationId xmlns:a16="http://schemas.microsoft.com/office/drawing/2014/main" xmlns="" id="{00000000-0008-0000-0100-000049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4" name="Text Box 24">
          <a:extLst>
            <a:ext uri="{FF2B5EF4-FFF2-40B4-BE49-F238E27FC236}">
              <a16:creationId xmlns:a16="http://schemas.microsoft.com/office/drawing/2014/main" xmlns="" id="{00000000-0008-0000-0100-00004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5" name="Text Box 50">
          <a:extLst>
            <a:ext uri="{FF2B5EF4-FFF2-40B4-BE49-F238E27FC236}">
              <a16:creationId xmlns:a16="http://schemas.microsoft.com/office/drawing/2014/main" xmlns="" id="{00000000-0008-0000-0100-00004B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6" name="Text Box 52">
          <a:extLst>
            <a:ext uri="{FF2B5EF4-FFF2-40B4-BE49-F238E27FC236}">
              <a16:creationId xmlns:a16="http://schemas.microsoft.com/office/drawing/2014/main" xmlns="" id="{00000000-0008-0000-0100-00004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17" name="Text Box 23">
          <a:extLst>
            <a:ext uri="{FF2B5EF4-FFF2-40B4-BE49-F238E27FC236}">
              <a16:creationId xmlns:a16="http://schemas.microsoft.com/office/drawing/2014/main" xmlns="" id="{00000000-0008-0000-0100-00004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18" name="Text Box 24">
          <a:extLst>
            <a:ext uri="{FF2B5EF4-FFF2-40B4-BE49-F238E27FC236}">
              <a16:creationId xmlns:a16="http://schemas.microsoft.com/office/drawing/2014/main" xmlns="" id="{00000000-0008-0000-0100-00004E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19" name="Text Box 50">
          <a:extLst>
            <a:ext uri="{FF2B5EF4-FFF2-40B4-BE49-F238E27FC236}">
              <a16:creationId xmlns:a16="http://schemas.microsoft.com/office/drawing/2014/main" xmlns="" id="{00000000-0008-0000-0100-00004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20" name="Text Box 52">
          <a:extLst>
            <a:ext uri="{FF2B5EF4-FFF2-40B4-BE49-F238E27FC236}">
              <a16:creationId xmlns:a16="http://schemas.microsoft.com/office/drawing/2014/main" xmlns="" id="{00000000-0008-0000-0100-000050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21" name="Text Box 24">
          <a:extLst>
            <a:ext uri="{FF2B5EF4-FFF2-40B4-BE49-F238E27FC236}">
              <a16:creationId xmlns:a16="http://schemas.microsoft.com/office/drawing/2014/main" xmlns="" id="{00000000-0008-0000-0100-000051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22" name="Text Box 50">
          <a:extLst>
            <a:ext uri="{FF2B5EF4-FFF2-40B4-BE49-F238E27FC236}">
              <a16:creationId xmlns:a16="http://schemas.microsoft.com/office/drawing/2014/main" xmlns="" id="{00000000-0008-0000-0100-000052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23" name="Text Box 52">
          <a:extLst>
            <a:ext uri="{FF2B5EF4-FFF2-40B4-BE49-F238E27FC236}">
              <a16:creationId xmlns:a16="http://schemas.microsoft.com/office/drawing/2014/main" xmlns="" id="{00000000-0008-0000-0100-000053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4" name="Text Box 23">
          <a:extLst>
            <a:ext uri="{FF2B5EF4-FFF2-40B4-BE49-F238E27FC236}">
              <a16:creationId xmlns:a16="http://schemas.microsoft.com/office/drawing/2014/main" xmlns="" id="{00000000-0008-0000-0100-00005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5" name="Text Box 24">
          <a:extLst>
            <a:ext uri="{FF2B5EF4-FFF2-40B4-BE49-F238E27FC236}">
              <a16:creationId xmlns:a16="http://schemas.microsoft.com/office/drawing/2014/main" xmlns="" id="{00000000-0008-0000-0100-00005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6" name="Text Box 50">
          <a:extLst>
            <a:ext uri="{FF2B5EF4-FFF2-40B4-BE49-F238E27FC236}">
              <a16:creationId xmlns:a16="http://schemas.microsoft.com/office/drawing/2014/main" xmlns="" id="{00000000-0008-0000-0100-00005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7" name="Text Box 52">
          <a:extLst>
            <a:ext uri="{FF2B5EF4-FFF2-40B4-BE49-F238E27FC236}">
              <a16:creationId xmlns:a16="http://schemas.microsoft.com/office/drawing/2014/main" xmlns="" id="{00000000-0008-0000-0100-000057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8" name="Text Box 24">
          <a:extLst>
            <a:ext uri="{FF2B5EF4-FFF2-40B4-BE49-F238E27FC236}">
              <a16:creationId xmlns:a16="http://schemas.microsoft.com/office/drawing/2014/main" xmlns="" id="{00000000-0008-0000-0100-00005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9" name="Text Box 50">
          <a:extLst>
            <a:ext uri="{FF2B5EF4-FFF2-40B4-BE49-F238E27FC236}">
              <a16:creationId xmlns:a16="http://schemas.microsoft.com/office/drawing/2014/main" xmlns="" id="{00000000-0008-0000-0100-000059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30" name="Text Box 52">
          <a:extLst>
            <a:ext uri="{FF2B5EF4-FFF2-40B4-BE49-F238E27FC236}">
              <a16:creationId xmlns:a16="http://schemas.microsoft.com/office/drawing/2014/main" xmlns="" id="{00000000-0008-0000-0100-00005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1" name="Text Box 23">
          <a:extLst>
            <a:ext uri="{FF2B5EF4-FFF2-40B4-BE49-F238E27FC236}">
              <a16:creationId xmlns:a16="http://schemas.microsoft.com/office/drawing/2014/main" xmlns="" id="{00000000-0008-0000-0100-00005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2" name="Text Box 24">
          <a:extLst>
            <a:ext uri="{FF2B5EF4-FFF2-40B4-BE49-F238E27FC236}">
              <a16:creationId xmlns:a16="http://schemas.microsoft.com/office/drawing/2014/main" xmlns="" id="{00000000-0008-0000-0100-00005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3" name="Text Box 50">
          <a:extLst>
            <a:ext uri="{FF2B5EF4-FFF2-40B4-BE49-F238E27FC236}">
              <a16:creationId xmlns:a16="http://schemas.microsoft.com/office/drawing/2014/main" xmlns="" id="{00000000-0008-0000-0100-00005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4" name="Text Box 52">
          <a:extLst>
            <a:ext uri="{FF2B5EF4-FFF2-40B4-BE49-F238E27FC236}">
              <a16:creationId xmlns:a16="http://schemas.microsoft.com/office/drawing/2014/main" xmlns="" id="{00000000-0008-0000-0100-00005E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5" name="Text Box 24">
          <a:extLst>
            <a:ext uri="{FF2B5EF4-FFF2-40B4-BE49-F238E27FC236}">
              <a16:creationId xmlns:a16="http://schemas.microsoft.com/office/drawing/2014/main" xmlns="" id="{00000000-0008-0000-0100-00005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6" name="Text Box 50">
          <a:extLst>
            <a:ext uri="{FF2B5EF4-FFF2-40B4-BE49-F238E27FC236}">
              <a16:creationId xmlns:a16="http://schemas.microsoft.com/office/drawing/2014/main" xmlns="" id="{00000000-0008-0000-0100-000060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7" name="Text Box 52">
          <a:extLst>
            <a:ext uri="{FF2B5EF4-FFF2-40B4-BE49-F238E27FC236}">
              <a16:creationId xmlns:a16="http://schemas.microsoft.com/office/drawing/2014/main" xmlns="" id="{00000000-0008-0000-0100-000061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38" name="Text Box 23">
          <a:extLst>
            <a:ext uri="{FF2B5EF4-FFF2-40B4-BE49-F238E27FC236}">
              <a16:creationId xmlns:a16="http://schemas.microsoft.com/office/drawing/2014/main" xmlns="" id="{00000000-0008-0000-0100-00006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39" name="Text Box 24">
          <a:extLst>
            <a:ext uri="{FF2B5EF4-FFF2-40B4-BE49-F238E27FC236}">
              <a16:creationId xmlns:a16="http://schemas.microsoft.com/office/drawing/2014/main" xmlns="" id="{00000000-0008-0000-0100-00006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40" name="Text Box 50">
          <a:extLst>
            <a:ext uri="{FF2B5EF4-FFF2-40B4-BE49-F238E27FC236}">
              <a16:creationId xmlns:a16="http://schemas.microsoft.com/office/drawing/2014/main" xmlns="" id="{00000000-0008-0000-0100-00006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41" name="Text Box 52">
          <a:extLst>
            <a:ext uri="{FF2B5EF4-FFF2-40B4-BE49-F238E27FC236}">
              <a16:creationId xmlns:a16="http://schemas.microsoft.com/office/drawing/2014/main" xmlns="" id="{00000000-0008-0000-0100-00006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42" name="Text Box 24">
          <a:extLst>
            <a:ext uri="{FF2B5EF4-FFF2-40B4-BE49-F238E27FC236}">
              <a16:creationId xmlns:a16="http://schemas.microsoft.com/office/drawing/2014/main" xmlns="" id="{00000000-0008-0000-0100-00006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43" name="Text Box 50">
          <a:extLst>
            <a:ext uri="{FF2B5EF4-FFF2-40B4-BE49-F238E27FC236}">
              <a16:creationId xmlns:a16="http://schemas.microsoft.com/office/drawing/2014/main" xmlns="" id="{00000000-0008-0000-0100-000067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44" name="Text Box 52">
          <a:extLst>
            <a:ext uri="{FF2B5EF4-FFF2-40B4-BE49-F238E27FC236}">
              <a16:creationId xmlns:a16="http://schemas.microsoft.com/office/drawing/2014/main" xmlns="" id="{00000000-0008-0000-0100-00006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5" name="Text Box 23">
          <a:extLst>
            <a:ext uri="{FF2B5EF4-FFF2-40B4-BE49-F238E27FC236}">
              <a16:creationId xmlns:a16="http://schemas.microsoft.com/office/drawing/2014/main" xmlns="" id="{00000000-0008-0000-0100-00006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6" name="Text Box 24">
          <a:extLst>
            <a:ext uri="{FF2B5EF4-FFF2-40B4-BE49-F238E27FC236}">
              <a16:creationId xmlns:a16="http://schemas.microsoft.com/office/drawing/2014/main" xmlns="" id="{00000000-0008-0000-0100-00006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7" name="Text Box 50">
          <a:extLst>
            <a:ext uri="{FF2B5EF4-FFF2-40B4-BE49-F238E27FC236}">
              <a16:creationId xmlns:a16="http://schemas.microsoft.com/office/drawing/2014/main" xmlns="" id="{00000000-0008-0000-0100-00006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8" name="Text Box 52">
          <a:extLst>
            <a:ext uri="{FF2B5EF4-FFF2-40B4-BE49-F238E27FC236}">
              <a16:creationId xmlns:a16="http://schemas.microsoft.com/office/drawing/2014/main" xmlns="" id="{00000000-0008-0000-0100-00006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9" name="Text Box 24">
          <a:extLst>
            <a:ext uri="{FF2B5EF4-FFF2-40B4-BE49-F238E27FC236}">
              <a16:creationId xmlns:a16="http://schemas.microsoft.com/office/drawing/2014/main" xmlns="" id="{00000000-0008-0000-0100-00006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50" name="Text Box 50">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51" name="Text Box 52">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2" name="Text Box 23">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3" name="Text Box 24">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4" name="Text Box 50">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5" name="Text Box 52">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6" name="Text Box 24">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7" name="Text Box 50">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8" name="Text Box 52">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59"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0"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1"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2"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3"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4"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5"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6"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7"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8"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9"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0"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1"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2"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3"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4"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5"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6"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7"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8"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9"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0"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1"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2"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3"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4"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5"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6"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7"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8"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9"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0"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1"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2"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3"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4"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5"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6"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7"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8"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9"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0"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1"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2"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3"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4"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5"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6"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7"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8"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9"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0"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1"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2"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3"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4"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5"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6"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7"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8"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9"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0"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1"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2" name="Text Box 23">
          <a:extLst>
            <a:ext uri="{FF2B5EF4-FFF2-40B4-BE49-F238E27FC236}">
              <a16:creationId xmlns:a16="http://schemas.microsoft.com/office/drawing/2014/main" xmlns="" id="{00000000-0008-0000-0100-00004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3" name="Text Box 24">
          <a:extLst>
            <a:ext uri="{FF2B5EF4-FFF2-40B4-BE49-F238E27FC236}">
              <a16:creationId xmlns:a16="http://schemas.microsoft.com/office/drawing/2014/main" xmlns="" id="{00000000-0008-0000-0100-000047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4" name="Text Box 50">
          <a:extLst>
            <a:ext uri="{FF2B5EF4-FFF2-40B4-BE49-F238E27FC236}">
              <a16:creationId xmlns:a16="http://schemas.microsoft.com/office/drawing/2014/main" xmlns="" id="{00000000-0008-0000-0100-00004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5" name="Text Box 52">
          <a:extLst>
            <a:ext uri="{FF2B5EF4-FFF2-40B4-BE49-F238E27FC236}">
              <a16:creationId xmlns:a16="http://schemas.microsoft.com/office/drawing/2014/main" xmlns="" id="{00000000-0008-0000-0100-000049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6" name="Text Box 24">
          <a:extLst>
            <a:ext uri="{FF2B5EF4-FFF2-40B4-BE49-F238E27FC236}">
              <a16:creationId xmlns:a16="http://schemas.microsoft.com/office/drawing/2014/main" xmlns="" id="{00000000-0008-0000-0100-00004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7" name="Text Box 50">
          <a:extLst>
            <a:ext uri="{FF2B5EF4-FFF2-40B4-BE49-F238E27FC236}">
              <a16:creationId xmlns:a16="http://schemas.microsoft.com/office/drawing/2014/main" xmlns="" id="{00000000-0008-0000-0100-00004B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8" name="Text Box 52">
          <a:extLst>
            <a:ext uri="{FF2B5EF4-FFF2-40B4-BE49-F238E27FC236}">
              <a16:creationId xmlns:a16="http://schemas.microsoft.com/office/drawing/2014/main" xmlns="" id="{00000000-0008-0000-0100-00004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29" name="Text Box 23">
          <a:extLst>
            <a:ext uri="{FF2B5EF4-FFF2-40B4-BE49-F238E27FC236}">
              <a16:creationId xmlns:a16="http://schemas.microsoft.com/office/drawing/2014/main" xmlns="" id="{00000000-0008-0000-0100-00004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30" name="Text Box 24">
          <a:extLst>
            <a:ext uri="{FF2B5EF4-FFF2-40B4-BE49-F238E27FC236}">
              <a16:creationId xmlns:a16="http://schemas.microsoft.com/office/drawing/2014/main" xmlns="" id="{00000000-0008-0000-0100-00004E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31" name="Text Box 50">
          <a:extLst>
            <a:ext uri="{FF2B5EF4-FFF2-40B4-BE49-F238E27FC236}">
              <a16:creationId xmlns:a16="http://schemas.microsoft.com/office/drawing/2014/main" xmlns="" id="{00000000-0008-0000-0100-00004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32" name="Text Box 52">
          <a:extLst>
            <a:ext uri="{FF2B5EF4-FFF2-40B4-BE49-F238E27FC236}">
              <a16:creationId xmlns:a16="http://schemas.microsoft.com/office/drawing/2014/main" xmlns="" id="{00000000-0008-0000-0100-000050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33" name="Text Box 24">
          <a:extLst>
            <a:ext uri="{FF2B5EF4-FFF2-40B4-BE49-F238E27FC236}">
              <a16:creationId xmlns:a16="http://schemas.microsoft.com/office/drawing/2014/main" xmlns="" id="{00000000-0008-0000-0100-000051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34" name="Text Box 50">
          <a:extLst>
            <a:ext uri="{FF2B5EF4-FFF2-40B4-BE49-F238E27FC236}">
              <a16:creationId xmlns:a16="http://schemas.microsoft.com/office/drawing/2014/main" xmlns="" id="{00000000-0008-0000-0100-000052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35" name="Text Box 52">
          <a:extLst>
            <a:ext uri="{FF2B5EF4-FFF2-40B4-BE49-F238E27FC236}">
              <a16:creationId xmlns:a16="http://schemas.microsoft.com/office/drawing/2014/main" xmlns="" id="{00000000-0008-0000-0100-000053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36" name="Text Box 23">
          <a:extLst>
            <a:ext uri="{FF2B5EF4-FFF2-40B4-BE49-F238E27FC236}">
              <a16:creationId xmlns:a16="http://schemas.microsoft.com/office/drawing/2014/main" xmlns="" id="{00000000-0008-0000-0100-00005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37" name="Text Box 24">
          <a:extLst>
            <a:ext uri="{FF2B5EF4-FFF2-40B4-BE49-F238E27FC236}">
              <a16:creationId xmlns:a16="http://schemas.microsoft.com/office/drawing/2014/main" xmlns="" id="{00000000-0008-0000-0100-00005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38" name="Text Box 50">
          <a:extLst>
            <a:ext uri="{FF2B5EF4-FFF2-40B4-BE49-F238E27FC236}">
              <a16:creationId xmlns:a16="http://schemas.microsoft.com/office/drawing/2014/main" xmlns="" id="{00000000-0008-0000-0100-00005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39" name="Text Box 52">
          <a:extLst>
            <a:ext uri="{FF2B5EF4-FFF2-40B4-BE49-F238E27FC236}">
              <a16:creationId xmlns:a16="http://schemas.microsoft.com/office/drawing/2014/main" xmlns="" id="{00000000-0008-0000-0100-000057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40" name="Text Box 24">
          <a:extLst>
            <a:ext uri="{FF2B5EF4-FFF2-40B4-BE49-F238E27FC236}">
              <a16:creationId xmlns:a16="http://schemas.microsoft.com/office/drawing/2014/main" xmlns="" id="{00000000-0008-0000-0100-00005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41" name="Text Box 50">
          <a:extLst>
            <a:ext uri="{FF2B5EF4-FFF2-40B4-BE49-F238E27FC236}">
              <a16:creationId xmlns:a16="http://schemas.microsoft.com/office/drawing/2014/main" xmlns="" id="{00000000-0008-0000-0100-000059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42" name="Text Box 52">
          <a:extLst>
            <a:ext uri="{FF2B5EF4-FFF2-40B4-BE49-F238E27FC236}">
              <a16:creationId xmlns:a16="http://schemas.microsoft.com/office/drawing/2014/main" xmlns="" id="{00000000-0008-0000-0100-00005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43" name="Text Box 23">
          <a:extLst>
            <a:ext uri="{FF2B5EF4-FFF2-40B4-BE49-F238E27FC236}">
              <a16:creationId xmlns:a16="http://schemas.microsoft.com/office/drawing/2014/main" xmlns="" id="{00000000-0008-0000-0100-00005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44" name="Text Box 24">
          <a:extLst>
            <a:ext uri="{FF2B5EF4-FFF2-40B4-BE49-F238E27FC236}">
              <a16:creationId xmlns:a16="http://schemas.microsoft.com/office/drawing/2014/main" xmlns="" id="{00000000-0008-0000-0100-00005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45" name="Text Box 50">
          <a:extLst>
            <a:ext uri="{FF2B5EF4-FFF2-40B4-BE49-F238E27FC236}">
              <a16:creationId xmlns:a16="http://schemas.microsoft.com/office/drawing/2014/main" xmlns="" id="{00000000-0008-0000-0100-00005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46" name="Text Box 52">
          <a:extLst>
            <a:ext uri="{FF2B5EF4-FFF2-40B4-BE49-F238E27FC236}">
              <a16:creationId xmlns:a16="http://schemas.microsoft.com/office/drawing/2014/main" xmlns="" id="{00000000-0008-0000-0100-00005E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47" name="Text Box 24">
          <a:extLst>
            <a:ext uri="{FF2B5EF4-FFF2-40B4-BE49-F238E27FC236}">
              <a16:creationId xmlns:a16="http://schemas.microsoft.com/office/drawing/2014/main" xmlns="" id="{00000000-0008-0000-0100-00005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48" name="Text Box 50">
          <a:extLst>
            <a:ext uri="{FF2B5EF4-FFF2-40B4-BE49-F238E27FC236}">
              <a16:creationId xmlns:a16="http://schemas.microsoft.com/office/drawing/2014/main" xmlns="" id="{00000000-0008-0000-0100-000060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49" name="Text Box 52">
          <a:extLst>
            <a:ext uri="{FF2B5EF4-FFF2-40B4-BE49-F238E27FC236}">
              <a16:creationId xmlns:a16="http://schemas.microsoft.com/office/drawing/2014/main" xmlns="" id="{00000000-0008-0000-0100-000061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50" name="Text Box 23">
          <a:extLst>
            <a:ext uri="{FF2B5EF4-FFF2-40B4-BE49-F238E27FC236}">
              <a16:creationId xmlns:a16="http://schemas.microsoft.com/office/drawing/2014/main" xmlns="" id="{00000000-0008-0000-0100-00006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51" name="Text Box 24">
          <a:extLst>
            <a:ext uri="{FF2B5EF4-FFF2-40B4-BE49-F238E27FC236}">
              <a16:creationId xmlns:a16="http://schemas.microsoft.com/office/drawing/2014/main" xmlns="" id="{00000000-0008-0000-0100-00006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52" name="Text Box 50">
          <a:extLst>
            <a:ext uri="{FF2B5EF4-FFF2-40B4-BE49-F238E27FC236}">
              <a16:creationId xmlns:a16="http://schemas.microsoft.com/office/drawing/2014/main" xmlns="" id="{00000000-0008-0000-0100-00006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53" name="Text Box 52">
          <a:extLst>
            <a:ext uri="{FF2B5EF4-FFF2-40B4-BE49-F238E27FC236}">
              <a16:creationId xmlns:a16="http://schemas.microsoft.com/office/drawing/2014/main" xmlns="" id="{00000000-0008-0000-0100-00006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54" name="Text Box 24">
          <a:extLst>
            <a:ext uri="{FF2B5EF4-FFF2-40B4-BE49-F238E27FC236}">
              <a16:creationId xmlns:a16="http://schemas.microsoft.com/office/drawing/2014/main" xmlns="" id="{00000000-0008-0000-0100-00006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55" name="Text Box 50">
          <a:extLst>
            <a:ext uri="{FF2B5EF4-FFF2-40B4-BE49-F238E27FC236}">
              <a16:creationId xmlns:a16="http://schemas.microsoft.com/office/drawing/2014/main" xmlns="" id="{00000000-0008-0000-0100-000067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56" name="Text Box 52">
          <a:extLst>
            <a:ext uri="{FF2B5EF4-FFF2-40B4-BE49-F238E27FC236}">
              <a16:creationId xmlns:a16="http://schemas.microsoft.com/office/drawing/2014/main" xmlns="" id="{00000000-0008-0000-0100-00006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57" name="Text Box 23">
          <a:extLst>
            <a:ext uri="{FF2B5EF4-FFF2-40B4-BE49-F238E27FC236}">
              <a16:creationId xmlns:a16="http://schemas.microsoft.com/office/drawing/2014/main" xmlns="" id="{00000000-0008-0000-0100-00006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58" name="Text Box 24">
          <a:extLst>
            <a:ext uri="{FF2B5EF4-FFF2-40B4-BE49-F238E27FC236}">
              <a16:creationId xmlns:a16="http://schemas.microsoft.com/office/drawing/2014/main" xmlns="" id="{00000000-0008-0000-0100-00006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59" name="Text Box 50">
          <a:extLst>
            <a:ext uri="{FF2B5EF4-FFF2-40B4-BE49-F238E27FC236}">
              <a16:creationId xmlns:a16="http://schemas.microsoft.com/office/drawing/2014/main" xmlns="" id="{00000000-0008-0000-0100-00006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60" name="Text Box 52">
          <a:extLst>
            <a:ext uri="{FF2B5EF4-FFF2-40B4-BE49-F238E27FC236}">
              <a16:creationId xmlns:a16="http://schemas.microsoft.com/office/drawing/2014/main" xmlns="" id="{00000000-0008-0000-0100-00006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61" name="Text Box 24">
          <a:extLst>
            <a:ext uri="{FF2B5EF4-FFF2-40B4-BE49-F238E27FC236}">
              <a16:creationId xmlns:a16="http://schemas.microsoft.com/office/drawing/2014/main" xmlns="" id="{00000000-0008-0000-0100-00006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62" name="Text Box 50">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63" name="Text Box 52">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4" name="Text Box 23">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5" name="Text Box 24">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6" name="Text Box 50">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7" name="Text Box 52">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8" name="Text Box 24">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9" name="Text Box 50">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0" name="Text Box 52">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1"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2"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3"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4"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5"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6"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7"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8"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9"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0"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1"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2"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3"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4"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5"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6"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7"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8"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9"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0"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1"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2"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3"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4"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5"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6"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7"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8"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9"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0"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1"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2"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3"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4"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5"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6"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7"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8"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9"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0"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1"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2"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3"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4"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5"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6"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7"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8"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9"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0"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1"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2"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3"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4"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5"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6"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7"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8"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9"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0"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1"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2"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3"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4"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5"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6"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7"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8"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9"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0"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1"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2"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3"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4"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5"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6"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7"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8"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9"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0"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1"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2"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3"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4"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5"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6"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7"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8"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9"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0"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1"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CCF34A08-1535-202D-1F0D-9D103B30CC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C33F2FB5-31DD-07D7-0339-9DD99DAFC43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3340E5BA-8F33-77FA-F466-DF204DAE3B4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297"/>
  <sheetViews>
    <sheetView showGridLines="0" zoomScale="90" zoomScaleNormal="90" workbookViewId="0">
      <pane xSplit="3" ySplit="9" topLeftCell="D22" activePane="bottomRight" state="frozen"/>
      <selection pane="topRight" activeCell="D1" sqref="D1"/>
      <selection pane="bottomLeft" activeCell="A9" sqref="A9"/>
      <selection pane="bottomRight" activeCell="V43" sqref="V43"/>
    </sheetView>
  </sheetViews>
  <sheetFormatPr defaultColWidth="9" defaultRowHeight="12" customHeight="1"/>
  <cols>
    <col min="1" max="1" width="5.625" style="13" customWidth="1"/>
    <col min="2" max="2" width="7.625" style="13" customWidth="1"/>
    <col min="3" max="3" width="10.875" style="13" customWidth="1"/>
    <col min="4" max="9" width="7.625" style="13" customWidth="1"/>
    <col min="10" max="10" width="10.625" style="13" customWidth="1"/>
    <col min="11" max="12" width="7.625" style="14" customWidth="1"/>
    <col min="13" max="16" width="7.625" style="15" customWidth="1"/>
    <col min="17" max="17" width="10.625" style="15" customWidth="1"/>
    <col min="18" max="18" width="7.625" style="15" customWidth="1"/>
    <col min="19" max="19" width="6.625" style="15" customWidth="1"/>
    <col min="20" max="20" width="7.625" style="15" customWidth="1"/>
    <col min="21" max="21" width="6.625" style="15" customWidth="1"/>
    <col min="22" max="22" width="7.625" style="15" customWidth="1"/>
    <col min="23" max="23" width="6.625" style="15" customWidth="1"/>
    <col min="24" max="24" width="10.625" style="15" customWidth="1"/>
    <col min="25" max="25" width="7.375" style="15" customWidth="1"/>
    <col min="26" max="26" width="7.625" style="15" customWidth="1"/>
    <col min="27" max="27" width="6.625" style="15" customWidth="1"/>
    <col min="28" max="28" width="10.625" style="15" customWidth="1"/>
    <col min="29" max="35" width="6.625" style="15" customWidth="1"/>
    <col min="36" max="43" width="7.625" style="15" customWidth="1"/>
    <col min="44" max="45" width="10.625" style="15" customWidth="1"/>
    <col min="46" max="46" width="6.625" style="15" customWidth="1"/>
    <col min="47" max="47" width="7.625" style="15" customWidth="1"/>
    <col min="48" max="48" width="6.625" style="15" customWidth="1"/>
    <col min="49" max="49" width="7.625" style="15" customWidth="1"/>
    <col min="50" max="50" width="6.625" style="15" customWidth="1"/>
    <col min="51" max="51" width="7.625" style="15" customWidth="1"/>
    <col min="52" max="52" width="6.625" style="15" customWidth="1"/>
    <col min="53" max="53" width="7.625" style="15" customWidth="1"/>
    <col min="54" max="54" width="6.625" style="15" customWidth="1"/>
    <col min="55" max="16384" width="9" style="14"/>
  </cols>
  <sheetData>
    <row r="2" spans="1:54" s="10" customFormat="1" ht="15" customHeight="1">
      <c r="A2" s="4"/>
      <c r="B2" s="5" t="s">
        <v>36</v>
      </c>
      <c r="C2" s="4"/>
      <c r="D2" s="4"/>
      <c r="E2" s="6"/>
      <c r="F2" s="6"/>
      <c r="G2" s="6"/>
      <c r="H2" s="6"/>
      <c r="I2" s="6"/>
      <c r="J2" s="6"/>
      <c r="K2" s="7"/>
      <c r="L2" s="7"/>
      <c r="M2" s="8"/>
      <c r="N2" s="8"/>
      <c r="O2" s="8"/>
      <c r="P2" s="8"/>
      <c r="Q2" s="8"/>
      <c r="R2" s="8"/>
      <c r="S2" s="8"/>
      <c r="T2" s="8"/>
      <c r="U2" s="8"/>
      <c r="V2" s="8"/>
      <c r="W2" s="9"/>
      <c r="X2" s="8"/>
      <c r="Y2" s="8"/>
      <c r="Z2" s="8"/>
      <c r="AA2" s="9"/>
      <c r="AB2" s="8"/>
      <c r="AC2" s="8"/>
      <c r="AD2" s="8"/>
      <c r="AE2" s="8"/>
      <c r="AF2" s="8"/>
      <c r="AG2" s="8"/>
      <c r="AH2" s="8"/>
      <c r="AI2" s="8"/>
      <c r="AJ2" s="9"/>
      <c r="AK2" s="9"/>
      <c r="AL2" s="9"/>
      <c r="AM2" s="9"/>
      <c r="AN2" s="9"/>
      <c r="AO2" s="9"/>
      <c r="AP2" s="9"/>
      <c r="AQ2" s="9"/>
      <c r="AR2" s="9"/>
      <c r="AS2" s="9"/>
      <c r="AT2" s="9"/>
      <c r="AU2" s="9"/>
      <c r="AV2" s="9"/>
      <c r="AW2" s="9"/>
      <c r="AX2" s="9"/>
      <c r="AY2" s="9"/>
      <c r="AZ2" s="9"/>
      <c r="BA2" s="9"/>
      <c r="BB2" s="9"/>
    </row>
    <row r="3" spans="1:54" ht="12" customHeight="1">
      <c r="A3" s="11"/>
      <c r="B3" s="12"/>
      <c r="C3" s="11"/>
      <c r="D3" s="11"/>
      <c r="E3" s="11"/>
      <c r="F3" s="11"/>
      <c r="G3" s="11"/>
      <c r="H3" s="11"/>
    </row>
    <row r="4" spans="1:54" ht="12" customHeight="1">
      <c r="B4" s="16"/>
      <c r="C4" s="16"/>
      <c r="D4" s="16"/>
      <c r="E4" s="16"/>
      <c r="F4" s="16"/>
      <c r="G4" s="16"/>
      <c r="H4" s="16"/>
      <c r="I4" s="16"/>
      <c r="J4" s="17"/>
      <c r="AK4" s="18"/>
      <c r="AS4" s="18" t="s">
        <v>41</v>
      </c>
      <c r="BB4" s="18"/>
    </row>
    <row r="5" spans="1:54" ht="12" customHeight="1">
      <c r="B5" s="320" t="s">
        <v>14</v>
      </c>
      <c r="C5" s="321"/>
      <c r="D5" s="333" t="s">
        <v>42</v>
      </c>
      <c r="E5" s="310"/>
      <c r="F5" s="330"/>
      <c r="G5" s="331"/>
      <c r="H5" s="331"/>
      <c r="I5" s="331"/>
      <c r="J5" s="331"/>
      <c r="K5" s="331"/>
      <c r="L5" s="331"/>
      <c r="M5" s="331"/>
      <c r="N5" s="331"/>
      <c r="O5" s="331"/>
      <c r="P5" s="331"/>
      <c r="Q5" s="331"/>
      <c r="R5" s="331"/>
      <c r="S5" s="331"/>
      <c r="T5" s="331"/>
      <c r="U5" s="331"/>
      <c r="V5" s="331"/>
      <c r="W5" s="331"/>
      <c r="X5" s="331"/>
      <c r="Y5" s="331"/>
      <c r="Z5" s="331"/>
      <c r="AA5" s="331"/>
      <c r="AB5" s="331"/>
      <c r="AC5" s="332"/>
      <c r="AD5" s="141"/>
      <c r="AE5" s="141"/>
      <c r="AF5" s="141"/>
      <c r="AG5" s="141"/>
      <c r="AH5" s="141"/>
      <c r="AI5" s="141"/>
      <c r="AJ5" s="309" t="s">
        <v>249</v>
      </c>
      <c r="AK5" s="310"/>
      <c r="AL5" s="310"/>
      <c r="AM5" s="310"/>
      <c r="AN5" s="310"/>
      <c r="AO5" s="310"/>
      <c r="AP5" s="310"/>
      <c r="AQ5" s="311"/>
      <c r="AR5" s="306" t="s">
        <v>38</v>
      </c>
      <c r="AS5" s="317" t="s">
        <v>43</v>
      </c>
      <c r="AT5" s="14"/>
      <c r="AU5" s="14"/>
      <c r="AV5" s="14"/>
      <c r="AW5" s="14"/>
      <c r="AX5" s="14"/>
      <c r="AY5" s="14"/>
      <c r="AZ5" s="14"/>
      <c r="BA5" s="14"/>
      <c r="BB5" s="14"/>
    </row>
    <row r="6" spans="1:54" ht="12" customHeight="1">
      <c r="B6" s="322"/>
      <c r="C6" s="323"/>
      <c r="D6" s="334"/>
      <c r="E6" s="304"/>
      <c r="F6" s="315" t="s">
        <v>37</v>
      </c>
      <c r="G6" s="302"/>
      <c r="H6" s="328"/>
      <c r="I6" s="329"/>
      <c r="J6" s="335" t="s">
        <v>44</v>
      </c>
      <c r="K6" s="339"/>
      <c r="L6" s="315" t="s">
        <v>45</v>
      </c>
      <c r="M6" s="303"/>
      <c r="N6" s="315" t="s">
        <v>46</v>
      </c>
      <c r="O6" s="303"/>
      <c r="P6" s="335" t="s">
        <v>47</v>
      </c>
      <c r="Q6" s="339"/>
      <c r="R6" s="335" t="s">
        <v>48</v>
      </c>
      <c r="S6" s="339"/>
      <c r="T6" s="315" t="s">
        <v>49</v>
      </c>
      <c r="U6" s="302"/>
      <c r="V6" s="326"/>
      <c r="W6" s="327"/>
      <c r="X6" s="335" t="s">
        <v>50</v>
      </c>
      <c r="Y6" s="336"/>
      <c r="Z6" s="299"/>
      <c r="AA6" s="300"/>
      <c r="AB6" s="300"/>
      <c r="AC6" s="301"/>
      <c r="AD6" s="142"/>
      <c r="AE6" s="142"/>
      <c r="AF6" s="142"/>
      <c r="AG6" s="142"/>
      <c r="AH6" s="142"/>
      <c r="AI6" s="142"/>
      <c r="AJ6" s="312"/>
      <c r="AK6" s="313"/>
      <c r="AL6" s="313"/>
      <c r="AM6" s="313"/>
      <c r="AN6" s="313"/>
      <c r="AO6" s="313"/>
      <c r="AP6" s="313"/>
      <c r="AQ6" s="314"/>
      <c r="AR6" s="307"/>
      <c r="AS6" s="318"/>
      <c r="AT6" s="14"/>
      <c r="AU6" s="14"/>
      <c r="AV6" s="14"/>
      <c r="AW6" s="14"/>
      <c r="AX6" s="14"/>
      <c r="AY6" s="14"/>
      <c r="AZ6" s="14"/>
      <c r="BA6" s="14"/>
      <c r="BB6" s="14"/>
    </row>
    <row r="7" spans="1:54" ht="12" customHeight="1">
      <c r="B7" s="322"/>
      <c r="C7" s="323"/>
      <c r="D7" s="334"/>
      <c r="E7" s="304"/>
      <c r="F7" s="316"/>
      <c r="G7" s="304"/>
      <c r="H7" s="295" t="s">
        <v>15</v>
      </c>
      <c r="I7" s="296"/>
      <c r="J7" s="337"/>
      <c r="K7" s="340"/>
      <c r="L7" s="316"/>
      <c r="M7" s="305"/>
      <c r="N7" s="316"/>
      <c r="O7" s="305"/>
      <c r="P7" s="337"/>
      <c r="Q7" s="340"/>
      <c r="R7" s="337"/>
      <c r="S7" s="340"/>
      <c r="T7" s="316"/>
      <c r="U7" s="304"/>
      <c r="V7" s="295" t="s">
        <v>16</v>
      </c>
      <c r="W7" s="296"/>
      <c r="X7" s="337"/>
      <c r="Y7" s="338"/>
      <c r="Z7" s="295" t="s">
        <v>0</v>
      </c>
      <c r="AA7" s="296"/>
      <c r="AB7" s="315" t="s">
        <v>17</v>
      </c>
      <c r="AC7" s="302"/>
      <c r="AD7" s="143"/>
      <c r="AE7" s="143"/>
      <c r="AF7" s="143"/>
      <c r="AG7" s="143"/>
      <c r="AH7" s="143"/>
      <c r="AI7" s="191"/>
      <c r="AJ7" s="315" t="s">
        <v>250</v>
      </c>
      <c r="AK7" s="303"/>
      <c r="AL7" s="302" t="s">
        <v>238</v>
      </c>
      <c r="AM7" s="303"/>
      <c r="AN7" s="302" t="s">
        <v>239</v>
      </c>
      <c r="AO7" s="303"/>
      <c r="AP7" s="295" t="s">
        <v>248</v>
      </c>
      <c r="AQ7" s="296"/>
      <c r="AR7" s="307"/>
      <c r="AS7" s="318"/>
      <c r="AT7" s="14"/>
      <c r="AU7" s="14"/>
      <c r="AV7" s="14"/>
      <c r="AW7" s="14"/>
      <c r="AX7" s="14"/>
      <c r="AY7" s="14"/>
      <c r="AZ7" s="14"/>
      <c r="BA7" s="14"/>
      <c r="BB7" s="14"/>
    </row>
    <row r="8" spans="1:54" ht="12" customHeight="1">
      <c r="B8" s="322"/>
      <c r="C8" s="323"/>
      <c r="D8" s="334"/>
      <c r="E8" s="304"/>
      <c r="F8" s="316"/>
      <c r="G8" s="304"/>
      <c r="H8" s="297"/>
      <c r="I8" s="298"/>
      <c r="J8" s="337"/>
      <c r="K8" s="340"/>
      <c r="L8" s="316"/>
      <c r="M8" s="305"/>
      <c r="N8" s="316"/>
      <c r="O8" s="305"/>
      <c r="P8" s="337"/>
      <c r="Q8" s="340"/>
      <c r="R8" s="337"/>
      <c r="S8" s="340"/>
      <c r="T8" s="316"/>
      <c r="U8" s="304"/>
      <c r="V8" s="297"/>
      <c r="W8" s="298"/>
      <c r="X8" s="337"/>
      <c r="Y8" s="338"/>
      <c r="Z8" s="297"/>
      <c r="AA8" s="298"/>
      <c r="AB8" s="316"/>
      <c r="AC8" s="305"/>
      <c r="AD8" s="315" t="s">
        <v>210</v>
      </c>
      <c r="AE8" s="303"/>
      <c r="AF8" s="315" t="s">
        <v>211</v>
      </c>
      <c r="AG8" s="303"/>
      <c r="AH8" s="315" t="s">
        <v>212</v>
      </c>
      <c r="AI8" s="303"/>
      <c r="AJ8" s="316"/>
      <c r="AK8" s="305"/>
      <c r="AL8" s="304"/>
      <c r="AM8" s="305"/>
      <c r="AN8" s="304"/>
      <c r="AO8" s="305"/>
      <c r="AP8" s="297"/>
      <c r="AQ8" s="298"/>
      <c r="AR8" s="307"/>
      <c r="AS8" s="318"/>
      <c r="AT8" s="14"/>
      <c r="AU8" s="14"/>
      <c r="AV8" s="14"/>
      <c r="AW8" s="14"/>
      <c r="AX8" s="14"/>
      <c r="AY8" s="14"/>
      <c r="AZ8" s="14"/>
      <c r="BA8" s="14"/>
      <c r="BB8" s="14"/>
    </row>
    <row r="9" spans="1:54" ht="12" customHeight="1">
      <c r="B9" s="324"/>
      <c r="C9" s="325"/>
      <c r="D9" s="19"/>
      <c r="E9" s="20" t="s">
        <v>2</v>
      </c>
      <c r="F9" s="21"/>
      <c r="G9" s="20" t="s">
        <v>2</v>
      </c>
      <c r="H9" s="21"/>
      <c r="I9" s="20" t="s">
        <v>2</v>
      </c>
      <c r="J9" s="22"/>
      <c r="K9" s="20" t="s">
        <v>2</v>
      </c>
      <c r="L9" s="21"/>
      <c r="M9" s="20" t="s">
        <v>2</v>
      </c>
      <c r="N9" s="21"/>
      <c r="O9" s="20" t="s">
        <v>2</v>
      </c>
      <c r="P9" s="22"/>
      <c r="Q9" s="20" t="s">
        <v>2</v>
      </c>
      <c r="R9" s="23"/>
      <c r="S9" s="20" t="s">
        <v>2</v>
      </c>
      <c r="T9" s="24"/>
      <c r="U9" s="20" t="s">
        <v>2</v>
      </c>
      <c r="V9" s="21"/>
      <c r="W9" s="20" t="s">
        <v>2</v>
      </c>
      <c r="X9" s="23"/>
      <c r="Y9" s="20" t="s">
        <v>2</v>
      </c>
      <c r="Z9" s="21"/>
      <c r="AA9" s="20" t="s">
        <v>2</v>
      </c>
      <c r="AB9" s="21"/>
      <c r="AC9" s="20" t="s">
        <v>2</v>
      </c>
      <c r="AD9" s="144"/>
      <c r="AE9" s="20" t="s">
        <v>2</v>
      </c>
      <c r="AF9" s="144"/>
      <c r="AG9" s="20" t="s">
        <v>2</v>
      </c>
      <c r="AH9" s="144"/>
      <c r="AI9" s="20" t="s">
        <v>2</v>
      </c>
      <c r="AJ9" s="25"/>
      <c r="AK9" s="49" t="s">
        <v>2</v>
      </c>
      <c r="AL9" s="144"/>
      <c r="AM9" s="49" t="s">
        <v>2</v>
      </c>
      <c r="AN9" s="144"/>
      <c r="AO9" s="49" t="s">
        <v>2</v>
      </c>
      <c r="AP9" s="185"/>
      <c r="AQ9" s="49" t="s">
        <v>2</v>
      </c>
      <c r="AR9" s="308"/>
      <c r="AS9" s="319"/>
      <c r="AT9" s="14"/>
      <c r="AU9" s="14"/>
      <c r="AV9" s="14"/>
      <c r="AW9" s="14"/>
      <c r="AX9" s="14"/>
      <c r="AY9" s="14"/>
      <c r="AZ9" s="14"/>
      <c r="BA9" s="14"/>
      <c r="BB9" s="14"/>
    </row>
    <row r="10" spans="1:54" ht="12" customHeight="1">
      <c r="B10" s="34" t="s">
        <v>51</v>
      </c>
      <c r="C10" s="58" t="s">
        <v>39</v>
      </c>
      <c r="D10" s="103">
        <v>31230</v>
      </c>
      <c r="E10" s="104" t="s">
        <v>52</v>
      </c>
      <c r="F10" s="104">
        <v>14</v>
      </c>
      <c r="G10" s="104" t="s">
        <v>52</v>
      </c>
      <c r="H10" s="104"/>
      <c r="I10" s="104"/>
      <c r="J10" s="104">
        <f t="shared" ref="J10:J33" si="0">D10-F10</f>
        <v>31216</v>
      </c>
      <c r="K10" s="104" t="s">
        <v>52</v>
      </c>
      <c r="L10" s="190">
        <v>0</v>
      </c>
      <c r="M10" s="104" t="s">
        <v>52</v>
      </c>
      <c r="N10" s="104">
        <v>22</v>
      </c>
      <c r="O10" s="104" t="s">
        <v>52</v>
      </c>
      <c r="P10" s="104">
        <f t="shared" ref="P10:P33" si="1">N10-L10</f>
        <v>22</v>
      </c>
      <c r="Q10" s="104" t="s">
        <v>52</v>
      </c>
      <c r="R10" s="104">
        <f t="shared" ref="R10:R33" si="2">J10+P10</f>
        <v>31238</v>
      </c>
      <c r="S10" s="104" t="s">
        <v>52</v>
      </c>
      <c r="T10" s="104">
        <v>29684</v>
      </c>
      <c r="U10" s="104" t="s">
        <v>52</v>
      </c>
      <c r="V10" s="104"/>
      <c r="W10" s="104"/>
      <c r="X10" s="104">
        <f>R10-T10</f>
        <v>1554</v>
      </c>
      <c r="Y10" s="104" t="s">
        <v>52</v>
      </c>
      <c r="Z10" s="104"/>
      <c r="AA10" s="104"/>
      <c r="AB10" s="104"/>
      <c r="AC10" s="104"/>
      <c r="AD10" s="230"/>
      <c r="AE10" s="230"/>
      <c r="AF10" s="230"/>
      <c r="AG10" s="230"/>
      <c r="AH10" s="230"/>
      <c r="AI10" s="230"/>
      <c r="AJ10" s="28">
        <v>0</v>
      </c>
      <c r="AK10" s="42" t="s">
        <v>40</v>
      </c>
      <c r="AL10" s="28" t="s">
        <v>40</v>
      </c>
      <c r="AM10" s="28" t="s">
        <v>40</v>
      </c>
      <c r="AN10" s="28" t="s">
        <v>40</v>
      </c>
      <c r="AO10" s="28" t="s">
        <v>40</v>
      </c>
      <c r="AP10" s="28" t="s">
        <v>40</v>
      </c>
      <c r="AQ10" s="28" t="s">
        <v>40</v>
      </c>
      <c r="AR10" s="123">
        <f>T10/R10*100</f>
        <v>95.025289711249115</v>
      </c>
      <c r="AS10" s="124">
        <f>X10/R10*100</f>
        <v>4.9747102887508801</v>
      </c>
      <c r="AT10" s="14"/>
      <c r="AU10" s="14"/>
      <c r="AV10" s="14"/>
      <c r="AW10" s="14"/>
      <c r="AX10" s="14"/>
      <c r="AY10" s="14"/>
      <c r="AZ10" s="14"/>
      <c r="BA10" s="14"/>
      <c r="BB10" s="14"/>
    </row>
    <row r="11" spans="1:54" ht="12" customHeight="1">
      <c r="B11" s="31" t="s">
        <v>53</v>
      </c>
      <c r="C11" s="59" t="s">
        <v>54</v>
      </c>
      <c r="D11" s="74">
        <v>32601</v>
      </c>
      <c r="E11" s="95">
        <f t="shared" ref="E11:I33" si="3">D11/D10*100</f>
        <v>104.39000960614793</v>
      </c>
      <c r="F11" s="77">
        <v>20</v>
      </c>
      <c r="G11" s="95">
        <f>F11/F10*100</f>
        <v>142.85714285714286</v>
      </c>
      <c r="H11" s="77"/>
      <c r="I11" s="95"/>
      <c r="J11" s="77">
        <f t="shared" si="0"/>
        <v>32581</v>
      </c>
      <c r="K11" s="95">
        <f t="shared" ref="K11:K33" si="4">J11/J10*100</f>
        <v>104.37275756022552</v>
      </c>
      <c r="L11" s="189">
        <v>0</v>
      </c>
      <c r="M11" s="77" t="s">
        <v>260</v>
      </c>
      <c r="N11" s="77">
        <v>22</v>
      </c>
      <c r="O11" s="95">
        <f t="shared" ref="O11:Q33" si="5">N11/N10*100</f>
        <v>100</v>
      </c>
      <c r="P11" s="77">
        <f t="shared" si="1"/>
        <v>22</v>
      </c>
      <c r="Q11" s="95">
        <f>P11/P10*100</f>
        <v>100</v>
      </c>
      <c r="R11" s="77">
        <f t="shared" si="2"/>
        <v>32603</v>
      </c>
      <c r="S11" s="95">
        <f t="shared" ref="S11:S33" si="6">R11/R10*100</f>
        <v>104.36967795633522</v>
      </c>
      <c r="T11" s="77">
        <v>30821</v>
      </c>
      <c r="U11" s="95">
        <f t="shared" ref="U11:W33" si="7">T11/T10*100</f>
        <v>103.83034631451287</v>
      </c>
      <c r="V11" s="77"/>
      <c r="W11" s="95"/>
      <c r="X11" s="77">
        <f t="shared" ref="X11:X33" si="8">R11-T11</f>
        <v>1782</v>
      </c>
      <c r="Y11" s="95">
        <f t="shared" ref="Y11:Y33" si="9">X11/X10*100</f>
        <v>114.67181467181466</v>
      </c>
      <c r="Z11" s="77"/>
      <c r="AA11" s="95"/>
      <c r="AB11" s="77"/>
      <c r="AC11" s="95"/>
      <c r="AD11" s="168"/>
      <c r="AE11" s="168"/>
      <c r="AF11" s="168"/>
      <c r="AG11" s="168"/>
      <c r="AH11" s="168"/>
      <c r="AI11" s="168"/>
      <c r="AJ11" s="30">
        <v>0</v>
      </c>
      <c r="AK11" s="43" t="s">
        <v>40</v>
      </c>
      <c r="AL11" s="186" t="s">
        <v>40</v>
      </c>
      <c r="AM11" s="186" t="s">
        <v>40</v>
      </c>
      <c r="AN11" s="186" t="s">
        <v>40</v>
      </c>
      <c r="AO11" s="186" t="s">
        <v>40</v>
      </c>
      <c r="AP11" s="186" t="s">
        <v>40</v>
      </c>
      <c r="AQ11" s="186" t="s">
        <v>40</v>
      </c>
      <c r="AR11" s="97">
        <f t="shared" ref="AR11:AR33" si="10">T11/R11*100</f>
        <v>94.534245314848334</v>
      </c>
      <c r="AS11" s="98">
        <f t="shared" ref="AS11:AS33" si="11">X11/R11*100</f>
        <v>5.4657546851516736</v>
      </c>
      <c r="AT11" s="14"/>
      <c r="AU11" s="14"/>
      <c r="AV11" s="14"/>
      <c r="AW11" s="14"/>
      <c r="AX11" s="14"/>
      <c r="AY11" s="14"/>
      <c r="AZ11" s="14"/>
      <c r="BA11" s="14"/>
      <c r="BB11" s="14"/>
    </row>
    <row r="12" spans="1:54" ht="12" customHeight="1">
      <c r="B12" s="31" t="s">
        <v>55</v>
      </c>
      <c r="C12" s="59" t="s">
        <v>10</v>
      </c>
      <c r="D12" s="72">
        <v>35149</v>
      </c>
      <c r="E12" s="89">
        <f t="shared" si="3"/>
        <v>107.81571117450386</v>
      </c>
      <c r="F12" s="75">
        <v>23</v>
      </c>
      <c r="G12" s="89">
        <f t="shared" si="3"/>
        <v>114.99999999999999</v>
      </c>
      <c r="H12" s="75"/>
      <c r="I12" s="89"/>
      <c r="J12" s="75">
        <f t="shared" si="0"/>
        <v>35126</v>
      </c>
      <c r="K12" s="89">
        <f t="shared" si="4"/>
        <v>107.81130106503791</v>
      </c>
      <c r="L12" s="75">
        <v>31</v>
      </c>
      <c r="M12" s="75" t="s">
        <v>52</v>
      </c>
      <c r="N12" s="75">
        <v>32</v>
      </c>
      <c r="O12" s="89">
        <f t="shared" si="5"/>
        <v>145.45454545454547</v>
      </c>
      <c r="P12" s="75">
        <f t="shared" si="1"/>
        <v>1</v>
      </c>
      <c r="Q12" s="89">
        <f t="shared" si="5"/>
        <v>4.5454545454545459</v>
      </c>
      <c r="R12" s="75">
        <f t="shared" si="2"/>
        <v>35127</v>
      </c>
      <c r="S12" s="89">
        <f t="shared" si="6"/>
        <v>107.74161886942919</v>
      </c>
      <c r="T12" s="75">
        <v>32773</v>
      </c>
      <c r="U12" s="89">
        <f t="shared" si="7"/>
        <v>106.3333441484702</v>
      </c>
      <c r="V12" s="75"/>
      <c r="W12" s="89"/>
      <c r="X12" s="75">
        <f t="shared" si="8"/>
        <v>2354</v>
      </c>
      <c r="Y12" s="89">
        <f t="shared" si="9"/>
        <v>132.09876543209879</v>
      </c>
      <c r="Z12" s="75"/>
      <c r="AA12" s="89"/>
      <c r="AB12" s="75"/>
      <c r="AC12" s="89"/>
      <c r="AD12" s="111"/>
      <c r="AE12" s="111"/>
      <c r="AF12" s="111"/>
      <c r="AG12" s="111"/>
      <c r="AH12" s="111"/>
      <c r="AI12" s="111"/>
      <c r="AJ12" s="33">
        <v>0</v>
      </c>
      <c r="AK12" s="153" t="s">
        <v>40</v>
      </c>
      <c r="AL12" s="32" t="s">
        <v>40</v>
      </c>
      <c r="AM12" s="32" t="s">
        <v>40</v>
      </c>
      <c r="AN12" s="32" t="s">
        <v>40</v>
      </c>
      <c r="AO12" s="32" t="s">
        <v>40</v>
      </c>
      <c r="AP12" s="32" t="s">
        <v>40</v>
      </c>
      <c r="AQ12" s="32" t="s">
        <v>40</v>
      </c>
      <c r="AR12" s="91">
        <f t="shared" si="10"/>
        <v>93.298602214820505</v>
      </c>
      <c r="AS12" s="92">
        <f t="shared" si="11"/>
        <v>6.7013977851794913</v>
      </c>
      <c r="AT12" s="112"/>
      <c r="AU12" s="115"/>
      <c r="AV12" s="14"/>
      <c r="AW12" s="14"/>
      <c r="AX12" s="14"/>
      <c r="AY12" s="14"/>
      <c r="AZ12" s="14"/>
      <c r="BA12" s="14"/>
      <c r="BB12" s="14"/>
    </row>
    <row r="13" spans="1:54" ht="12" customHeight="1">
      <c r="B13" s="31" t="s">
        <v>56</v>
      </c>
      <c r="C13" s="59" t="s">
        <v>11</v>
      </c>
      <c r="D13" s="72">
        <v>35719</v>
      </c>
      <c r="E13" s="89">
        <f t="shared" si="3"/>
        <v>101.62166775726193</v>
      </c>
      <c r="F13" s="75">
        <v>93</v>
      </c>
      <c r="G13" s="89">
        <f t="shared" si="3"/>
        <v>404.34782608695656</v>
      </c>
      <c r="H13" s="75"/>
      <c r="I13" s="89"/>
      <c r="J13" s="75">
        <f t="shared" si="0"/>
        <v>35626</v>
      </c>
      <c r="K13" s="89">
        <f t="shared" si="4"/>
        <v>101.42344701930195</v>
      </c>
      <c r="L13" s="189">
        <v>0</v>
      </c>
      <c r="M13" s="75" t="s">
        <v>260</v>
      </c>
      <c r="N13" s="75">
        <v>559</v>
      </c>
      <c r="O13" s="89">
        <f>N13/N12*100</f>
        <v>1746.875</v>
      </c>
      <c r="P13" s="75">
        <f t="shared" si="1"/>
        <v>559</v>
      </c>
      <c r="Q13" s="89">
        <f>P13/P12*100</f>
        <v>55900</v>
      </c>
      <c r="R13" s="75">
        <f t="shared" si="2"/>
        <v>36185</v>
      </c>
      <c r="S13" s="89">
        <f t="shared" si="6"/>
        <v>103.01192814644007</v>
      </c>
      <c r="T13" s="75">
        <v>33966</v>
      </c>
      <c r="U13" s="89">
        <f t="shared" si="7"/>
        <v>103.64019162115157</v>
      </c>
      <c r="V13" s="75"/>
      <c r="W13" s="89"/>
      <c r="X13" s="75">
        <f t="shared" si="8"/>
        <v>2219</v>
      </c>
      <c r="Y13" s="89">
        <f t="shared" si="9"/>
        <v>94.265080713678842</v>
      </c>
      <c r="Z13" s="75"/>
      <c r="AA13" s="89"/>
      <c r="AB13" s="75"/>
      <c r="AC13" s="89"/>
      <c r="AD13" s="111"/>
      <c r="AE13" s="111"/>
      <c r="AF13" s="111"/>
      <c r="AG13" s="111"/>
      <c r="AH13" s="111"/>
      <c r="AI13" s="111"/>
      <c r="AJ13" s="33">
        <v>0</v>
      </c>
      <c r="AK13" s="153" t="s">
        <v>40</v>
      </c>
      <c r="AL13" s="32" t="s">
        <v>40</v>
      </c>
      <c r="AM13" s="32" t="s">
        <v>40</v>
      </c>
      <c r="AN13" s="32" t="s">
        <v>40</v>
      </c>
      <c r="AO13" s="32" t="s">
        <v>40</v>
      </c>
      <c r="AP13" s="32" t="s">
        <v>40</v>
      </c>
      <c r="AQ13" s="32" t="s">
        <v>40</v>
      </c>
      <c r="AR13" s="91">
        <f>T13/R13*100</f>
        <v>93.867624706370052</v>
      </c>
      <c r="AS13" s="92">
        <f>X13/R13*100</f>
        <v>6.1323752936299574</v>
      </c>
      <c r="AT13" s="112"/>
      <c r="AU13" s="115"/>
      <c r="AV13" s="14"/>
      <c r="AW13" s="14"/>
      <c r="AX13" s="14"/>
      <c r="AY13" s="14"/>
      <c r="AZ13" s="14"/>
      <c r="BA13" s="14"/>
      <c r="BB13" s="14"/>
    </row>
    <row r="14" spans="1:54" ht="12" customHeight="1">
      <c r="B14" s="31" t="s">
        <v>57</v>
      </c>
      <c r="C14" s="59" t="s">
        <v>3</v>
      </c>
      <c r="D14" s="72">
        <v>36945</v>
      </c>
      <c r="E14" s="89">
        <f t="shared" si="3"/>
        <v>103.43234693020523</v>
      </c>
      <c r="F14" s="75">
        <v>55</v>
      </c>
      <c r="G14" s="89">
        <f t="shared" si="3"/>
        <v>59.13978494623656</v>
      </c>
      <c r="H14" s="75"/>
      <c r="I14" s="89"/>
      <c r="J14" s="75">
        <f t="shared" si="0"/>
        <v>36890</v>
      </c>
      <c r="K14" s="89">
        <f t="shared" si="4"/>
        <v>103.54797058328187</v>
      </c>
      <c r="L14" s="189">
        <v>0</v>
      </c>
      <c r="M14" s="75" t="s">
        <v>52</v>
      </c>
      <c r="N14" s="75">
        <v>465</v>
      </c>
      <c r="O14" s="89">
        <f t="shared" si="5"/>
        <v>83.18425760286226</v>
      </c>
      <c r="P14" s="75">
        <f t="shared" si="1"/>
        <v>465</v>
      </c>
      <c r="Q14" s="89">
        <f t="shared" si="5"/>
        <v>83.18425760286226</v>
      </c>
      <c r="R14" s="75">
        <f t="shared" si="2"/>
        <v>37355</v>
      </c>
      <c r="S14" s="89">
        <f t="shared" si="6"/>
        <v>103.23338399889457</v>
      </c>
      <c r="T14" s="75">
        <v>35452</v>
      </c>
      <c r="U14" s="89">
        <f t="shared" si="7"/>
        <v>104.37496319849262</v>
      </c>
      <c r="V14" s="75"/>
      <c r="W14" s="89"/>
      <c r="X14" s="75">
        <f t="shared" si="8"/>
        <v>1903</v>
      </c>
      <c r="Y14" s="89">
        <f t="shared" si="9"/>
        <v>85.759351059035609</v>
      </c>
      <c r="Z14" s="75"/>
      <c r="AA14" s="89"/>
      <c r="AB14" s="75"/>
      <c r="AC14" s="90"/>
      <c r="AD14" s="231"/>
      <c r="AE14" s="231"/>
      <c r="AF14" s="231"/>
      <c r="AG14" s="231"/>
      <c r="AH14" s="231"/>
      <c r="AI14" s="231"/>
      <c r="AJ14" s="33">
        <v>0</v>
      </c>
      <c r="AK14" s="153" t="s">
        <v>40</v>
      </c>
      <c r="AL14" s="32" t="s">
        <v>40</v>
      </c>
      <c r="AM14" s="32" t="s">
        <v>40</v>
      </c>
      <c r="AN14" s="32" t="s">
        <v>40</v>
      </c>
      <c r="AO14" s="32" t="s">
        <v>40</v>
      </c>
      <c r="AP14" s="32" t="s">
        <v>40</v>
      </c>
      <c r="AQ14" s="32" t="s">
        <v>40</v>
      </c>
      <c r="AR14" s="91">
        <f t="shared" si="10"/>
        <v>94.905635122473569</v>
      </c>
      <c r="AS14" s="92">
        <f t="shared" si="11"/>
        <v>5.0943648775264352</v>
      </c>
      <c r="AT14" s="112"/>
      <c r="AU14" s="115"/>
      <c r="AV14" s="14"/>
      <c r="AW14" s="14"/>
      <c r="AX14" s="14"/>
      <c r="AY14" s="14"/>
      <c r="AZ14" s="14"/>
      <c r="BA14" s="14"/>
      <c r="BB14" s="14"/>
    </row>
    <row r="15" spans="1:54" ht="12" customHeight="1">
      <c r="B15" s="27" t="s">
        <v>58</v>
      </c>
      <c r="C15" s="59" t="s">
        <v>4</v>
      </c>
      <c r="D15" s="73">
        <v>37419</v>
      </c>
      <c r="E15" s="93">
        <f t="shared" si="3"/>
        <v>101.28298822574095</v>
      </c>
      <c r="F15" s="76">
        <v>48</v>
      </c>
      <c r="G15" s="93">
        <f t="shared" si="3"/>
        <v>87.272727272727266</v>
      </c>
      <c r="H15" s="76"/>
      <c r="I15" s="93"/>
      <c r="J15" s="76">
        <f t="shared" si="0"/>
        <v>37371</v>
      </c>
      <c r="K15" s="93">
        <f t="shared" si="4"/>
        <v>101.30387638926538</v>
      </c>
      <c r="L15" s="76">
        <v>42</v>
      </c>
      <c r="M15" s="76" t="s">
        <v>52</v>
      </c>
      <c r="N15" s="76">
        <v>304</v>
      </c>
      <c r="O15" s="93">
        <f t="shared" si="5"/>
        <v>65.376344086021504</v>
      </c>
      <c r="P15" s="76">
        <f t="shared" si="1"/>
        <v>262</v>
      </c>
      <c r="Q15" s="93">
        <f t="shared" si="5"/>
        <v>56.344086021505376</v>
      </c>
      <c r="R15" s="76">
        <f t="shared" si="2"/>
        <v>37633</v>
      </c>
      <c r="S15" s="93">
        <f t="shared" si="6"/>
        <v>100.74421094900281</v>
      </c>
      <c r="T15" s="76">
        <v>35778</v>
      </c>
      <c r="U15" s="93">
        <f t="shared" si="7"/>
        <v>100.91955319869119</v>
      </c>
      <c r="V15" s="76"/>
      <c r="W15" s="93"/>
      <c r="X15" s="76">
        <f t="shared" si="8"/>
        <v>1855</v>
      </c>
      <c r="Y15" s="93">
        <f t="shared" si="9"/>
        <v>97.477666841828693</v>
      </c>
      <c r="Z15" s="76"/>
      <c r="AA15" s="93"/>
      <c r="AB15" s="76"/>
      <c r="AC15" s="94"/>
      <c r="AD15" s="232"/>
      <c r="AE15" s="232"/>
      <c r="AF15" s="232"/>
      <c r="AG15" s="232"/>
      <c r="AH15" s="232"/>
      <c r="AI15" s="232"/>
      <c r="AJ15" s="126">
        <v>42</v>
      </c>
      <c r="AK15" s="154" t="s">
        <v>40</v>
      </c>
      <c r="AL15" s="125" t="s">
        <v>40</v>
      </c>
      <c r="AM15" s="125" t="s">
        <v>40</v>
      </c>
      <c r="AN15" s="125" t="s">
        <v>40</v>
      </c>
      <c r="AO15" s="125" t="s">
        <v>40</v>
      </c>
      <c r="AP15" s="125" t="s">
        <v>40</v>
      </c>
      <c r="AQ15" s="125" t="s">
        <v>40</v>
      </c>
      <c r="AR15" s="99">
        <f t="shared" si="10"/>
        <v>95.07081550766614</v>
      </c>
      <c r="AS15" s="100">
        <f t="shared" si="11"/>
        <v>4.9291844923338557</v>
      </c>
      <c r="AT15" s="112"/>
      <c r="AU15" s="115"/>
      <c r="AV15" s="14"/>
      <c r="AW15" s="14"/>
      <c r="AX15" s="14"/>
      <c r="AY15" s="14"/>
      <c r="AZ15" s="14"/>
      <c r="BA15" s="14"/>
      <c r="BB15" s="14"/>
    </row>
    <row r="16" spans="1:54" ht="12" customHeight="1">
      <c r="B16" s="29" t="s">
        <v>59</v>
      </c>
      <c r="C16" s="60" t="s">
        <v>5</v>
      </c>
      <c r="D16" s="74">
        <v>37244</v>
      </c>
      <c r="E16" s="95">
        <f t="shared" si="3"/>
        <v>99.532323151340236</v>
      </c>
      <c r="F16" s="77">
        <v>23</v>
      </c>
      <c r="G16" s="95">
        <f t="shared" si="3"/>
        <v>47.916666666666671</v>
      </c>
      <c r="H16" s="77"/>
      <c r="I16" s="95"/>
      <c r="J16" s="77">
        <f t="shared" si="0"/>
        <v>37221</v>
      </c>
      <c r="K16" s="95">
        <f t="shared" si="4"/>
        <v>99.59861925022075</v>
      </c>
      <c r="L16" s="189">
        <v>0</v>
      </c>
      <c r="M16" s="75" t="s">
        <v>52</v>
      </c>
      <c r="N16" s="77">
        <v>259</v>
      </c>
      <c r="O16" s="95">
        <f t="shared" si="5"/>
        <v>85.19736842105263</v>
      </c>
      <c r="P16" s="77">
        <f t="shared" si="1"/>
        <v>259</v>
      </c>
      <c r="Q16" s="95">
        <f>P16/P15*100</f>
        <v>98.854961832061079</v>
      </c>
      <c r="R16" s="77">
        <f t="shared" si="2"/>
        <v>37480</v>
      </c>
      <c r="S16" s="96">
        <f t="shared" si="6"/>
        <v>99.593441925969231</v>
      </c>
      <c r="T16" s="77">
        <v>35662</v>
      </c>
      <c r="U16" s="95">
        <f t="shared" si="7"/>
        <v>99.675778411314226</v>
      </c>
      <c r="V16" s="77"/>
      <c r="W16" s="95"/>
      <c r="X16" s="75">
        <f t="shared" si="8"/>
        <v>1818</v>
      </c>
      <c r="Y16" s="95">
        <f t="shared" si="9"/>
        <v>98.005390835579519</v>
      </c>
      <c r="Z16" s="77"/>
      <c r="AA16" s="95"/>
      <c r="AB16" s="77"/>
      <c r="AC16" s="96"/>
      <c r="AD16" s="233"/>
      <c r="AE16" s="233"/>
      <c r="AF16" s="233"/>
      <c r="AG16" s="233"/>
      <c r="AH16" s="233"/>
      <c r="AI16" s="233"/>
      <c r="AJ16" s="30">
        <v>0</v>
      </c>
      <c r="AK16" s="43" t="s">
        <v>40</v>
      </c>
      <c r="AL16" s="32" t="s">
        <v>40</v>
      </c>
      <c r="AM16" s="32" t="s">
        <v>40</v>
      </c>
      <c r="AN16" s="32" t="s">
        <v>40</v>
      </c>
      <c r="AO16" s="32" t="s">
        <v>40</v>
      </c>
      <c r="AP16" s="32" t="s">
        <v>40</v>
      </c>
      <c r="AQ16" s="32" t="s">
        <v>40</v>
      </c>
      <c r="AR16" s="91">
        <f t="shared" si="10"/>
        <v>95.149413020277478</v>
      </c>
      <c r="AS16" s="92">
        <f t="shared" si="11"/>
        <v>4.850586979722519</v>
      </c>
      <c r="AT16" s="112"/>
      <c r="AU16" s="115"/>
      <c r="AV16" s="14"/>
      <c r="AW16" s="14"/>
      <c r="AX16" s="14"/>
      <c r="AY16" s="14"/>
      <c r="AZ16" s="14"/>
      <c r="BA16" s="14"/>
      <c r="BB16" s="14"/>
    </row>
    <row r="17" spans="1:54" ht="12" customHeight="1">
      <c r="B17" s="31" t="s">
        <v>60</v>
      </c>
      <c r="C17" s="59" t="s">
        <v>6</v>
      </c>
      <c r="D17" s="72">
        <v>38448</v>
      </c>
      <c r="E17" s="89">
        <f t="shared" si="3"/>
        <v>103.23273547417034</v>
      </c>
      <c r="F17" s="75">
        <v>37</v>
      </c>
      <c r="G17" s="89">
        <f t="shared" si="3"/>
        <v>160.86956521739131</v>
      </c>
      <c r="H17" s="75"/>
      <c r="I17" s="89"/>
      <c r="J17" s="75">
        <f t="shared" si="0"/>
        <v>38411</v>
      </c>
      <c r="K17" s="89">
        <f t="shared" si="4"/>
        <v>103.19711990542973</v>
      </c>
      <c r="L17" s="189">
        <v>0</v>
      </c>
      <c r="M17" s="75" t="s">
        <v>52</v>
      </c>
      <c r="N17" s="75">
        <v>1872</v>
      </c>
      <c r="O17" s="89">
        <f t="shared" si="5"/>
        <v>722.7799227799228</v>
      </c>
      <c r="P17" s="75">
        <f t="shared" si="1"/>
        <v>1872</v>
      </c>
      <c r="Q17" s="89">
        <f t="shared" si="5"/>
        <v>722.7799227799228</v>
      </c>
      <c r="R17" s="75">
        <f t="shared" si="2"/>
        <v>40283</v>
      </c>
      <c r="S17" s="90">
        <f t="shared" si="6"/>
        <v>107.4786552828175</v>
      </c>
      <c r="T17" s="75">
        <v>38583</v>
      </c>
      <c r="U17" s="89">
        <f t="shared" si="7"/>
        <v>108.19079131849027</v>
      </c>
      <c r="V17" s="75"/>
      <c r="W17" s="89"/>
      <c r="X17" s="75">
        <f t="shared" si="8"/>
        <v>1700</v>
      </c>
      <c r="Y17" s="89">
        <f t="shared" si="9"/>
        <v>93.509350935093508</v>
      </c>
      <c r="Z17" s="75"/>
      <c r="AA17" s="89"/>
      <c r="AB17" s="75"/>
      <c r="AC17" s="90"/>
      <c r="AD17" s="231"/>
      <c r="AE17" s="231"/>
      <c r="AF17" s="231"/>
      <c r="AG17" s="231"/>
      <c r="AH17" s="231"/>
      <c r="AI17" s="231"/>
      <c r="AJ17" s="33">
        <v>0</v>
      </c>
      <c r="AK17" s="153" t="s">
        <v>40</v>
      </c>
      <c r="AL17" s="32" t="s">
        <v>40</v>
      </c>
      <c r="AM17" s="32" t="s">
        <v>40</v>
      </c>
      <c r="AN17" s="32" t="s">
        <v>40</v>
      </c>
      <c r="AO17" s="32" t="s">
        <v>40</v>
      </c>
      <c r="AP17" s="32" t="s">
        <v>40</v>
      </c>
      <c r="AQ17" s="32" t="s">
        <v>40</v>
      </c>
      <c r="AR17" s="91">
        <f t="shared" si="10"/>
        <v>95.779857508129979</v>
      </c>
      <c r="AS17" s="92">
        <f t="shared" si="11"/>
        <v>4.2201424918700194</v>
      </c>
      <c r="AT17" s="112"/>
      <c r="AU17" s="115"/>
      <c r="AV17" s="14"/>
      <c r="AW17" s="14"/>
      <c r="AX17" s="14"/>
      <c r="AY17" s="14"/>
      <c r="AZ17" s="14"/>
      <c r="BA17" s="14"/>
      <c r="BB17" s="14"/>
    </row>
    <row r="18" spans="1:54" s="84" customFormat="1" ht="12" customHeight="1">
      <c r="A18" s="81"/>
      <c r="B18" s="31" t="s">
        <v>61</v>
      </c>
      <c r="C18" s="59" t="s">
        <v>7</v>
      </c>
      <c r="D18" s="82">
        <f>SUM(月次!D10:D21)</f>
        <v>38377</v>
      </c>
      <c r="E18" s="86">
        <f t="shared" si="3"/>
        <v>99.815334997919265</v>
      </c>
      <c r="F18" s="83">
        <f>SUM(月次!F10:F21)</f>
        <v>32</v>
      </c>
      <c r="G18" s="86">
        <f t="shared" si="3"/>
        <v>86.486486486486484</v>
      </c>
      <c r="H18" s="83"/>
      <c r="I18" s="85"/>
      <c r="J18" s="83">
        <f t="shared" si="0"/>
        <v>38345</v>
      </c>
      <c r="K18" s="86">
        <f t="shared" si="4"/>
        <v>99.8281742209263</v>
      </c>
      <c r="L18" s="189">
        <v>0</v>
      </c>
      <c r="M18" s="75" t="s">
        <v>52</v>
      </c>
      <c r="N18" s="83">
        <f>SUM(月次!N10:N21)</f>
        <v>1787</v>
      </c>
      <c r="O18" s="85">
        <f t="shared" si="5"/>
        <v>95.459401709401718</v>
      </c>
      <c r="P18" s="83">
        <f t="shared" si="1"/>
        <v>1787</v>
      </c>
      <c r="Q18" s="85">
        <f t="shared" si="5"/>
        <v>95.459401709401718</v>
      </c>
      <c r="R18" s="83">
        <f t="shared" si="2"/>
        <v>40132</v>
      </c>
      <c r="S18" s="86">
        <f t="shared" si="6"/>
        <v>99.62515204925154</v>
      </c>
      <c r="T18" s="83">
        <f>SUM(月次!T10:T21)</f>
        <v>38546</v>
      </c>
      <c r="U18" s="86">
        <f t="shared" si="7"/>
        <v>99.904102843221111</v>
      </c>
      <c r="V18" s="83"/>
      <c r="W18" s="85"/>
      <c r="X18" s="83">
        <f t="shared" si="8"/>
        <v>1586</v>
      </c>
      <c r="Y18" s="85">
        <f t="shared" si="9"/>
        <v>93.294117647058826</v>
      </c>
      <c r="Z18" s="83"/>
      <c r="AA18" s="85"/>
      <c r="AB18" s="83"/>
      <c r="AC18" s="86"/>
      <c r="AD18" s="234"/>
      <c r="AE18" s="234"/>
      <c r="AF18" s="234"/>
      <c r="AG18" s="234"/>
      <c r="AH18" s="234"/>
      <c r="AI18" s="234"/>
      <c r="AJ18" s="155">
        <v>0</v>
      </c>
      <c r="AK18" s="156" t="s">
        <v>40</v>
      </c>
      <c r="AL18" s="32" t="s">
        <v>40</v>
      </c>
      <c r="AM18" s="32" t="s">
        <v>40</v>
      </c>
      <c r="AN18" s="32" t="s">
        <v>40</v>
      </c>
      <c r="AO18" s="32" t="s">
        <v>40</v>
      </c>
      <c r="AP18" s="32" t="s">
        <v>40</v>
      </c>
      <c r="AQ18" s="32" t="s">
        <v>40</v>
      </c>
      <c r="AR18" s="87">
        <f t="shared" si="10"/>
        <v>96.048041463171529</v>
      </c>
      <c r="AS18" s="88">
        <f t="shared" si="11"/>
        <v>3.9519585368284664</v>
      </c>
      <c r="AT18" s="113"/>
      <c r="AU18" s="115"/>
    </row>
    <row r="19" spans="1:54" ht="12" customHeight="1">
      <c r="B19" s="31" t="s">
        <v>62</v>
      </c>
      <c r="C19" s="59" t="s">
        <v>8</v>
      </c>
      <c r="D19" s="72">
        <f>SUM(月次!D22:D33)</f>
        <v>40393</v>
      </c>
      <c r="E19" s="90">
        <f t="shared" si="3"/>
        <v>105.25314641582197</v>
      </c>
      <c r="F19" s="75">
        <f>SUM(月次!F22:F33)</f>
        <v>11</v>
      </c>
      <c r="G19" s="90">
        <f t="shared" si="3"/>
        <v>34.375</v>
      </c>
      <c r="H19" s="75"/>
      <c r="I19" s="89"/>
      <c r="J19" s="75">
        <f t="shared" si="0"/>
        <v>40382</v>
      </c>
      <c r="K19" s="90">
        <f t="shared" si="4"/>
        <v>105.31229625766072</v>
      </c>
      <c r="L19" s="75">
        <f>SUM(月次!L22:L33)</f>
        <v>394</v>
      </c>
      <c r="M19" s="75" t="s">
        <v>35</v>
      </c>
      <c r="N19" s="75">
        <f>SUM(月次!N22:N33)</f>
        <v>834</v>
      </c>
      <c r="O19" s="89">
        <f t="shared" si="5"/>
        <v>46.670397313933968</v>
      </c>
      <c r="P19" s="75">
        <f t="shared" si="1"/>
        <v>440</v>
      </c>
      <c r="Q19" s="89">
        <f t="shared" si="5"/>
        <v>24.622271964185785</v>
      </c>
      <c r="R19" s="75">
        <f t="shared" si="2"/>
        <v>40822</v>
      </c>
      <c r="S19" s="90">
        <f t="shared" si="6"/>
        <v>101.71932622346259</v>
      </c>
      <c r="T19" s="75">
        <f>SUM(月次!T22:T33)</f>
        <v>39211</v>
      </c>
      <c r="U19" s="90">
        <f t="shared" si="7"/>
        <v>101.72521143568723</v>
      </c>
      <c r="V19" s="75"/>
      <c r="W19" s="89"/>
      <c r="X19" s="75">
        <f t="shared" si="8"/>
        <v>1611</v>
      </c>
      <c r="Y19" s="89">
        <f t="shared" si="9"/>
        <v>101.5762925598991</v>
      </c>
      <c r="Z19" s="75"/>
      <c r="AA19" s="89"/>
      <c r="AB19" s="75"/>
      <c r="AC19" s="90"/>
      <c r="AD19" s="231"/>
      <c r="AE19" s="231"/>
      <c r="AF19" s="231"/>
      <c r="AG19" s="231"/>
      <c r="AH19" s="231"/>
      <c r="AI19" s="231"/>
      <c r="AJ19" s="33">
        <v>370</v>
      </c>
      <c r="AK19" s="153" t="s">
        <v>40</v>
      </c>
      <c r="AL19" s="32" t="s">
        <v>40</v>
      </c>
      <c r="AM19" s="32" t="s">
        <v>40</v>
      </c>
      <c r="AN19" s="32" t="s">
        <v>40</v>
      </c>
      <c r="AO19" s="32" t="s">
        <v>40</v>
      </c>
      <c r="AP19" s="32" t="s">
        <v>40</v>
      </c>
      <c r="AQ19" s="32" t="s">
        <v>40</v>
      </c>
      <c r="AR19" s="91">
        <f t="shared" si="10"/>
        <v>96.053598549801578</v>
      </c>
      <c r="AS19" s="92">
        <f t="shared" si="11"/>
        <v>3.9464014501984224</v>
      </c>
      <c r="AT19" s="112"/>
      <c r="AU19" s="115"/>
      <c r="AV19" s="14"/>
      <c r="AW19" s="14"/>
      <c r="AX19" s="14"/>
      <c r="AY19" s="14"/>
      <c r="AZ19" s="14"/>
      <c r="BA19" s="14"/>
      <c r="BB19" s="14"/>
    </row>
    <row r="20" spans="1:54" ht="12" customHeight="1">
      <c r="B20" s="31" t="s">
        <v>18</v>
      </c>
      <c r="C20" s="58" t="s">
        <v>9</v>
      </c>
      <c r="D20" s="73">
        <f>SUM(月次!D34:D45)</f>
        <v>43063</v>
      </c>
      <c r="E20" s="94">
        <f t="shared" si="3"/>
        <v>106.61005619785607</v>
      </c>
      <c r="F20" s="76">
        <f>SUM(月次!F34:F45)</f>
        <v>19</v>
      </c>
      <c r="G20" s="94">
        <f t="shared" si="3"/>
        <v>172.72727272727272</v>
      </c>
      <c r="H20" s="76"/>
      <c r="I20" s="93"/>
      <c r="J20" s="76">
        <f t="shared" si="0"/>
        <v>43044</v>
      </c>
      <c r="K20" s="94">
        <f t="shared" si="4"/>
        <v>106.59204596107176</v>
      </c>
      <c r="L20" s="76">
        <f>SUM(月次!L34:L45)</f>
        <v>1679</v>
      </c>
      <c r="M20" s="90">
        <f>L20/L19*100</f>
        <v>426.14213197969548</v>
      </c>
      <c r="N20" s="76">
        <f>SUM(月次!N34:N45)</f>
        <v>121</v>
      </c>
      <c r="O20" s="89">
        <f t="shared" si="5"/>
        <v>14.508393285371701</v>
      </c>
      <c r="P20" s="76">
        <f t="shared" si="1"/>
        <v>-1558</v>
      </c>
      <c r="Q20" s="76" t="s">
        <v>35</v>
      </c>
      <c r="R20" s="76">
        <f t="shared" si="2"/>
        <v>41486</v>
      </c>
      <c r="S20" s="90">
        <f t="shared" si="6"/>
        <v>101.62657390622702</v>
      </c>
      <c r="T20" s="76">
        <f>SUM(月次!T34:T45)</f>
        <v>40067</v>
      </c>
      <c r="U20" s="94">
        <f t="shared" si="7"/>
        <v>102.18306087577464</v>
      </c>
      <c r="V20" s="76"/>
      <c r="W20" s="93"/>
      <c r="X20" s="75">
        <f t="shared" si="8"/>
        <v>1419</v>
      </c>
      <c r="Y20" s="93">
        <f t="shared" si="9"/>
        <v>88.081936685288639</v>
      </c>
      <c r="Z20" s="76"/>
      <c r="AA20" s="93"/>
      <c r="AB20" s="76"/>
      <c r="AC20" s="94"/>
      <c r="AD20" s="232"/>
      <c r="AE20" s="232"/>
      <c r="AF20" s="232"/>
      <c r="AG20" s="232"/>
      <c r="AH20" s="232"/>
      <c r="AI20" s="232"/>
      <c r="AJ20" s="126">
        <v>1459</v>
      </c>
      <c r="AK20" s="154">
        <f t="shared" ref="AK20:AK33" si="12">AJ20/AJ19*100</f>
        <v>394.32432432432432</v>
      </c>
      <c r="AL20" s="32" t="s">
        <v>40</v>
      </c>
      <c r="AM20" s="32" t="s">
        <v>40</v>
      </c>
      <c r="AN20" s="32" t="s">
        <v>40</v>
      </c>
      <c r="AO20" s="32" t="s">
        <v>40</v>
      </c>
      <c r="AP20" s="32" t="s">
        <v>40</v>
      </c>
      <c r="AQ20" s="32" t="s">
        <v>40</v>
      </c>
      <c r="AR20" s="91">
        <f t="shared" si="10"/>
        <v>96.579569011232707</v>
      </c>
      <c r="AS20" s="92">
        <f t="shared" si="11"/>
        <v>3.4204309887672952</v>
      </c>
      <c r="AT20" s="112"/>
      <c r="AU20" s="115"/>
      <c r="AV20" s="14"/>
      <c r="AW20" s="14"/>
      <c r="AX20" s="14"/>
      <c r="AY20" s="14"/>
      <c r="AZ20" s="14"/>
      <c r="BA20" s="14"/>
      <c r="BB20" s="14"/>
    </row>
    <row r="21" spans="1:54" ht="12" customHeight="1">
      <c r="B21" s="29" t="s">
        <v>63</v>
      </c>
      <c r="C21" s="59" t="s">
        <v>22</v>
      </c>
      <c r="D21" s="105">
        <f>SUM(月次!D46:D57)</f>
        <v>40933</v>
      </c>
      <c r="E21" s="96">
        <f t="shared" si="3"/>
        <v>95.053758446926594</v>
      </c>
      <c r="F21" s="77">
        <f>SUM(月次!F46:F57)</f>
        <v>93</v>
      </c>
      <c r="G21" s="96">
        <f t="shared" si="3"/>
        <v>489.4736842105263</v>
      </c>
      <c r="H21" s="77"/>
      <c r="I21" s="95"/>
      <c r="J21" s="77">
        <f t="shared" si="0"/>
        <v>40840</v>
      </c>
      <c r="K21" s="96">
        <f t="shared" si="4"/>
        <v>94.879658024347179</v>
      </c>
      <c r="L21" s="77">
        <f>SUM(月次!L46:L57)</f>
        <v>1534</v>
      </c>
      <c r="M21" s="96">
        <f t="shared" ref="M21:M34" si="13">L21/L20*100</f>
        <v>91.363907087552107</v>
      </c>
      <c r="N21" s="77">
        <f>SUM(月次!N46:N57)</f>
        <v>199</v>
      </c>
      <c r="O21" s="95">
        <f t="shared" si="5"/>
        <v>164.46280991735537</v>
      </c>
      <c r="P21" s="77">
        <f t="shared" si="1"/>
        <v>-1335</v>
      </c>
      <c r="Q21" s="95">
        <f t="shared" si="5"/>
        <v>85.68677792041079</v>
      </c>
      <c r="R21" s="77">
        <f t="shared" si="2"/>
        <v>39505</v>
      </c>
      <c r="S21" s="96">
        <f t="shared" si="6"/>
        <v>95.224895145350246</v>
      </c>
      <c r="T21" s="108">
        <f>SUM(月次!T46:T57)</f>
        <v>38137</v>
      </c>
      <c r="U21" s="96">
        <f t="shared" si="7"/>
        <v>95.183068360496165</v>
      </c>
      <c r="V21" s="77"/>
      <c r="W21" s="95"/>
      <c r="X21" s="77">
        <f t="shared" si="8"/>
        <v>1368</v>
      </c>
      <c r="Y21" s="95">
        <f t="shared" si="9"/>
        <v>96.40591966173362</v>
      </c>
      <c r="Z21" s="77"/>
      <c r="AA21" s="95"/>
      <c r="AB21" s="77"/>
      <c r="AC21" s="96"/>
      <c r="AD21" s="233"/>
      <c r="AE21" s="233"/>
      <c r="AF21" s="233"/>
      <c r="AG21" s="233"/>
      <c r="AH21" s="233"/>
      <c r="AI21" s="233"/>
      <c r="AJ21" s="30">
        <v>1449</v>
      </c>
      <c r="AK21" s="43">
        <f t="shared" si="12"/>
        <v>99.314599040438651</v>
      </c>
      <c r="AL21" s="186" t="s">
        <v>40</v>
      </c>
      <c r="AM21" s="186" t="s">
        <v>40</v>
      </c>
      <c r="AN21" s="186" t="s">
        <v>40</v>
      </c>
      <c r="AO21" s="186" t="s">
        <v>40</v>
      </c>
      <c r="AP21" s="186" t="s">
        <v>40</v>
      </c>
      <c r="AQ21" s="186" t="s">
        <v>40</v>
      </c>
      <c r="AR21" s="97">
        <f>T21/R21*100</f>
        <v>96.537147196557399</v>
      </c>
      <c r="AS21" s="98">
        <f t="shared" si="11"/>
        <v>3.4628528034426025</v>
      </c>
      <c r="AT21" s="112"/>
      <c r="AU21" s="115"/>
      <c r="AV21" s="14"/>
      <c r="AW21" s="14"/>
      <c r="AX21" s="14"/>
      <c r="AY21" s="14"/>
      <c r="AZ21" s="14"/>
      <c r="BA21" s="14"/>
      <c r="BB21" s="14"/>
    </row>
    <row r="22" spans="1:54" ht="12" customHeight="1">
      <c r="B22" s="31" t="s">
        <v>64</v>
      </c>
      <c r="C22" s="59" t="s">
        <v>23</v>
      </c>
      <c r="D22" s="72">
        <f>SUM(月次!D58:D69)</f>
        <v>39573</v>
      </c>
      <c r="E22" s="90">
        <f t="shared" si="3"/>
        <v>96.67749737375712</v>
      </c>
      <c r="F22" s="75">
        <f>SUM(月次!F58:F69)</f>
        <v>82</v>
      </c>
      <c r="G22" s="90">
        <f t="shared" si="3"/>
        <v>88.172043010752688</v>
      </c>
      <c r="H22" s="75"/>
      <c r="I22" s="89"/>
      <c r="J22" s="75">
        <f t="shared" si="0"/>
        <v>39491</v>
      </c>
      <c r="K22" s="90">
        <f t="shared" si="4"/>
        <v>96.696865817825667</v>
      </c>
      <c r="L22" s="75">
        <f>SUM(月次!L58:L69)</f>
        <v>994</v>
      </c>
      <c r="M22" s="90">
        <f t="shared" si="13"/>
        <v>64.797913950456319</v>
      </c>
      <c r="N22" s="75">
        <f>SUM(月次!N58:N69)</f>
        <v>351</v>
      </c>
      <c r="O22" s="89">
        <f t="shared" si="5"/>
        <v>176.3819095477387</v>
      </c>
      <c r="P22" s="75">
        <f t="shared" si="1"/>
        <v>-643</v>
      </c>
      <c r="Q22" s="89">
        <f t="shared" si="5"/>
        <v>48.164794007490634</v>
      </c>
      <c r="R22" s="75">
        <f t="shared" si="2"/>
        <v>38848</v>
      </c>
      <c r="S22" s="90">
        <f t="shared" si="6"/>
        <v>98.336919377294024</v>
      </c>
      <c r="T22" s="83">
        <f>SUM(月次!T58:T69)</f>
        <v>37500</v>
      </c>
      <c r="U22" s="90">
        <f t="shared" si="7"/>
        <v>98.329706059732018</v>
      </c>
      <c r="V22" s="75"/>
      <c r="W22" s="89"/>
      <c r="X22" s="75">
        <f t="shared" si="8"/>
        <v>1348</v>
      </c>
      <c r="Y22" s="89">
        <f t="shared" si="9"/>
        <v>98.538011695906434</v>
      </c>
      <c r="Z22" s="75"/>
      <c r="AA22" s="89"/>
      <c r="AB22" s="75"/>
      <c r="AC22" s="90"/>
      <c r="AD22" s="231"/>
      <c r="AE22" s="231"/>
      <c r="AF22" s="231"/>
      <c r="AG22" s="231"/>
      <c r="AH22" s="231"/>
      <c r="AI22" s="231"/>
      <c r="AJ22" s="33">
        <v>966</v>
      </c>
      <c r="AK22" s="153">
        <f t="shared" si="12"/>
        <v>66.666666666666657</v>
      </c>
      <c r="AL22" s="32" t="s">
        <v>40</v>
      </c>
      <c r="AM22" s="32" t="s">
        <v>40</v>
      </c>
      <c r="AN22" s="32" t="s">
        <v>40</v>
      </c>
      <c r="AO22" s="32" t="s">
        <v>40</v>
      </c>
      <c r="AP22" s="32" t="s">
        <v>40</v>
      </c>
      <c r="AQ22" s="32" t="s">
        <v>40</v>
      </c>
      <c r="AR22" s="91">
        <f t="shared" si="10"/>
        <v>96.530065897858321</v>
      </c>
      <c r="AS22" s="92">
        <f t="shared" si="11"/>
        <v>3.4699341021416799</v>
      </c>
      <c r="AT22" s="112"/>
      <c r="AU22" s="115"/>
      <c r="AV22" s="14"/>
      <c r="AW22" s="14"/>
      <c r="AX22" s="14"/>
      <c r="AY22" s="14"/>
      <c r="AZ22" s="14"/>
      <c r="BA22" s="14"/>
      <c r="BB22" s="14"/>
    </row>
    <row r="23" spans="1:54" ht="12" customHeight="1">
      <c r="B23" s="31" t="s">
        <v>65</v>
      </c>
      <c r="C23" s="59" t="s">
        <v>24</v>
      </c>
      <c r="D23" s="72">
        <f>SUM(月次!D70:D81)</f>
        <v>38659</v>
      </c>
      <c r="E23" s="90">
        <f t="shared" si="3"/>
        <v>97.690344426755615</v>
      </c>
      <c r="F23" s="75">
        <f>SUM(月次!F70:F81)</f>
        <v>116</v>
      </c>
      <c r="G23" s="90">
        <f>F23/F22*100</f>
        <v>141.46341463414635</v>
      </c>
      <c r="H23" s="75"/>
      <c r="I23" s="89"/>
      <c r="J23" s="75">
        <f t="shared" si="0"/>
        <v>38543</v>
      </c>
      <c r="K23" s="90">
        <f t="shared" si="4"/>
        <v>97.599453039933152</v>
      </c>
      <c r="L23" s="75">
        <f>SUM(月次!L70:L81)</f>
        <v>881</v>
      </c>
      <c r="M23" s="90">
        <f t="shared" si="13"/>
        <v>88.631790744466798</v>
      </c>
      <c r="N23" s="75">
        <f>SUM(月次!N70:N81)</f>
        <v>308</v>
      </c>
      <c r="O23" s="89">
        <f t="shared" si="5"/>
        <v>87.749287749287745</v>
      </c>
      <c r="P23" s="75">
        <f t="shared" si="1"/>
        <v>-573</v>
      </c>
      <c r="Q23" s="89">
        <f t="shared" si="5"/>
        <v>89.113530326594088</v>
      </c>
      <c r="R23" s="75">
        <f t="shared" si="2"/>
        <v>37970</v>
      </c>
      <c r="S23" s="90">
        <f t="shared" si="6"/>
        <v>97.739909390444808</v>
      </c>
      <c r="T23" s="75">
        <f>SUM(月次!T70:T81)</f>
        <v>36464</v>
      </c>
      <c r="U23" s="90">
        <f t="shared" si="7"/>
        <v>97.237333333333325</v>
      </c>
      <c r="V23" s="75">
        <f>SUM(月次!V70:V81)</f>
        <v>120</v>
      </c>
      <c r="W23" s="75" t="s">
        <v>52</v>
      </c>
      <c r="X23" s="75">
        <f t="shared" si="8"/>
        <v>1506</v>
      </c>
      <c r="Y23" s="89">
        <f>X23/X22*100</f>
        <v>111.72106824925817</v>
      </c>
      <c r="Z23" s="75"/>
      <c r="AA23" s="89"/>
      <c r="AB23" s="75"/>
      <c r="AC23" s="90"/>
      <c r="AD23" s="231"/>
      <c r="AE23" s="231"/>
      <c r="AF23" s="231"/>
      <c r="AG23" s="231"/>
      <c r="AH23" s="231"/>
      <c r="AI23" s="231"/>
      <c r="AJ23" s="33">
        <v>838</v>
      </c>
      <c r="AK23" s="153">
        <f t="shared" si="12"/>
        <v>86.749482401656323</v>
      </c>
      <c r="AL23" s="32" t="s">
        <v>40</v>
      </c>
      <c r="AM23" s="32" t="s">
        <v>40</v>
      </c>
      <c r="AN23" s="32" t="s">
        <v>40</v>
      </c>
      <c r="AO23" s="32" t="s">
        <v>40</v>
      </c>
      <c r="AP23" s="32" t="s">
        <v>40</v>
      </c>
      <c r="AQ23" s="32" t="s">
        <v>40</v>
      </c>
      <c r="AR23" s="91">
        <f t="shared" si="10"/>
        <v>96.033710824335003</v>
      </c>
      <c r="AS23" s="92">
        <f t="shared" si="11"/>
        <v>3.9662891756649983</v>
      </c>
      <c r="AT23" s="112"/>
      <c r="AU23" s="115"/>
      <c r="AV23" s="14"/>
      <c r="AW23" s="14"/>
      <c r="AX23" s="14"/>
      <c r="AY23" s="14"/>
      <c r="AZ23" s="14"/>
      <c r="BA23" s="14"/>
      <c r="BB23" s="14"/>
    </row>
    <row r="24" spans="1:54" ht="12" customHeight="1">
      <c r="B24" s="31" t="s">
        <v>66</v>
      </c>
      <c r="C24" s="59" t="s">
        <v>25</v>
      </c>
      <c r="D24" s="72">
        <f>SUM(月次!D82:D93)</f>
        <v>39085</v>
      </c>
      <c r="E24" s="90">
        <f t="shared" si="3"/>
        <v>101.10194262655527</v>
      </c>
      <c r="F24" s="75">
        <f>SUM(月次!F82:F93)</f>
        <v>128</v>
      </c>
      <c r="G24" s="90">
        <f t="shared" si="3"/>
        <v>110.34482758620689</v>
      </c>
      <c r="H24" s="75"/>
      <c r="I24" s="89"/>
      <c r="J24" s="75">
        <f t="shared" si="0"/>
        <v>38957</v>
      </c>
      <c r="K24" s="90">
        <f t="shared" si="4"/>
        <v>101.07412500324313</v>
      </c>
      <c r="L24" s="75">
        <f>SUM(月次!L82:L93)</f>
        <v>1671</v>
      </c>
      <c r="M24" s="90">
        <f t="shared" si="13"/>
        <v>189.67082860385923</v>
      </c>
      <c r="N24" s="75">
        <f>SUM(月次!N82:N93)</f>
        <v>52</v>
      </c>
      <c r="O24" s="89">
        <f>N24/N23*100</f>
        <v>16.883116883116884</v>
      </c>
      <c r="P24" s="75">
        <f t="shared" si="1"/>
        <v>-1619</v>
      </c>
      <c r="Q24" s="89">
        <f>P24/P23*100</f>
        <v>282.54799301919718</v>
      </c>
      <c r="R24" s="75">
        <f t="shared" si="2"/>
        <v>37338</v>
      </c>
      <c r="S24" s="90">
        <f t="shared" si="6"/>
        <v>98.33552804845931</v>
      </c>
      <c r="T24" s="75">
        <f>SUM(月次!T82:T93)</f>
        <v>35789</v>
      </c>
      <c r="U24" s="90">
        <f t="shared" si="7"/>
        <v>98.148859148749452</v>
      </c>
      <c r="V24" s="75">
        <f>SUM(月次!V82:V93)</f>
        <v>112</v>
      </c>
      <c r="W24" s="90">
        <f t="shared" si="7"/>
        <v>93.333333333333329</v>
      </c>
      <c r="X24" s="75">
        <f t="shared" si="8"/>
        <v>1549</v>
      </c>
      <c r="Y24" s="89">
        <f t="shared" si="9"/>
        <v>102.85524568393095</v>
      </c>
      <c r="Z24" s="75"/>
      <c r="AA24" s="89"/>
      <c r="AB24" s="75"/>
      <c r="AC24" s="90"/>
      <c r="AD24" s="231"/>
      <c r="AE24" s="231"/>
      <c r="AF24" s="231"/>
      <c r="AG24" s="231"/>
      <c r="AH24" s="231"/>
      <c r="AI24" s="231"/>
      <c r="AJ24" s="33">
        <v>1676</v>
      </c>
      <c r="AK24" s="153">
        <f t="shared" si="12"/>
        <v>200</v>
      </c>
      <c r="AL24" s="32" t="s">
        <v>40</v>
      </c>
      <c r="AM24" s="32" t="s">
        <v>40</v>
      </c>
      <c r="AN24" s="32" t="s">
        <v>40</v>
      </c>
      <c r="AO24" s="32" t="s">
        <v>40</v>
      </c>
      <c r="AP24" s="32" t="s">
        <v>40</v>
      </c>
      <c r="AQ24" s="32" t="s">
        <v>40</v>
      </c>
      <c r="AR24" s="91">
        <f t="shared" si="10"/>
        <v>95.851411430714023</v>
      </c>
      <c r="AS24" s="92">
        <f t="shared" si="11"/>
        <v>4.1485885692859821</v>
      </c>
      <c r="AT24" s="112"/>
      <c r="AU24" s="115"/>
      <c r="AV24" s="14"/>
      <c r="AW24" s="14"/>
      <c r="AX24" s="14"/>
      <c r="AY24" s="14"/>
      <c r="AZ24" s="14"/>
      <c r="BA24" s="14"/>
      <c r="BB24" s="14"/>
    </row>
    <row r="25" spans="1:54" ht="12" customHeight="1">
      <c r="B25" s="34" t="s">
        <v>67</v>
      </c>
      <c r="C25" s="59" t="s">
        <v>26</v>
      </c>
      <c r="D25" s="73">
        <f>SUM(月次!D94:D105)</f>
        <v>37120</v>
      </c>
      <c r="E25" s="94">
        <f t="shared" si="3"/>
        <v>94.972495842394778</v>
      </c>
      <c r="F25" s="76">
        <f>SUM(月次!F94:F105)</f>
        <v>161</v>
      </c>
      <c r="G25" s="94">
        <f t="shared" si="3"/>
        <v>125.78125</v>
      </c>
      <c r="H25" s="76"/>
      <c r="I25" s="93"/>
      <c r="J25" s="76">
        <f t="shared" si="0"/>
        <v>36959</v>
      </c>
      <c r="K25" s="94">
        <f t="shared" si="4"/>
        <v>94.87126832148266</v>
      </c>
      <c r="L25" s="76">
        <f>SUM(月次!L94:L105)</f>
        <v>2037</v>
      </c>
      <c r="M25" s="94">
        <f t="shared" si="13"/>
        <v>121.90305206463196</v>
      </c>
      <c r="N25" s="76">
        <f>SUM(月次!N94:N105)</f>
        <v>157</v>
      </c>
      <c r="O25" s="93">
        <f t="shared" si="5"/>
        <v>301.92307692307691</v>
      </c>
      <c r="P25" s="76">
        <f t="shared" si="1"/>
        <v>-1880</v>
      </c>
      <c r="Q25" s="93">
        <f t="shared" si="5"/>
        <v>116.12106238418778</v>
      </c>
      <c r="R25" s="76">
        <f t="shared" si="2"/>
        <v>35079</v>
      </c>
      <c r="S25" s="94">
        <f t="shared" si="6"/>
        <v>93.949863409930899</v>
      </c>
      <c r="T25" s="76">
        <f>SUM(月次!T94:T105)</f>
        <v>33659</v>
      </c>
      <c r="U25" s="94">
        <f t="shared" si="7"/>
        <v>94.048450641258484</v>
      </c>
      <c r="V25" s="76">
        <f>SUM(月次!V94:V105)</f>
        <v>329</v>
      </c>
      <c r="W25" s="94">
        <f>V25/V24*100</f>
        <v>293.75</v>
      </c>
      <c r="X25" s="76">
        <f t="shared" si="8"/>
        <v>1420</v>
      </c>
      <c r="Y25" s="93">
        <f t="shared" si="9"/>
        <v>91.672046481601029</v>
      </c>
      <c r="Z25" s="76"/>
      <c r="AA25" s="93"/>
      <c r="AB25" s="76"/>
      <c r="AC25" s="94"/>
      <c r="AD25" s="232"/>
      <c r="AE25" s="232"/>
      <c r="AF25" s="232"/>
      <c r="AG25" s="232"/>
      <c r="AH25" s="232"/>
      <c r="AI25" s="232"/>
      <c r="AJ25" s="126">
        <v>2037</v>
      </c>
      <c r="AK25" s="154">
        <f t="shared" si="12"/>
        <v>121.53937947494033</v>
      </c>
      <c r="AL25" s="125" t="s">
        <v>40</v>
      </c>
      <c r="AM25" s="125" t="s">
        <v>40</v>
      </c>
      <c r="AN25" s="125" t="s">
        <v>40</v>
      </c>
      <c r="AO25" s="125" t="s">
        <v>40</v>
      </c>
      <c r="AP25" s="125" t="s">
        <v>40</v>
      </c>
      <c r="AQ25" s="125" t="s">
        <v>40</v>
      </c>
      <c r="AR25" s="99">
        <f t="shared" si="10"/>
        <v>95.951994070526524</v>
      </c>
      <c r="AS25" s="100">
        <f t="shared" si="11"/>
        <v>4.048005929473474</v>
      </c>
      <c r="AT25" s="112"/>
      <c r="AU25" s="115"/>
      <c r="AV25" s="14"/>
      <c r="AW25" s="14"/>
      <c r="AX25" s="14"/>
      <c r="AY25" s="14"/>
      <c r="AZ25" s="14"/>
      <c r="BA25" s="14"/>
      <c r="BB25" s="14"/>
    </row>
    <row r="26" spans="1:54" ht="12" customHeight="1">
      <c r="B26" s="31" t="s">
        <v>68</v>
      </c>
      <c r="C26" s="60" t="s">
        <v>27</v>
      </c>
      <c r="D26" s="74">
        <f>SUM(月次!D106:D117)</f>
        <v>34320</v>
      </c>
      <c r="E26" s="96">
        <f t="shared" si="3"/>
        <v>92.456896551724128</v>
      </c>
      <c r="F26" s="77">
        <f>SUM(月次!F106:F117)</f>
        <v>131</v>
      </c>
      <c r="G26" s="96">
        <f t="shared" si="3"/>
        <v>81.366459627329192</v>
      </c>
      <c r="H26" s="77"/>
      <c r="I26" s="95"/>
      <c r="J26" s="77">
        <f t="shared" si="0"/>
        <v>34189</v>
      </c>
      <c r="K26" s="96">
        <f t="shared" si="4"/>
        <v>92.505208474255255</v>
      </c>
      <c r="L26" s="77">
        <f>SUM(月次!L106:L117)</f>
        <v>1150</v>
      </c>
      <c r="M26" s="96">
        <f t="shared" si="13"/>
        <v>56.455571919489444</v>
      </c>
      <c r="N26" s="108">
        <f>SUM(月次!N106:N117)</f>
        <v>858</v>
      </c>
      <c r="O26" s="89">
        <f t="shared" si="5"/>
        <v>546.49681528662427</v>
      </c>
      <c r="P26" s="77">
        <f t="shared" si="1"/>
        <v>-292</v>
      </c>
      <c r="Q26" s="89">
        <f t="shared" si="5"/>
        <v>15.531914893617021</v>
      </c>
      <c r="R26" s="77">
        <f t="shared" si="2"/>
        <v>33897</v>
      </c>
      <c r="S26" s="96">
        <f t="shared" si="6"/>
        <v>96.630462669973497</v>
      </c>
      <c r="T26" s="77">
        <f>SUM(月次!T106:T117)</f>
        <v>32629</v>
      </c>
      <c r="U26" s="96">
        <f t="shared" si="7"/>
        <v>96.939897204313851</v>
      </c>
      <c r="V26" s="77">
        <f>SUM(月次!V106:V117)</f>
        <v>429</v>
      </c>
      <c r="W26" s="96">
        <f t="shared" si="7"/>
        <v>130.3951367781155</v>
      </c>
      <c r="X26" s="75">
        <f t="shared" si="8"/>
        <v>1268</v>
      </c>
      <c r="Y26" s="96">
        <f t="shared" si="9"/>
        <v>89.295774647887328</v>
      </c>
      <c r="Z26" s="77"/>
      <c r="AA26" s="95"/>
      <c r="AB26" s="77"/>
      <c r="AC26" s="96"/>
      <c r="AD26" s="233"/>
      <c r="AE26" s="233"/>
      <c r="AF26" s="233"/>
      <c r="AG26" s="233"/>
      <c r="AH26" s="233"/>
      <c r="AI26" s="233"/>
      <c r="AJ26" s="30">
        <v>1084</v>
      </c>
      <c r="AK26" s="43">
        <f t="shared" si="12"/>
        <v>53.215513009327445</v>
      </c>
      <c r="AL26" s="32" t="s">
        <v>40</v>
      </c>
      <c r="AM26" s="32" t="s">
        <v>40</v>
      </c>
      <c r="AN26" s="32" t="s">
        <v>40</v>
      </c>
      <c r="AO26" s="32" t="s">
        <v>40</v>
      </c>
      <c r="AP26" s="32" t="s">
        <v>40</v>
      </c>
      <c r="AQ26" s="32" t="s">
        <v>40</v>
      </c>
      <c r="AR26" s="91">
        <f t="shared" si="10"/>
        <v>96.259255981355281</v>
      </c>
      <c r="AS26" s="92">
        <f t="shared" si="11"/>
        <v>3.7407440186447176</v>
      </c>
      <c r="AT26" s="112"/>
      <c r="AU26" s="115"/>
      <c r="AV26" s="14"/>
      <c r="AW26" s="14"/>
      <c r="AX26" s="14"/>
      <c r="AY26" s="14"/>
      <c r="AZ26" s="14"/>
      <c r="BA26" s="14"/>
      <c r="BB26" s="14"/>
    </row>
    <row r="27" spans="1:54" ht="12" customHeight="1">
      <c r="B27" s="31" t="s">
        <v>69</v>
      </c>
      <c r="C27" s="59" t="s">
        <v>28</v>
      </c>
      <c r="D27" s="72">
        <f>SUM(月次!D118:D129)</f>
        <v>32662</v>
      </c>
      <c r="E27" s="90">
        <f t="shared" si="3"/>
        <v>95.168997668997662</v>
      </c>
      <c r="F27" s="75">
        <f>SUM(月次!F118:F129)</f>
        <v>117</v>
      </c>
      <c r="G27" s="90">
        <f t="shared" si="3"/>
        <v>89.312977099236647</v>
      </c>
      <c r="H27" s="75">
        <f>SUM(月次!H118:H129)</f>
        <v>69</v>
      </c>
      <c r="I27" s="75" t="s">
        <v>52</v>
      </c>
      <c r="J27" s="75">
        <f t="shared" si="0"/>
        <v>32545</v>
      </c>
      <c r="K27" s="90">
        <f t="shared" si="4"/>
        <v>95.191435841937462</v>
      </c>
      <c r="L27" s="75">
        <f>SUM(月次!L118:L129)</f>
        <v>613</v>
      </c>
      <c r="M27" s="90">
        <f t="shared" si="13"/>
        <v>53.304347826086961</v>
      </c>
      <c r="N27" s="83">
        <f>SUM(月次!N118:N129)</f>
        <v>526</v>
      </c>
      <c r="O27" s="89">
        <f t="shared" si="5"/>
        <v>61.305361305361302</v>
      </c>
      <c r="P27" s="75">
        <f t="shared" si="1"/>
        <v>-87</v>
      </c>
      <c r="Q27" s="89">
        <f t="shared" si="5"/>
        <v>29.794520547945208</v>
      </c>
      <c r="R27" s="75">
        <f t="shared" si="2"/>
        <v>32458</v>
      </c>
      <c r="S27" s="90">
        <f t="shared" si="6"/>
        <v>95.754786559282536</v>
      </c>
      <c r="T27" s="75">
        <f>SUM(月次!T118:T129)</f>
        <v>31554</v>
      </c>
      <c r="U27" s="90">
        <f t="shared" si="7"/>
        <v>96.705384780410071</v>
      </c>
      <c r="V27" s="75">
        <f>SUM(月次!V118:V129)</f>
        <v>487</v>
      </c>
      <c r="W27" s="90">
        <f t="shared" si="7"/>
        <v>113.51981351981352</v>
      </c>
      <c r="X27" s="75">
        <f t="shared" si="8"/>
        <v>904</v>
      </c>
      <c r="Y27" s="90">
        <f t="shared" si="9"/>
        <v>71.293375394321771</v>
      </c>
      <c r="Z27" s="75" t="s">
        <v>40</v>
      </c>
      <c r="AA27" s="101" t="s">
        <v>52</v>
      </c>
      <c r="AB27" s="75">
        <f>SUM(月次!AB118:AB129)</f>
        <v>782</v>
      </c>
      <c r="AC27" s="101" t="s">
        <v>52</v>
      </c>
      <c r="AD27" s="235"/>
      <c r="AE27" s="235"/>
      <c r="AF27" s="235"/>
      <c r="AG27" s="235"/>
      <c r="AH27" s="235"/>
      <c r="AI27" s="235"/>
      <c r="AJ27" s="33">
        <v>609</v>
      </c>
      <c r="AK27" s="153">
        <f t="shared" si="12"/>
        <v>56.180811808118079</v>
      </c>
      <c r="AL27" s="32" t="s">
        <v>40</v>
      </c>
      <c r="AM27" s="32" t="s">
        <v>40</v>
      </c>
      <c r="AN27" s="32" t="s">
        <v>40</v>
      </c>
      <c r="AO27" s="32" t="s">
        <v>40</v>
      </c>
      <c r="AP27" s="32" t="s">
        <v>40</v>
      </c>
      <c r="AQ27" s="32" t="s">
        <v>40</v>
      </c>
      <c r="AR27" s="91">
        <f t="shared" si="10"/>
        <v>97.214862283566447</v>
      </c>
      <c r="AS27" s="92">
        <f t="shared" si="11"/>
        <v>2.7851377164335447</v>
      </c>
      <c r="AT27" s="112"/>
      <c r="AU27" s="115"/>
      <c r="AV27" s="14"/>
      <c r="AW27" s="14"/>
      <c r="AX27" s="14"/>
      <c r="AY27" s="14"/>
      <c r="AZ27" s="14"/>
      <c r="BA27" s="14"/>
      <c r="BB27" s="14"/>
    </row>
    <row r="28" spans="1:54" ht="12" customHeight="1">
      <c r="B28" s="31" t="s">
        <v>1</v>
      </c>
      <c r="C28" s="59" t="s">
        <v>29</v>
      </c>
      <c r="D28" s="72">
        <f>SUM(月次!D130:D141)</f>
        <v>29264</v>
      </c>
      <c r="E28" s="90">
        <f t="shared" si="3"/>
        <v>89.596472965525692</v>
      </c>
      <c r="F28" s="75">
        <f>SUM(月次!F130:F141)</f>
        <v>61</v>
      </c>
      <c r="G28" s="90">
        <f t="shared" si="3"/>
        <v>52.136752136752143</v>
      </c>
      <c r="H28" s="75">
        <f>SUM(月次!H130:H141)</f>
        <v>13</v>
      </c>
      <c r="I28" s="90">
        <f>H28/H27*100</f>
        <v>18.840579710144929</v>
      </c>
      <c r="J28" s="75">
        <f t="shared" si="0"/>
        <v>29203</v>
      </c>
      <c r="K28" s="90">
        <f t="shared" si="4"/>
        <v>89.731141496389611</v>
      </c>
      <c r="L28" s="75">
        <f>SUM(月次!L130:L141)</f>
        <v>103</v>
      </c>
      <c r="M28" s="90">
        <f t="shared" si="13"/>
        <v>16.802610114192497</v>
      </c>
      <c r="N28" s="75">
        <f>SUM(月次!N130:N141)</f>
        <v>580</v>
      </c>
      <c r="O28" s="89">
        <f t="shared" si="5"/>
        <v>110.26615969581751</v>
      </c>
      <c r="P28" s="75">
        <f t="shared" si="1"/>
        <v>477</v>
      </c>
      <c r="Q28" s="189">
        <v>0</v>
      </c>
      <c r="R28" s="75">
        <f t="shared" si="2"/>
        <v>29680</v>
      </c>
      <c r="S28" s="90">
        <f t="shared" si="6"/>
        <v>91.441247150163292</v>
      </c>
      <c r="T28" s="75">
        <f>SUM(月次!T130:T141)</f>
        <v>29208</v>
      </c>
      <c r="U28" s="90">
        <f t="shared" si="7"/>
        <v>92.565126449895416</v>
      </c>
      <c r="V28" s="75">
        <f>SUM(月次!V130:V141)</f>
        <v>487</v>
      </c>
      <c r="W28" s="90">
        <f t="shared" si="7"/>
        <v>100</v>
      </c>
      <c r="X28" s="75">
        <f t="shared" si="8"/>
        <v>472</v>
      </c>
      <c r="Y28" s="90">
        <f t="shared" si="9"/>
        <v>52.212389380530979</v>
      </c>
      <c r="Z28" s="75" t="s">
        <v>40</v>
      </c>
      <c r="AA28" s="101" t="s">
        <v>52</v>
      </c>
      <c r="AB28" s="75">
        <f>SUM(月次!AB130:AB141)</f>
        <v>472</v>
      </c>
      <c r="AC28" s="90">
        <f t="shared" ref="AC28:AC34" si="14">AB28/AB27*100</f>
        <v>60.358056265984651</v>
      </c>
      <c r="AD28" s="231"/>
      <c r="AE28" s="231"/>
      <c r="AF28" s="231"/>
      <c r="AG28" s="231"/>
      <c r="AH28" s="231"/>
      <c r="AI28" s="231"/>
      <c r="AJ28" s="33">
        <v>101</v>
      </c>
      <c r="AK28" s="153">
        <f t="shared" si="12"/>
        <v>16.58456486042693</v>
      </c>
      <c r="AL28" s="32" t="s">
        <v>40</v>
      </c>
      <c r="AM28" s="32" t="s">
        <v>40</v>
      </c>
      <c r="AN28" s="32" t="s">
        <v>40</v>
      </c>
      <c r="AO28" s="32" t="s">
        <v>40</v>
      </c>
      <c r="AP28" s="32" t="s">
        <v>40</v>
      </c>
      <c r="AQ28" s="32" t="s">
        <v>40</v>
      </c>
      <c r="AR28" s="91">
        <f t="shared" si="10"/>
        <v>98.409703504043122</v>
      </c>
      <c r="AS28" s="92">
        <f t="shared" si="11"/>
        <v>1.5902964959568733</v>
      </c>
      <c r="AT28" s="112"/>
      <c r="AU28" s="115"/>
      <c r="AV28" s="14"/>
      <c r="AW28" s="14"/>
      <c r="AX28" s="14"/>
      <c r="AY28" s="14"/>
      <c r="AZ28" s="14"/>
      <c r="BA28" s="14"/>
      <c r="BB28" s="14"/>
    </row>
    <row r="29" spans="1:54" ht="12" customHeight="1">
      <c r="B29" s="31" t="s">
        <v>19</v>
      </c>
      <c r="C29" s="59" t="s">
        <v>30</v>
      </c>
      <c r="D29" s="72">
        <f>SUM(月次!D142:D153)</f>
        <v>28474</v>
      </c>
      <c r="E29" s="90">
        <f t="shared" si="3"/>
        <v>97.300437397484956</v>
      </c>
      <c r="F29" s="75">
        <f>SUM(月次!F142:F153)</f>
        <v>51</v>
      </c>
      <c r="G29" s="90">
        <f t="shared" si="3"/>
        <v>83.606557377049185</v>
      </c>
      <c r="H29" s="75">
        <f>SUM(月次!H142:H153)</f>
        <v>3</v>
      </c>
      <c r="I29" s="90">
        <f t="shared" si="3"/>
        <v>23.076923076923077</v>
      </c>
      <c r="J29" s="75">
        <f t="shared" si="0"/>
        <v>28423</v>
      </c>
      <c r="K29" s="90">
        <f t="shared" si="4"/>
        <v>97.329041536828413</v>
      </c>
      <c r="L29" s="83">
        <f>SUM(月次!L142:L153)</f>
        <v>17</v>
      </c>
      <c r="M29" s="90">
        <f t="shared" si="13"/>
        <v>16.50485436893204</v>
      </c>
      <c r="N29" s="75">
        <f>SUM(月次!N142:N153)</f>
        <v>998</v>
      </c>
      <c r="O29" s="89">
        <f t="shared" si="5"/>
        <v>172.06896551724137</v>
      </c>
      <c r="P29" s="75">
        <f t="shared" si="1"/>
        <v>981</v>
      </c>
      <c r="Q29" s="89">
        <f t="shared" si="5"/>
        <v>205.66037735849059</v>
      </c>
      <c r="R29" s="75">
        <f t="shared" si="2"/>
        <v>29404</v>
      </c>
      <c r="S29" s="90">
        <f t="shared" si="6"/>
        <v>99.0700808625337</v>
      </c>
      <c r="T29" s="75">
        <f>SUM(月次!T142:T153)</f>
        <v>28899</v>
      </c>
      <c r="U29" s="90">
        <f t="shared" si="7"/>
        <v>98.94207066557108</v>
      </c>
      <c r="V29" s="75">
        <f>SUM(月次!V142:V153)</f>
        <v>1172</v>
      </c>
      <c r="W29" s="90">
        <f t="shared" si="7"/>
        <v>240.65708418891171</v>
      </c>
      <c r="X29" s="75">
        <f t="shared" si="8"/>
        <v>505</v>
      </c>
      <c r="Y29" s="90">
        <f t="shared" si="9"/>
        <v>106.9915254237288</v>
      </c>
      <c r="Z29" s="75" t="s">
        <v>40</v>
      </c>
      <c r="AA29" s="101" t="s">
        <v>52</v>
      </c>
      <c r="AB29" s="75">
        <f>SUM(月次!AB142:AB153)</f>
        <v>505</v>
      </c>
      <c r="AC29" s="90">
        <f t="shared" si="14"/>
        <v>106.9915254237288</v>
      </c>
      <c r="AD29" s="231"/>
      <c r="AE29" s="231"/>
      <c r="AF29" s="231"/>
      <c r="AG29" s="231"/>
      <c r="AH29" s="231"/>
      <c r="AI29" s="231"/>
      <c r="AJ29" s="33">
        <v>34</v>
      </c>
      <c r="AK29" s="153">
        <f t="shared" si="12"/>
        <v>33.663366336633665</v>
      </c>
      <c r="AL29" s="32" t="s">
        <v>40</v>
      </c>
      <c r="AM29" s="32" t="s">
        <v>40</v>
      </c>
      <c r="AN29" s="32" t="s">
        <v>40</v>
      </c>
      <c r="AO29" s="32" t="s">
        <v>40</v>
      </c>
      <c r="AP29" s="32" t="s">
        <v>40</v>
      </c>
      <c r="AQ29" s="32" t="s">
        <v>40</v>
      </c>
      <c r="AR29" s="91">
        <f t="shared" si="10"/>
        <v>98.282546592300363</v>
      </c>
      <c r="AS29" s="92">
        <f>X29/R29*100</f>
        <v>1.7174534076996328</v>
      </c>
      <c r="AT29" s="112"/>
      <c r="AU29" s="115"/>
      <c r="AV29" s="14"/>
      <c r="AW29" s="14"/>
      <c r="AX29" s="14"/>
      <c r="AY29" s="14"/>
      <c r="AZ29" s="14"/>
      <c r="BA29" s="14"/>
      <c r="BB29" s="14"/>
    </row>
    <row r="30" spans="1:54" ht="12" customHeight="1">
      <c r="B30" s="34" t="s">
        <v>70</v>
      </c>
      <c r="C30" s="58" t="s">
        <v>31</v>
      </c>
      <c r="D30" s="73">
        <f>SUM(月次!D154:D165)</f>
        <v>27777</v>
      </c>
      <c r="E30" s="94">
        <f t="shared" si="3"/>
        <v>97.552152841188459</v>
      </c>
      <c r="F30" s="76">
        <f>SUM(月次!F154:F165)</f>
        <v>79</v>
      </c>
      <c r="G30" s="94">
        <f t="shared" si="3"/>
        <v>154.90196078431373</v>
      </c>
      <c r="H30" s="76">
        <f>SUM(月次!H154:H165)</f>
        <v>19</v>
      </c>
      <c r="I30" s="94">
        <f t="shared" si="3"/>
        <v>633.33333333333326</v>
      </c>
      <c r="J30" s="76">
        <f t="shared" si="0"/>
        <v>27698</v>
      </c>
      <c r="K30" s="94">
        <f t="shared" si="4"/>
        <v>97.449248847764139</v>
      </c>
      <c r="L30" s="106">
        <f>SUM(月次!L154:L165)</f>
        <v>17</v>
      </c>
      <c r="M30" s="90">
        <f t="shared" si="13"/>
        <v>100</v>
      </c>
      <c r="N30" s="76">
        <f>SUM(月次!N154:N165)</f>
        <v>887</v>
      </c>
      <c r="O30" s="93">
        <f t="shared" si="5"/>
        <v>88.877755511022045</v>
      </c>
      <c r="P30" s="76">
        <f t="shared" si="1"/>
        <v>870</v>
      </c>
      <c r="Q30" s="93">
        <f t="shared" si="5"/>
        <v>88.685015290519871</v>
      </c>
      <c r="R30" s="76">
        <f t="shared" si="2"/>
        <v>28568</v>
      </c>
      <c r="S30" s="94">
        <f t="shared" si="6"/>
        <v>97.156849408243772</v>
      </c>
      <c r="T30" s="76">
        <f>SUM(月次!T154:T165)</f>
        <v>28030</v>
      </c>
      <c r="U30" s="94">
        <f t="shared" si="7"/>
        <v>96.992975535485655</v>
      </c>
      <c r="V30" s="76">
        <f>SUM(月次!V154:V165)</f>
        <v>1232</v>
      </c>
      <c r="W30" s="94">
        <f t="shared" si="7"/>
        <v>105.11945392491468</v>
      </c>
      <c r="X30" s="76">
        <f t="shared" si="8"/>
        <v>538</v>
      </c>
      <c r="Y30" s="94">
        <f t="shared" si="9"/>
        <v>106.53465346534654</v>
      </c>
      <c r="Z30" s="76" t="s">
        <v>40</v>
      </c>
      <c r="AA30" s="102" t="s">
        <v>52</v>
      </c>
      <c r="AB30" s="76">
        <f>SUM(月次!AB154:AB165)</f>
        <v>538</v>
      </c>
      <c r="AC30" s="94">
        <f t="shared" si="14"/>
        <v>106.53465346534654</v>
      </c>
      <c r="AD30" s="232"/>
      <c r="AE30" s="232"/>
      <c r="AF30" s="232"/>
      <c r="AG30" s="232"/>
      <c r="AH30" s="232"/>
      <c r="AI30" s="232"/>
      <c r="AJ30" s="126">
        <v>34</v>
      </c>
      <c r="AK30" s="154">
        <f t="shared" si="12"/>
        <v>100</v>
      </c>
      <c r="AL30" s="32" t="s">
        <v>40</v>
      </c>
      <c r="AM30" s="32" t="s">
        <v>40</v>
      </c>
      <c r="AN30" s="32" t="s">
        <v>40</v>
      </c>
      <c r="AO30" s="32" t="s">
        <v>40</v>
      </c>
      <c r="AP30" s="32" t="s">
        <v>40</v>
      </c>
      <c r="AQ30" s="32" t="s">
        <v>40</v>
      </c>
      <c r="AR30" s="99">
        <f t="shared" si="10"/>
        <v>98.11677401288155</v>
      </c>
      <c r="AS30" s="100">
        <f t="shared" si="11"/>
        <v>1.8832259871184542</v>
      </c>
      <c r="AT30" s="112"/>
      <c r="AU30" s="115"/>
      <c r="AV30" s="14"/>
      <c r="AW30" s="14"/>
      <c r="AX30" s="14"/>
      <c r="AY30" s="14"/>
      <c r="AZ30" s="14"/>
      <c r="BA30" s="14"/>
      <c r="BB30" s="14"/>
    </row>
    <row r="31" spans="1:54" ht="12" customHeight="1">
      <c r="B31" s="31" t="s">
        <v>20</v>
      </c>
      <c r="C31" s="60" t="s">
        <v>32</v>
      </c>
      <c r="D31" s="74">
        <f>SUM(月次!D166:D177)</f>
        <v>27589</v>
      </c>
      <c r="E31" s="96">
        <f t="shared" si="3"/>
        <v>99.323181049069376</v>
      </c>
      <c r="F31" s="77">
        <f>SUM(月次!F166:F177)</f>
        <v>118</v>
      </c>
      <c r="G31" s="96">
        <f t="shared" si="3"/>
        <v>149.36708860759492</v>
      </c>
      <c r="H31" s="77">
        <f>SUM(月次!H166:H177)</f>
        <v>28</v>
      </c>
      <c r="I31" s="96">
        <f t="shared" si="3"/>
        <v>147.36842105263156</v>
      </c>
      <c r="J31" s="77">
        <f t="shared" si="0"/>
        <v>27471</v>
      </c>
      <c r="K31" s="96">
        <f t="shared" si="4"/>
        <v>99.180446241605893</v>
      </c>
      <c r="L31" s="77">
        <f>SUM(月次!L166:L177)</f>
        <v>68</v>
      </c>
      <c r="M31" s="95">
        <f t="shared" si="13"/>
        <v>400</v>
      </c>
      <c r="N31" s="77">
        <f>SUM(月次!N166:N177)</f>
        <v>768</v>
      </c>
      <c r="O31" s="95">
        <f t="shared" si="5"/>
        <v>86.583990980834272</v>
      </c>
      <c r="P31" s="77">
        <f t="shared" si="1"/>
        <v>700</v>
      </c>
      <c r="Q31" s="95">
        <f t="shared" si="5"/>
        <v>80.459770114942529</v>
      </c>
      <c r="R31" s="77">
        <f t="shared" si="2"/>
        <v>28171</v>
      </c>
      <c r="S31" s="96">
        <f t="shared" si="6"/>
        <v>98.610333239988805</v>
      </c>
      <c r="T31" s="77">
        <f>SUM(月次!T166:T177)</f>
        <v>27894</v>
      </c>
      <c r="U31" s="96">
        <f t="shared" si="7"/>
        <v>99.514805565465565</v>
      </c>
      <c r="V31" s="77">
        <f>SUM(月次!V166:V177)</f>
        <v>1361</v>
      </c>
      <c r="W31" s="96">
        <f t="shared" si="7"/>
        <v>110.47077922077921</v>
      </c>
      <c r="X31" s="75">
        <f t="shared" si="8"/>
        <v>277</v>
      </c>
      <c r="Y31" s="96">
        <f t="shared" si="9"/>
        <v>51.486988847583646</v>
      </c>
      <c r="Z31" s="77" t="s">
        <v>40</v>
      </c>
      <c r="AA31" s="101" t="s">
        <v>52</v>
      </c>
      <c r="AB31" s="77">
        <f>SUM(月次!AB166:AB177)</f>
        <v>277</v>
      </c>
      <c r="AC31" s="96">
        <f t="shared" si="14"/>
        <v>51.486988847583646</v>
      </c>
      <c r="AD31" s="233"/>
      <c r="AE31" s="233"/>
      <c r="AF31" s="233"/>
      <c r="AG31" s="233"/>
      <c r="AH31" s="233"/>
      <c r="AI31" s="233"/>
      <c r="AJ31" s="30">
        <v>67.521000000000001</v>
      </c>
      <c r="AK31" s="43">
        <f t="shared" si="12"/>
        <v>198.59117647058824</v>
      </c>
      <c r="AL31" s="186" t="s">
        <v>40</v>
      </c>
      <c r="AM31" s="186" t="s">
        <v>40</v>
      </c>
      <c r="AN31" s="186" t="s">
        <v>40</v>
      </c>
      <c r="AO31" s="186" t="s">
        <v>40</v>
      </c>
      <c r="AP31" s="186" t="s">
        <v>40</v>
      </c>
      <c r="AQ31" s="186" t="s">
        <v>40</v>
      </c>
      <c r="AR31" s="91">
        <f t="shared" si="10"/>
        <v>99.016719321287852</v>
      </c>
      <c r="AS31" s="92">
        <f t="shared" si="11"/>
        <v>0.98328067871215086</v>
      </c>
      <c r="AT31" s="112"/>
      <c r="AU31" s="115"/>
      <c r="AV31" s="14"/>
      <c r="AW31" s="14"/>
      <c r="AX31" s="14"/>
      <c r="AY31" s="14"/>
      <c r="AZ31" s="14"/>
      <c r="BA31" s="14"/>
      <c r="BB31" s="14"/>
    </row>
    <row r="32" spans="1:54" ht="12" customHeight="1">
      <c r="B32" s="31" t="s">
        <v>71</v>
      </c>
      <c r="C32" s="59" t="s">
        <v>33</v>
      </c>
      <c r="D32" s="72">
        <f>SUM(月次!D178:D189)</f>
        <v>28235</v>
      </c>
      <c r="E32" s="90">
        <f t="shared" si="3"/>
        <v>102.34151292181666</v>
      </c>
      <c r="F32" s="75">
        <f>SUM(月次!F178:F189)</f>
        <v>120</v>
      </c>
      <c r="G32" s="90">
        <f t="shared" si="3"/>
        <v>101.69491525423729</v>
      </c>
      <c r="H32" s="75">
        <f>SUM(月次!H178:H189)</f>
        <v>48</v>
      </c>
      <c r="I32" s="90">
        <f>H32/H31*100</f>
        <v>171.42857142857142</v>
      </c>
      <c r="J32" s="75">
        <f t="shared" si="0"/>
        <v>28115</v>
      </c>
      <c r="K32" s="90">
        <f t="shared" si="4"/>
        <v>102.34429034254305</v>
      </c>
      <c r="L32" s="83">
        <f>SUM(月次!L178:L189)</f>
        <v>102</v>
      </c>
      <c r="M32" s="89">
        <f t="shared" si="13"/>
        <v>150</v>
      </c>
      <c r="N32" s="75">
        <f>SUM(月次!N178:N189)</f>
        <v>955</v>
      </c>
      <c r="O32" s="89">
        <f t="shared" si="5"/>
        <v>124.34895833333333</v>
      </c>
      <c r="P32" s="75">
        <f t="shared" si="1"/>
        <v>853</v>
      </c>
      <c r="Q32" s="89">
        <f t="shared" si="5"/>
        <v>121.85714285714286</v>
      </c>
      <c r="R32" s="75">
        <f t="shared" si="2"/>
        <v>28968</v>
      </c>
      <c r="S32" s="90">
        <f t="shared" si="6"/>
        <v>102.82915054488659</v>
      </c>
      <c r="T32" s="75">
        <f>SUM(月次!T178:T189)</f>
        <v>28868</v>
      </c>
      <c r="U32" s="90">
        <f t="shared" si="7"/>
        <v>103.49179034917904</v>
      </c>
      <c r="V32" s="75">
        <f>SUM(月次!V178:V189)</f>
        <v>1437</v>
      </c>
      <c r="W32" s="90">
        <f t="shared" si="7"/>
        <v>105.58412931667891</v>
      </c>
      <c r="X32" s="75">
        <f t="shared" si="8"/>
        <v>100</v>
      </c>
      <c r="Y32" s="90">
        <f t="shared" si="9"/>
        <v>36.101083032490976</v>
      </c>
      <c r="Z32" s="75" t="s">
        <v>40</v>
      </c>
      <c r="AA32" s="101" t="s">
        <v>52</v>
      </c>
      <c r="AB32" s="75">
        <f>SUM(月次!AB178:AB189)</f>
        <v>100</v>
      </c>
      <c r="AC32" s="90">
        <f t="shared" si="14"/>
        <v>36.101083032490976</v>
      </c>
      <c r="AD32" s="231"/>
      <c r="AE32" s="231"/>
      <c r="AF32" s="231"/>
      <c r="AG32" s="231"/>
      <c r="AH32" s="231"/>
      <c r="AI32" s="231"/>
      <c r="AJ32" s="33">
        <v>102.56</v>
      </c>
      <c r="AK32" s="153">
        <f t="shared" si="12"/>
        <v>151.89348498985501</v>
      </c>
      <c r="AL32" s="32" t="s">
        <v>40</v>
      </c>
      <c r="AM32" s="32" t="s">
        <v>40</v>
      </c>
      <c r="AN32" s="32" t="s">
        <v>40</v>
      </c>
      <c r="AO32" s="32" t="s">
        <v>40</v>
      </c>
      <c r="AP32" s="32" t="s">
        <v>40</v>
      </c>
      <c r="AQ32" s="32" t="s">
        <v>40</v>
      </c>
      <c r="AR32" s="91">
        <f t="shared" si="10"/>
        <v>99.654791494062408</v>
      </c>
      <c r="AS32" s="92">
        <f t="shared" si="11"/>
        <v>0.34520850593758629</v>
      </c>
      <c r="AT32" s="112"/>
      <c r="AU32" s="115"/>
      <c r="AV32" s="14"/>
      <c r="AW32" s="14"/>
      <c r="AX32" s="14"/>
      <c r="AY32" s="14"/>
      <c r="AZ32" s="14"/>
      <c r="BA32" s="14"/>
      <c r="BB32" s="14"/>
    </row>
    <row r="33" spans="1:54" s="51" customFormat="1" ht="12" customHeight="1">
      <c r="A33" s="13"/>
      <c r="B33" s="31" t="s">
        <v>72</v>
      </c>
      <c r="C33" s="59" t="s">
        <v>73</v>
      </c>
      <c r="D33" s="72">
        <f>SUM(月次!D190:D201)</f>
        <v>27995</v>
      </c>
      <c r="E33" s="90">
        <f t="shared" si="3"/>
        <v>99.149991145741097</v>
      </c>
      <c r="F33" s="75">
        <f>SUM(月次!F190:F201)</f>
        <v>132</v>
      </c>
      <c r="G33" s="90">
        <f t="shared" si="3"/>
        <v>110.00000000000001</v>
      </c>
      <c r="H33" s="75">
        <f>SUM(月次!H190:H201)</f>
        <v>60</v>
      </c>
      <c r="I33" s="90">
        <f t="shared" si="3"/>
        <v>125</v>
      </c>
      <c r="J33" s="75">
        <f t="shared" si="0"/>
        <v>27863</v>
      </c>
      <c r="K33" s="90">
        <f t="shared" si="4"/>
        <v>99.103681308909827</v>
      </c>
      <c r="L33" s="75">
        <f>SUM(月次!L190:L201)</f>
        <v>116</v>
      </c>
      <c r="M33" s="89">
        <f t="shared" si="13"/>
        <v>113.72549019607843</v>
      </c>
      <c r="N33" s="75">
        <f>SUM(月次!N190:N201)</f>
        <v>663</v>
      </c>
      <c r="O33" s="89">
        <f t="shared" si="5"/>
        <v>69.424083769633498</v>
      </c>
      <c r="P33" s="75">
        <f t="shared" si="1"/>
        <v>547</v>
      </c>
      <c r="Q33" s="89">
        <f t="shared" si="5"/>
        <v>64.126611957796015</v>
      </c>
      <c r="R33" s="75">
        <f t="shared" si="2"/>
        <v>28410</v>
      </c>
      <c r="S33" s="90">
        <f t="shared" si="6"/>
        <v>98.073736536868267</v>
      </c>
      <c r="T33" s="75">
        <f>SUM(月次!T190:T201)</f>
        <v>28403</v>
      </c>
      <c r="U33" s="90">
        <f t="shared" si="7"/>
        <v>98.389219897464315</v>
      </c>
      <c r="V33" s="75">
        <f>SUM(月次!V190:V201)</f>
        <v>1467</v>
      </c>
      <c r="W33" s="90">
        <f t="shared" si="7"/>
        <v>102.08768267223383</v>
      </c>
      <c r="X33" s="75">
        <f t="shared" si="8"/>
        <v>7</v>
      </c>
      <c r="Y33" s="90">
        <f t="shared" si="9"/>
        <v>7.0000000000000009</v>
      </c>
      <c r="Z33" s="75" t="s">
        <v>40</v>
      </c>
      <c r="AA33" s="101" t="s">
        <v>52</v>
      </c>
      <c r="AB33" s="75">
        <f>SUM(月次!AB190:AB201)</f>
        <v>7</v>
      </c>
      <c r="AC33" s="90">
        <f t="shared" si="14"/>
        <v>7.0000000000000009</v>
      </c>
      <c r="AD33" s="231"/>
      <c r="AE33" s="231"/>
      <c r="AF33" s="231"/>
      <c r="AG33" s="231"/>
      <c r="AH33" s="231"/>
      <c r="AI33" s="231"/>
      <c r="AJ33" s="33">
        <v>115.8</v>
      </c>
      <c r="AK33" s="153">
        <f t="shared" si="12"/>
        <v>112.90951638065523</v>
      </c>
      <c r="AL33" s="32" t="s">
        <v>40</v>
      </c>
      <c r="AM33" s="187" t="s">
        <v>40</v>
      </c>
      <c r="AN33" s="32" t="s">
        <v>40</v>
      </c>
      <c r="AO33" s="32" t="s">
        <v>40</v>
      </c>
      <c r="AP33" s="32" t="s">
        <v>40</v>
      </c>
      <c r="AQ33" s="32" t="s">
        <v>40</v>
      </c>
      <c r="AR33" s="91">
        <f t="shared" si="10"/>
        <v>99.975360788454765</v>
      </c>
      <c r="AS33" s="92">
        <f t="shared" si="11"/>
        <v>2.4639211545230556E-2</v>
      </c>
      <c r="AT33" s="114"/>
      <c r="AU33" s="115"/>
    </row>
    <row r="34" spans="1:54" s="51" customFormat="1" ht="12" customHeight="1">
      <c r="A34" s="13"/>
      <c r="B34" s="31" t="s">
        <v>202</v>
      </c>
      <c r="C34" s="59" t="s">
        <v>203</v>
      </c>
      <c r="D34" s="72">
        <f>SUM(月次!D202:D213)</f>
        <v>26682</v>
      </c>
      <c r="E34" s="90">
        <f t="shared" ref="E34:I34" si="15">D34/D33*100</f>
        <v>95.309876763707805</v>
      </c>
      <c r="F34" s="75">
        <f>SUM(月次!F202:F213)</f>
        <v>108</v>
      </c>
      <c r="G34" s="90">
        <f t="shared" si="15"/>
        <v>81.818181818181827</v>
      </c>
      <c r="H34" s="75">
        <f>SUM(月次!H202:H213)</f>
        <v>48</v>
      </c>
      <c r="I34" s="90">
        <f t="shared" si="15"/>
        <v>80</v>
      </c>
      <c r="J34" s="75">
        <f t="shared" ref="J34" si="16">D34-F34</f>
        <v>26574</v>
      </c>
      <c r="K34" s="90">
        <f t="shared" ref="K34" si="17">J34/J33*100</f>
        <v>95.373793202454877</v>
      </c>
      <c r="L34" s="75">
        <f>SUM(月次!L202:L213)</f>
        <v>154</v>
      </c>
      <c r="M34" s="89">
        <f t="shared" si="13"/>
        <v>132.75862068965517</v>
      </c>
      <c r="N34" s="75">
        <f>SUM(月次!N202:N213)</f>
        <v>440</v>
      </c>
      <c r="O34" s="89">
        <f t="shared" ref="O34:Q34" si="18">N34/N33*100</f>
        <v>66.365007541478121</v>
      </c>
      <c r="P34" s="75">
        <f t="shared" ref="P34" si="19">N34-L34</f>
        <v>286</v>
      </c>
      <c r="Q34" s="89">
        <f t="shared" si="18"/>
        <v>52.285191956124308</v>
      </c>
      <c r="R34" s="75">
        <f t="shared" ref="R34" si="20">J34+P34</f>
        <v>26860</v>
      </c>
      <c r="S34" s="90">
        <f t="shared" ref="S34" si="21">R34/R33*100</f>
        <v>94.544174586413234</v>
      </c>
      <c r="T34" s="75">
        <f>SUM(月次!T202:T213)</f>
        <v>26858</v>
      </c>
      <c r="U34" s="90">
        <f t="shared" ref="U34:W34" si="22">T34/T33*100</f>
        <v>94.560433756997497</v>
      </c>
      <c r="V34" s="75">
        <f>SUM(月次!V202:V213)</f>
        <v>1483</v>
      </c>
      <c r="W34" s="90">
        <f t="shared" si="22"/>
        <v>101.0906612133606</v>
      </c>
      <c r="X34" s="75">
        <f t="shared" ref="X34" si="23">R34-T34</f>
        <v>2</v>
      </c>
      <c r="Y34" s="90">
        <f t="shared" ref="Y34" si="24">X34/X33*100</f>
        <v>28.571428571428569</v>
      </c>
      <c r="Z34" s="75" t="s">
        <v>40</v>
      </c>
      <c r="AA34" s="101" t="s">
        <v>35</v>
      </c>
      <c r="AB34" s="75">
        <f>SUM(月次!AB202:AB213)</f>
        <v>2</v>
      </c>
      <c r="AC34" s="90">
        <f t="shared" si="14"/>
        <v>28.571428571428569</v>
      </c>
      <c r="AD34" s="231"/>
      <c r="AE34" s="231"/>
      <c r="AF34" s="231"/>
      <c r="AG34" s="231"/>
      <c r="AH34" s="231"/>
      <c r="AI34" s="231"/>
      <c r="AJ34" s="33">
        <f>SUM(月次!AJ202:AJ213)</f>
        <v>154</v>
      </c>
      <c r="AK34" s="153">
        <f t="shared" ref="AK34" si="25">AJ34/AJ33*100</f>
        <v>132.98791018998273</v>
      </c>
      <c r="AL34" s="32" t="s">
        <v>40</v>
      </c>
      <c r="AM34" s="32" t="s">
        <v>40</v>
      </c>
      <c r="AN34" s="32" t="s">
        <v>40</v>
      </c>
      <c r="AO34" s="32" t="s">
        <v>40</v>
      </c>
      <c r="AP34" s="32" t="s">
        <v>40</v>
      </c>
      <c r="AQ34" s="32" t="s">
        <v>40</v>
      </c>
      <c r="AR34" s="91">
        <f t="shared" ref="AR34" si="26">T34/R34*100</f>
        <v>99.992553983618762</v>
      </c>
      <c r="AS34" s="92">
        <f t="shared" ref="AS34" si="27">X34/R34*100</f>
        <v>7.446016381236039E-3</v>
      </c>
    </row>
    <row r="35" spans="1:54" s="51" customFormat="1" ht="12" customHeight="1">
      <c r="A35" s="11"/>
      <c r="B35" s="31" t="s">
        <v>204</v>
      </c>
      <c r="C35" s="59" t="s">
        <v>205</v>
      </c>
      <c r="D35" s="72">
        <f>SUM(月次!D214:D225)</f>
        <v>26700</v>
      </c>
      <c r="E35" s="89">
        <f t="shared" ref="E35" si="28">D35/D34*100</f>
        <v>100.06746120980436</v>
      </c>
      <c r="F35" s="75">
        <f>SUM(月次!F214:F225)</f>
        <v>119</v>
      </c>
      <c r="G35" s="89">
        <f t="shared" ref="G35" si="29">F35/F34*100</f>
        <v>110.18518518518519</v>
      </c>
      <c r="H35" s="75">
        <f>SUM(月次!H214:H225)</f>
        <v>59</v>
      </c>
      <c r="I35" s="89">
        <f t="shared" ref="I35" si="30">H35/H34*100</f>
        <v>122.91666666666667</v>
      </c>
      <c r="J35" s="75">
        <f t="shared" ref="J35:J36" si="31">D35-F35</f>
        <v>26581</v>
      </c>
      <c r="K35" s="89">
        <f t="shared" ref="K35" si="32">J35/J34*100</f>
        <v>100.02634153684052</v>
      </c>
      <c r="L35" s="75">
        <f>SUM(月次!L214:L225)</f>
        <v>67</v>
      </c>
      <c r="M35" s="89">
        <f t="shared" ref="M35" si="33">L35/L34*100</f>
        <v>43.506493506493506</v>
      </c>
      <c r="N35" s="75">
        <f>SUM(月次!N214:N225)</f>
        <v>969</v>
      </c>
      <c r="O35" s="89">
        <f t="shared" ref="O35" si="34">N35/N34*100</f>
        <v>220.22727272727272</v>
      </c>
      <c r="P35" s="75">
        <f t="shared" ref="P35" si="35">N35-L35</f>
        <v>902</v>
      </c>
      <c r="Q35" s="89">
        <f t="shared" ref="Q35" si="36">P35/P34*100</f>
        <v>315.38461538461536</v>
      </c>
      <c r="R35" s="75">
        <f t="shared" ref="R35" si="37">J35+P35</f>
        <v>27483</v>
      </c>
      <c r="S35" s="89">
        <f t="shared" ref="S35" si="38">R35/R34*100</f>
        <v>102.31943410275504</v>
      </c>
      <c r="T35" s="75">
        <f>SUM(月次!T214:T225)</f>
        <v>27479</v>
      </c>
      <c r="U35" s="93">
        <f t="shared" ref="U35:U36" si="39">T35/T34*100</f>
        <v>102.31216025020477</v>
      </c>
      <c r="V35" s="75">
        <f>SUM(月次!V214:V225)</f>
        <v>1546</v>
      </c>
      <c r="W35" s="89">
        <f t="shared" ref="W35" si="40">V35/V34*100</f>
        <v>104.24814565070804</v>
      </c>
      <c r="X35" s="75">
        <f t="shared" ref="X35" si="41">R35-T35</f>
        <v>4</v>
      </c>
      <c r="Y35" s="89">
        <f t="shared" ref="Y35" si="42">X35/X34*100</f>
        <v>200</v>
      </c>
      <c r="Z35" s="75" t="s">
        <v>40</v>
      </c>
      <c r="AA35" s="75" t="s">
        <v>35</v>
      </c>
      <c r="AB35" s="75">
        <f>SUM(月次!AB214:AB225)</f>
        <v>4</v>
      </c>
      <c r="AC35" s="89">
        <f t="shared" ref="AC35" si="43">AB35/AB34*100</f>
        <v>200</v>
      </c>
      <c r="AD35" s="111"/>
      <c r="AE35" s="111"/>
      <c r="AF35" s="111"/>
      <c r="AG35" s="111"/>
      <c r="AH35" s="111"/>
      <c r="AI35" s="111"/>
      <c r="AJ35" s="33">
        <f>SUM(月次!AJ214:AJ225)</f>
        <v>66</v>
      </c>
      <c r="AK35" s="32">
        <f t="shared" ref="AK35" si="44">AJ35/AJ34*100</f>
        <v>42.857142857142854</v>
      </c>
      <c r="AL35" s="32" t="s">
        <v>40</v>
      </c>
      <c r="AM35" s="32" t="s">
        <v>40</v>
      </c>
      <c r="AN35" s="152" t="s">
        <v>40</v>
      </c>
      <c r="AO35" s="152" t="s">
        <v>40</v>
      </c>
      <c r="AP35" s="152" t="s">
        <v>40</v>
      </c>
      <c r="AQ35" s="152" t="s">
        <v>40</v>
      </c>
      <c r="AR35" s="91">
        <f t="shared" ref="AR35" si="45">T35/R35*100</f>
        <v>99.985445548157031</v>
      </c>
      <c r="AS35" s="92">
        <f t="shared" ref="AS35" si="46">X35/R35*100</f>
        <v>1.4554451842957464E-2</v>
      </c>
    </row>
    <row r="36" spans="1:54" s="51" customFormat="1" ht="12" customHeight="1">
      <c r="A36" s="11"/>
      <c r="B36" s="29" t="s">
        <v>214</v>
      </c>
      <c r="C36" s="60" t="s">
        <v>215</v>
      </c>
      <c r="D36" s="74">
        <f>SUM(月次!D226:D237)</f>
        <v>25712</v>
      </c>
      <c r="E36" s="95">
        <f t="shared" ref="E36:E41" si="47">D36/D35*100</f>
        <v>96.299625468164791</v>
      </c>
      <c r="F36" s="77">
        <f>SUM(月次!F226:F237)</f>
        <v>96</v>
      </c>
      <c r="G36" s="95">
        <f t="shared" ref="G36:G41" si="48">F36/F35*100</f>
        <v>80.672268907563023</v>
      </c>
      <c r="H36" s="77">
        <f>SUM(月次!H226:H237)</f>
        <v>48</v>
      </c>
      <c r="I36" s="95">
        <f t="shared" ref="I36:I41" si="49">H36/H35*100</f>
        <v>81.355932203389841</v>
      </c>
      <c r="J36" s="77">
        <f t="shared" si="31"/>
        <v>25616</v>
      </c>
      <c r="K36" s="95">
        <f t="shared" ref="K36:K41" si="50">J36/J35*100</f>
        <v>96.369587299198685</v>
      </c>
      <c r="L36" s="77">
        <f>SUM(月次!L226:L237)</f>
        <v>50</v>
      </c>
      <c r="M36" s="95">
        <f>L36/L35*100</f>
        <v>74.626865671641795</v>
      </c>
      <c r="N36" s="77">
        <f>SUM(月次!N226:N237)</f>
        <v>731</v>
      </c>
      <c r="O36" s="95">
        <f t="shared" ref="O36:O41" si="51">N36/N35*100</f>
        <v>75.438596491228068</v>
      </c>
      <c r="P36" s="77">
        <f t="shared" ref="P36:P41" si="52">N36-L36</f>
        <v>681</v>
      </c>
      <c r="Q36" s="95">
        <f t="shared" ref="Q36:Q41" si="53">P36/P35*100</f>
        <v>75.49889135254989</v>
      </c>
      <c r="R36" s="77">
        <f t="shared" ref="R36:R41" si="54">J36+P36</f>
        <v>26297</v>
      </c>
      <c r="S36" s="95">
        <f t="shared" ref="S36:S41" si="55">R36/R35*100</f>
        <v>95.684605028563112</v>
      </c>
      <c r="T36" s="77">
        <f>SUM(月次!T226:T237)</f>
        <v>26297</v>
      </c>
      <c r="U36" s="95">
        <f t="shared" si="39"/>
        <v>95.698533425524943</v>
      </c>
      <c r="V36" s="77">
        <f>SUM(月次!V226:V237)</f>
        <v>1353</v>
      </c>
      <c r="W36" s="95">
        <f t="shared" ref="W36:W41" si="56">V36/V35*100</f>
        <v>87.516170763260021</v>
      </c>
      <c r="X36" s="236">
        <v>0</v>
      </c>
      <c r="Y36" s="95" t="s">
        <v>40</v>
      </c>
      <c r="Z36" s="77" t="s">
        <v>216</v>
      </c>
      <c r="AA36" s="77" t="s">
        <v>216</v>
      </c>
      <c r="AB36" s="77" t="s">
        <v>216</v>
      </c>
      <c r="AC36" s="77" t="s">
        <v>216</v>
      </c>
      <c r="AD36" s="169"/>
      <c r="AE36" s="169"/>
      <c r="AF36" s="169"/>
      <c r="AG36" s="169"/>
      <c r="AH36" s="169"/>
      <c r="AI36" s="169"/>
      <c r="AJ36" s="30">
        <v>49</v>
      </c>
      <c r="AK36" s="186">
        <f>AJ36/AJ35*100</f>
        <v>74.242424242424249</v>
      </c>
      <c r="AL36" s="168" t="s">
        <v>40</v>
      </c>
      <c r="AM36" s="168" t="s">
        <v>40</v>
      </c>
      <c r="AN36" s="168" t="s">
        <v>40</v>
      </c>
      <c r="AO36" s="168" t="s">
        <v>40</v>
      </c>
      <c r="AP36" s="168" t="s">
        <v>40</v>
      </c>
      <c r="AQ36" s="168" t="s">
        <v>40</v>
      </c>
      <c r="AR36" s="97">
        <f t="shared" ref="AR36:AR41" si="57">T36/R36*100</f>
        <v>100</v>
      </c>
      <c r="AS36" s="98">
        <f t="shared" ref="AS36:AS41" si="58">X36/R36*100</f>
        <v>0</v>
      </c>
    </row>
    <row r="37" spans="1:54" s="51" customFormat="1" ht="12" customHeight="1">
      <c r="A37" s="11"/>
      <c r="B37" s="31" t="s">
        <v>258</v>
      </c>
      <c r="C37" s="59" t="s">
        <v>259</v>
      </c>
      <c r="D37" s="72">
        <f>SUM(月次!D238:D249)</f>
        <v>24349</v>
      </c>
      <c r="E37" s="89">
        <f t="shared" si="47"/>
        <v>94.698973242065961</v>
      </c>
      <c r="F37" s="75">
        <f>SUM(月次!F238:F249)</f>
        <v>59</v>
      </c>
      <c r="G37" s="89">
        <f t="shared" si="48"/>
        <v>61.458333333333336</v>
      </c>
      <c r="H37" s="75">
        <f>SUM(月次!H238:H249)</f>
        <v>12</v>
      </c>
      <c r="I37" s="89">
        <f t="shared" si="49"/>
        <v>25</v>
      </c>
      <c r="J37" s="75">
        <f t="shared" ref="J37" si="59">D37-F37</f>
        <v>24290</v>
      </c>
      <c r="K37" s="89">
        <f t="shared" si="50"/>
        <v>94.823547782635856</v>
      </c>
      <c r="L37" s="75">
        <f>SUM(月次!L238:L249)</f>
        <v>16</v>
      </c>
      <c r="M37" s="89">
        <f>L37/L36*100</f>
        <v>32</v>
      </c>
      <c r="N37" s="75">
        <f>SUM(月次!N238:N249)</f>
        <v>918</v>
      </c>
      <c r="O37" s="89">
        <f t="shared" si="51"/>
        <v>125.58139534883721</v>
      </c>
      <c r="P37" s="75">
        <f t="shared" si="52"/>
        <v>902</v>
      </c>
      <c r="Q37" s="89">
        <f t="shared" si="53"/>
        <v>132.45227606461088</v>
      </c>
      <c r="R37" s="75">
        <f t="shared" si="54"/>
        <v>25192</v>
      </c>
      <c r="S37" s="89">
        <f t="shared" si="55"/>
        <v>95.797999771837098</v>
      </c>
      <c r="T37" s="75">
        <f>SUM(月次!T238:T249)</f>
        <v>25192</v>
      </c>
      <c r="U37" s="89">
        <f t="shared" ref="U37" si="60">T37/T36*100</f>
        <v>95.797999771837098</v>
      </c>
      <c r="V37" s="75">
        <f>SUM(月次!V238:V249)</f>
        <v>1429</v>
      </c>
      <c r="W37" s="89">
        <f t="shared" si="56"/>
        <v>105.61714708056171</v>
      </c>
      <c r="X37" s="75">
        <f t="shared" ref="X37" si="61">R37-T37</f>
        <v>0</v>
      </c>
      <c r="Y37" s="89" t="s">
        <v>40</v>
      </c>
      <c r="Z37" s="75" t="s">
        <v>35</v>
      </c>
      <c r="AA37" s="75" t="s">
        <v>35</v>
      </c>
      <c r="AB37" s="75" t="s">
        <v>35</v>
      </c>
      <c r="AC37" s="75" t="s">
        <v>35</v>
      </c>
      <c r="AD37" s="110" t="s">
        <v>35</v>
      </c>
      <c r="AE37" s="110" t="s">
        <v>35</v>
      </c>
      <c r="AF37" s="110" t="s">
        <v>35</v>
      </c>
      <c r="AG37" s="110" t="s">
        <v>35</v>
      </c>
      <c r="AH37" s="110" t="s">
        <v>35</v>
      </c>
      <c r="AI37" s="110" t="s">
        <v>35</v>
      </c>
      <c r="AJ37" s="33">
        <v>16</v>
      </c>
      <c r="AK37" s="32">
        <f>AJ37/AJ36*100</f>
        <v>32.653061224489797</v>
      </c>
      <c r="AL37" s="111" t="s">
        <v>40</v>
      </c>
      <c r="AM37" s="111" t="s">
        <v>40</v>
      </c>
      <c r="AN37" s="111" t="s">
        <v>40</v>
      </c>
      <c r="AO37" s="111" t="s">
        <v>40</v>
      </c>
      <c r="AP37" s="33">
        <v>16</v>
      </c>
      <c r="AQ37" s="111" t="s">
        <v>40</v>
      </c>
      <c r="AR37" s="91">
        <f t="shared" si="57"/>
        <v>100</v>
      </c>
      <c r="AS37" s="92">
        <f t="shared" si="58"/>
        <v>0</v>
      </c>
    </row>
    <row r="38" spans="1:54" s="51" customFormat="1" ht="12" customHeight="1">
      <c r="A38" s="11"/>
      <c r="B38" s="31" t="s">
        <v>270</v>
      </c>
      <c r="C38" s="59" t="s">
        <v>271</v>
      </c>
      <c r="D38" s="75">
        <f>SUM(月次!D250:D261)</f>
        <v>23465</v>
      </c>
      <c r="E38" s="89">
        <f t="shared" si="47"/>
        <v>96.369460758142026</v>
      </c>
      <c r="F38" s="75">
        <f>SUM(月次!F250:F261)</f>
        <v>47</v>
      </c>
      <c r="G38" s="89">
        <f t="shared" si="48"/>
        <v>79.66101694915254</v>
      </c>
      <c r="H38" s="75">
        <f>SUM(月次!H250:H261)</f>
        <v>12</v>
      </c>
      <c r="I38" s="89">
        <f t="shared" si="49"/>
        <v>100</v>
      </c>
      <c r="J38" s="75">
        <f t="shared" ref="J38" si="62">D38-F38</f>
        <v>23418</v>
      </c>
      <c r="K38" s="89">
        <f t="shared" si="50"/>
        <v>96.410045286125978</v>
      </c>
      <c r="L38" s="75">
        <f>SUM(月次!L250:L261)</f>
        <v>0</v>
      </c>
      <c r="M38" s="89" t="s">
        <v>40</v>
      </c>
      <c r="N38" s="75">
        <f>SUM(月次!N250:N261)</f>
        <v>1037</v>
      </c>
      <c r="O38" s="89">
        <f t="shared" si="51"/>
        <v>112.96296296296295</v>
      </c>
      <c r="P38" s="75">
        <f t="shared" si="52"/>
        <v>1037</v>
      </c>
      <c r="Q38" s="89">
        <f t="shared" si="53"/>
        <v>114.96674057649668</v>
      </c>
      <c r="R38" s="75">
        <f t="shared" si="54"/>
        <v>24455</v>
      </c>
      <c r="S38" s="89">
        <f t="shared" si="55"/>
        <v>97.074468085106375</v>
      </c>
      <c r="T38" s="75">
        <f>SUM(月次!T250:T261)</f>
        <v>24455</v>
      </c>
      <c r="U38" s="89">
        <f t="shared" ref="U38" si="63">T38/T37*100</f>
        <v>97.074468085106375</v>
      </c>
      <c r="V38" s="75">
        <f>SUM(月次!V250:V261)</f>
        <v>1472</v>
      </c>
      <c r="W38" s="89">
        <f t="shared" si="56"/>
        <v>103.00909727081876</v>
      </c>
      <c r="X38" s="75">
        <f t="shared" ref="X38" si="64">R38-T38</f>
        <v>0</v>
      </c>
      <c r="Y38" s="89" t="s">
        <v>40</v>
      </c>
      <c r="Z38" s="75" t="s">
        <v>35</v>
      </c>
      <c r="AA38" s="75" t="s">
        <v>35</v>
      </c>
      <c r="AB38" s="75" t="s">
        <v>35</v>
      </c>
      <c r="AC38" s="75" t="s">
        <v>35</v>
      </c>
      <c r="AD38" s="110" t="s">
        <v>35</v>
      </c>
      <c r="AE38" s="110" t="s">
        <v>35</v>
      </c>
      <c r="AF38" s="110" t="s">
        <v>35</v>
      </c>
      <c r="AG38" s="110" t="s">
        <v>35</v>
      </c>
      <c r="AH38" s="110" t="s">
        <v>35</v>
      </c>
      <c r="AI38" s="110" t="s">
        <v>35</v>
      </c>
      <c r="AJ38" s="33"/>
      <c r="AK38" s="32"/>
      <c r="AL38" s="111"/>
      <c r="AM38" s="111"/>
      <c r="AN38" s="111"/>
      <c r="AO38" s="111"/>
      <c r="AP38" s="33"/>
      <c r="AQ38" s="111"/>
      <c r="AR38" s="91">
        <f t="shared" si="57"/>
        <v>100</v>
      </c>
      <c r="AS38" s="92">
        <f t="shared" si="58"/>
        <v>0</v>
      </c>
    </row>
    <row r="39" spans="1:54" s="51" customFormat="1" ht="12" customHeight="1">
      <c r="A39" s="11"/>
      <c r="B39" s="31" t="s">
        <v>310</v>
      </c>
      <c r="C39" s="59" t="s">
        <v>311</v>
      </c>
      <c r="D39" s="75">
        <f>SUM(月次!D262:D273)</f>
        <v>23347</v>
      </c>
      <c r="E39" s="89">
        <f t="shared" si="47"/>
        <v>99.49712337523971</v>
      </c>
      <c r="F39" s="75">
        <f>SUM(月次!F262:F273)</f>
        <v>46</v>
      </c>
      <c r="G39" s="89">
        <f t="shared" si="48"/>
        <v>97.872340425531917</v>
      </c>
      <c r="H39" s="75">
        <f>SUM(月次!H262:H273)</f>
        <v>12</v>
      </c>
      <c r="I39" s="89">
        <f t="shared" si="49"/>
        <v>100</v>
      </c>
      <c r="J39" s="75">
        <f t="shared" ref="J39" si="65">D39-F39</f>
        <v>23301</v>
      </c>
      <c r="K39" s="89">
        <f t="shared" si="50"/>
        <v>99.500384319754033</v>
      </c>
      <c r="L39" s="75">
        <f>SUM(月次!L262:L273)</f>
        <v>163</v>
      </c>
      <c r="M39" s="89" t="s">
        <v>40</v>
      </c>
      <c r="N39" s="75">
        <f>SUM(月次!N262:N273)</f>
        <v>696</v>
      </c>
      <c r="O39" s="89">
        <f t="shared" si="51"/>
        <v>67.11668273866924</v>
      </c>
      <c r="P39" s="75">
        <f t="shared" si="52"/>
        <v>533</v>
      </c>
      <c r="Q39" s="89">
        <f t="shared" si="53"/>
        <v>51.398264223722279</v>
      </c>
      <c r="R39" s="75">
        <f t="shared" si="54"/>
        <v>23834</v>
      </c>
      <c r="S39" s="89">
        <f t="shared" si="55"/>
        <v>97.460641995501945</v>
      </c>
      <c r="T39" s="75">
        <f>SUM(月次!T262:T273)</f>
        <v>23834</v>
      </c>
      <c r="U39" s="89">
        <f t="shared" ref="U39" si="66">T39/T38*100</f>
        <v>97.460641995501945</v>
      </c>
      <c r="V39" s="75">
        <f>SUM(月次!V262:V273)</f>
        <v>1435</v>
      </c>
      <c r="W39" s="89">
        <f t="shared" si="56"/>
        <v>97.486413043478265</v>
      </c>
      <c r="X39" s="75">
        <f t="shared" ref="X39" si="67">R39-T39</f>
        <v>0</v>
      </c>
      <c r="Y39" s="89" t="s">
        <v>40</v>
      </c>
      <c r="Z39" s="75" t="s">
        <v>35</v>
      </c>
      <c r="AA39" s="75" t="s">
        <v>35</v>
      </c>
      <c r="AB39" s="75" t="s">
        <v>35</v>
      </c>
      <c r="AC39" s="75" t="s">
        <v>35</v>
      </c>
      <c r="AD39" s="110" t="s">
        <v>35</v>
      </c>
      <c r="AE39" s="110" t="s">
        <v>35</v>
      </c>
      <c r="AF39" s="110" t="s">
        <v>35</v>
      </c>
      <c r="AG39" s="110" t="s">
        <v>35</v>
      </c>
      <c r="AH39" s="110" t="s">
        <v>35</v>
      </c>
      <c r="AI39" s="110" t="s">
        <v>35</v>
      </c>
      <c r="AJ39" s="33"/>
      <c r="AK39" s="32"/>
      <c r="AL39" s="111"/>
      <c r="AM39" s="111"/>
      <c r="AN39" s="111"/>
      <c r="AO39" s="111"/>
      <c r="AP39" s="33"/>
      <c r="AQ39" s="111"/>
      <c r="AR39" s="91">
        <f t="shared" si="57"/>
        <v>100</v>
      </c>
      <c r="AS39" s="92">
        <f t="shared" si="58"/>
        <v>0</v>
      </c>
    </row>
    <row r="40" spans="1:54" s="51" customFormat="1" ht="12" customHeight="1">
      <c r="A40" s="11"/>
      <c r="B40" s="31" t="s">
        <v>312</v>
      </c>
      <c r="C40" s="59" t="s">
        <v>313</v>
      </c>
      <c r="D40" s="75">
        <f>SUM(月次!D274:D285)</f>
        <v>22943</v>
      </c>
      <c r="E40" s="89">
        <f t="shared" si="47"/>
        <v>98.269584957382108</v>
      </c>
      <c r="F40" s="110">
        <f>SUM(月次!F274:F285)</f>
        <v>107</v>
      </c>
      <c r="G40" s="111">
        <f t="shared" si="48"/>
        <v>232.60869565217394</v>
      </c>
      <c r="H40" s="110">
        <f>SUM(月次!H274:H285)</f>
        <v>71</v>
      </c>
      <c r="I40" s="111">
        <f t="shared" si="49"/>
        <v>591.66666666666674</v>
      </c>
      <c r="J40" s="110">
        <f t="shared" ref="J40" si="68">D40-F40</f>
        <v>22836</v>
      </c>
      <c r="K40" s="111">
        <f t="shared" si="50"/>
        <v>98.004377494528129</v>
      </c>
      <c r="L40" s="110">
        <f>SUM(月次!L274:L285)</f>
        <v>426</v>
      </c>
      <c r="M40" s="32">
        <f>L40/L39*100</f>
        <v>261.34969325153372</v>
      </c>
      <c r="N40" s="110">
        <f>SUM(月次!N274:N285)</f>
        <v>1258</v>
      </c>
      <c r="O40" s="111">
        <f t="shared" si="51"/>
        <v>180.74712643678163</v>
      </c>
      <c r="P40" s="110">
        <f t="shared" si="52"/>
        <v>832</v>
      </c>
      <c r="Q40" s="111">
        <f t="shared" si="53"/>
        <v>156.09756097560975</v>
      </c>
      <c r="R40" s="110">
        <f t="shared" si="54"/>
        <v>23668</v>
      </c>
      <c r="S40" s="111">
        <f t="shared" si="55"/>
        <v>99.303515985566833</v>
      </c>
      <c r="T40" s="110">
        <f>SUM(月次!T274:T285)</f>
        <v>23668</v>
      </c>
      <c r="U40" s="111">
        <f t="shared" ref="U40" si="69">T40/T39*100</f>
        <v>99.303515985566833</v>
      </c>
      <c r="V40" s="110">
        <f>SUM(月次!V274:V285)</f>
        <v>1268</v>
      </c>
      <c r="W40" s="111">
        <f t="shared" si="56"/>
        <v>88.362369337979089</v>
      </c>
      <c r="X40" s="110">
        <f t="shared" ref="X40" si="70">R40-T40</f>
        <v>0</v>
      </c>
      <c r="Y40" s="111" t="s">
        <v>40</v>
      </c>
      <c r="Z40" s="110" t="s">
        <v>35</v>
      </c>
      <c r="AA40" s="110" t="s">
        <v>35</v>
      </c>
      <c r="AB40" s="110" t="s">
        <v>35</v>
      </c>
      <c r="AC40" s="110" t="s">
        <v>35</v>
      </c>
      <c r="AD40" s="110" t="s">
        <v>35</v>
      </c>
      <c r="AE40" s="110" t="s">
        <v>35</v>
      </c>
      <c r="AF40" s="110" t="s">
        <v>35</v>
      </c>
      <c r="AG40" s="110" t="s">
        <v>35</v>
      </c>
      <c r="AH40" s="110" t="s">
        <v>35</v>
      </c>
      <c r="AI40" s="110" t="s">
        <v>35</v>
      </c>
      <c r="AJ40" s="33"/>
      <c r="AK40" s="32"/>
      <c r="AL40" s="111"/>
      <c r="AM40" s="111"/>
      <c r="AN40" s="111"/>
      <c r="AO40" s="111"/>
      <c r="AP40" s="33"/>
      <c r="AQ40" s="111"/>
      <c r="AR40" s="277">
        <f t="shared" si="57"/>
        <v>100</v>
      </c>
      <c r="AS40" s="278">
        <f t="shared" si="58"/>
        <v>0</v>
      </c>
    </row>
    <row r="41" spans="1:54" s="51" customFormat="1" ht="12" customHeight="1">
      <c r="A41" s="11"/>
      <c r="B41" s="29" t="s">
        <v>353</v>
      </c>
      <c r="C41" s="60" t="s">
        <v>354</v>
      </c>
      <c r="D41" s="77">
        <f>SUM(月次!D286:D297)</f>
        <v>22622</v>
      </c>
      <c r="E41" s="95">
        <f t="shared" si="47"/>
        <v>98.600880442836598</v>
      </c>
      <c r="F41" s="169">
        <f>SUM(月次!F286:F297)</f>
        <v>267</v>
      </c>
      <c r="G41" s="168">
        <f t="shared" si="48"/>
        <v>249.53271028037386</v>
      </c>
      <c r="H41" s="169">
        <f>SUM(月次!H286:H297)</f>
        <v>231</v>
      </c>
      <c r="I41" s="168">
        <f t="shared" si="49"/>
        <v>325.35211267605632</v>
      </c>
      <c r="J41" s="169">
        <f t="shared" ref="J41" si="71">D41-F41</f>
        <v>22355</v>
      </c>
      <c r="K41" s="168">
        <f t="shared" si="50"/>
        <v>97.89367665090208</v>
      </c>
      <c r="L41" s="169">
        <f>SUM(月次!L286:L297)</f>
        <v>156</v>
      </c>
      <c r="M41" s="186">
        <f>L41/L40*100</f>
        <v>36.619718309859159</v>
      </c>
      <c r="N41" s="169">
        <f>SUM(月次!N286:N297)</f>
        <v>1289</v>
      </c>
      <c r="O41" s="168">
        <f t="shared" si="51"/>
        <v>102.46422893481717</v>
      </c>
      <c r="P41" s="169">
        <f t="shared" si="52"/>
        <v>1133</v>
      </c>
      <c r="Q41" s="168">
        <f t="shared" si="53"/>
        <v>136.17788461538461</v>
      </c>
      <c r="R41" s="169">
        <f t="shared" si="54"/>
        <v>23488</v>
      </c>
      <c r="S41" s="168">
        <f t="shared" si="55"/>
        <v>99.239479465945578</v>
      </c>
      <c r="T41" s="169">
        <f>SUM(月次!T286:T297)</f>
        <v>23476</v>
      </c>
      <c r="U41" s="168">
        <f t="shared" ref="U41" si="72">T41/T40*100</f>
        <v>99.188778097008623</v>
      </c>
      <c r="V41" s="169">
        <f>SUM(月次!V286:V297)</f>
        <v>1366</v>
      </c>
      <c r="W41" s="168">
        <f t="shared" si="56"/>
        <v>107.72870662460568</v>
      </c>
      <c r="X41" s="169">
        <f t="shared" ref="X41" si="73">R41-T41</f>
        <v>12</v>
      </c>
      <c r="Y41" s="168" t="s">
        <v>40</v>
      </c>
      <c r="Z41" s="169" t="s">
        <v>35</v>
      </c>
      <c r="AA41" s="169" t="s">
        <v>35</v>
      </c>
      <c r="AB41" s="169" t="s">
        <v>35</v>
      </c>
      <c r="AC41" s="169" t="s">
        <v>35</v>
      </c>
      <c r="AD41" s="169" t="s">
        <v>35</v>
      </c>
      <c r="AE41" s="169" t="s">
        <v>35</v>
      </c>
      <c r="AF41" s="169" t="s">
        <v>35</v>
      </c>
      <c r="AG41" s="169" t="s">
        <v>35</v>
      </c>
      <c r="AH41" s="169" t="s">
        <v>35</v>
      </c>
      <c r="AI41" s="169" t="s">
        <v>35</v>
      </c>
      <c r="AJ41" s="30"/>
      <c r="AK41" s="186"/>
      <c r="AL41" s="168"/>
      <c r="AM41" s="168"/>
      <c r="AN41" s="168"/>
      <c r="AO41" s="168"/>
      <c r="AP41" s="30"/>
      <c r="AQ41" s="168"/>
      <c r="AR41" s="282">
        <f t="shared" si="57"/>
        <v>99.948910081743875</v>
      </c>
      <c r="AS41" s="283">
        <f t="shared" si="58"/>
        <v>5.1089918256130788E-2</v>
      </c>
    </row>
    <row r="42" spans="1:54" s="51" customFormat="1" ht="12" customHeight="1">
      <c r="A42" s="11"/>
      <c r="B42" s="31" t="s">
        <v>355</v>
      </c>
      <c r="C42" s="54" t="s">
        <v>356</v>
      </c>
      <c r="D42" s="110">
        <f>SUM(月次!D298:D309)</f>
        <v>21281</v>
      </c>
      <c r="E42" s="111">
        <f t="shared" ref="E42" si="74">D42/D41*100</f>
        <v>94.072142162496689</v>
      </c>
      <c r="F42" s="110">
        <f>SUM(月次!F298:F309)</f>
        <v>207</v>
      </c>
      <c r="G42" s="111">
        <f t="shared" ref="G42" si="75">F42/F41*100</f>
        <v>77.528089887640448</v>
      </c>
      <c r="H42" s="110">
        <f>SUM(月次!H298:H309)</f>
        <v>171</v>
      </c>
      <c r="I42" s="111">
        <f t="shared" ref="I42" si="76">H42/H41*100</f>
        <v>74.025974025974023</v>
      </c>
      <c r="J42" s="110">
        <f t="shared" ref="J42" si="77">D42-F42</f>
        <v>21074</v>
      </c>
      <c r="K42" s="111">
        <f t="shared" ref="K42" si="78">J42/J41*100</f>
        <v>94.269738313576383</v>
      </c>
      <c r="L42" s="110">
        <f>SUM(月次!L298:L309)</f>
        <v>224</v>
      </c>
      <c r="M42" s="32">
        <f>L42/L41*100</f>
        <v>143.58974358974359</v>
      </c>
      <c r="N42" s="110">
        <f>SUM(月次!N298:N309)</f>
        <v>711</v>
      </c>
      <c r="O42" s="111">
        <f t="shared" ref="O42" si="79">N42/N41*100</f>
        <v>55.159038013964313</v>
      </c>
      <c r="P42" s="110">
        <f t="shared" ref="P42" si="80">N42-L42</f>
        <v>487</v>
      </c>
      <c r="Q42" s="111">
        <f t="shared" ref="Q42" si="81">P42/P41*100</f>
        <v>42.983230361871136</v>
      </c>
      <c r="R42" s="110">
        <f t="shared" ref="R42" si="82">J42+P42</f>
        <v>21561</v>
      </c>
      <c r="S42" s="111">
        <f t="shared" ref="S42" si="83">R42/R41*100</f>
        <v>91.795810626703002</v>
      </c>
      <c r="T42" s="110">
        <f>SUM(月次!T298:T309)</f>
        <v>21549</v>
      </c>
      <c r="U42" s="111">
        <f t="shared" ref="U42" si="84">T42/T41*100</f>
        <v>91.79161697052308</v>
      </c>
      <c r="V42" s="110">
        <f>SUM(月次!V298:V309)</f>
        <v>1689</v>
      </c>
      <c r="W42" s="111">
        <f t="shared" ref="W42:Y42" si="85">V42/V41*100</f>
        <v>123.64568081991216</v>
      </c>
      <c r="X42" s="110">
        <f t="shared" ref="X42" si="86">R42-T42</f>
        <v>12</v>
      </c>
      <c r="Y42" s="111">
        <f t="shared" si="85"/>
        <v>100</v>
      </c>
      <c r="Z42" s="110" t="s">
        <v>35</v>
      </c>
      <c r="AA42" s="110" t="s">
        <v>35</v>
      </c>
      <c r="AB42" s="110" t="s">
        <v>35</v>
      </c>
      <c r="AC42" s="110" t="s">
        <v>35</v>
      </c>
      <c r="AD42" s="110" t="s">
        <v>35</v>
      </c>
      <c r="AE42" s="110" t="s">
        <v>35</v>
      </c>
      <c r="AF42" s="110" t="s">
        <v>35</v>
      </c>
      <c r="AG42" s="110" t="s">
        <v>35</v>
      </c>
      <c r="AH42" s="110" t="s">
        <v>35</v>
      </c>
      <c r="AI42" s="110" t="s">
        <v>35</v>
      </c>
      <c r="AJ42" s="33"/>
      <c r="AK42" s="32"/>
      <c r="AL42" s="111"/>
      <c r="AM42" s="111"/>
      <c r="AN42" s="111"/>
      <c r="AO42" s="111"/>
      <c r="AP42" s="33"/>
      <c r="AQ42" s="111"/>
      <c r="AR42" s="277">
        <f t="shared" ref="AR42" si="87">T42/R42*100</f>
        <v>99.94434395436204</v>
      </c>
      <c r="AS42" s="278">
        <f t="shared" ref="AS42" si="88">X42/R42*100</f>
        <v>5.5656045637957424E-2</v>
      </c>
    </row>
    <row r="43" spans="1:54" s="51" customFormat="1" ht="12" customHeight="1">
      <c r="A43" s="11"/>
      <c r="B43" s="284" t="s">
        <v>377</v>
      </c>
      <c r="C43" s="57" t="s">
        <v>378</v>
      </c>
      <c r="D43" s="285">
        <f>SUM(月次!D310:D321)</f>
        <v>19865</v>
      </c>
      <c r="E43" s="286">
        <f t="shared" ref="E43" si="89">D43/D42*100</f>
        <v>93.346177341290343</v>
      </c>
      <c r="F43" s="285">
        <f>SUM(月次!F310:F321)</f>
        <v>103</v>
      </c>
      <c r="G43" s="286">
        <f t="shared" ref="G43" si="90">F43/F42*100</f>
        <v>49.75845410628019</v>
      </c>
      <c r="H43" s="285">
        <f>SUM(月次!H310:H321)</f>
        <v>67</v>
      </c>
      <c r="I43" s="286">
        <f t="shared" ref="I43" si="91">H43/H42*100</f>
        <v>39.1812865497076</v>
      </c>
      <c r="J43" s="285">
        <f t="shared" ref="J43" si="92">D43-F43</f>
        <v>19762</v>
      </c>
      <c r="K43" s="286">
        <f t="shared" ref="K43" si="93">J43/J42*100</f>
        <v>93.774319066147854</v>
      </c>
      <c r="L43" s="285">
        <f>SUM(月次!L310:L321)</f>
        <v>86</v>
      </c>
      <c r="M43" s="287">
        <f>L43/L42*100</f>
        <v>38.392857142857146</v>
      </c>
      <c r="N43" s="285">
        <f>SUM(月次!N310:N321)</f>
        <v>1150</v>
      </c>
      <c r="O43" s="286">
        <f t="shared" ref="O43" si="94">N43/N42*100</f>
        <v>161.74402250351619</v>
      </c>
      <c r="P43" s="285">
        <f t="shared" ref="P43" si="95">N43-L43</f>
        <v>1064</v>
      </c>
      <c r="Q43" s="286">
        <f t="shared" ref="Q43" si="96">P43/P42*100</f>
        <v>218.48049281314167</v>
      </c>
      <c r="R43" s="285">
        <f t="shared" ref="R43" si="97">J43+P43</f>
        <v>20826</v>
      </c>
      <c r="S43" s="286">
        <f t="shared" ref="S43" si="98">R43/R42*100</f>
        <v>96.591067204675113</v>
      </c>
      <c r="T43" s="285">
        <f>SUM(月次!T310:T321)</f>
        <v>20814</v>
      </c>
      <c r="U43" s="286">
        <f t="shared" ref="U43" si="99">T43/T42*100</f>
        <v>96.589168870945286</v>
      </c>
      <c r="V43" s="285">
        <f>SUM(月次!V310:V321)</f>
        <v>1861</v>
      </c>
      <c r="W43" s="286">
        <f t="shared" ref="W43" si="100">V43/V42*100</f>
        <v>110.18354055654234</v>
      </c>
      <c r="X43" s="285">
        <f t="shared" ref="X43" si="101">R43-T43</f>
        <v>12</v>
      </c>
      <c r="Y43" s="286">
        <f t="shared" ref="Y43" si="102">X43/X42*100</f>
        <v>100</v>
      </c>
      <c r="Z43" s="285" t="s">
        <v>35</v>
      </c>
      <c r="AA43" s="285" t="s">
        <v>35</v>
      </c>
      <c r="AB43" s="285" t="s">
        <v>35</v>
      </c>
      <c r="AC43" s="285" t="s">
        <v>35</v>
      </c>
      <c r="AD43" s="285" t="s">
        <v>35</v>
      </c>
      <c r="AE43" s="285" t="s">
        <v>35</v>
      </c>
      <c r="AF43" s="285" t="s">
        <v>35</v>
      </c>
      <c r="AG43" s="285" t="s">
        <v>35</v>
      </c>
      <c r="AH43" s="285" t="s">
        <v>35</v>
      </c>
      <c r="AI43" s="285" t="s">
        <v>35</v>
      </c>
      <c r="AJ43" s="288"/>
      <c r="AK43" s="287"/>
      <c r="AL43" s="286"/>
      <c r="AM43" s="286"/>
      <c r="AN43" s="286"/>
      <c r="AO43" s="286"/>
      <c r="AP43" s="288"/>
      <c r="AQ43" s="286"/>
      <c r="AR43" s="289">
        <f t="shared" ref="AR43" si="103">T43/R43*100</f>
        <v>99.942379717660614</v>
      </c>
      <c r="AS43" s="290">
        <f t="shared" ref="AS43" si="104">X43/R43*100</f>
        <v>5.7620282339383461E-2</v>
      </c>
    </row>
    <row r="44" spans="1:54" s="15" customFormat="1" ht="12" customHeight="1">
      <c r="A44" s="13"/>
      <c r="B44" s="35" t="s">
        <v>21</v>
      </c>
      <c r="C44" s="36"/>
      <c r="D44" s="68"/>
      <c r="E44" s="68"/>
      <c r="F44" s="68"/>
      <c r="G44" s="68"/>
      <c r="H44" s="68"/>
      <c r="I44" s="68"/>
      <c r="J44" s="68"/>
      <c r="K44" s="69"/>
      <c r="L44" s="69"/>
      <c r="M44" s="70"/>
      <c r="N44" s="70"/>
      <c r="O44" s="70"/>
      <c r="P44" s="70"/>
      <c r="Q44" s="70"/>
      <c r="R44" s="70"/>
      <c r="S44" s="70"/>
      <c r="T44" s="70"/>
      <c r="U44" s="70"/>
      <c r="V44" s="70"/>
      <c r="W44" s="70"/>
      <c r="X44" s="70"/>
      <c r="Y44" s="70"/>
      <c r="Z44" s="70"/>
      <c r="AA44" s="70"/>
      <c r="AB44" s="70"/>
      <c r="AC44" s="70"/>
      <c r="AD44" s="70"/>
      <c r="AE44" s="70"/>
      <c r="AF44" s="70"/>
      <c r="AG44" s="70"/>
      <c r="AH44" s="70"/>
      <c r="AI44" s="70"/>
      <c r="AJ44" s="70"/>
      <c r="AL44" s="70"/>
      <c r="AM44" s="70"/>
      <c r="AN44" s="70"/>
      <c r="AO44" s="70"/>
      <c r="AP44" s="70"/>
      <c r="AQ44" s="70"/>
    </row>
    <row r="45" spans="1:54" s="15" customFormat="1" ht="12" customHeight="1">
      <c r="A45" s="13"/>
      <c r="B45" s="2" t="s">
        <v>251</v>
      </c>
      <c r="C45" s="13"/>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L45" s="67"/>
      <c r="AM45" s="67"/>
      <c r="AN45" s="67"/>
      <c r="AO45" s="67"/>
      <c r="AP45" s="67"/>
      <c r="AQ45" s="67"/>
    </row>
    <row r="46" spans="1:54" s="15" customFormat="1" ht="12" customHeight="1">
      <c r="A46" s="13"/>
      <c r="B46" s="3" t="s">
        <v>252</v>
      </c>
      <c r="C46" s="36"/>
      <c r="D46" s="36"/>
      <c r="E46" s="36"/>
      <c r="F46" s="36"/>
      <c r="G46" s="36"/>
      <c r="H46" s="36"/>
      <c r="I46" s="13"/>
      <c r="J46" s="14"/>
      <c r="K46" s="14"/>
    </row>
    <row r="47" spans="1:54" s="15" customFormat="1" ht="12" customHeight="1">
      <c r="A47" s="13"/>
      <c r="B47" s="3" t="s">
        <v>269</v>
      </c>
      <c r="C47" s="13"/>
      <c r="D47" s="13"/>
      <c r="E47" s="13"/>
      <c r="F47" s="13"/>
      <c r="G47" s="13"/>
      <c r="H47" s="13"/>
      <c r="I47" s="13"/>
      <c r="J47" s="13"/>
      <c r="K47" s="14"/>
      <c r="L47" s="14"/>
    </row>
    <row r="48" spans="1:54" ht="12" customHeight="1">
      <c r="B48" s="61" t="s">
        <v>253</v>
      </c>
      <c r="AT48" s="14"/>
      <c r="AU48" s="14"/>
      <c r="AV48" s="14"/>
      <c r="AW48" s="14"/>
      <c r="AX48" s="14"/>
      <c r="AY48" s="14"/>
      <c r="AZ48" s="14"/>
      <c r="BA48" s="14"/>
      <c r="BB48" s="14"/>
    </row>
    <row r="49" spans="1:54" s="15" customFormat="1" ht="12" customHeight="1">
      <c r="A49" s="13"/>
      <c r="C49" s="13"/>
      <c r="D49" s="13"/>
      <c r="E49" s="13"/>
      <c r="F49" s="13"/>
      <c r="G49" s="13"/>
      <c r="H49" s="13"/>
      <c r="I49" s="13"/>
      <c r="J49" s="13"/>
      <c r="K49" s="14"/>
      <c r="L49" s="14"/>
      <c r="AS49" s="1" t="s">
        <v>376</v>
      </c>
    </row>
    <row r="50" spans="1:54" s="209" customFormat="1" ht="12" customHeight="1">
      <c r="C50" s="209" t="s">
        <v>261</v>
      </c>
      <c r="D50" s="209">
        <v>25712</v>
      </c>
      <c r="F50" s="209">
        <v>96</v>
      </c>
      <c r="H50" s="209">
        <v>48</v>
      </c>
      <c r="J50" s="209">
        <v>25616</v>
      </c>
      <c r="L50" s="209">
        <v>50</v>
      </c>
      <c r="M50" s="210"/>
      <c r="N50" s="210">
        <v>731</v>
      </c>
      <c r="O50" s="210"/>
      <c r="P50" s="210">
        <v>681</v>
      </c>
      <c r="Q50" s="210"/>
      <c r="R50" s="210">
        <v>26297</v>
      </c>
      <c r="S50" s="210"/>
      <c r="T50" s="210">
        <v>26297</v>
      </c>
      <c r="U50" s="210"/>
      <c r="V50" s="210">
        <v>1353</v>
      </c>
      <c r="W50" s="210"/>
      <c r="X50" s="210">
        <v>0</v>
      </c>
      <c r="Y50" s="210"/>
      <c r="Z50" s="210">
        <v>0</v>
      </c>
      <c r="AA50" s="210"/>
      <c r="AB50" s="210"/>
      <c r="AC50" s="210"/>
      <c r="AD50" s="210"/>
      <c r="AE50" s="210"/>
      <c r="AF50" s="210"/>
      <c r="AG50" s="210"/>
      <c r="AH50" s="210"/>
      <c r="AI50" s="210"/>
      <c r="AJ50" s="210"/>
      <c r="AK50" s="210"/>
      <c r="AL50" s="210"/>
      <c r="AM50" s="210"/>
      <c r="AN50" s="210"/>
      <c r="AO50" s="210"/>
      <c r="AP50" s="210"/>
      <c r="AQ50" s="210"/>
      <c r="AR50" s="210"/>
      <c r="AS50" s="211"/>
    </row>
    <row r="51" spans="1:54" s="209" customFormat="1" ht="12" customHeight="1">
      <c r="C51" s="209" t="s">
        <v>262</v>
      </c>
      <c r="D51" s="209">
        <v>24550</v>
      </c>
      <c r="F51" s="209">
        <v>59</v>
      </c>
      <c r="H51" s="209">
        <v>12</v>
      </c>
      <c r="J51" s="209">
        <v>24491</v>
      </c>
      <c r="L51" s="209">
        <v>16</v>
      </c>
      <c r="N51" s="209">
        <v>918</v>
      </c>
      <c r="P51" s="209">
        <v>902</v>
      </c>
      <c r="R51" s="209">
        <v>25393</v>
      </c>
      <c r="T51" s="209">
        <v>25393</v>
      </c>
      <c r="V51" s="209">
        <v>1429</v>
      </c>
      <c r="X51" s="209">
        <v>0</v>
      </c>
      <c r="Z51" s="209">
        <v>0</v>
      </c>
      <c r="AB51" s="209">
        <v>0</v>
      </c>
      <c r="AD51" s="209">
        <v>0</v>
      </c>
      <c r="AF51" s="209">
        <v>0</v>
      </c>
      <c r="AH51" s="209">
        <v>0</v>
      </c>
    </row>
    <row r="52" spans="1:54" s="209" customFormat="1" ht="12" customHeight="1">
      <c r="D52" s="212">
        <f>D36-D50</f>
        <v>0</v>
      </c>
      <c r="F52" s="212">
        <f t="shared" ref="F52" si="105">F36-F50</f>
        <v>0</v>
      </c>
      <c r="H52" s="212">
        <f t="shared" ref="H52" si="106">H36-H50</f>
        <v>0</v>
      </c>
      <c r="J52" s="212">
        <f t="shared" ref="J52" si="107">J36-J50</f>
        <v>0</v>
      </c>
      <c r="L52" s="212">
        <f t="shared" ref="L52" si="108">L36-L50</f>
        <v>0</v>
      </c>
      <c r="N52" s="212">
        <f t="shared" ref="N52" si="109">N36-N50</f>
        <v>0</v>
      </c>
      <c r="P52" s="212">
        <f t="shared" ref="P52" si="110">P36-P50</f>
        <v>0</v>
      </c>
      <c r="R52" s="212">
        <f t="shared" ref="R52" si="111">R36-R50</f>
        <v>0</v>
      </c>
      <c r="T52" s="212">
        <f t="shared" ref="T52" si="112">T36-T50</f>
        <v>0</v>
      </c>
      <c r="V52" s="212">
        <f t="shared" ref="V52" si="113">V36-V50</f>
        <v>0</v>
      </c>
      <c r="X52" s="212">
        <f t="shared" ref="X52" si="114">X36-X50</f>
        <v>0</v>
      </c>
      <c r="Z52" s="212" t="e">
        <f t="shared" ref="Z52" si="115">Z36-Z50</f>
        <v>#VALUE!</v>
      </c>
      <c r="AB52" s="212" t="e">
        <f t="shared" ref="AB52" si="116">AB36-AB50</f>
        <v>#VALUE!</v>
      </c>
      <c r="AD52" s="212">
        <f t="shared" ref="AD52" si="117">AD36-AD50</f>
        <v>0</v>
      </c>
      <c r="AF52" s="212">
        <f t="shared" ref="AF52" si="118">AF36-AF50</f>
        <v>0</v>
      </c>
      <c r="AH52" s="212">
        <f t="shared" ref="AH52" si="119">AH36-AH50</f>
        <v>0</v>
      </c>
    </row>
    <row r="53" spans="1:54" s="209" customFormat="1" ht="12" customHeight="1">
      <c r="D53" s="212">
        <f>D37-D51</f>
        <v>-201</v>
      </c>
      <c r="F53" s="212">
        <f t="shared" ref="F53" si="120">F37-F51</f>
        <v>0</v>
      </c>
      <c r="H53" s="212">
        <f t="shared" ref="H53" si="121">H37-H51</f>
        <v>0</v>
      </c>
      <c r="J53" s="212">
        <f t="shared" ref="J53" si="122">J37-J51</f>
        <v>-201</v>
      </c>
      <c r="L53" s="212">
        <f t="shared" ref="L53" si="123">L37-L51</f>
        <v>0</v>
      </c>
      <c r="N53" s="212">
        <f t="shared" ref="N53" si="124">N37-N51</f>
        <v>0</v>
      </c>
      <c r="P53" s="212">
        <f t="shared" ref="P53" si="125">P37-P51</f>
        <v>0</v>
      </c>
      <c r="R53" s="212">
        <f t="shared" ref="R53" si="126">R37-R51</f>
        <v>-201</v>
      </c>
      <c r="T53" s="212">
        <f t="shared" ref="T53" si="127">T37-T51</f>
        <v>-201</v>
      </c>
      <c r="V53" s="212">
        <f t="shared" ref="V53" si="128">V37-V51</f>
        <v>0</v>
      </c>
      <c r="X53" s="212">
        <f t="shared" ref="X53" si="129">X37-X51</f>
        <v>0</v>
      </c>
      <c r="Z53" s="212"/>
      <c r="AB53" s="212"/>
      <c r="AD53" s="212"/>
      <c r="AF53" s="212"/>
      <c r="AH53" s="212"/>
    </row>
    <row r="54" spans="1:54" ht="12" customHeight="1">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4"/>
      <c r="AU54" s="14"/>
      <c r="AV54" s="14"/>
      <c r="AW54" s="14"/>
      <c r="AX54" s="14"/>
      <c r="AY54" s="14"/>
      <c r="AZ54" s="14"/>
      <c r="BA54" s="14"/>
      <c r="BB54" s="14"/>
    </row>
    <row r="55" spans="1:54" ht="12" customHeight="1">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R55" s="47"/>
      <c r="AS55" s="47"/>
      <c r="AT55" s="14"/>
      <c r="AU55" s="14"/>
      <c r="AV55" s="14"/>
      <c r="AW55" s="14"/>
      <c r="AX55" s="14"/>
      <c r="AY55" s="14"/>
      <c r="AZ55" s="14"/>
      <c r="BA55" s="14"/>
      <c r="BB55" s="14"/>
    </row>
    <row r="56" spans="1:54" ht="12" customHeight="1">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R56" s="47"/>
      <c r="AS56" s="47"/>
      <c r="AT56" s="14"/>
      <c r="AU56" s="14"/>
      <c r="AV56" s="14"/>
      <c r="AW56" s="14"/>
      <c r="AX56" s="14"/>
      <c r="AY56" s="14"/>
      <c r="AZ56" s="14"/>
      <c r="BA56" s="14"/>
      <c r="BB56" s="14"/>
    </row>
    <row r="57" spans="1:54" ht="12" customHeight="1">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R57" s="47"/>
      <c r="AS57" s="47"/>
      <c r="AT57" s="14"/>
      <c r="AU57" s="14"/>
      <c r="AV57" s="14"/>
      <c r="AW57" s="14"/>
      <c r="AX57" s="14"/>
      <c r="AY57" s="14"/>
      <c r="AZ57" s="14"/>
      <c r="BA57" s="14"/>
      <c r="BB57" s="14"/>
    </row>
    <row r="58" spans="1:54" ht="12" customHeight="1">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R58" s="47"/>
      <c r="AS58" s="47"/>
      <c r="AT58" s="14"/>
      <c r="AU58" s="14"/>
      <c r="AV58" s="14"/>
      <c r="AW58" s="14"/>
      <c r="AX58" s="14"/>
      <c r="AY58" s="14"/>
      <c r="AZ58" s="14"/>
      <c r="BA58" s="14"/>
      <c r="BB58" s="14"/>
    </row>
    <row r="59" spans="1:54" ht="12" customHeight="1">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R59" s="47"/>
      <c r="AS59" s="47"/>
      <c r="AT59" s="14"/>
      <c r="AU59" s="14"/>
      <c r="AV59" s="14"/>
      <c r="AW59" s="14"/>
      <c r="AX59" s="14"/>
      <c r="AY59" s="14"/>
      <c r="AZ59" s="14"/>
      <c r="BA59" s="14"/>
      <c r="BB59" s="14"/>
    </row>
    <row r="60" spans="1:54" ht="12" customHeight="1">
      <c r="A60" s="14"/>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R60" s="47"/>
      <c r="AS60" s="47"/>
      <c r="AT60" s="14"/>
      <c r="AU60" s="14"/>
      <c r="AV60" s="14"/>
      <c r="AW60" s="14"/>
      <c r="AX60" s="14"/>
      <c r="AY60" s="14"/>
      <c r="AZ60" s="14"/>
      <c r="BA60" s="14"/>
      <c r="BB60" s="14"/>
    </row>
    <row r="61" spans="1:54" ht="12" customHeight="1">
      <c r="A61" s="14"/>
      <c r="B61" s="14"/>
      <c r="C61" s="14"/>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R61" s="47"/>
      <c r="AS61" s="47"/>
      <c r="AT61" s="14"/>
      <c r="AU61" s="14"/>
      <c r="AV61" s="14"/>
      <c r="AW61" s="14"/>
      <c r="AX61" s="14"/>
      <c r="AY61" s="14"/>
      <c r="AZ61" s="14"/>
      <c r="BA61" s="14"/>
      <c r="BB61" s="14"/>
    </row>
    <row r="62" spans="1:54" ht="12" customHeight="1">
      <c r="A62" s="14"/>
      <c r="B62" s="14"/>
      <c r="C62" s="14"/>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R62" s="47"/>
      <c r="AS62" s="47"/>
      <c r="AT62" s="14"/>
      <c r="AU62" s="14"/>
      <c r="AV62" s="14"/>
      <c r="AW62" s="14"/>
      <c r="AX62" s="14"/>
      <c r="AY62" s="14"/>
      <c r="AZ62" s="14"/>
      <c r="BA62" s="14"/>
      <c r="BB62" s="14"/>
    </row>
    <row r="63" spans="1:54" ht="12" customHeight="1">
      <c r="A63" s="14"/>
      <c r="B63" s="14"/>
      <c r="C63" s="14"/>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R63" s="47"/>
      <c r="AS63" s="47"/>
      <c r="AT63" s="14"/>
      <c r="AU63" s="14"/>
      <c r="AV63" s="14"/>
      <c r="AW63" s="14"/>
      <c r="AX63" s="14"/>
      <c r="AY63" s="14"/>
      <c r="AZ63" s="14"/>
      <c r="BA63" s="14"/>
      <c r="BB63" s="14"/>
    </row>
    <row r="64" spans="1:54" ht="12" customHeight="1">
      <c r="A64" s="14"/>
      <c r="B64" s="14"/>
      <c r="C64" s="14"/>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R64" s="47"/>
      <c r="AS64" s="47"/>
      <c r="AT64" s="14"/>
      <c r="AU64" s="14"/>
      <c r="AV64" s="14"/>
      <c r="AW64" s="14"/>
      <c r="AX64" s="14"/>
      <c r="AY64" s="14"/>
      <c r="AZ64" s="14"/>
      <c r="BA64" s="14"/>
      <c r="BB64" s="14"/>
    </row>
    <row r="65" spans="1:54" ht="12" customHeight="1">
      <c r="A65" s="14"/>
      <c r="B65" s="14"/>
      <c r="C65" s="14"/>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R65" s="47"/>
      <c r="AS65" s="47"/>
      <c r="AT65" s="14"/>
      <c r="AU65" s="14"/>
      <c r="AV65" s="14"/>
      <c r="AW65" s="14"/>
      <c r="AX65" s="14"/>
      <c r="AY65" s="14"/>
      <c r="AZ65" s="14"/>
      <c r="BA65" s="14"/>
      <c r="BB65" s="14"/>
    </row>
    <row r="66" spans="1:54" ht="12" customHeight="1">
      <c r="A66" s="14"/>
      <c r="B66" s="14"/>
      <c r="C66" s="14"/>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R66" s="47"/>
      <c r="AS66" s="47"/>
      <c r="AT66" s="14"/>
      <c r="AU66" s="14"/>
      <c r="AV66" s="14"/>
      <c r="AW66" s="14"/>
      <c r="AX66" s="14"/>
      <c r="AY66" s="14"/>
      <c r="AZ66" s="14"/>
      <c r="BA66" s="14"/>
      <c r="BB66" s="14"/>
    </row>
    <row r="67" spans="1:54" ht="12" customHeight="1">
      <c r="A67" s="14"/>
      <c r="B67" s="14"/>
      <c r="C67" s="14"/>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R67" s="47"/>
      <c r="AS67" s="47"/>
      <c r="AT67" s="14"/>
      <c r="AU67" s="14"/>
      <c r="AV67" s="14"/>
      <c r="AW67" s="14"/>
      <c r="AX67" s="14"/>
      <c r="AY67" s="14"/>
      <c r="AZ67" s="14"/>
      <c r="BA67" s="14"/>
      <c r="BB67" s="14"/>
    </row>
    <row r="68" spans="1:54" ht="12" customHeight="1">
      <c r="A68" s="14"/>
      <c r="B68" s="14"/>
      <c r="C68" s="14"/>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R68" s="47"/>
      <c r="AS68" s="47"/>
      <c r="AT68" s="14"/>
      <c r="AU68" s="14"/>
      <c r="AV68" s="14"/>
      <c r="AW68" s="14"/>
      <c r="AX68" s="14"/>
      <c r="AY68" s="14"/>
      <c r="AZ68" s="14"/>
      <c r="BA68" s="14"/>
      <c r="BB68" s="14"/>
    </row>
    <row r="69" spans="1:54" ht="12" customHeight="1">
      <c r="A69" s="14"/>
      <c r="B69" s="14"/>
      <c r="C69" s="14"/>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R69" s="47"/>
      <c r="AS69" s="47"/>
      <c r="AT69" s="14"/>
      <c r="AU69" s="14"/>
      <c r="AV69" s="14"/>
      <c r="AW69" s="14"/>
      <c r="AX69" s="14"/>
      <c r="AY69" s="14"/>
      <c r="AZ69" s="14"/>
      <c r="BA69" s="14"/>
      <c r="BB69" s="14"/>
    </row>
    <row r="70" spans="1:54" ht="12" customHeight="1">
      <c r="A70" s="14"/>
      <c r="B70" s="14"/>
      <c r="C70" s="14"/>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R70" s="47"/>
      <c r="AS70" s="47"/>
      <c r="AT70" s="14"/>
      <c r="AU70" s="14"/>
      <c r="AV70" s="14"/>
      <c r="AW70" s="14"/>
      <c r="AX70" s="14"/>
      <c r="AY70" s="14"/>
      <c r="AZ70" s="14"/>
      <c r="BA70" s="14"/>
      <c r="BB70" s="14"/>
    </row>
    <row r="71" spans="1:54" ht="12" customHeight="1">
      <c r="A71" s="14"/>
      <c r="B71" s="14"/>
      <c r="C71" s="14"/>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R71" s="47"/>
      <c r="AS71" s="47"/>
      <c r="AT71" s="14"/>
      <c r="AU71" s="14"/>
      <c r="AV71" s="14"/>
      <c r="AW71" s="14"/>
      <c r="AX71" s="14"/>
      <c r="AY71" s="14"/>
      <c r="AZ71" s="14"/>
      <c r="BA71" s="14"/>
      <c r="BB71" s="14"/>
    </row>
    <row r="72" spans="1:54" ht="12" customHeight="1">
      <c r="A72" s="14"/>
      <c r="B72" s="14"/>
      <c r="C72" s="14"/>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R72" s="47"/>
      <c r="AS72" s="47"/>
      <c r="AT72" s="14"/>
      <c r="AU72" s="14"/>
      <c r="AV72" s="14"/>
      <c r="AW72" s="14"/>
      <c r="AX72" s="14"/>
      <c r="AY72" s="14"/>
      <c r="AZ72" s="14"/>
      <c r="BA72" s="14"/>
      <c r="BB72" s="14"/>
    </row>
    <row r="73" spans="1:54" ht="12" customHeight="1">
      <c r="A73" s="14"/>
      <c r="B73" s="14"/>
      <c r="C73" s="14"/>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R73" s="47"/>
      <c r="AS73" s="47"/>
      <c r="AT73" s="14"/>
      <c r="AU73" s="14"/>
      <c r="AV73" s="14"/>
      <c r="AW73" s="14"/>
      <c r="AX73" s="14"/>
      <c r="AY73" s="14"/>
      <c r="AZ73" s="14"/>
      <c r="BA73" s="14"/>
      <c r="BB73" s="14"/>
    </row>
    <row r="74" spans="1:54" ht="12" customHeight="1">
      <c r="A74" s="14"/>
      <c r="B74" s="14"/>
      <c r="C74" s="14"/>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R74" s="47"/>
      <c r="AS74" s="47"/>
      <c r="AT74" s="14"/>
      <c r="AU74" s="14"/>
      <c r="AV74" s="14"/>
      <c r="AW74" s="14"/>
      <c r="AX74" s="14"/>
      <c r="AY74" s="14"/>
      <c r="AZ74" s="14"/>
      <c r="BA74" s="14"/>
      <c r="BB74" s="14"/>
    </row>
    <row r="75" spans="1:54" ht="12" customHeight="1">
      <c r="A75" s="14"/>
      <c r="B75" s="14"/>
      <c r="C75" s="14"/>
      <c r="D75" s="47"/>
      <c r="AT75" s="14"/>
      <c r="AU75" s="14"/>
      <c r="AV75" s="14"/>
      <c r="AW75" s="14"/>
      <c r="AX75" s="14"/>
      <c r="AY75" s="14"/>
      <c r="AZ75" s="14"/>
      <c r="BA75" s="14"/>
      <c r="BB75" s="14"/>
    </row>
    <row r="76" spans="1:54" ht="12" customHeight="1">
      <c r="A76" s="14"/>
      <c r="B76" s="14"/>
      <c r="C76" s="14"/>
      <c r="D76" s="47"/>
      <c r="AT76" s="14"/>
      <c r="AU76" s="14"/>
      <c r="AV76" s="14"/>
      <c r="AW76" s="14"/>
      <c r="AX76" s="14"/>
      <c r="AY76" s="14"/>
      <c r="AZ76" s="14"/>
      <c r="BA76" s="14"/>
      <c r="BB76" s="14"/>
    </row>
    <row r="77" spans="1:54" ht="12" customHeight="1">
      <c r="A77" s="14"/>
      <c r="B77" s="14"/>
      <c r="C77" s="14"/>
      <c r="D77" s="47"/>
      <c r="E77" s="14"/>
      <c r="F77" s="14"/>
      <c r="G77" s="14"/>
      <c r="H77" s="14"/>
      <c r="I77" s="14"/>
      <c r="J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R77" s="14"/>
      <c r="AS77" s="14"/>
      <c r="AT77" s="14"/>
      <c r="AU77" s="14"/>
      <c r="AV77" s="14"/>
      <c r="AW77" s="14"/>
      <c r="AX77" s="14"/>
      <c r="AY77" s="14"/>
      <c r="AZ77" s="14"/>
      <c r="BA77" s="14"/>
      <c r="BB77" s="14"/>
    </row>
    <row r="78" spans="1:54" ht="12" customHeight="1">
      <c r="A78" s="14"/>
      <c r="B78" s="14"/>
      <c r="C78" s="14"/>
      <c r="D78" s="47"/>
      <c r="E78" s="14"/>
      <c r="F78" s="14"/>
      <c r="G78" s="14"/>
      <c r="H78" s="14"/>
      <c r="I78" s="14"/>
      <c r="J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R78" s="14"/>
      <c r="AS78" s="14"/>
      <c r="AT78" s="14"/>
      <c r="AU78" s="14"/>
      <c r="AV78" s="14"/>
      <c r="AW78" s="14"/>
      <c r="AX78" s="14"/>
      <c r="AY78" s="14"/>
      <c r="AZ78" s="14"/>
      <c r="BA78" s="14"/>
      <c r="BB78" s="14"/>
    </row>
    <row r="79" spans="1:54" ht="12" customHeight="1">
      <c r="A79" s="14"/>
      <c r="B79" s="14"/>
      <c r="C79" s="14"/>
      <c r="D79" s="47"/>
      <c r="E79" s="14"/>
      <c r="F79" s="14"/>
      <c r="G79" s="14"/>
      <c r="H79" s="14"/>
      <c r="I79" s="14"/>
      <c r="J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R79" s="14"/>
      <c r="AS79" s="14"/>
      <c r="AT79" s="14"/>
      <c r="AU79" s="14"/>
      <c r="AV79" s="14"/>
      <c r="AW79" s="14"/>
      <c r="AX79" s="14"/>
      <c r="AY79" s="14"/>
      <c r="AZ79" s="14"/>
      <c r="BA79" s="14"/>
      <c r="BB79" s="14"/>
    </row>
    <row r="80" spans="1:54" ht="12" customHeight="1">
      <c r="B80" s="14"/>
      <c r="C80" s="14"/>
      <c r="D80" s="47"/>
      <c r="E80" s="14"/>
      <c r="F80" s="14"/>
      <c r="G80" s="14"/>
      <c r="H80" s="14"/>
      <c r="I80" s="14"/>
      <c r="J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R80" s="14"/>
      <c r="AS80" s="14"/>
    </row>
    <row r="148" spans="1:54" ht="12" customHeight="1">
      <c r="A148" s="14"/>
    </row>
    <row r="149" spans="1:54" s="13" customFormat="1" ht="12" customHeight="1">
      <c r="K149" s="14"/>
      <c r="L149" s="14"/>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row>
    <row r="150" spans="1:54" s="13" customFormat="1" ht="12" customHeight="1">
      <c r="B150" s="36"/>
      <c r="C150" s="36"/>
      <c r="D150" s="36"/>
      <c r="E150" s="36"/>
      <c r="F150" s="36"/>
      <c r="G150" s="36"/>
      <c r="H150" s="36"/>
      <c r="I150" s="36"/>
      <c r="K150" s="14"/>
      <c r="L150" s="14"/>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row>
    <row r="151" spans="1:54" s="13" customFormat="1" ht="12" customHeight="1">
      <c r="B151" s="36"/>
      <c r="C151" s="36"/>
      <c r="D151" s="36"/>
      <c r="E151" s="36"/>
      <c r="F151" s="36"/>
      <c r="G151" s="36"/>
      <c r="H151" s="36"/>
      <c r="I151" s="36"/>
      <c r="K151" s="14"/>
      <c r="L151" s="14"/>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row>
    <row r="152" spans="1:54" ht="12" customHeight="1">
      <c r="B152" s="36"/>
      <c r="C152" s="36"/>
      <c r="D152" s="36"/>
      <c r="E152" s="36"/>
      <c r="F152" s="36"/>
      <c r="G152" s="36"/>
      <c r="H152" s="36"/>
      <c r="I152" s="36"/>
    </row>
    <row r="153" spans="1:54" ht="12" customHeight="1">
      <c r="A153" s="14"/>
    </row>
    <row r="154" spans="1:54" s="13" customFormat="1" ht="12" customHeight="1">
      <c r="K154" s="14"/>
      <c r="L154" s="14"/>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row>
    <row r="155" spans="1:54" s="13" customFormat="1" ht="12" customHeight="1">
      <c r="B155" s="36"/>
      <c r="C155" s="36"/>
      <c r="D155" s="36"/>
      <c r="E155" s="36"/>
      <c r="F155" s="36"/>
      <c r="G155" s="36"/>
      <c r="H155" s="36"/>
      <c r="I155" s="36"/>
      <c r="K155" s="14"/>
      <c r="L155" s="14"/>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row>
    <row r="156" spans="1:54" s="13" customFormat="1" ht="12" customHeight="1">
      <c r="B156" s="36"/>
      <c r="C156" s="36"/>
      <c r="D156" s="36"/>
      <c r="E156" s="36"/>
      <c r="F156" s="36"/>
      <c r="G156" s="36"/>
      <c r="H156" s="36"/>
      <c r="I156" s="36"/>
      <c r="K156" s="14"/>
      <c r="L156" s="14"/>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row>
    <row r="157" spans="1:54" s="13" customFormat="1" ht="12" customHeight="1">
      <c r="B157" s="36"/>
      <c r="C157" s="36"/>
      <c r="D157" s="36"/>
      <c r="E157" s="36"/>
      <c r="F157" s="36"/>
      <c r="G157" s="36"/>
      <c r="H157" s="36"/>
      <c r="I157" s="36"/>
      <c r="K157" s="14"/>
      <c r="L157" s="14"/>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row>
    <row r="158" spans="1:54" s="13" customFormat="1" ht="12" customHeight="1">
      <c r="B158" s="36"/>
      <c r="C158" s="36"/>
      <c r="D158" s="36"/>
      <c r="E158" s="36"/>
      <c r="F158" s="36"/>
      <c r="G158" s="36"/>
      <c r="H158" s="36"/>
      <c r="I158" s="36"/>
      <c r="K158" s="14"/>
      <c r="L158" s="14"/>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row>
    <row r="159" spans="1:54" s="13" customFormat="1" ht="12" customHeight="1">
      <c r="B159" s="36"/>
      <c r="C159" s="36"/>
      <c r="D159" s="36"/>
      <c r="E159" s="36"/>
      <c r="F159" s="36"/>
      <c r="G159" s="36"/>
      <c r="H159" s="36"/>
      <c r="I159" s="36"/>
      <c r="K159" s="14"/>
      <c r="L159" s="14"/>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row>
    <row r="160" spans="1:54" s="13" customFormat="1" ht="12" customHeight="1">
      <c r="B160" s="36"/>
      <c r="C160" s="36"/>
      <c r="D160" s="36"/>
      <c r="E160" s="36"/>
      <c r="F160" s="36"/>
      <c r="G160" s="36"/>
      <c r="H160" s="36"/>
      <c r="I160" s="36"/>
      <c r="K160" s="14"/>
      <c r="L160" s="14"/>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row>
    <row r="161" spans="1:54" ht="12" customHeight="1">
      <c r="B161" s="36"/>
      <c r="C161" s="36"/>
      <c r="D161" s="36"/>
      <c r="E161" s="36"/>
      <c r="F161" s="36"/>
      <c r="G161" s="36"/>
      <c r="H161" s="36"/>
      <c r="I161" s="36"/>
    </row>
    <row r="170" spans="1:54" ht="12" customHeight="1">
      <c r="A170" s="14"/>
    </row>
    <row r="171" spans="1:54" s="13" customFormat="1" ht="12" customHeight="1">
      <c r="K171" s="14"/>
      <c r="L171" s="14"/>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row>
    <row r="172" spans="1:54" s="13" customFormat="1" ht="12" customHeight="1">
      <c r="B172" s="36"/>
      <c r="C172" s="36"/>
      <c r="D172" s="36"/>
      <c r="E172" s="36"/>
      <c r="F172" s="36"/>
      <c r="G172" s="36"/>
      <c r="H172" s="36"/>
      <c r="I172" s="36"/>
      <c r="K172" s="14"/>
      <c r="L172" s="14"/>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row>
    <row r="173" spans="1:54" s="13" customFormat="1" ht="12" customHeight="1">
      <c r="B173" s="36"/>
      <c r="C173" s="36"/>
      <c r="D173" s="36"/>
      <c r="E173" s="36"/>
      <c r="F173" s="36"/>
      <c r="G173" s="36"/>
      <c r="H173" s="36"/>
      <c r="I173" s="36"/>
      <c r="K173" s="14"/>
      <c r="L173" s="14"/>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row>
    <row r="174" spans="1:54" ht="12" customHeight="1">
      <c r="B174" s="36"/>
      <c r="C174" s="36"/>
      <c r="D174" s="36"/>
      <c r="E174" s="36"/>
      <c r="F174" s="36"/>
      <c r="G174" s="36"/>
      <c r="H174" s="36"/>
      <c r="I174" s="36"/>
    </row>
    <row r="175" spans="1:54" ht="12" customHeight="1">
      <c r="A175" s="14"/>
    </row>
    <row r="176" spans="1:54" s="13" customFormat="1" ht="12" customHeight="1">
      <c r="K176" s="14"/>
      <c r="L176" s="14"/>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row>
    <row r="177" spans="2:54" s="13" customFormat="1" ht="12" customHeight="1">
      <c r="B177" s="36"/>
      <c r="C177" s="36"/>
      <c r="D177" s="36"/>
      <c r="E177" s="36"/>
      <c r="F177" s="36"/>
      <c r="G177" s="36"/>
      <c r="H177" s="36"/>
      <c r="I177" s="36"/>
      <c r="K177" s="14"/>
      <c r="L177" s="14"/>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row>
    <row r="178" spans="2:54" s="13" customFormat="1" ht="12" customHeight="1">
      <c r="B178" s="36"/>
      <c r="C178" s="36"/>
      <c r="D178" s="36"/>
      <c r="E178" s="36"/>
      <c r="F178" s="36"/>
      <c r="G178" s="36"/>
      <c r="H178" s="36"/>
      <c r="I178" s="36"/>
      <c r="K178" s="14"/>
      <c r="L178" s="14"/>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row>
    <row r="179" spans="2:54" s="13" customFormat="1" ht="12" customHeight="1">
      <c r="B179" s="36"/>
      <c r="C179" s="36"/>
      <c r="D179" s="36"/>
      <c r="E179" s="36"/>
      <c r="F179" s="36"/>
      <c r="G179" s="36"/>
      <c r="H179" s="36"/>
      <c r="I179" s="36"/>
      <c r="K179" s="14"/>
      <c r="L179" s="14"/>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row>
    <row r="180" spans="2:54" s="13" customFormat="1" ht="12" customHeight="1">
      <c r="B180" s="36"/>
      <c r="C180" s="36"/>
      <c r="D180" s="36"/>
      <c r="E180" s="36"/>
      <c r="F180" s="36"/>
      <c r="G180" s="36"/>
      <c r="H180" s="36"/>
      <c r="I180" s="36"/>
      <c r="K180" s="14"/>
      <c r="L180" s="14"/>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row>
    <row r="181" spans="2:54" s="13" customFormat="1" ht="12" customHeight="1">
      <c r="B181" s="36"/>
      <c r="C181" s="36"/>
      <c r="D181" s="36"/>
      <c r="E181" s="36"/>
      <c r="F181" s="36"/>
      <c r="G181" s="36"/>
      <c r="H181" s="36"/>
      <c r="I181" s="36"/>
      <c r="K181" s="14"/>
      <c r="L181" s="14"/>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row>
    <row r="182" spans="2:54" s="13" customFormat="1" ht="12" customHeight="1">
      <c r="B182" s="36"/>
      <c r="C182" s="36"/>
      <c r="D182" s="36"/>
      <c r="E182" s="36"/>
      <c r="F182" s="36"/>
      <c r="G182" s="36"/>
      <c r="H182" s="36"/>
      <c r="I182" s="36"/>
      <c r="K182" s="14"/>
      <c r="L182" s="14"/>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row>
    <row r="183" spans="2:54" ht="12" customHeight="1">
      <c r="B183" s="36"/>
      <c r="C183" s="36"/>
      <c r="D183" s="36"/>
      <c r="E183" s="36"/>
      <c r="F183" s="36"/>
      <c r="G183" s="36"/>
      <c r="H183" s="36"/>
      <c r="I183" s="36"/>
    </row>
    <row r="192" spans="2:54" ht="12" customHeight="1">
      <c r="AT192" s="14"/>
      <c r="AU192" s="14"/>
      <c r="AV192" s="14"/>
      <c r="AW192" s="14"/>
      <c r="AX192" s="14"/>
      <c r="AY192" s="14"/>
      <c r="AZ192" s="14"/>
      <c r="BA192" s="14"/>
      <c r="BB192" s="14"/>
    </row>
    <row r="193" spans="1:54" ht="12" customHeight="1">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R193" s="14"/>
      <c r="AS193" s="14"/>
      <c r="AT193" s="14"/>
      <c r="AU193" s="14"/>
      <c r="AV193" s="14"/>
      <c r="AW193" s="14"/>
      <c r="AX193" s="14"/>
      <c r="AY193" s="14"/>
      <c r="AZ193" s="14"/>
      <c r="BA193" s="14"/>
      <c r="BB193" s="14"/>
    </row>
    <row r="194" spans="1:54" ht="12" customHeight="1">
      <c r="B194" s="36"/>
      <c r="C194" s="36"/>
      <c r="D194" s="36"/>
      <c r="E194" s="36"/>
      <c r="F194" s="36"/>
      <c r="G194" s="36"/>
      <c r="H194" s="36"/>
      <c r="I194" s="36"/>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R194" s="14"/>
      <c r="AS194" s="14"/>
      <c r="AT194" s="14"/>
      <c r="AU194" s="14"/>
      <c r="AV194" s="14"/>
      <c r="AW194" s="14"/>
      <c r="AX194" s="14"/>
      <c r="AY194" s="14"/>
      <c r="AZ194" s="14"/>
      <c r="BA194" s="14"/>
      <c r="BB194" s="14"/>
    </row>
    <row r="195" spans="1:54" ht="12" customHeight="1">
      <c r="B195" s="36"/>
      <c r="C195" s="36"/>
      <c r="D195" s="36"/>
      <c r="E195" s="36"/>
      <c r="F195" s="36"/>
      <c r="G195" s="36"/>
      <c r="H195" s="36"/>
      <c r="I195" s="36"/>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R195" s="14"/>
      <c r="AS195" s="14"/>
      <c r="AT195" s="14"/>
      <c r="AU195" s="14"/>
      <c r="AV195" s="14"/>
      <c r="AW195" s="14"/>
      <c r="AX195" s="14"/>
      <c r="AY195" s="14"/>
      <c r="AZ195" s="14"/>
      <c r="BA195" s="14"/>
      <c r="BB195" s="14"/>
    </row>
    <row r="196" spans="1:54" ht="12" customHeight="1">
      <c r="B196" s="36"/>
      <c r="C196" s="36"/>
      <c r="D196" s="36"/>
      <c r="E196" s="36"/>
      <c r="F196" s="36"/>
      <c r="G196" s="36"/>
      <c r="H196" s="36"/>
      <c r="I196" s="36"/>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R196" s="14"/>
      <c r="AS196" s="14"/>
      <c r="AT196" s="14"/>
      <c r="AU196" s="14"/>
      <c r="AV196" s="14"/>
      <c r="AW196" s="14"/>
      <c r="AX196" s="14"/>
      <c r="AY196" s="14"/>
      <c r="AZ196" s="14"/>
      <c r="BA196" s="14"/>
      <c r="BB196" s="14"/>
    </row>
    <row r="197" spans="1:54" ht="12" customHeight="1">
      <c r="A197" s="36"/>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R197" s="14"/>
      <c r="AS197" s="14"/>
      <c r="AT197" s="14"/>
      <c r="AU197" s="14"/>
      <c r="AV197" s="14"/>
      <c r="AW197" s="14"/>
      <c r="AX197" s="14"/>
      <c r="AY197" s="14"/>
      <c r="AZ197" s="14"/>
      <c r="BA197" s="14"/>
      <c r="BB197" s="14"/>
    </row>
    <row r="198" spans="1:54" ht="12" customHeight="1">
      <c r="A198" s="36"/>
      <c r="J198" s="36"/>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R198" s="14"/>
      <c r="AS198" s="14"/>
      <c r="AT198" s="14"/>
      <c r="AU198" s="14"/>
      <c r="AV198" s="14"/>
      <c r="AW198" s="14"/>
      <c r="AX198" s="14"/>
      <c r="AY198" s="14"/>
      <c r="AZ198" s="14"/>
      <c r="BA198" s="14"/>
      <c r="BB198" s="14"/>
    </row>
    <row r="199" spans="1:54" ht="12" customHeight="1">
      <c r="A199" s="36"/>
      <c r="B199" s="36"/>
      <c r="C199" s="36"/>
      <c r="D199" s="36"/>
      <c r="E199" s="36"/>
      <c r="F199" s="36"/>
      <c r="G199" s="36"/>
      <c r="H199" s="36"/>
      <c r="I199" s="36"/>
      <c r="J199" s="36"/>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R199" s="14"/>
      <c r="AS199" s="14"/>
      <c r="AT199" s="14"/>
      <c r="AU199" s="14"/>
      <c r="AV199" s="14"/>
      <c r="AW199" s="14"/>
      <c r="AX199" s="14"/>
      <c r="AY199" s="14"/>
      <c r="AZ199" s="14"/>
      <c r="BA199" s="14"/>
      <c r="BB199" s="14"/>
    </row>
    <row r="200" spans="1:54" ht="12" customHeight="1">
      <c r="B200" s="36"/>
      <c r="C200" s="36"/>
      <c r="D200" s="36"/>
      <c r="E200" s="36"/>
      <c r="F200" s="36"/>
      <c r="G200" s="36"/>
      <c r="H200" s="36"/>
      <c r="I200" s="36"/>
      <c r="J200" s="36"/>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R200" s="14"/>
      <c r="AS200" s="14"/>
      <c r="AT200" s="14"/>
      <c r="AU200" s="14"/>
      <c r="AV200" s="14"/>
      <c r="AW200" s="14"/>
      <c r="AX200" s="14"/>
      <c r="AY200" s="14"/>
      <c r="AZ200" s="14"/>
      <c r="BA200" s="14"/>
      <c r="BB200" s="14"/>
    </row>
    <row r="201" spans="1:54" ht="12" customHeight="1">
      <c r="B201" s="36"/>
      <c r="C201" s="36"/>
      <c r="D201" s="36"/>
      <c r="E201" s="36"/>
      <c r="F201" s="36"/>
      <c r="G201" s="36"/>
      <c r="H201" s="36"/>
      <c r="I201" s="36"/>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R201" s="14"/>
      <c r="AS201" s="14"/>
      <c r="AT201" s="14"/>
      <c r="AU201" s="14"/>
      <c r="AV201" s="14"/>
      <c r="AW201" s="14"/>
      <c r="AX201" s="14"/>
      <c r="AY201" s="14"/>
      <c r="AZ201" s="14"/>
      <c r="BA201" s="14"/>
      <c r="BB201" s="14"/>
    </row>
    <row r="202" spans="1:54" ht="12" customHeight="1">
      <c r="A202" s="36"/>
      <c r="B202" s="36"/>
      <c r="C202" s="36"/>
      <c r="D202" s="36"/>
      <c r="E202" s="36"/>
      <c r="F202" s="36"/>
      <c r="G202" s="36"/>
      <c r="H202" s="36"/>
      <c r="I202" s="36"/>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R202" s="14"/>
      <c r="AS202" s="14"/>
      <c r="AT202" s="14"/>
      <c r="AU202" s="14"/>
      <c r="AV202" s="14"/>
      <c r="AW202" s="14"/>
      <c r="AX202" s="14"/>
      <c r="AY202" s="14"/>
      <c r="AZ202" s="14"/>
      <c r="BA202" s="14"/>
      <c r="BB202" s="14"/>
    </row>
    <row r="203" spans="1:54" ht="12" customHeight="1">
      <c r="A203" s="36"/>
      <c r="B203" s="36"/>
      <c r="C203" s="36"/>
      <c r="D203" s="36"/>
      <c r="E203" s="36"/>
      <c r="F203" s="36"/>
      <c r="G203" s="36"/>
      <c r="H203" s="36"/>
      <c r="I203" s="36"/>
      <c r="J203" s="36"/>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R203" s="14"/>
      <c r="AS203" s="14"/>
      <c r="AT203" s="14"/>
      <c r="AU203" s="14"/>
      <c r="AV203" s="14"/>
      <c r="AW203" s="14"/>
      <c r="AX203" s="14"/>
      <c r="AY203" s="14"/>
      <c r="AZ203" s="14"/>
      <c r="BA203" s="14"/>
      <c r="BB203" s="14"/>
    </row>
    <row r="204" spans="1:54" ht="12" customHeight="1">
      <c r="A204" s="36"/>
      <c r="B204" s="36"/>
      <c r="C204" s="36"/>
      <c r="D204" s="36"/>
      <c r="E204" s="36"/>
      <c r="F204" s="36"/>
      <c r="G204" s="36"/>
      <c r="H204" s="36"/>
      <c r="I204" s="36"/>
      <c r="J204" s="36"/>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R204" s="14"/>
      <c r="AS204" s="14"/>
      <c r="AT204" s="14"/>
      <c r="AU204" s="14"/>
      <c r="AV204" s="14"/>
      <c r="AW204" s="14"/>
      <c r="AX204" s="14"/>
      <c r="AY204" s="14"/>
      <c r="AZ204" s="14"/>
      <c r="BA204" s="14"/>
      <c r="BB204" s="14"/>
    </row>
    <row r="205" spans="1:54" ht="12" customHeight="1">
      <c r="A205" s="36"/>
      <c r="B205" s="36"/>
      <c r="C205" s="36"/>
      <c r="D205" s="36"/>
      <c r="E205" s="36"/>
      <c r="F205" s="36"/>
      <c r="G205" s="36"/>
      <c r="H205" s="36"/>
      <c r="I205" s="36"/>
      <c r="J205" s="36"/>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R205" s="14"/>
      <c r="AS205" s="14"/>
      <c r="AT205" s="14"/>
      <c r="AU205" s="14"/>
      <c r="AV205" s="14"/>
      <c r="AW205" s="14"/>
      <c r="AX205" s="14"/>
      <c r="AY205" s="14"/>
      <c r="AZ205" s="14"/>
      <c r="BA205" s="14"/>
      <c r="BB205" s="14"/>
    </row>
    <row r="206" spans="1:54" ht="12" customHeight="1">
      <c r="A206" s="36"/>
      <c r="J206" s="36"/>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R206" s="14"/>
      <c r="AS206" s="14"/>
      <c r="AT206" s="14"/>
      <c r="AU206" s="14"/>
      <c r="AV206" s="14"/>
      <c r="AW206" s="14"/>
      <c r="AX206" s="14"/>
      <c r="AY206" s="14"/>
      <c r="AZ206" s="14"/>
      <c r="BA206" s="14"/>
      <c r="BB206" s="14"/>
    </row>
    <row r="207" spans="1:54" ht="12" customHeight="1">
      <c r="A207" s="36"/>
      <c r="J207" s="36"/>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R207" s="14"/>
      <c r="AS207" s="14"/>
      <c r="AT207" s="14"/>
      <c r="AU207" s="14"/>
      <c r="AV207" s="14"/>
      <c r="AW207" s="14"/>
      <c r="AX207" s="14"/>
      <c r="AY207" s="14"/>
      <c r="AZ207" s="14"/>
      <c r="BA207" s="14"/>
      <c r="BB207" s="14"/>
    </row>
    <row r="208" spans="1:54" ht="12" customHeight="1">
      <c r="A208" s="36"/>
      <c r="J208" s="36"/>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R208" s="14"/>
      <c r="AS208" s="14"/>
      <c r="AT208" s="14"/>
      <c r="AU208" s="14"/>
      <c r="AV208" s="14"/>
      <c r="AW208" s="14"/>
      <c r="AX208" s="14"/>
      <c r="AY208" s="14"/>
      <c r="AZ208" s="14"/>
      <c r="BA208" s="14"/>
      <c r="BB208" s="14"/>
    </row>
    <row r="209" spans="1:54" ht="12" customHeight="1">
      <c r="J209" s="36"/>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R209" s="14"/>
      <c r="AS209" s="14"/>
    </row>
    <row r="214" spans="1:54" ht="12" customHeight="1">
      <c r="AT214" s="14"/>
      <c r="AU214" s="14"/>
      <c r="AV214" s="14"/>
      <c r="AW214" s="14"/>
      <c r="AX214" s="14"/>
      <c r="AY214" s="14"/>
      <c r="AZ214" s="14"/>
      <c r="BA214" s="14"/>
      <c r="BB214" s="14"/>
    </row>
    <row r="215" spans="1:54" ht="12" customHeight="1">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R215" s="14"/>
      <c r="AS215" s="14"/>
      <c r="AT215" s="14"/>
      <c r="AU215" s="14"/>
      <c r="AV215" s="14"/>
      <c r="AW215" s="14"/>
      <c r="AX215" s="14"/>
      <c r="AY215" s="14"/>
      <c r="AZ215" s="14"/>
      <c r="BA215" s="14"/>
      <c r="BB215" s="14"/>
    </row>
    <row r="216" spans="1:54" ht="12" customHeight="1">
      <c r="B216" s="36"/>
      <c r="C216" s="36"/>
      <c r="D216" s="36"/>
      <c r="E216" s="36"/>
      <c r="F216" s="36"/>
      <c r="G216" s="36"/>
      <c r="H216" s="36"/>
      <c r="I216" s="36"/>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R216" s="14"/>
      <c r="AS216" s="14"/>
      <c r="AT216" s="14"/>
      <c r="AU216" s="14"/>
      <c r="AV216" s="14"/>
      <c r="AW216" s="14"/>
      <c r="AX216" s="14"/>
      <c r="AY216" s="14"/>
      <c r="AZ216" s="14"/>
      <c r="BA216" s="14"/>
      <c r="BB216" s="14"/>
    </row>
    <row r="217" spans="1:54" ht="12" customHeight="1">
      <c r="B217" s="36"/>
      <c r="C217" s="36"/>
      <c r="D217" s="36"/>
      <c r="E217" s="36"/>
      <c r="F217" s="36"/>
      <c r="G217" s="36"/>
      <c r="H217" s="36"/>
      <c r="I217" s="36"/>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R217" s="14"/>
      <c r="AS217" s="14"/>
      <c r="AT217" s="14"/>
      <c r="AU217" s="14"/>
      <c r="AV217" s="14"/>
      <c r="AW217" s="14"/>
      <c r="AX217" s="14"/>
      <c r="AY217" s="14"/>
      <c r="AZ217" s="14"/>
      <c r="BA217" s="14"/>
      <c r="BB217" s="14"/>
    </row>
    <row r="218" spans="1:54" ht="12" customHeight="1">
      <c r="B218" s="36"/>
      <c r="C218" s="36"/>
      <c r="D218" s="36"/>
      <c r="E218" s="36"/>
      <c r="F218" s="36"/>
      <c r="G218" s="36"/>
      <c r="H218" s="36"/>
      <c r="I218" s="36"/>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R218" s="14"/>
      <c r="AS218" s="14"/>
      <c r="AT218" s="14"/>
      <c r="AU218" s="14"/>
      <c r="AV218" s="14"/>
      <c r="AW218" s="14"/>
      <c r="AX218" s="14"/>
      <c r="AY218" s="14"/>
      <c r="AZ218" s="14"/>
      <c r="BA218" s="14"/>
      <c r="BB218" s="14"/>
    </row>
    <row r="219" spans="1:54" ht="12" customHeight="1">
      <c r="A219" s="36"/>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R219" s="14"/>
      <c r="AS219" s="14"/>
      <c r="AT219" s="14"/>
      <c r="AU219" s="14"/>
      <c r="AV219" s="14"/>
      <c r="AW219" s="14"/>
      <c r="AX219" s="14"/>
      <c r="AY219" s="14"/>
      <c r="AZ219" s="14"/>
      <c r="BA219" s="14"/>
      <c r="BB219" s="14"/>
    </row>
    <row r="220" spans="1:54" ht="12" customHeight="1">
      <c r="A220" s="36"/>
      <c r="J220" s="36"/>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R220" s="14"/>
      <c r="AS220" s="14"/>
      <c r="AT220" s="14"/>
      <c r="AU220" s="14"/>
      <c r="AV220" s="14"/>
      <c r="AW220" s="14"/>
      <c r="AX220" s="14"/>
      <c r="AY220" s="14"/>
      <c r="AZ220" s="14"/>
      <c r="BA220" s="14"/>
      <c r="BB220" s="14"/>
    </row>
    <row r="221" spans="1:54" ht="12" customHeight="1">
      <c r="A221" s="36"/>
      <c r="B221" s="36"/>
      <c r="C221" s="36"/>
      <c r="D221" s="36"/>
      <c r="E221" s="36"/>
      <c r="F221" s="36"/>
      <c r="G221" s="36"/>
      <c r="H221" s="36"/>
      <c r="I221" s="36"/>
      <c r="J221" s="36"/>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R221" s="14"/>
      <c r="AS221" s="14"/>
      <c r="AT221" s="14"/>
      <c r="AU221" s="14"/>
      <c r="AV221" s="14"/>
      <c r="AW221" s="14"/>
      <c r="AX221" s="14"/>
      <c r="AY221" s="14"/>
      <c r="AZ221" s="14"/>
      <c r="BA221" s="14"/>
      <c r="BB221" s="14"/>
    </row>
    <row r="222" spans="1:54" ht="12" customHeight="1">
      <c r="B222" s="36"/>
      <c r="C222" s="36"/>
      <c r="D222" s="36"/>
      <c r="E222" s="36"/>
      <c r="F222" s="36"/>
      <c r="G222" s="36"/>
      <c r="H222" s="36"/>
      <c r="I222" s="36"/>
      <c r="J222" s="36"/>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R222" s="14"/>
      <c r="AS222" s="14"/>
      <c r="AT222" s="14"/>
      <c r="AU222" s="14"/>
      <c r="AV222" s="14"/>
      <c r="AW222" s="14"/>
      <c r="AX222" s="14"/>
      <c r="AY222" s="14"/>
      <c r="AZ222" s="14"/>
      <c r="BA222" s="14"/>
      <c r="BB222" s="14"/>
    </row>
    <row r="223" spans="1:54" ht="12" customHeight="1">
      <c r="B223" s="36"/>
      <c r="C223" s="36"/>
      <c r="D223" s="36"/>
      <c r="E223" s="36"/>
      <c r="F223" s="36"/>
      <c r="G223" s="36"/>
      <c r="H223" s="36"/>
      <c r="I223" s="36"/>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R223" s="14"/>
      <c r="AS223" s="14"/>
      <c r="AT223" s="14"/>
      <c r="AU223" s="14"/>
      <c r="AV223" s="14"/>
      <c r="AW223" s="14"/>
      <c r="AX223" s="14"/>
      <c r="AY223" s="14"/>
      <c r="AZ223" s="14"/>
      <c r="BA223" s="14"/>
      <c r="BB223" s="14"/>
    </row>
    <row r="224" spans="1:54" ht="12" customHeight="1">
      <c r="A224" s="36"/>
      <c r="B224" s="36"/>
      <c r="C224" s="36"/>
      <c r="D224" s="36"/>
      <c r="E224" s="36"/>
      <c r="F224" s="36"/>
      <c r="G224" s="36"/>
      <c r="H224" s="36"/>
      <c r="I224" s="36"/>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R224" s="14"/>
      <c r="AS224" s="14"/>
      <c r="AT224" s="14"/>
      <c r="AU224" s="14"/>
      <c r="AV224" s="14"/>
      <c r="AW224" s="14"/>
      <c r="AX224" s="14"/>
      <c r="AY224" s="14"/>
      <c r="AZ224" s="14"/>
      <c r="BA224" s="14"/>
      <c r="BB224" s="14"/>
    </row>
    <row r="225" spans="1:54" ht="12" customHeight="1">
      <c r="A225" s="36"/>
      <c r="B225" s="36"/>
      <c r="C225" s="36"/>
      <c r="D225" s="36"/>
      <c r="E225" s="36"/>
      <c r="F225" s="36"/>
      <c r="G225" s="36"/>
      <c r="H225" s="36"/>
      <c r="I225" s="36"/>
      <c r="J225" s="36"/>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R225" s="14"/>
      <c r="AS225" s="14"/>
      <c r="AT225" s="14"/>
      <c r="AU225" s="14"/>
      <c r="AV225" s="14"/>
      <c r="AW225" s="14"/>
      <c r="AX225" s="14"/>
      <c r="AY225" s="14"/>
      <c r="AZ225" s="14"/>
      <c r="BA225" s="14"/>
      <c r="BB225" s="14"/>
    </row>
    <row r="226" spans="1:54" ht="12" customHeight="1">
      <c r="A226" s="36"/>
      <c r="B226" s="36"/>
      <c r="C226" s="36"/>
      <c r="D226" s="36"/>
      <c r="E226" s="36"/>
      <c r="F226" s="36"/>
      <c r="G226" s="36"/>
      <c r="H226" s="36"/>
      <c r="I226" s="36"/>
      <c r="J226" s="36"/>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R226" s="14"/>
      <c r="AS226" s="14"/>
      <c r="AT226" s="14"/>
      <c r="AU226" s="14"/>
      <c r="AV226" s="14"/>
      <c r="AW226" s="14"/>
      <c r="AX226" s="14"/>
      <c r="AY226" s="14"/>
      <c r="AZ226" s="14"/>
      <c r="BA226" s="14"/>
      <c r="BB226" s="14"/>
    </row>
    <row r="227" spans="1:54" ht="12" customHeight="1">
      <c r="A227" s="36"/>
      <c r="B227" s="36"/>
      <c r="C227" s="36"/>
      <c r="D227" s="36"/>
      <c r="E227" s="36"/>
      <c r="F227" s="36"/>
      <c r="G227" s="36"/>
      <c r="H227" s="36"/>
      <c r="I227" s="36"/>
      <c r="J227" s="36"/>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R227" s="14"/>
      <c r="AS227" s="14"/>
      <c r="AT227" s="14"/>
      <c r="AU227" s="14"/>
      <c r="AV227" s="14"/>
      <c r="AW227" s="14"/>
      <c r="AX227" s="14"/>
      <c r="AY227" s="14"/>
      <c r="AZ227" s="14"/>
      <c r="BA227" s="14"/>
      <c r="BB227" s="14"/>
    </row>
    <row r="228" spans="1:54" ht="12" customHeight="1">
      <c r="A228" s="36"/>
      <c r="J228" s="36"/>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R228" s="14"/>
      <c r="AS228" s="14"/>
      <c r="AT228" s="14"/>
      <c r="AU228" s="14"/>
      <c r="AV228" s="14"/>
      <c r="AW228" s="14"/>
      <c r="AX228" s="14"/>
      <c r="AY228" s="14"/>
      <c r="AZ228" s="14"/>
      <c r="BA228" s="14"/>
      <c r="BB228" s="14"/>
    </row>
    <row r="229" spans="1:54" ht="12" customHeight="1">
      <c r="A229" s="36"/>
      <c r="J229" s="36"/>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R229" s="14"/>
      <c r="AS229" s="14"/>
      <c r="AT229" s="14"/>
      <c r="AU229" s="14"/>
      <c r="AV229" s="14"/>
      <c r="AW229" s="14"/>
      <c r="AX229" s="14"/>
      <c r="AY229" s="14"/>
      <c r="AZ229" s="14"/>
      <c r="BA229" s="14"/>
      <c r="BB229" s="14"/>
    </row>
    <row r="230" spans="1:54" ht="12" customHeight="1">
      <c r="A230" s="36"/>
      <c r="J230" s="36"/>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R230" s="14"/>
      <c r="AS230" s="14"/>
      <c r="AT230" s="14"/>
      <c r="AU230" s="14"/>
      <c r="AV230" s="14"/>
      <c r="AW230" s="14"/>
      <c r="AX230" s="14"/>
      <c r="AY230" s="14"/>
      <c r="AZ230" s="14"/>
      <c r="BA230" s="14"/>
      <c r="BB230" s="14"/>
    </row>
    <row r="231" spans="1:54" ht="12" customHeight="1">
      <c r="J231" s="36"/>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R231" s="14"/>
      <c r="AS231" s="14"/>
    </row>
    <row r="236" spans="1:54" ht="12" customHeight="1">
      <c r="AT236" s="14"/>
      <c r="AU236" s="14"/>
      <c r="AV236" s="14"/>
      <c r="AW236" s="14"/>
      <c r="AX236" s="14"/>
      <c r="AY236" s="14"/>
      <c r="AZ236" s="14"/>
      <c r="BA236" s="14"/>
      <c r="BB236" s="14"/>
    </row>
    <row r="237" spans="1:54" ht="12" customHeight="1">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R237" s="14"/>
      <c r="AS237" s="14"/>
      <c r="AT237" s="14"/>
      <c r="AU237" s="14"/>
      <c r="AV237" s="14"/>
      <c r="AW237" s="14"/>
      <c r="AX237" s="14"/>
      <c r="AY237" s="14"/>
      <c r="AZ237" s="14"/>
      <c r="BA237" s="14"/>
      <c r="BB237" s="14"/>
    </row>
    <row r="238" spans="1:54" ht="12" customHeight="1">
      <c r="B238" s="36"/>
      <c r="C238" s="36"/>
      <c r="D238" s="36"/>
      <c r="E238" s="36"/>
      <c r="F238" s="36"/>
      <c r="G238" s="36"/>
      <c r="H238" s="36"/>
      <c r="I238" s="36"/>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R238" s="14"/>
      <c r="AS238" s="14"/>
      <c r="AT238" s="14"/>
      <c r="AU238" s="14"/>
      <c r="AV238" s="14"/>
      <c r="AW238" s="14"/>
      <c r="AX238" s="14"/>
      <c r="AY238" s="14"/>
      <c r="AZ238" s="14"/>
      <c r="BA238" s="14"/>
      <c r="BB238" s="14"/>
    </row>
    <row r="239" spans="1:54" ht="12" customHeight="1">
      <c r="B239" s="36"/>
      <c r="C239" s="36"/>
      <c r="D239" s="36"/>
      <c r="E239" s="36"/>
      <c r="F239" s="36"/>
      <c r="G239" s="36"/>
      <c r="H239" s="36"/>
      <c r="I239" s="36"/>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R239" s="14"/>
      <c r="AS239" s="14"/>
      <c r="AT239" s="14"/>
      <c r="AU239" s="14"/>
      <c r="AV239" s="14"/>
      <c r="AW239" s="14"/>
      <c r="AX239" s="14"/>
      <c r="AY239" s="14"/>
      <c r="AZ239" s="14"/>
      <c r="BA239" s="14"/>
      <c r="BB239" s="14"/>
    </row>
    <row r="240" spans="1:54" ht="12" customHeight="1">
      <c r="B240" s="36"/>
      <c r="C240" s="36"/>
      <c r="D240" s="36"/>
      <c r="E240" s="36"/>
      <c r="F240" s="36"/>
      <c r="G240" s="36"/>
      <c r="H240" s="36"/>
      <c r="I240" s="36"/>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R240" s="14"/>
      <c r="AS240" s="14"/>
      <c r="AT240" s="14"/>
      <c r="AU240" s="14"/>
      <c r="AV240" s="14"/>
      <c r="AW240" s="14"/>
      <c r="AX240" s="14"/>
      <c r="AY240" s="14"/>
      <c r="AZ240" s="14"/>
      <c r="BA240" s="14"/>
      <c r="BB240" s="14"/>
    </row>
    <row r="241" spans="1:54" ht="12" customHeight="1">
      <c r="A241" s="36"/>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R241" s="14"/>
      <c r="AS241" s="14"/>
      <c r="AT241" s="14"/>
      <c r="AU241" s="14"/>
      <c r="AV241" s="14"/>
      <c r="AW241" s="14"/>
      <c r="AX241" s="14"/>
      <c r="AY241" s="14"/>
      <c r="AZ241" s="14"/>
      <c r="BA241" s="14"/>
      <c r="BB241" s="14"/>
    </row>
    <row r="242" spans="1:54" ht="12" customHeight="1">
      <c r="A242" s="36"/>
      <c r="J242" s="36"/>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R242" s="14"/>
      <c r="AS242" s="14"/>
      <c r="AT242" s="14"/>
      <c r="AU242" s="14"/>
      <c r="AV242" s="14"/>
      <c r="AW242" s="14"/>
      <c r="AX242" s="14"/>
      <c r="AY242" s="14"/>
      <c r="AZ242" s="14"/>
      <c r="BA242" s="14"/>
      <c r="BB242" s="14"/>
    </row>
    <row r="243" spans="1:54" ht="12" customHeight="1">
      <c r="A243" s="36"/>
      <c r="B243" s="36"/>
      <c r="C243" s="36"/>
      <c r="D243" s="36"/>
      <c r="E243" s="36"/>
      <c r="F243" s="36"/>
      <c r="G243" s="36"/>
      <c r="H243" s="36"/>
      <c r="I243" s="36"/>
      <c r="J243" s="36"/>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R243" s="14"/>
      <c r="AS243" s="14"/>
      <c r="AT243" s="14"/>
      <c r="AU243" s="14"/>
      <c r="AV243" s="14"/>
      <c r="AW243" s="14"/>
      <c r="AX243" s="14"/>
      <c r="AY243" s="14"/>
      <c r="AZ243" s="14"/>
      <c r="BA243" s="14"/>
      <c r="BB243" s="14"/>
    </row>
    <row r="244" spans="1:54" ht="12" customHeight="1">
      <c r="B244" s="36"/>
      <c r="C244" s="36"/>
      <c r="D244" s="36"/>
      <c r="E244" s="36"/>
      <c r="F244" s="36"/>
      <c r="G244" s="36"/>
      <c r="H244" s="36"/>
      <c r="I244" s="36"/>
      <c r="J244" s="36"/>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R244" s="14"/>
      <c r="AS244" s="14"/>
      <c r="AT244" s="14"/>
      <c r="AU244" s="14"/>
      <c r="AV244" s="14"/>
      <c r="AW244" s="14"/>
      <c r="AX244" s="14"/>
      <c r="AY244" s="14"/>
      <c r="AZ244" s="14"/>
      <c r="BA244" s="14"/>
      <c r="BB244" s="14"/>
    </row>
    <row r="245" spans="1:54" ht="12" customHeight="1">
      <c r="B245" s="36"/>
      <c r="C245" s="36"/>
      <c r="D245" s="36"/>
      <c r="E245" s="36"/>
      <c r="F245" s="36"/>
      <c r="G245" s="36"/>
      <c r="H245" s="36"/>
      <c r="I245" s="36"/>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R245" s="14"/>
      <c r="AS245" s="14"/>
      <c r="AT245" s="14"/>
      <c r="AU245" s="14"/>
      <c r="AV245" s="14"/>
      <c r="AW245" s="14"/>
      <c r="AX245" s="14"/>
      <c r="AY245" s="14"/>
      <c r="AZ245" s="14"/>
      <c r="BA245" s="14"/>
      <c r="BB245" s="14"/>
    </row>
    <row r="246" spans="1:54" ht="12" customHeight="1">
      <c r="A246" s="36"/>
      <c r="B246" s="36"/>
      <c r="C246" s="36"/>
      <c r="D246" s="36"/>
      <c r="E246" s="36"/>
      <c r="F246" s="36"/>
      <c r="G246" s="36"/>
      <c r="H246" s="36"/>
      <c r="I246" s="36"/>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R246" s="14"/>
      <c r="AS246" s="14"/>
      <c r="AT246" s="14"/>
      <c r="AU246" s="14"/>
      <c r="AV246" s="14"/>
      <c r="AW246" s="14"/>
      <c r="AX246" s="14"/>
      <c r="AY246" s="14"/>
      <c r="AZ246" s="14"/>
      <c r="BA246" s="14"/>
      <c r="BB246" s="14"/>
    </row>
    <row r="247" spans="1:54" ht="12" customHeight="1">
      <c r="A247" s="36"/>
      <c r="B247" s="36"/>
      <c r="C247" s="36"/>
      <c r="D247" s="36"/>
      <c r="E247" s="36"/>
      <c r="F247" s="36"/>
      <c r="G247" s="36"/>
      <c r="H247" s="36"/>
      <c r="I247" s="36"/>
      <c r="J247" s="36"/>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R247" s="14"/>
      <c r="AS247" s="14"/>
      <c r="AT247" s="14"/>
      <c r="AU247" s="14"/>
      <c r="AV247" s="14"/>
      <c r="AW247" s="14"/>
      <c r="AX247" s="14"/>
      <c r="AY247" s="14"/>
      <c r="AZ247" s="14"/>
      <c r="BA247" s="14"/>
      <c r="BB247" s="14"/>
    </row>
    <row r="248" spans="1:54" ht="12" customHeight="1">
      <c r="A248" s="36"/>
      <c r="B248" s="36"/>
      <c r="C248" s="36"/>
      <c r="D248" s="36"/>
      <c r="E248" s="36"/>
      <c r="F248" s="36"/>
      <c r="G248" s="36"/>
      <c r="H248" s="36"/>
      <c r="I248" s="36"/>
      <c r="J248" s="36"/>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R248" s="14"/>
      <c r="AS248" s="14"/>
      <c r="AT248" s="14"/>
      <c r="AU248" s="14"/>
      <c r="AV248" s="14"/>
      <c r="AW248" s="14"/>
      <c r="AX248" s="14"/>
      <c r="AY248" s="14"/>
      <c r="AZ248" s="14"/>
      <c r="BA248" s="14"/>
      <c r="BB248" s="14"/>
    </row>
    <row r="249" spans="1:54" ht="12" customHeight="1">
      <c r="A249" s="36"/>
      <c r="B249" s="36"/>
      <c r="C249" s="36"/>
      <c r="D249" s="36"/>
      <c r="E249" s="36"/>
      <c r="F249" s="36"/>
      <c r="G249" s="36"/>
      <c r="H249" s="36"/>
      <c r="I249" s="36"/>
      <c r="J249" s="36"/>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R249" s="14"/>
      <c r="AS249" s="14"/>
      <c r="AT249" s="14"/>
      <c r="AU249" s="14"/>
      <c r="AV249" s="14"/>
      <c r="AW249" s="14"/>
      <c r="AX249" s="14"/>
      <c r="AY249" s="14"/>
      <c r="AZ249" s="14"/>
      <c r="BA249" s="14"/>
      <c r="BB249" s="14"/>
    </row>
    <row r="250" spans="1:54" ht="12" customHeight="1">
      <c r="A250" s="36"/>
      <c r="J250" s="36"/>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R250" s="14"/>
      <c r="AS250" s="14"/>
      <c r="AT250" s="14"/>
      <c r="AU250" s="14"/>
      <c r="AV250" s="14"/>
      <c r="AW250" s="14"/>
      <c r="AX250" s="14"/>
      <c r="AY250" s="14"/>
      <c r="AZ250" s="14"/>
      <c r="BA250" s="14"/>
      <c r="BB250" s="14"/>
    </row>
    <row r="251" spans="1:54" ht="12" customHeight="1">
      <c r="A251" s="36"/>
      <c r="J251" s="36"/>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R251" s="14"/>
      <c r="AS251" s="14"/>
      <c r="AT251" s="14"/>
      <c r="AU251" s="14"/>
      <c r="AV251" s="14"/>
      <c r="AW251" s="14"/>
      <c r="AX251" s="14"/>
      <c r="AY251" s="14"/>
      <c r="AZ251" s="14"/>
      <c r="BA251" s="14"/>
      <c r="BB251" s="14"/>
    </row>
    <row r="252" spans="1:54" ht="12" customHeight="1">
      <c r="A252" s="36"/>
      <c r="J252" s="36"/>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R252" s="14"/>
      <c r="AS252" s="14"/>
      <c r="AT252" s="14"/>
      <c r="AU252" s="14"/>
      <c r="AV252" s="14"/>
      <c r="AW252" s="14"/>
      <c r="AX252" s="14"/>
      <c r="AY252" s="14"/>
      <c r="AZ252" s="14"/>
      <c r="BA252" s="14"/>
      <c r="BB252" s="14"/>
    </row>
    <row r="253" spans="1:54" ht="12" customHeight="1">
      <c r="J253" s="36"/>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R253" s="14"/>
      <c r="AS253" s="14"/>
    </row>
    <row r="262" spans="1:54" ht="12" customHeight="1">
      <c r="AT262" s="14"/>
      <c r="AU262" s="14"/>
      <c r="AV262" s="14"/>
      <c r="AW262" s="14"/>
      <c r="AX262" s="14"/>
      <c r="AY262" s="14"/>
      <c r="AZ262" s="14"/>
      <c r="BA262" s="14"/>
      <c r="BB262" s="14"/>
    </row>
    <row r="263" spans="1:54" ht="12" customHeight="1">
      <c r="A263" s="36"/>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R263" s="14"/>
      <c r="AS263" s="14"/>
      <c r="AT263" s="14"/>
      <c r="AU263" s="14"/>
      <c r="AV263" s="14"/>
      <c r="AW263" s="14"/>
      <c r="AX263" s="14"/>
      <c r="AY263" s="14"/>
      <c r="AZ263" s="14"/>
      <c r="BA263" s="14"/>
      <c r="BB263" s="14"/>
    </row>
    <row r="264" spans="1:54" ht="12" customHeight="1">
      <c r="A264" s="36"/>
      <c r="J264" s="36"/>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R264" s="14"/>
      <c r="AS264" s="14"/>
      <c r="AT264" s="14"/>
      <c r="AU264" s="14"/>
      <c r="AV264" s="14"/>
      <c r="AW264" s="14"/>
      <c r="AX264" s="14"/>
      <c r="AY264" s="14"/>
      <c r="AZ264" s="14"/>
      <c r="BA264" s="14"/>
      <c r="BB264" s="14"/>
    </row>
    <row r="265" spans="1:54" ht="12" customHeight="1">
      <c r="A265" s="36"/>
      <c r="J265" s="36"/>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R265" s="14"/>
      <c r="AS265" s="14"/>
      <c r="AT265" s="14"/>
      <c r="AU265" s="14"/>
      <c r="AV265" s="14"/>
      <c r="AW265" s="14"/>
      <c r="AX265" s="14"/>
      <c r="AY265" s="14"/>
      <c r="AZ265" s="14"/>
      <c r="BA265" s="14"/>
      <c r="BB265" s="14"/>
    </row>
    <row r="266" spans="1:54" ht="12" customHeight="1">
      <c r="J266" s="36"/>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R266" s="14"/>
      <c r="AS266" s="14"/>
    </row>
    <row r="267" spans="1:54" ht="12" customHeight="1">
      <c r="AT267" s="14"/>
      <c r="AU267" s="14"/>
      <c r="AV267" s="14"/>
      <c r="AW267" s="14"/>
      <c r="AX267" s="14"/>
      <c r="AY267" s="14"/>
      <c r="AZ267" s="14"/>
      <c r="BA267" s="14"/>
      <c r="BB267" s="14"/>
    </row>
    <row r="268" spans="1:54" ht="12" customHeight="1">
      <c r="A268" s="36"/>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R268" s="14"/>
      <c r="AS268" s="14"/>
      <c r="AT268" s="14"/>
      <c r="AU268" s="14"/>
      <c r="AV268" s="14"/>
      <c r="AW268" s="14"/>
      <c r="AX268" s="14"/>
      <c r="AY268" s="14"/>
      <c r="AZ268" s="14"/>
      <c r="BA268" s="14"/>
      <c r="BB268" s="14"/>
    </row>
    <row r="269" spans="1:54" ht="12" customHeight="1">
      <c r="A269" s="36"/>
      <c r="J269" s="36"/>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R269" s="14"/>
      <c r="AS269" s="14"/>
      <c r="AT269" s="14"/>
      <c r="AU269" s="14"/>
      <c r="AV269" s="14"/>
      <c r="AW269" s="14"/>
      <c r="AX269" s="14"/>
      <c r="AY269" s="14"/>
      <c r="AZ269" s="14"/>
      <c r="BA269" s="14"/>
      <c r="BB269" s="14"/>
    </row>
    <row r="270" spans="1:54" ht="12" customHeight="1">
      <c r="A270" s="36"/>
      <c r="J270" s="36"/>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R270" s="14"/>
      <c r="AS270" s="14"/>
      <c r="AT270" s="14"/>
      <c r="AU270" s="14"/>
      <c r="AV270" s="14"/>
      <c r="AW270" s="14"/>
      <c r="AX270" s="14"/>
      <c r="AY270" s="14"/>
      <c r="AZ270" s="14"/>
      <c r="BA270" s="14"/>
      <c r="BB270" s="14"/>
    </row>
    <row r="271" spans="1:54" ht="12" customHeight="1">
      <c r="A271" s="36"/>
      <c r="J271" s="36"/>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R271" s="14"/>
      <c r="AS271" s="14"/>
      <c r="AT271" s="14"/>
      <c r="AU271" s="14"/>
      <c r="AV271" s="14"/>
      <c r="AW271" s="14"/>
      <c r="AX271" s="14"/>
      <c r="AY271" s="14"/>
      <c r="AZ271" s="14"/>
      <c r="BA271" s="14"/>
      <c r="BB271" s="14"/>
    </row>
    <row r="272" spans="1:54" ht="12" customHeight="1">
      <c r="A272" s="36"/>
      <c r="J272" s="36"/>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R272" s="14"/>
      <c r="AS272" s="14"/>
      <c r="AT272" s="14"/>
      <c r="AU272" s="14"/>
      <c r="AV272" s="14"/>
      <c r="AW272" s="14"/>
      <c r="AX272" s="14"/>
      <c r="AY272" s="14"/>
      <c r="AZ272" s="14"/>
      <c r="BA272" s="14"/>
      <c r="BB272" s="14"/>
    </row>
    <row r="273" spans="1:54" ht="12" customHeight="1">
      <c r="A273" s="36"/>
      <c r="J273" s="36"/>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R273" s="14"/>
      <c r="AS273" s="14"/>
      <c r="AT273" s="14"/>
      <c r="AU273" s="14"/>
      <c r="AV273" s="14"/>
      <c r="AW273" s="14"/>
      <c r="AX273" s="14"/>
      <c r="AY273" s="14"/>
      <c r="AZ273" s="14"/>
      <c r="BA273" s="14"/>
      <c r="BB273" s="14"/>
    </row>
    <row r="274" spans="1:54" ht="12" customHeight="1">
      <c r="A274" s="36"/>
      <c r="J274" s="36"/>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R274" s="14"/>
      <c r="AS274" s="14"/>
      <c r="AT274" s="14"/>
      <c r="AU274" s="14"/>
      <c r="AV274" s="14"/>
      <c r="AW274" s="14"/>
      <c r="AX274" s="14"/>
      <c r="AY274" s="14"/>
      <c r="AZ274" s="14"/>
      <c r="BA274" s="14"/>
      <c r="BB274" s="14"/>
    </row>
    <row r="275" spans="1:54" ht="12" customHeight="1">
      <c r="J275" s="36"/>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R275" s="14"/>
      <c r="AS275" s="14"/>
    </row>
    <row r="284" spans="1:54" ht="12" customHeight="1">
      <c r="AT284" s="14"/>
      <c r="AU284" s="14"/>
      <c r="AV284" s="14"/>
      <c r="AW284" s="14"/>
      <c r="AX284" s="14"/>
      <c r="AY284" s="14"/>
      <c r="AZ284" s="14"/>
      <c r="BA284" s="14"/>
      <c r="BB284" s="14"/>
    </row>
    <row r="285" spans="1:54" ht="12" customHeight="1">
      <c r="A285" s="36"/>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R285" s="14"/>
      <c r="AS285" s="14"/>
      <c r="AT285" s="14"/>
      <c r="AU285" s="14"/>
      <c r="AV285" s="14"/>
      <c r="AW285" s="14"/>
      <c r="AX285" s="14"/>
      <c r="AY285" s="14"/>
      <c r="AZ285" s="14"/>
      <c r="BA285" s="14"/>
      <c r="BB285" s="14"/>
    </row>
    <row r="286" spans="1:54" ht="12" customHeight="1">
      <c r="A286" s="36"/>
      <c r="J286" s="36"/>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R286" s="14"/>
      <c r="AS286" s="14"/>
      <c r="AT286" s="14"/>
      <c r="AU286" s="14"/>
      <c r="AV286" s="14"/>
      <c r="AW286" s="14"/>
      <c r="AX286" s="14"/>
      <c r="AY286" s="14"/>
      <c r="AZ286" s="14"/>
      <c r="BA286" s="14"/>
      <c r="BB286" s="14"/>
    </row>
    <row r="287" spans="1:54" ht="12" customHeight="1">
      <c r="A287" s="36"/>
      <c r="J287" s="36"/>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R287" s="14"/>
      <c r="AS287" s="14"/>
      <c r="AT287" s="14"/>
      <c r="AU287" s="14"/>
      <c r="AV287" s="14"/>
      <c r="AW287" s="14"/>
      <c r="AX287" s="14"/>
      <c r="AY287" s="14"/>
      <c r="AZ287" s="14"/>
      <c r="BA287" s="14"/>
      <c r="BB287" s="14"/>
    </row>
    <row r="288" spans="1:54" ht="12" customHeight="1">
      <c r="J288" s="36"/>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R288" s="14"/>
      <c r="AS288" s="14"/>
    </row>
    <row r="289" spans="1:54" ht="12" customHeight="1">
      <c r="AT289" s="14"/>
      <c r="AU289" s="14"/>
      <c r="AV289" s="14"/>
      <c r="AW289" s="14"/>
      <c r="AX289" s="14"/>
      <c r="AY289" s="14"/>
      <c r="AZ289" s="14"/>
      <c r="BA289" s="14"/>
      <c r="BB289" s="14"/>
    </row>
    <row r="290" spans="1:54" ht="12" customHeight="1">
      <c r="A290" s="36"/>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R290" s="14"/>
      <c r="AS290" s="14"/>
      <c r="AT290" s="14"/>
      <c r="AU290" s="14"/>
      <c r="AV290" s="14"/>
      <c r="AW290" s="14"/>
      <c r="AX290" s="14"/>
      <c r="AY290" s="14"/>
      <c r="AZ290" s="14"/>
      <c r="BA290" s="14"/>
      <c r="BB290" s="14"/>
    </row>
    <row r="291" spans="1:54" ht="12" customHeight="1">
      <c r="A291" s="36"/>
      <c r="J291" s="36"/>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R291" s="14"/>
      <c r="AS291" s="14"/>
      <c r="AT291" s="14"/>
      <c r="AU291" s="14"/>
      <c r="AV291" s="14"/>
      <c r="AW291" s="14"/>
      <c r="AX291" s="14"/>
      <c r="AY291" s="14"/>
      <c r="AZ291" s="14"/>
      <c r="BA291" s="14"/>
      <c r="BB291" s="14"/>
    </row>
    <row r="292" spans="1:54" ht="12" customHeight="1">
      <c r="A292" s="36"/>
      <c r="J292" s="36"/>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R292" s="14"/>
      <c r="AS292" s="14"/>
      <c r="AT292" s="14"/>
      <c r="AU292" s="14"/>
      <c r="AV292" s="14"/>
      <c r="AW292" s="14"/>
      <c r="AX292" s="14"/>
      <c r="AY292" s="14"/>
      <c r="AZ292" s="14"/>
      <c r="BA292" s="14"/>
      <c r="BB292" s="14"/>
    </row>
    <row r="293" spans="1:54" ht="12" customHeight="1">
      <c r="A293" s="36"/>
      <c r="J293" s="36"/>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R293" s="14"/>
      <c r="AS293" s="14"/>
      <c r="AT293" s="14"/>
      <c r="AU293" s="14"/>
      <c r="AV293" s="14"/>
      <c r="AW293" s="14"/>
      <c r="AX293" s="14"/>
      <c r="AY293" s="14"/>
      <c r="AZ293" s="14"/>
      <c r="BA293" s="14"/>
      <c r="BB293" s="14"/>
    </row>
    <row r="294" spans="1:54" ht="12" customHeight="1">
      <c r="A294" s="36"/>
      <c r="J294" s="36"/>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R294" s="14"/>
      <c r="AS294" s="14"/>
      <c r="AT294" s="14"/>
      <c r="AU294" s="14"/>
      <c r="AV294" s="14"/>
      <c r="AW294" s="14"/>
      <c r="AX294" s="14"/>
      <c r="AY294" s="14"/>
      <c r="AZ294" s="14"/>
      <c r="BA294" s="14"/>
      <c r="BB294" s="14"/>
    </row>
    <row r="295" spans="1:54" ht="12" customHeight="1">
      <c r="A295" s="36"/>
      <c r="J295" s="36"/>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R295" s="14"/>
      <c r="AS295" s="14"/>
      <c r="AT295" s="14"/>
      <c r="AU295" s="14"/>
      <c r="AV295" s="14"/>
      <c r="AW295" s="14"/>
      <c r="AX295" s="14"/>
      <c r="AY295" s="14"/>
      <c r="AZ295" s="14"/>
      <c r="BA295" s="14"/>
      <c r="BB295" s="14"/>
    </row>
    <row r="296" spans="1:54" ht="12" customHeight="1">
      <c r="A296" s="36"/>
      <c r="J296" s="36"/>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R296" s="14"/>
      <c r="AS296" s="14"/>
      <c r="AT296" s="14"/>
      <c r="AU296" s="14"/>
      <c r="AV296" s="14"/>
      <c r="AW296" s="14"/>
      <c r="AX296" s="14"/>
      <c r="AY296" s="14"/>
      <c r="AZ296" s="14"/>
      <c r="BA296" s="14"/>
      <c r="BB296" s="14"/>
    </row>
    <row r="297" spans="1:54" ht="12" customHeight="1">
      <c r="J297" s="36"/>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R297" s="14"/>
      <c r="AS297" s="14"/>
    </row>
  </sheetData>
  <mergeCells count="28">
    <mergeCell ref="AS5:AS9"/>
    <mergeCell ref="B5:C9"/>
    <mergeCell ref="V6:W6"/>
    <mergeCell ref="H6:I6"/>
    <mergeCell ref="F5:AC5"/>
    <mergeCell ref="F6:G8"/>
    <mergeCell ref="D5:E8"/>
    <mergeCell ref="AB7:AC8"/>
    <mergeCell ref="Z7:AA8"/>
    <mergeCell ref="X6:Y8"/>
    <mergeCell ref="V7:W8"/>
    <mergeCell ref="T6:U8"/>
    <mergeCell ref="R6:S8"/>
    <mergeCell ref="P6:Q8"/>
    <mergeCell ref="N6:O8"/>
    <mergeCell ref="J6:K8"/>
    <mergeCell ref="H7:I8"/>
    <mergeCell ref="Z6:AC6"/>
    <mergeCell ref="AL7:AM8"/>
    <mergeCell ref="AR5:AR9"/>
    <mergeCell ref="AN7:AO8"/>
    <mergeCell ref="AP7:AQ8"/>
    <mergeCell ref="AJ5:AQ6"/>
    <mergeCell ref="AJ7:AK8"/>
    <mergeCell ref="L6:M8"/>
    <mergeCell ref="AD8:AE8"/>
    <mergeCell ref="AF8:AG8"/>
    <mergeCell ref="AH8:AI8"/>
  </mergeCells>
  <phoneticPr fontId="2"/>
  <pageMargins left="0.59055118110236227" right="0" top="0.59055118110236227" bottom="0" header="0" footer="0"/>
  <pageSetup paperSize="9" scale="90"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BB416"/>
  <sheetViews>
    <sheetView showGridLines="0" tabSelected="1" zoomScale="90" zoomScaleNormal="90" zoomScaleSheetLayoutView="100" workbookViewId="0">
      <pane xSplit="3" ySplit="9" topLeftCell="N314" activePane="bottomRight" state="frozen"/>
      <selection activeCell="Q24" sqref="Q24"/>
      <selection pane="topRight" activeCell="Q24" sqref="Q24"/>
      <selection pane="bottomLeft" activeCell="Q24" sqref="Q24"/>
      <selection pane="bottomRight" activeCell="AD334" sqref="AD334"/>
    </sheetView>
  </sheetViews>
  <sheetFormatPr defaultColWidth="9" defaultRowHeight="12" customHeight="1"/>
  <cols>
    <col min="1" max="1" width="5.625" style="13" customWidth="1"/>
    <col min="2" max="2" width="7.625" style="13" customWidth="1"/>
    <col min="3" max="3" width="10.625" style="47" customWidth="1"/>
    <col min="4" max="4" width="7.625" style="13" customWidth="1"/>
    <col min="5" max="5" width="10.625" style="13" customWidth="1"/>
    <col min="6" max="6" width="7.625" style="13" customWidth="1"/>
    <col min="7" max="7" width="10.625" style="13" customWidth="1"/>
    <col min="8" max="8" width="7.625" style="13" customWidth="1"/>
    <col min="9" max="10" width="10.625" style="13" customWidth="1"/>
    <col min="11" max="11" width="10.625" style="14" customWidth="1"/>
    <col min="12" max="12" width="7.625" style="14" customWidth="1"/>
    <col min="13" max="13" width="10.625" style="15" customWidth="1"/>
    <col min="14" max="14" width="7.625" style="15" customWidth="1"/>
    <col min="15" max="15" width="10.625" style="15" customWidth="1"/>
    <col min="16" max="16" width="7.625" style="15" customWidth="1"/>
    <col min="17" max="17" width="10.625" style="15" customWidth="1"/>
    <col min="18" max="18" width="7.625" style="15" customWidth="1"/>
    <col min="19" max="19" width="10.625" style="15" customWidth="1"/>
    <col min="20" max="20" width="7.625" style="15" customWidth="1"/>
    <col min="21" max="21" width="10.625" style="15" customWidth="1"/>
    <col min="22" max="22" width="7.625" style="15" customWidth="1"/>
    <col min="23" max="25" width="10.625" style="15" customWidth="1"/>
    <col min="26" max="26" width="7.625" style="15" customWidth="1"/>
    <col min="27" max="35" width="10.625" style="15" customWidth="1"/>
    <col min="36" max="36" width="7.625" style="15" customWidth="1"/>
    <col min="37" max="37" width="10.625" style="15" customWidth="1"/>
    <col min="38" max="38" width="7.625" style="15" customWidth="1"/>
    <col min="39" max="39" width="10.125" style="15" customWidth="1"/>
    <col min="40" max="40" width="7.625" style="15" customWidth="1"/>
    <col min="41" max="41" width="10.125" style="15" customWidth="1"/>
    <col min="42" max="42" width="7.625" style="15" customWidth="1"/>
    <col min="43" max="43" width="10.625" style="15" customWidth="1"/>
    <col min="44" max="44" width="6.625" style="15" customWidth="1"/>
    <col min="45" max="45" width="7.625" style="15" customWidth="1"/>
    <col min="46" max="46" width="6.625" style="15" customWidth="1"/>
    <col min="47" max="47" width="7.625" style="15" customWidth="1"/>
    <col min="48" max="48" width="6.625" style="15" customWidth="1"/>
    <col min="49" max="49" width="7.625" style="15" customWidth="1"/>
    <col min="50" max="50" width="6.625" style="15" customWidth="1"/>
    <col min="51" max="51" width="7.625" style="15" customWidth="1"/>
    <col min="52" max="52" width="6.625" style="15" customWidth="1"/>
    <col min="53" max="16384" width="9" style="14"/>
  </cols>
  <sheetData>
    <row r="2" spans="1:52" s="10" customFormat="1" ht="15" customHeight="1">
      <c r="A2" s="4"/>
      <c r="B2" s="5" t="s">
        <v>36</v>
      </c>
      <c r="C2" s="44"/>
      <c r="D2" s="4"/>
      <c r="E2" s="6"/>
      <c r="F2" s="6"/>
      <c r="G2" s="6"/>
      <c r="H2" s="6"/>
      <c r="I2" s="6"/>
      <c r="J2" s="6"/>
      <c r="K2" s="7"/>
      <c r="L2" s="7"/>
      <c r="M2" s="8"/>
      <c r="N2" s="8"/>
      <c r="O2" s="8"/>
      <c r="P2" s="8"/>
      <c r="Q2" s="8"/>
      <c r="R2" s="8"/>
      <c r="S2" s="8"/>
      <c r="T2" s="8"/>
      <c r="U2" s="8"/>
      <c r="V2" s="8"/>
      <c r="W2" s="9"/>
      <c r="X2" s="8"/>
      <c r="Y2" s="8"/>
      <c r="Z2" s="8"/>
      <c r="AA2" s="9"/>
      <c r="AB2" s="8"/>
      <c r="AC2" s="8"/>
      <c r="AD2" s="8"/>
      <c r="AE2" s="8"/>
      <c r="AF2" s="8"/>
      <c r="AG2" s="8"/>
      <c r="AH2" s="8"/>
      <c r="AI2" s="8"/>
      <c r="AJ2" s="9"/>
      <c r="AK2" s="9"/>
      <c r="AL2" s="8"/>
      <c r="AM2" s="8"/>
      <c r="AN2" s="8"/>
      <c r="AO2" s="8"/>
      <c r="AP2" s="9"/>
      <c r="AQ2" s="9"/>
      <c r="AR2" s="9"/>
      <c r="AS2" s="9"/>
      <c r="AT2" s="9"/>
      <c r="AU2" s="9"/>
      <c r="AV2" s="9"/>
      <c r="AW2" s="9"/>
      <c r="AX2" s="9"/>
      <c r="AY2" s="9"/>
      <c r="AZ2" s="9"/>
    </row>
    <row r="3" spans="1:52" ht="12" customHeight="1">
      <c r="A3" s="11"/>
      <c r="B3" s="12"/>
      <c r="C3" s="45"/>
      <c r="D3" s="11"/>
      <c r="E3" s="11"/>
      <c r="F3" s="11"/>
      <c r="G3" s="11"/>
      <c r="H3" s="11"/>
      <c r="U3" s="109"/>
    </row>
    <row r="4" spans="1:52" ht="12" customHeight="1">
      <c r="B4" s="16"/>
      <c r="C4" s="46"/>
      <c r="D4" s="66"/>
      <c r="E4" s="66"/>
      <c r="F4" s="66"/>
      <c r="G4" s="66"/>
      <c r="H4" s="66"/>
      <c r="I4" s="66"/>
      <c r="J4" s="66"/>
      <c r="K4" s="66"/>
      <c r="L4" s="66"/>
      <c r="M4" s="66"/>
      <c r="N4" s="66"/>
      <c r="O4" s="66"/>
      <c r="P4" s="66"/>
      <c r="Q4" s="66"/>
      <c r="R4" s="66"/>
      <c r="S4" s="66"/>
      <c r="T4" s="66"/>
      <c r="U4" s="66"/>
      <c r="V4" s="66"/>
      <c r="W4" s="66"/>
      <c r="X4" s="66"/>
      <c r="Y4" s="66"/>
      <c r="Z4" s="66"/>
      <c r="AA4" s="66"/>
      <c r="AB4" s="66"/>
      <c r="AC4" s="66"/>
      <c r="AD4" s="140"/>
      <c r="AE4" s="140"/>
      <c r="AF4" s="140"/>
      <c r="AG4" s="140"/>
      <c r="AH4" s="140"/>
      <c r="AI4" s="140"/>
      <c r="AJ4" s="66"/>
      <c r="AK4" s="18"/>
      <c r="AL4" s="140"/>
      <c r="AM4" s="140"/>
      <c r="AN4" s="140"/>
      <c r="AO4" s="140"/>
      <c r="AP4" s="66"/>
      <c r="AQ4" s="18" t="s">
        <v>237</v>
      </c>
      <c r="AZ4" s="18"/>
    </row>
    <row r="5" spans="1:52" ht="12" customHeight="1">
      <c r="B5" s="320" t="s">
        <v>14</v>
      </c>
      <c r="C5" s="321"/>
      <c r="D5" s="348" t="s">
        <v>74</v>
      </c>
      <c r="E5" s="349"/>
      <c r="F5" s="330"/>
      <c r="G5" s="331"/>
      <c r="H5" s="331"/>
      <c r="I5" s="331"/>
      <c r="J5" s="331"/>
      <c r="K5" s="331"/>
      <c r="L5" s="331"/>
      <c r="M5" s="331"/>
      <c r="N5" s="331"/>
      <c r="O5" s="331"/>
      <c r="P5" s="331"/>
      <c r="Q5" s="331"/>
      <c r="R5" s="331"/>
      <c r="S5" s="331"/>
      <c r="T5" s="331"/>
      <c r="U5" s="331"/>
      <c r="V5" s="331"/>
      <c r="W5" s="331"/>
      <c r="X5" s="331"/>
      <c r="Y5" s="331"/>
      <c r="Z5" s="331"/>
      <c r="AA5" s="331"/>
      <c r="AB5" s="331"/>
      <c r="AC5" s="332"/>
      <c r="AD5" s="141"/>
      <c r="AE5" s="141"/>
      <c r="AF5" s="141"/>
      <c r="AG5" s="141"/>
      <c r="AH5" s="141"/>
      <c r="AI5" s="141"/>
      <c r="AJ5" s="309" t="s">
        <v>263</v>
      </c>
      <c r="AK5" s="310"/>
      <c r="AL5" s="310"/>
      <c r="AM5" s="310"/>
      <c r="AN5" s="310"/>
      <c r="AO5" s="310"/>
      <c r="AP5" s="310"/>
      <c r="AQ5" s="342"/>
      <c r="AR5" s="14"/>
      <c r="AS5" s="14"/>
      <c r="AT5" s="14"/>
      <c r="AU5" s="14"/>
      <c r="AV5" s="14"/>
      <c r="AW5" s="14"/>
      <c r="AX5" s="14"/>
      <c r="AY5" s="14"/>
      <c r="AZ5" s="14"/>
    </row>
    <row r="6" spans="1:52" ht="12" customHeight="1">
      <c r="B6" s="322"/>
      <c r="C6" s="323"/>
      <c r="D6" s="350"/>
      <c r="E6" s="347"/>
      <c r="F6" s="327" t="s">
        <v>37</v>
      </c>
      <c r="G6" s="344"/>
      <c r="H6" s="328"/>
      <c r="I6" s="329"/>
      <c r="J6" s="300" t="s">
        <v>75</v>
      </c>
      <c r="K6" s="300"/>
      <c r="L6" s="327" t="s">
        <v>45</v>
      </c>
      <c r="M6" s="347"/>
      <c r="N6" s="327" t="s">
        <v>76</v>
      </c>
      <c r="O6" s="347"/>
      <c r="P6" s="300" t="s">
        <v>77</v>
      </c>
      <c r="Q6" s="300"/>
      <c r="R6" s="300" t="s">
        <v>78</v>
      </c>
      <c r="S6" s="352"/>
      <c r="T6" s="327" t="s">
        <v>79</v>
      </c>
      <c r="U6" s="354"/>
      <c r="V6" s="326"/>
      <c r="W6" s="327"/>
      <c r="X6" s="300" t="s">
        <v>80</v>
      </c>
      <c r="Y6" s="301"/>
      <c r="Z6" s="299"/>
      <c r="AA6" s="300"/>
      <c r="AB6" s="300"/>
      <c r="AC6" s="301"/>
      <c r="AD6" s="142"/>
      <c r="AE6" s="142"/>
      <c r="AF6" s="142"/>
      <c r="AG6" s="142"/>
      <c r="AH6" s="142"/>
      <c r="AI6" s="142"/>
      <c r="AJ6" s="312"/>
      <c r="AK6" s="313"/>
      <c r="AL6" s="313"/>
      <c r="AM6" s="313"/>
      <c r="AN6" s="313"/>
      <c r="AO6" s="313"/>
      <c r="AP6" s="313"/>
      <c r="AQ6" s="343"/>
      <c r="AR6" s="14"/>
      <c r="AS6" s="14"/>
      <c r="AT6" s="14"/>
      <c r="AU6" s="14"/>
      <c r="AV6" s="14"/>
      <c r="AW6" s="14"/>
      <c r="AX6" s="14"/>
      <c r="AY6" s="14"/>
      <c r="AZ6" s="14"/>
    </row>
    <row r="7" spans="1:52" ht="12" customHeight="1">
      <c r="B7" s="322"/>
      <c r="C7" s="323"/>
      <c r="D7" s="351"/>
      <c r="E7" s="345"/>
      <c r="F7" s="345"/>
      <c r="G7" s="345"/>
      <c r="H7" s="345" t="s">
        <v>15</v>
      </c>
      <c r="I7" s="345"/>
      <c r="J7" s="346"/>
      <c r="K7" s="346"/>
      <c r="L7" s="345"/>
      <c r="M7" s="345"/>
      <c r="N7" s="345"/>
      <c r="O7" s="345"/>
      <c r="P7" s="346"/>
      <c r="Q7" s="346"/>
      <c r="R7" s="353"/>
      <c r="S7" s="353"/>
      <c r="T7" s="355"/>
      <c r="U7" s="355"/>
      <c r="V7" s="345" t="s">
        <v>16</v>
      </c>
      <c r="W7" s="345"/>
      <c r="X7" s="346"/>
      <c r="Y7" s="346"/>
      <c r="Z7" s="345" t="s">
        <v>0</v>
      </c>
      <c r="AA7" s="345"/>
      <c r="AB7" s="355" t="s">
        <v>17</v>
      </c>
      <c r="AC7" s="315"/>
      <c r="AD7" s="143"/>
      <c r="AE7" s="143"/>
      <c r="AF7" s="143"/>
      <c r="AG7" s="143"/>
      <c r="AH7" s="143"/>
      <c r="AI7" s="130"/>
      <c r="AJ7" s="316" t="s">
        <v>244</v>
      </c>
      <c r="AK7" s="305"/>
      <c r="AL7" s="304" t="s">
        <v>238</v>
      </c>
      <c r="AM7" s="305"/>
      <c r="AN7" s="304" t="s">
        <v>239</v>
      </c>
      <c r="AO7" s="305"/>
      <c r="AP7" s="316" t="s">
        <v>240</v>
      </c>
      <c r="AQ7" s="341"/>
      <c r="AR7" s="14"/>
      <c r="AS7" s="14"/>
      <c r="AT7" s="14"/>
      <c r="AU7" s="14"/>
      <c r="AV7" s="14"/>
      <c r="AW7" s="14"/>
      <c r="AX7" s="14"/>
      <c r="AY7" s="14"/>
      <c r="AZ7" s="14"/>
    </row>
    <row r="8" spans="1:52" ht="12" customHeight="1">
      <c r="B8" s="322"/>
      <c r="C8" s="323"/>
      <c r="D8" s="131"/>
      <c r="E8" s="136"/>
      <c r="F8" s="132"/>
      <c r="G8" s="136"/>
      <c r="H8" s="132"/>
      <c r="I8" s="136"/>
      <c r="J8" s="133"/>
      <c r="K8" s="137"/>
      <c r="L8" s="132"/>
      <c r="M8" s="136"/>
      <c r="N8" s="132"/>
      <c r="O8" s="136"/>
      <c r="P8" s="133"/>
      <c r="Q8" s="137"/>
      <c r="R8" s="134"/>
      <c r="S8" s="138"/>
      <c r="T8" s="135"/>
      <c r="U8" s="139"/>
      <c r="V8" s="132"/>
      <c r="W8" s="136"/>
      <c r="X8" s="133"/>
      <c r="Y8" s="137"/>
      <c r="Z8" s="132"/>
      <c r="AA8" s="136"/>
      <c r="AB8" s="135"/>
      <c r="AC8" s="139"/>
      <c r="AD8" s="315" t="s">
        <v>210</v>
      </c>
      <c r="AE8" s="303"/>
      <c r="AF8" s="315" t="s">
        <v>211</v>
      </c>
      <c r="AG8" s="303"/>
      <c r="AH8" s="315" t="s">
        <v>212</v>
      </c>
      <c r="AI8" s="303"/>
      <c r="AJ8" s="316"/>
      <c r="AK8" s="305"/>
      <c r="AL8" s="304"/>
      <c r="AM8" s="305"/>
      <c r="AN8" s="304"/>
      <c r="AO8" s="305"/>
      <c r="AP8" s="316"/>
      <c r="AQ8" s="341"/>
      <c r="AR8" s="14"/>
      <c r="AS8" s="14"/>
      <c r="AT8" s="14"/>
      <c r="AU8" s="14"/>
      <c r="AV8" s="14"/>
      <c r="AW8" s="14"/>
      <c r="AX8" s="14"/>
      <c r="AY8" s="14"/>
      <c r="AZ8" s="14"/>
    </row>
    <row r="9" spans="1:52" ht="12" customHeight="1">
      <c r="B9" s="324"/>
      <c r="C9" s="325"/>
      <c r="D9" s="19"/>
      <c r="E9" s="20" t="s">
        <v>81</v>
      </c>
      <c r="F9" s="21"/>
      <c r="G9" s="20" t="s">
        <v>81</v>
      </c>
      <c r="H9" s="21"/>
      <c r="I9" s="20" t="s">
        <v>81</v>
      </c>
      <c r="J9" s="22"/>
      <c r="K9" s="20" t="s">
        <v>81</v>
      </c>
      <c r="L9" s="21"/>
      <c r="M9" s="20" t="s">
        <v>82</v>
      </c>
      <c r="N9" s="21"/>
      <c r="O9" s="20" t="s">
        <v>82</v>
      </c>
      <c r="P9" s="22"/>
      <c r="Q9" s="20" t="s">
        <v>83</v>
      </c>
      <c r="R9" s="23"/>
      <c r="S9" s="20" t="s">
        <v>82</v>
      </c>
      <c r="T9" s="24"/>
      <c r="U9" s="20" t="s">
        <v>82</v>
      </c>
      <c r="V9" s="21"/>
      <c r="W9" s="20" t="s">
        <v>83</v>
      </c>
      <c r="X9" s="23"/>
      <c r="Y9" s="20" t="s">
        <v>82</v>
      </c>
      <c r="Z9" s="21"/>
      <c r="AA9" s="20" t="s">
        <v>82</v>
      </c>
      <c r="AB9" s="21"/>
      <c r="AC9" s="20" t="s">
        <v>83</v>
      </c>
      <c r="AD9" s="144"/>
      <c r="AE9" s="20" t="s">
        <v>82</v>
      </c>
      <c r="AF9" s="144"/>
      <c r="AG9" s="20" t="s">
        <v>82</v>
      </c>
      <c r="AH9" s="144"/>
      <c r="AI9" s="20" t="s">
        <v>82</v>
      </c>
      <c r="AJ9" s="25"/>
      <c r="AK9" s="170" t="s">
        <v>241</v>
      </c>
      <c r="AL9" s="144"/>
      <c r="AM9" s="170" t="s">
        <v>241</v>
      </c>
      <c r="AN9" s="144"/>
      <c r="AO9" s="20" t="s">
        <v>241</v>
      </c>
      <c r="AP9" s="25"/>
      <c r="AQ9" s="26" t="s">
        <v>241</v>
      </c>
      <c r="AR9" s="14"/>
      <c r="AS9" s="14"/>
      <c r="AT9" s="14"/>
      <c r="AU9" s="14"/>
      <c r="AV9" s="14"/>
      <c r="AW9" s="14"/>
      <c r="AX9" s="14"/>
      <c r="AY9" s="14"/>
      <c r="AZ9" s="14"/>
    </row>
    <row r="10" spans="1:52" ht="12" hidden="1" customHeight="1">
      <c r="B10" s="52" t="s">
        <v>84</v>
      </c>
      <c r="C10" s="53" t="s">
        <v>34</v>
      </c>
      <c r="D10" s="103">
        <v>3231</v>
      </c>
      <c r="E10" s="104" t="s">
        <v>35</v>
      </c>
      <c r="F10" s="104">
        <v>1</v>
      </c>
      <c r="G10" s="104" t="s">
        <v>85</v>
      </c>
      <c r="H10" s="104" t="s">
        <v>40</v>
      </c>
      <c r="I10" s="104" t="s">
        <v>40</v>
      </c>
      <c r="J10" s="104">
        <f t="shared" ref="J10:J73" si="0">D10-F10</f>
        <v>3230</v>
      </c>
      <c r="K10" s="104" t="s">
        <v>85</v>
      </c>
      <c r="L10" s="104" t="s">
        <v>40</v>
      </c>
      <c r="M10" s="104" t="s">
        <v>35</v>
      </c>
      <c r="N10" s="104">
        <v>161</v>
      </c>
      <c r="O10" s="104" t="s">
        <v>85</v>
      </c>
      <c r="P10" s="104">
        <f>N10</f>
        <v>161</v>
      </c>
      <c r="Q10" s="104" t="s">
        <v>85</v>
      </c>
      <c r="R10" s="104">
        <f t="shared" ref="R10:R73" si="1">J10+P10</f>
        <v>3391</v>
      </c>
      <c r="S10" s="104" t="s">
        <v>35</v>
      </c>
      <c r="T10" s="104">
        <v>3259</v>
      </c>
      <c r="U10" s="104" t="s">
        <v>85</v>
      </c>
      <c r="V10" s="104"/>
      <c r="W10" s="104"/>
      <c r="X10" s="104">
        <f>+R10-T10</f>
        <v>132</v>
      </c>
      <c r="Y10" s="104" t="s">
        <v>85</v>
      </c>
      <c r="Z10" s="104"/>
      <c r="AA10" s="104"/>
      <c r="AB10" s="104"/>
      <c r="AC10" s="104"/>
      <c r="AD10" s="104"/>
      <c r="AE10" s="104"/>
      <c r="AF10" s="104"/>
      <c r="AG10" s="104"/>
      <c r="AH10" s="104"/>
      <c r="AI10" s="104"/>
      <c r="AJ10" s="28">
        <v>0</v>
      </c>
      <c r="AK10" s="42" t="s">
        <v>35</v>
      </c>
      <c r="AL10" s="171" t="s">
        <v>85</v>
      </c>
      <c r="AM10" s="169" t="s">
        <v>85</v>
      </c>
      <c r="AN10" s="169" t="s">
        <v>85</v>
      </c>
      <c r="AO10" s="169" t="s">
        <v>85</v>
      </c>
      <c r="AP10" s="28" t="s">
        <v>40</v>
      </c>
      <c r="AQ10" s="157" t="s">
        <v>40</v>
      </c>
      <c r="AR10" s="14"/>
      <c r="AS10" s="14"/>
      <c r="AT10" s="14"/>
      <c r="AU10" s="14"/>
      <c r="AV10" s="14"/>
      <c r="AW10" s="14"/>
      <c r="AX10" s="14"/>
      <c r="AY10" s="14"/>
      <c r="AZ10" s="14"/>
    </row>
    <row r="11" spans="1:52" ht="12" hidden="1" customHeight="1">
      <c r="B11" s="38" t="s">
        <v>86</v>
      </c>
      <c r="C11" s="54" t="s">
        <v>87</v>
      </c>
      <c r="D11" s="72">
        <v>3438</v>
      </c>
      <c r="E11" s="75" t="s">
        <v>35</v>
      </c>
      <c r="F11" s="75">
        <v>2</v>
      </c>
      <c r="G11" s="75" t="s">
        <v>85</v>
      </c>
      <c r="H11" s="75" t="s">
        <v>40</v>
      </c>
      <c r="I11" s="75" t="s">
        <v>40</v>
      </c>
      <c r="J11" s="75">
        <f t="shared" si="0"/>
        <v>3436</v>
      </c>
      <c r="K11" s="75" t="s">
        <v>85</v>
      </c>
      <c r="L11" s="75" t="s">
        <v>40</v>
      </c>
      <c r="M11" s="75" t="s">
        <v>35</v>
      </c>
      <c r="N11" s="75">
        <v>184</v>
      </c>
      <c r="O11" s="75" t="s">
        <v>85</v>
      </c>
      <c r="P11" s="75">
        <f>N11</f>
        <v>184</v>
      </c>
      <c r="Q11" s="75" t="s">
        <v>85</v>
      </c>
      <c r="R11" s="75">
        <f t="shared" si="1"/>
        <v>3620</v>
      </c>
      <c r="S11" s="75" t="s">
        <v>35</v>
      </c>
      <c r="T11" s="75">
        <v>3481</v>
      </c>
      <c r="U11" s="75" t="s">
        <v>88</v>
      </c>
      <c r="V11" s="75"/>
      <c r="W11" s="75"/>
      <c r="X11" s="75">
        <f t="shared" ref="X11:X74" si="2">+R11-T11</f>
        <v>139</v>
      </c>
      <c r="Y11" s="75" t="s">
        <v>88</v>
      </c>
      <c r="Z11" s="75"/>
      <c r="AA11" s="75"/>
      <c r="AB11" s="75"/>
      <c r="AC11" s="75"/>
      <c r="AD11" s="75"/>
      <c r="AE11" s="75"/>
      <c r="AF11" s="75"/>
      <c r="AG11" s="75"/>
      <c r="AH11" s="75"/>
      <c r="AI11" s="75"/>
      <c r="AJ11" s="33">
        <v>0</v>
      </c>
      <c r="AK11" s="179" t="s">
        <v>35</v>
      </c>
      <c r="AL11" s="172" t="s">
        <v>242</v>
      </c>
      <c r="AM11" s="110" t="s">
        <v>242</v>
      </c>
      <c r="AN11" s="110" t="s">
        <v>242</v>
      </c>
      <c r="AO11" s="110" t="s">
        <v>242</v>
      </c>
      <c r="AP11" s="33" t="s">
        <v>40</v>
      </c>
      <c r="AQ11" s="41" t="s">
        <v>40</v>
      </c>
      <c r="AR11" s="14"/>
      <c r="AS11" s="14"/>
      <c r="AT11" s="14"/>
      <c r="AU11" s="14"/>
      <c r="AV11" s="14"/>
      <c r="AW11" s="14"/>
      <c r="AX11" s="14"/>
      <c r="AY11" s="14"/>
      <c r="AZ11" s="14"/>
    </row>
    <row r="12" spans="1:52" ht="12" hidden="1" customHeight="1">
      <c r="B12" s="38" t="s">
        <v>89</v>
      </c>
      <c r="C12" s="54" t="s">
        <v>90</v>
      </c>
      <c r="D12" s="72">
        <v>3334</v>
      </c>
      <c r="E12" s="75" t="s">
        <v>88</v>
      </c>
      <c r="F12" s="75">
        <v>10</v>
      </c>
      <c r="G12" s="75" t="s">
        <v>88</v>
      </c>
      <c r="H12" s="75" t="s">
        <v>40</v>
      </c>
      <c r="I12" s="75" t="s">
        <v>40</v>
      </c>
      <c r="J12" s="75">
        <f t="shared" si="0"/>
        <v>3324</v>
      </c>
      <c r="K12" s="75" t="s">
        <v>88</v>
      </c>
      <c r="L12" s="75" t="s">
        <v>40</v>
      </c>
      <c r="M12" s="75" t="s">
        <v>88</v>
      </c>
      <c r="N12" s="75">
        <v>194</v>
      </c>
      <c r="O12" s="75" t="s">
        <v>88</v>
      </c>
      <c r="P12" s="75">
        <f t="shared" ref="P12:P21" si="3">N12</f>
        <v>194</v>
      </c>
      <c r="Q12" s="75" t="s">
        <v>88</v>
      </c>
      <c r="R12" s="75">
        <f t="shared" si="1"/>
        <v>3518</v>
      </c>
      <c r="S12" s="75" t="s">
        <v>88</v>
      </c>
      <c r="T12" s="75">
        <v>3387</v>
      </c>
      <c r="U12" s="75" t="s">
        <v>88</v>
      </c>
      <c r="V12" s="75"/>
      <c r="W12" s="75"/>
      <c r="X12" s="75">
        <f t="shared" si="2"/>
        <v>131</v>
      </c>
      <c r="Y12" s="75" t="s">
        <v>88</v>
      </c>
      <c r="Z12" s="75"/>
      <c r="AA12" s="75"/>
      <c r="AB12" s="75"/>
      <c r="AC12" s="75"/>
      <c r="AD12" s="75"/>
      <c r="AE12" s="75"/>
      <c r="AF12" s="75"/>
      <c r="AG12" s="75"/>
      <c r="AH12" s="75"/>
      <c r="AI12" s="75"/>
      <c r="AJ12" s="33">
        <v>0</v>
      </c>
      <c r="AK12" s="179" t="s">
        <v>88</v>
      </c>
      <c r="AL12" s="172" t="s">
        <v>242</v>
      </c>
      <c r="AM12" s="110" t="s">
        <v>242</v>
      </c>
      <c r="AN12" s="110" t="s">
        <v>242</v>
      </c>
      <c r="AO12" s="110" t="s">
        <v>242</v>
      </c>
      <c r="AP12" s="33" t="s">
        <v>40</v>
      </c>
      <c r="AQ12" s="41" t="s">
        <v>40</v>
      </c>
      <c r="AR12" s="14"/>
      <c r="AS12" s="14"/>
      <c r="AT12" s="14"/>
      <c r="AU12" s="14"/>
      <c r="AV12" s="14"/>
      <c r="AW12" s="14"/>
      <c r="AX12" s="14"/>
      <c r="AY12" s="14"/>
      <c r="AZ12" s="14"/>
    </row>
    <row r="13" spans="1:52" ht="12" hidden="1" customHeight="1">
      <c r="B13" s="38" t="s">
        <v>91</v>
      </c>
      <c r="C13" s="54" t="s">
        <v>92</v>
      </c>
      <c r="D13" s="72">
        <v>3300</v>
      </c>
      <c r="E13" s="75" t="s">
        <v>88</v>
      </c>
      <c r="F13" s="75">
        <v>1</v>
      </c>
      <c r="G13" s="75" t="s">
        <v>88</v>
      </c>
      <c r="H13" s="75" t="s">
        <v>40</v>
      </c>
      <c r="I13" s="75" t="s">
        <v>40</v>
      </c>
      <c r="J13" s="75">
        <f t="shared" si="0"/>
        <v>3299</v>
      </c>
      <c r="K13" s="75" t="s">
        <v>88</v>
      </c>
      <c r="L13" s="75" t="s">
        <v>40</v>
      </c>
      <c r="M13" s="75" t="s">
        <v>88</v>
      </c>
      <c r="N13" s="75">
        <v>192</v>
      </c>
      <c r="O13" s="75" t="s">
        <v>88</v>
      </c>
      <c r="P13" s="75">
        <f t="shared" si="3"/>
        <v>192</v>
      </c>
      <c r="Q13" s="75" t="s">
        <v>88</v>
      </c>
      <c r="R13" s="75">
        <f t="shared" si="1"/>
        <v>3491</v>
      </c>
      <c r="S13" s="75" t="s">
        <v>88</v>
      </c>
      <c r="T13" s="75">
        <v>3364</v>
      </c>
      <c r="U13" s="75" t="s">
        <v>88</v>
      </c>
      <c r="V13" s="75"/>
      <c r="W13" s="75"/>
      <c r="X13" s="75">
        <f t="shared" si="2"/>
        <v>127</v>
      </c>
      <c r="Y13" s="75" t="s">
        <v>88</v>
      </c>
      <c r="Z13" s="75"/>
      <c r="AA13" s="75"/>
      <c r="AB13" s="75"/>
      <c r="AC13" s="75"/>
      <c r="AD13" s="75"/>
      <c r="AE13" s="75"/>
      <c r="AF13" s="75"/>
      <c r="AG13" s="75"/>
      <c r="AH13" s="75"/>
      <c r="AI13" s="75"/>
      <c r="AJ13" s="33">
        <v>0</v>
      </c>
      <c r="AK13" s="179" t="s">
        <v>88</v>
      </c>
      <c r="AL13" s="172" t="s">
        <v>242</v>
      </c>
      <c r="AM13" s="110" t="s">
        <v>242</v>
      </c>
      <c r="AN13" s="110" t="s">
        <v>242</v>
      </c>
      <c r="AO13" s="110" t="s">
        <v>242</v>
      </c>
      <c r="AP13" s="33" t="s">
        <v>40</v>
      </c>
      <c r="AQ13" s="41" t="s">
        <v>40</v>
      </c>
      <c r="AR13" s="14"/>
      <c r="AS13" s="14"/>
      <c r="AT13" s="14"/>
      <c r="AU13" s="14"/>
      <c r="AV13" s="14"/>
      <c r="AW13" s="14"/>
      <c r="AX13" s="14"/>
      <c r="AY13" s="14"/>
      <c r="AZ13" s="14"/>
    </row>
    <row r="14" spans="1:52" ht="12" hidden="1" customHeight="1">
      <c r="B14" s="38" t="s">
        <v>93</v>
      </c>
      <c r="C14" s="54" t="s">
        <v>94</v>
      </c>
      <c r="D14" s="72">
        <v>3252</v>
      </c>
      <c r="E14" s="75" t="s">
        <v>95</v>
      </c>
      <c r="F14" s="75" t="s">
        <v>40</v>
      </c>
      <c r="G14" s="75" t="s">
        <v>95</v>
      </c>
      <c r="H14" s="75" t="s">
        <v>40</v>
      </c>
      <c r="I14" s="75" t="s">
        <v>40</v>
      </c>
      <c r="J14" s="75">
        <f>D14</f>
        <v>3252</v>
      </c>
      <c r="K14" s="75" t="s">
        <v>95</v>
      </c>
      <c r="L14" s="75" t="s">
        <v>40</v>
      </c>
      <c r="M14" s="75" t="s">
        <v>95</v>
      </c>
      <c r="N14" s="75">
        <v>196</v>
      </c>
      <c r="O14" s="75" t="s">
        <v>95</v>
      </c>
      <c r="P14" s="75">
        <f t="shared" si="3"/>
        <v>196</v>
      </c>
      <c r="Q14" s="75" t="s">
        <v>95</v>
      </c>
      <c r="R14" s="75">
        <f t="shared" si="1"/>
        <v>3448</v>
      </c>
      <c r="S14" s="75" t="s">
        <v>95</v>
      </c>
      <c r="T14" s="75">
        <v>3322</v>
      </c>
      <c r="U14" s="75" t="s">
        <v>95</v>
      </c>
      <c r="V14" s="75"/>
      <c r="W14" s="75"/>
      <c r="X14" s="75">
        <f t="shared" si="2"/>
        <v>126</v>
      </c>
      <c r="Y14" s="75" t="s">
        <v>95</v>
      </c>
      <c r="Z14" s="75"/>
      <c r="AA14" s="75"/>
      <c r="AB14" s="75"/>
      <c r="AC14" s="75"/>
      <c r="AD14" s="75"/>
      <c r="AE14" s="75"/>
      <c r="AF14" s="75"/>
      <c r="AG14" s="75"/>
      <c r="AH14" s="75"/>
      <c r="AI14" s="75"/>
      <c r="AJ14" s="33">
        <v>0</v>
      </c>
      <c r="AK14" s="179" t="s">
        <v>95</v>
      </c>
      <c r="AL14" s="172" t="s">
        <v>242</v>
      </c>
      <c r="AM14" s="110" t="s">
        <v>242</v>
      </c>
      <c r="AN14" s="110" t="s">
        <v>242</v>
      </c>
      <c r="AO14" s="110" t="s">
        <v>242</v>
      </c>
      <c r="AP14" s="33" t="s">
        <v>242</v>
      </c>
      <c r="AQ14" s="41" t="s">
        <v>40</v>
      </c>
      <c r="AR14" s="14"/>
      <c r="AS14" s="14"/>
      <c r="AT14" s="14"/>
      <c r="AU14" s="14"/>
      <c r="AV14" s="14"/>
      <c r="AW14" s="14"/>
      <c r="AX14" s="14"/>
      <c r="AY14" s="14"/>
      <c r="AZ14" s="14"/>
    </row>
    <row r="15" spans="1:52" ht="12" hidden="1" customHeight="1">
      <c r="B15" s="38" t="s">
        <v>96</v>
      </c>
      <c r="C15" s="54" t="s">
        <v>97</v>
      </c>
      <c r="D15" s="72">
        <v>3208</v>
      </c>
      <c r="E15" s="75" t="s">
        <v>95</v>
      </c>
      <c r="F15" s="75">
        <v>15</v>
      </c>
      <c r="G15" s="75" t="s">
        <v>95</v>
      </c>
      <c r="H15" s="75" t="s">
        <v>40</v>
      </c>
      <c r="I15" s="75" t="s">
        <v>40</v>
      </c>
      <c r="J15" s="75">
        <f t="shared" si="0"/>
        <v>3193</v>
      </c>
      <c r="K15" s="75" t="s">
        <v>95</v>
      </c>
      <c r="L15" s="75" t="s">
        <v>40</v>
      </c>
      <c r="M15" s="75" t="s">
        <v>95</v>
      </c>
      <c r="N15" s="75">
        <v>165</v>
      </c>
      <c r="O15" s="75" t="s">
        <v>95</v>
      </c>
      <c r="P15" s="75">
        <f t="shared" si="3"/>
        <v>165</v>
      </c>
      <c r="Q15" s="75" t="s">
        <v>95</v>
      </c>
      <c r="R15" s="75">
        <f t="shared" si="1"/>
        <v>3358</v>
      </c>
      <c r="S15" s="75" t="s">
        <v>95</v>
      </c>
      <c r="T15" s="75">
        <v>3234</v>
      </c>
      <c r="U15" s="75" t="s">
        <v>95</v>
      </c>
      <c r="V15" s="75"/>
      <c r="W15" s="75"/>
      <c r="X15" s="75">
        <f t="shared" si="2"/>
        <v>124</v>
      </c>
      <c r="Y15" s="75" t="s">
        <v>95</v>
      </c>
      <c r="Z15" s="75"/>
      <c r="AA15" s="75"/>
      <c r="AB15" s="75"/>
      <c r="AC15" s="75"/>
      <c r="AD15" s="75"/>
      <c r="AE15" s="75"/>
      <c r="AF15" s="75"/>
      <c r="AG15" s="75"/>
      <c r="AH15" s="75"/>
      <c r="AI15" s="75"/>
      <c r="AJ15" s="33">
        <v>0</v>
      </c>
      <c r="AK15" s="179" t="s">
        <v>95</v>
      </c>
      <c r="AL15" s="172" t="s">
        <v>242</v>
      </c>
      <c r="AM15" s="110" t="s">
        <v>242</v>
      </c>
      <c r="AN15" s="110" t="s">
        <v>242</v>
      </c>
      <c r="AO15" s="110" t="s">
        <v>242</v>
      </c>
      <c r="AP15" s="33" t="s">
        <v>40</v>
      </c>
      <c r="AQ15" s="41" t="s">
        <v>40</v>
      </c>
      <c r="AR15" s="14"/>
      <c r="AS15" s="14"/>
      <c r="AT15" s="14"/>
      <c r="AU15" s="14"/>
      <c r="AV15" s="14"/>
      <c r="AW15" s="14"/>
      <c r="AX15" s="14"/>
      <c r="AY15" s="14"/>
      <c r="AZ15" s="14"/>
    </row>
    <row r="16" spans="1:52" ht="12" hidden="1" customHeight="1">
      <c r="B16" s="38" t="s">
        <v>98</v>
      </c>
      <c r="C16" s="54" t="s">
        <v>99</v>
      </c>
      <c r="D16" s="72">
        <v>3245</v>
      </c>
      <c r="E16" s="75" t="s">
        <v>95</v>
      </c>
      <c r="F16" s="75">
        <v>2</v>
      </c>
      <c r="G16" s="75" t="s">
        <v>95</v>
      </c>
      <c r="H16" s="75" t="s">
        <v>40</v>
      </c>
      <c r="I16" s="75" t="s">
        <v>40</v>
      </c>
      <c r="J16" s="75">
        <f t="shared" si="0"/>
        <v>3243</v>
      </c>
      <c r="K16" s="75" t="s">
        <v>95</v>
      </c>
      <c r="L16" s="75" t="s">
        <v>40</v>
      </c>
      <c r="M16" s="75" t="s">
        <v>95</v>
      </c>
      <c r="N16" s="75">
        <v>253</v>
      </c>
      <c r="O16" s="75" t="s">
        <v>95</v>
      </c>
      <c r="P16" s="75">
        <f t="shared" si="3"/>
        <v>253</v>
      </c>
      <c r="Q16" s="75" t="s">
        <v>95</v>
      </c>
      <c r="R16" s="75">
        <f t="shared" si="1"/>
        <v>3496</v>
      </c>
      <c r="S16" s="75" t="s">
        <v>95</v>
      </c>
      <c r="T16" s="75">
        <v>3369</v>
      </c>
      <c r="U16" s="75" t="s">
        <v>95</v>
      </c>
      <c r="V16" s="75"/>
      <c r="W16" s="75"/>
      <c r="X16" s="75">
        <f t="shared" si="2"/>
        <v>127</v>
      </c>
      <c r="Y16" s="75" t="s">
        <v>95</v>
      </c>
      <c r="Z16" s="75"/>
      <c r="AA16" s="75"/>
      <c r="AB16" s="75"/>
      <c r="AC16" s="75"/>
      <c r="AD16" s="75"/>
      <c r="AE16" s="75"/>
      <c r="AF16" s="75"/>
      <c r="AG16" s="75"/>
      <c r="AH16" s="75"/>
      <c r="AI16" s="75"/>
      <c r="AJ16" s="33">
        <v>0</v>
      </c>
      <c r="AK16" s="179" t="s">
        <v>95</v>
      </c>
      <c r="AL16" s="172" t="s">
        <v>242</v>
      </c>
      <c r="AM16" s="110" t="s">
        <v>242</v>
      </c>
      <c r="AN16" s="110" t="s">
        <v>242</v>
      </c>
      <c r="AO16" s="110" t="s">
        <v>242</v>
      </c>
      <c r="AP16" s="33" t="s">
        <v>40</v>
      </c>
      <c r="AQ16" s="41" t="s">
        <v>40</v>
      </c>
      <c r="AR16" s="14"/>
      <c r="AS16" s="14"/>
      <c r="AT16" s="14"/>
      <c r="AU16" s="14"/>
      <c r="AV16" s="14"/>
      <c r="AW16" s="14"/>
      <c r="AX16" s="14"/>
      <c r="AY16" s="14"/>
      <c r="AZ16" s="14"/>
    </row>
    <row r="17" spans="1:52" ht="12" hidden="1" customHeight="1">
      <c r="B17" s="38" t="s">
        <v>100</v>
      </c>
      <c r="C17" s="54" t="s">
        <v>101</v>
      </c>
      <c r="D17" s="72">
        <v>3088</v>
      </c>
      <c r="E17" s="75" t="s">
        <v>95</v>
      </c>
      <c r="F17" s="75" t="s">
        <v>40</v>
      </c>
      <c r="G17" s="75" t="s">
        <v>95</v>
      </c>
      <c r="H17" s="75" t="s">
        <v>40</v>
      </c>
      <c r="I17" s="75" t="s">
        <v>40</v>
      </c>
      <c r="J17" s="75">
        <f>D17</f>
        <v>3088</v>
      </c>
      <c r="K17" s="75" t="s">
        <v>95</v>
      </c>
      <c r="L17" s="75" t="s">
        <v>40</v>
      </c>
      <c r="M17" s="75" t="s">
        <v>95</v>
      </c>
      <c r="N17" s="75">
        <v>248</v>
      </c>
      <c r="O17" s="75" t="s">
        <v>95</v>
      </c>
      <c r="P17" s="75">
        <f t="shared" si="3"/>
        <v>248</v>
      </c>
      <c r="Q17" s="75" t="s">
        <v>95</v>
      </c>
      <c r="R17" s="75">
        <f t="shared" si="1"/>
        <v>3336</v>
      </c>
      <c r="S17" s="75" t="s">
        <v>95</v>
      </c>
      <c r="T17" s="75">
        <v>3204</v>
      </c>
      <c r="U17" s="75" t="s">
        <v>95</v>
      </c>
      <c r="V17" s="75"/>
      <c r="W17" s="75"/>
      <c r="X17" s="75">
        <f t="shared" si="2"/>
        <v>132</v>
      </c>
      <c r="Y17" s="75" t="s">
        <v>95</v>
      </c>
      <c r="Z17" s="75"/>
      <c r="AA17" s="75"/>
      <c r="AB17" s="75"/>
      <c r="AC17" s="75"/>
      <c r="AD17" s="75"/>
      <c r="AE17" s="75"/>
      <c r="AF17" s="75"/>
      <c r="AG17" s="75"/>
      <c r="AH17" s="75"/>
      <c r="AI17" s="75"/>
      <c r="AJ17" s="33">
        <v>0</v>
      </c>
      <c r="AK17" s="179" t="s">
        <v>95</v>
      </c>
      <c r="AL17" s="172" t="s">
        <v>242</v>
      </c>
      <c r="AM17" s="110" t="s">
        <v>242</v>
      </c>
      <c r="AN17" s="110" t="s">
        <v>242</v>
      </c>
      <c r="AO17" s="110" t="s">
        <v>242</v>
      </c>
      <c r="AP17" s="33" t="s">
        <v>40</v>
      </c>
      <c r="AQ17" s="41" t="s">
        <v>40</v>
      </c>
      <c r="AR17" s="14"/>
      <c r="AS17" s="14"/>
      <c r="AT17" s="14"/>
      <c r="AU17" s="14"/>
      <c r="AV17" s="14"/>
      <c r="AW17" s="14"/>
      <c r="AX17" s="14"/>
      <c r="AY17" s="14"/>
      <c r="AZ17" s="14"/>
    </row>
    <row r="18" spans="1:52" ht="12" hidden="1" customHeight="1">
      <c r="A18" s="14"/>
      <c r="B18" s="38" t="s">
        <v>102</v>
      </c>
      <c r="C18" s="54" t="s">
        <v>103</v>
      </c>
      <c r="D18" s="72">
        <v>3162</v>
      </c>
      <c r="E18" s="75" t="s">
        <v>95</v>
      </c>
      <c r="F18" s="75" t="s">
        <v>40</v>
      </c>
      <c r="G18" s="75" t="s">
        <v>95</v>
      </c>
      <c r="H18" s="75" t="s">
        <v>40</v>
      </c>
      <c r="I18" s="75" t="s">
        <v>40</v>
      </c>
      <c r="J18" s="75">
        <f>D18</f>
        <v>3162</v>
      </c>
      <c r="K18" s="75" t="s">
        <v>95</v>
      </c>
      <c r="L18" s="75" t="s">
        <v>40</v>
      </c>
      <c r="M18" s="75" t="s">
        <v>95</v>
      </c>
      <c r="N18" s="75">
        <v>93</v>
      </c>
      <c r="O18" s="75" t="s">
        <v>95</v>
      </c>
      <c r="P18" s="75">
        <f t="shared" si="3"/>
        <v>93</v>
      </c>
      <c r="Q18" s="75" t="s">
        <v>95</v>
      </c>
      <c r="R18" s="75">
        <f t="shared" si="1"/>
        <v>3255</v>
      </c>
      <c r="S18" s="75" t="s">
        <v>95</v>
      </c>
      <c r="T18" s="75">
        <v>3101</v>
      </c>
      <c r="U18" s="75" t="s">
        <v>95</v>
      </c>
      <c r="V18" s="75"/>
      <c r="W18" s="75"/>
      <c r="X18" s="75">
        <f t="shared" si="2"/>
        <v>154</v>
      </c>
      <c r="Y18" s="75" t="s">
        <v>95</v>
      </c>
      <c r="Z18" s="75"/>
      <c r="AA18" s="75"/>
      <c r="AB18" s="75"/>
      <c r="AC18" s="75"/>
      <c r="AD18" s="75"/>
      <c r="AE18" s="75"/>
      <c r="AF18" s="75"/>
      <c r="AG18" s="75"/>
      <c r="AH18" s="75"/>
      <c r="AI18" s="75"/>
      <c r="AJ18" s="33">
        <v>0</v>
      </c>
      <c r="AK18" s="179" t="s">
        <v>95</v>
      </c>
      <c r="AL18" s="172" t="s">
        <v>242</v>
      </c>
      <c r="AM18" s="110" t="s">
        <v>242</v>
      </c>
      <c r="AN18" s="110" t="s">
        <v>242</v>
      </c>
      <c r="AO18" s="110" t="s">
        <v>242</v>
      </c>
      <c r="AP18" s="33" t="s">
        <v>40</v>
      </c>
      <c r="AQ18" s="41" t="s">
        <v>40</v>
      </c>
      <c r="AR18" s="14"/>
      <c r="AS18" s="14"/>
      <c r="AT18" s="14"/>
      <c r="AU18" s="14"/>
      <c r="AV18" s="14"/>
      <c r="AW18" s="14"/>
      <c r="AX18" s="14"/>
      <c r="AY18" s="14"/>
      <c r="AZ18" s="14"/>
    </row>
    <row r="19" spans="1:52" ht="12" hidden="1" customHeight="1">
      <c r="A19" s="14"/>
      <c r="B19" s="38" t="s">
        <v>104</v>
      </c>
      <c r="C19" s="54" t="s">
        <v>105</v>
      </c>
      <c r="D19" s="72">
        <v>3096</v>
      </c>
      <c r="E19" s="75" t="s">
        <v>95</v>
      </c>
      <c r="F19" s="75">
        <v>1</v>
      </c>
      <c r="G19" s="75" t="s">
        <v>95</v>
      </c>
      <c r="H19" s="75" t="s">
        <v>40</v>
      </c>
      <c r="I19" s="75" t="s">
        <v>40</v>
      </c>
      <c r="J19" s="75">
        <f t="shared" si="0"/>
        <v>3095</v>
      </c>
      <c r="K19" s="75" t="s">
        <v>95</v>
      </c>
      <c r="L19" s="75" t="s">
        <v>40</v>
      </c>
      <c r="M19" s="75" t="s">
        <v>95</v>
      </c>
      <c r="N19" s="75">
        <v>3</v>
      </c>
      <c r="O19" s="75" t="s">
        <v>95</v>
      </c>
      <c r="P19" s="75">
        <f t="shared" si="3"/>
        <v>3</v>
      </c>
      <c r="Q19" s="75" t="s">
        <v>95</v>
      </c>
      <c r="R19" s="75">
        <f t="shared" si="1"/>
        <v>3098</v>
      </c>
      <c r="S19" s="75" t="s">
        <v>95</v>
      </c>
      <c r="T19" s="75">
        <v>2969</v>
      </c>
      <c r="U19" s="75" t="s">
        <v>95</v>
      </c>
      <c r="V19" s="75"/>
      <c r="W19" s="75"/>
      <c r="X19" s="75">
        <f t="shared" si="2"/>
        <v>129</v>
      </c>
      <c r="Y19" s="75" t="s">
        <v>95</v>
      </c>
      <c r="Z19" s="75"/>
      <c r="AA19" s="75"/>
      <c r="AB19" s="75"/>
      <c r="AC19" s="75"/>
      <c r="AD19" s="75"/>
      <c r="AE19" s="75"/>
      <c r="AF19" s="75"/>
      <c r="AG19" s="75"/>
      <c r="AH19" s="75"/>
      <c r="AI19" s="75"/>
      <c r="AJ19" s="33">
        <v>0</v>
      </c>
      <c r="AK19" s="179" t="s">
        <v>95</v>
      </c>
      <c r="AL19" s="172" t="s">
        <v>242</v>
      </c>
      <c r="AM19" s="110" t="s">
        <v>242</v>
      </c>
      <c r="AN19" s="110" t="s">
        <v>242</v>
      </c>
      <c r="AO19" s="110" t="s">
        <v>242</v>
      </c>
      <c r="AP19" s="33" t="s">
        <v>40</v>
      </c>
      <c r="AQ19" s="41" t="s">
        <v>40</v>
      </c>
      <c r="AR19" s="14"/>
      <c r="AS19" s="14"/>
      <c r="AT19" s="14"/>
      <c r="AU19" s="14"/>
      <c r="AV19" s="14"/>
      <c r="AW19" s="14"/>
      <c r="AX19" s="14"/>
      <c r="AY19" s="14"/>
      <c r="AZ19" s="14"/>
    </row>
    <row r="20" spans="1:52" ht="12" hidden="1" customHeight="1">
      <c r="A20" s="14"/>
      <c r="B20" s="38" t="s">
        <v>106</v>
      </c>
      <c r="C20" s="54" t="s">
        <v>107</v>
      </c>
      <c r="D20" s="72">
        <v>2835</v>
      </c>
      <c r="E20" s="75" t="s">
        <v>95</v>
      </c>
      <c r="F20" s="75" t="s">
        <v>40</v>
      </c>
      <c r="G20" s="75" t="s">
        <v>95</v>
      </c>
      <c r="H20" s="75" t="s">
        <v>40</v>
      </c>
      <c r="I20" s="75" t="s">
        <v>40</v>
      </c>
      <c r="J20" s="75">
        <f t="shared" ref="J20:J25" si="4">D20</f>
        <v>2835</v>
      </c>
      <c r="K20" s="75" t="s">
        <v>95</v>
      </c>
      <c r="L20" s="75" t="s">
        <v>40</v>
      </c>
      <c r="M20" s="75" t="s">
        <v>95</v>
      </c>
      <c r="N20" s="75">
        <v>47</v>
      </c>
      <c r="O20" s="75" t="s">
        <v>95</v>
      </c>
      <c r="P20" s="75">
        <f t="shared" si="3"/>
        <v>47</v>
      </c>
      <c r="Q20" s="75" t="s">
        <v>95</v>
      </c>
      <c r="R20" s="75">
        <f t="shared" si="1"/>
        <v>2882</v>
      </c>
      <c r="S20" s="75" t="s">
        <v>95</v>
      </c>
      <c r="T20" s="75">
        <v>2764</v>
      </c>
      <c r="U20" s="75" t="s">
        <v>95</v>
      </c>
      <c r="V20" s="75"/>
      <c r="W20" s="75"/>
      <c r="X20" s="75">
        <f t="shared" si="2"/>
        <v>118</v>
      </c>
      <c r="Y20" s="75" t="s">
        <v>95</v>
      </c>
      <c r="Z20" s="75"/>
      <c r="AA20" s="75"/>
      <c r="AB20" s="75"/>
      <c r="AC20" s="75"/>
      <c r="AD20" s="75"/>
      <c r="AE20" s="75"/>
      <c r="AF20" s="75"/>
      <c r="AG20" s="75"/>
      <c r="AH20" s="75"/>
      <c r="AI20" s="75"/>
      <c r="AJ20" s="33">
        <v>0</v>
      </c>
      <c r="AK20" s="179" t="s">
        <v>95</v>
      </c>
      <c r="AL20" s="172" t="s">
        <v>242</v>
      </c>
      <c r="AM20" s="110" t="s">
        <v>242</v>
      </c>
      <c r="AN20" s="110" t="s">
        <v>242</v>
      </c>
      <c r="AO20" s="110" t="s">
        <v>242</v>
      </c>
      <c r="AP20" s="33" t="s">
        <v>40</v>
      </c>
      <c r="AQ20" s="41" t="s">
        <v>40</v>
      </c>
      <c r="AR20" s="14"/>
      <c r="AS20" s="14"/>
      <c r="AT20" s="14"/>
      <c r="AU20" s="14"/>
      <c r="AV20" s="14"/>
      <c r="AW20" s="14"/>
      <c r="AX20" s="14"/>
      <c r="AY20" s="14"/>
      <c r="AZ20" s="14"/>
    </row>
    <row r="21" spans="1:52" ht="12" hidden="1" customHeight="1">
      <c r="A21" s="14"/>
      <c r="B21" s="39" t="s">
        <v>108</v>
      </c>
      <c r="C21" s="54" t="s">
        <v>109</v>
      </c>
      <c r="D21" s="72">
        <v>3188</v>
      </c>
      <c r="E21" s="75" t="s">
        <v>95</v>
      </c>
      <c r="F21" s="75" t="s">
        <v>40</v>
      </c>
      <c r="G21" s="75" t="s">
        <v>95</v>
      </c>
      <c r="H21" s="75" t="s">
        <v>40</v>
      </c>
      <c r="I21" s="75" t="s">
        <v>40</v>
      </c>
      <c r="J21" s="75">
        <f t="shared" si="4"/>
        <v>3188</v>
      </c>
      <c r="K21" s="75" t="s">
        <v>95</v>
      </c>
      <c r="L21" s="75" t="s">
        <v>40</v>
      </c>
      <c r="M21" s="75" t="s">
        <v>95</v>
      </c>
      <c r="N21" s="76">
        <v>51</v>
      </c>
      <c r="O21" s="76" t="s">
        <v>95</v>
      </c>
      <c r="P21" s="76">
        <f t="shared" si="3"/>
        <v>51</v>
      </c>
      <c r="Q21" s="76" t="s">
        <v>95</v>
      </c>
      <c r="R21" s="76">
        <f t="shared" si="1"/>
        <v>3239</v>
      </c>
      <c r="S21" s="76" t="s">
        <v>95</v>
      </c>
      <c r="T21" s="75">
        <v>3092</v>
      </c>
      <c r="U21" s="75" t="s">
        <v>95</v>
      </c>
      <c r="V21" s="75"/>
      <c r="W21" s="75"/>
      <c r="X21" s="75">
        <f t="shared" si="2"/>
        <v>147</v>
      </c>
      <c r="Y21" s="75" t="s">
        <v>95</v>
      </c>
      <c r="Z21" s="75"/>
      <c r="AA21" s="75"/>
      <c r="AB21" s="75"/>
      <c r="AC21" s="75"/>
      <c r="AD21" s="75"/>
      <c r="AE21" s="75"/>
      <c r="AF21" s="75"/>
      <c r="AG21" s="75"/>
      <c r="AH21" s="75"/>
      <c r="AI21" s="75"/>
      <c r="AJ21" s="33">
        <v>0</v>
      </c>
      <c r="AK21" s="180" t="s">
        <v>95</v>
      </c>
      <c r="AL21" s="173" t="s">
        <v>85</v>
      </c>
      <c r="AM21" s="174" t="s">
        <v>85</v>
      </c>
      <c r="AN21" s="174" t="s">
        <v>85</v>
      </c>
      <c r="AO21" s="174" t="s">
        <v>85</v>
      </c>
      <c r="AP21" s="33" t="s">
        <v>40</v>
      </c>
      <c r="AQ21" s="41" t="s">
        <v>40</v>
      </c>
      <c r="AR21" s="14"/>
      <c r="AS21" s="14"/>
      <c r="AT21" s="14"/>
      <c r="AU21" s="14"/>
      <c r="AV21" s="14"/>
      <c r="AW21" s="14"/>
      <c r="AX21" s="14"/>
      <c r="AY21" s="14"/>
      <c r="AZ21" s="14"/>
    </row>
    <row r="22" spans="1:52" ht="12" hidden="1" customHeight="1">
      <c r="A22" s="14"/>
      <c r="B22" s="37" t="s">
        <v>110</v>
      </c>
      <c r="C22" s="55" t="s">
        <v>111</v>
      </c>
      <c r="D22" s="74">
        <v>3370</v>
      </c>
      <c r="E22" s="95">
        <f t="shared" ref="E22:E85" si="5">D22/D10*100</f>
        <v>104.30207366140513</v>
      </c>
      <c r="F22" s="77" t="s">
        <v>40</v>
      </c>
      <c r="G22" s="77" t="s">
        <v>95</v>
      </c>
      <c r="H22" s="77" t="s">
        <v>40</v>
      </c>
      <c r="I22" s="95" t="s">
        <v>40</v>
      </c>
      <c r="J22" s="77">
        <f t="shared" si="4"/>
        <v>3370</v>
      </c>
      <c r="K22" s="95">
        <f t="shared" ref="K22:K85" si="6">J22/J10*100</f>
        <v>104.3343653250774</v>
      </c>
      <c r="L22" s="77">
        <v>12</v>
      </c>
      <c r="M22" s="77" t="s">
        <v>95</v>
      </c>
      <c r="N22" s="77">
        <v>86</v>
      </c>
      <c r="O22" s="95">
        <f t="shared" ref="O22:O36" si="7">N22/N10*100</f>
        <v>53.41614906832298</v>
      </c>
      <c r="P22" s="77">
        <f t="shared" ref="P22:P73" si="8">N22-L22</f>
        <v>74</v>
      </c>
      <c r="Q22" s="95">
        <f t="shared" ref="Q22:Q29" si="9">P22/P10*100</f>
        <v>45.962732919254655</v>
      </c>
      <c r="R22" s="77">
        <f t="shared" si="1"/>
        <v>3444</v>
      </c>
      <c r="S22" s="95">
        <f t="shared" ref="S22:S85" si="10">R22/R10*100</f>
        <v>101.56296077853139</v>
      </c>
      <c r="T22" s="77">
        <v>3308</v>
      </c>
      <c r="U22" s="95">
        <f t="shared" ref="U22:U85" si="11">T22/T10*100</f>
        <v>101.50352868978214</v>
      </c>
      <c r="V22" s="77"/>
      <c r="W22" s="95"/>
      <c r="X22" s="77">
        <f t="shared" si="2"/>
        <v>136</v>
      </c>
      <c r="Y22" s="95">
        <f t="shared" ref="Y22:Y85" si="12">X22/X10*100</f>
        <v>103.03030303030303</v>
      </c>
      <c r="Z22" s="77"/>
      <c r="AA22" s="95"/>
      <c r="AB22" s="77"/>
      <c r="AC22" s="95"/>
      <c r="AD22" s="95"/>
      <c r="AE22" s="95"/>
      <c r="AF22" s="95"/>
      <c r="AG22" s="95"/>
      <c r="AH22" s="95"/>
      <c r="AI22" s="95"/>
      <c r="AJ22" s="30">
        <v>0</v>
      </c>
      <c r="AK22" s="179" t="s">
        <v>95</v>
      </c>
      <c r="AL22" s="175" t="s">
        <v>243</v>
      </c>
      <c r="AM22" s="169" t="s">
        <v>243</v>
      </c>
      <c r="AN22" s="169" t="s">
        <v>243</v>
      </c>
      <c r="AO22" s="169" t="s">
        <v>243</v>
      </c>
      <c r="AP22" s="30" t="s">
        <v>40</v>
      </c>
      <c r="AQ22" s="160" t="s">
        <v>40</v>
      </c>
      <c r="AR22" s="14"/>
      <c r="AS22" s="14"/>
      <c r="AT22" s="14"/>
      <c r="AU22" s="14"/>
      <c r="AV22" s="14"/>
      <c r="AW22" s="14"/>
      <c r="AX22" s="14"/>
      <c r="AY22" s="14"/>
      <c r="AZ22" s="14"/>
    </row>
    <row r="23" spans="1:52" ht="12" hidden="1" customHeight="1">
      <c r="A23" s="14"/>
      <c r="B23" s="38" t="s">
        <v>112</v>
      </c>
      <c r="C23" s="54" t="s">
        <v>113</v>
      </c>
      <c r="D23" s="72">
        <v>3626</v>
      </c>
      <c r="E23" s="89">
        <f t="shared" si="5"/>
        <v>105.46829552065154</v>
      </c>
      <c r="F23" s="75" t="s">
        <v>40</v>
      </c>
      <c r="G23" s="75" t="s">
        <v>95</v>
      </c>
      <c r="H23" s="75" t="s">
        <v>40</v>
      </c>
      <c r="I23" s="89" t="s">
        <v>40</v>
      </c>
      <c r="J23" s="75">
        <f t="shared" si="4"/>
        <v>3626</v>
      </c>
      <c r="K23" s="89">
        <f t="shared" si="6"/>
        <v>105.52968568102446</v>
      </c>
      <c r="L23" s="75">
        <v>12</v>
      </c>
      <c r="M23" s="75" t="s">
        <v>95</v>
      </c>
      <c r="N23" s="75">
        <v>36</v>
      </c>
      <c r="O23" s="89">
        <f t="shared" si="7"/>
        <v>19.565217391304348</v>
      </c>
      <c r="P23" s="75">
        <f t="shared" si="8"/>
        <v>24</v>
      </c>
      <c r="Q23" s="89">
        <f t="shared" si="9"/>
        <v>13.043478260869565</v>
      </c>
      <c r="R23" s="75">
        <f t="shared" si="1"/>
        <v>3650</v>
      </c>
      <c r="S23" s="89">
        <f t="shared" si="10"/>
        <v>100.82872928176796</v>
      </c>
      <c r="T23" s="75">
        <v>3523</v>
      </c>
      <c r="U23" s="89">
        <f t="shared" si="11"/>
        <v>101.20654984199942</v>
      </c>
      <c r="V23" s="75"/>
      <c r="W23" s="89"/>
      <c r="X23" s="75">
        <f t="shared" si="2"/>
        <v>127</v>
      </c>
      <c r="Y23" s="89">
        <f t="shared" si="12"/>
        <v>91.366906474820141</v>
      </c>
      <c r="Z23" s="75"/>
      <c r="AA23" s="89"/>
      <c r="AB23" s="75"/>
      <c r="AC23" s="89"/>
      <c r="AD23" s="89"/>
      <c r="AE23" s="89"/>
      <c r="AF23" s="89"/>
      <c r="AG23" s="89"/>
      <c r="AH23" s="89"/>
      <c r="AI23" s="89"/>
      <c r="AJ23" s="33">
        <v>0</v>
      </c>
      <c r="AK23" s="179" t="s">
        <v>95</v>
      </c>
      <c r="AL23" s="172" t="s">
        <v>243</v>
      </c>
      <c r="AM23" s="110" t="s">
        <v>243</v>
      </c>
      <c r="AN23" s="110" t="s">
        <v>243</v>
      </c>
      <c r="AO23" s="110" t="s">
        <v>243</v>
      </c>
      <c r="AP23" s="33" t="s">
        <v>40</v>
      </c>
      <c r="AQ23" s="158" t="s">
        <v>40</v>
      </c>
      <c r="AR23" s="14"/>
      <c r="AS23" s="14"/>
      <c r="AT23" s="14"/>
      <c r="AU23" s="14"/>
      <c r="AV23" s="14"/>
      <c r="AW23" s="14"/>
      <c r="AX23" s="14"/>
      <c r="AY23" s="14"/>
      <c r="AZ23" s="14"/>
    </row>
    <row r="24" spans="1:52" ht="12" hidden="1" customHeight="1">
      <c r="A24" s="14"/>
      <c r="B24" s="38" t="s">
        <v>114</v>
      </c>
      <c r="C24" s="54" t="s">
        <v>115</v>
      </c>
      <c r="D24" s="72">
        <v>3432</v>
      </c>
      <c r="E24" s="89">
        <f t="shared" si="5"/>
        <v>102.9394121175765</v>
      </c>
      <c r="F24" s="75" t="s">
        <v>40</v>
      </c>
      <c r="G24" s="75" t="s">
        <v>95</v>
      </c>
      <c r="H24" s="75" t="s">
        <v>40</v>
      </c>
      <c r="I24" s="89" t="s">
        <v>40</v>
      </c>
      <c r="J24" s="75">
        <f t="shared" si="4"/>
        <v>3432</v>
      </c>
      <c r="K24" s="89">
        <f t="shared" si="6"/>
        <v>103.24909747292419</v>
      </c>
      <c r="L24" s="75" t="s">
        <v>40</v>
      </c>
      <c r="M24" s="75" t="s">
        <v>95</v>
      </c>
      <c r="N24" s="75">
        <v>85</v>
      </c>
      <c r="O24" s="89">
        <f t="shared" si="7"/>
        <v>43.814432989690722</v>
      </c>
      <c r="P24" s="75">
        <f>N24</f>
        <v>85</v>
      </c>
      <c r="Q24" s="89">
        <f t="shared" si="9"/>
        <v>43.814432989690722</v>
      </c>
      <c r="R24" s="75">
        <f t="shared" si="1"/>
        <v>3517</v>
      </c>
      <c r="S24" s="89">
        <f t="shared" si="10"/>
        <v>99.971574758385458</v>
      </c>
      <c r="T24" s="75">
        <v>3387</v>
      </c>
      <c r="U24" s="89">
        <f t="shared" si="11"/>
        <v>100</v>
      </c>
      <c r="V24" s="75"/>
      <c r="W24" s="89"/>
      <c r="X24" s="75">
        <f t="shared" si="2"/>
        <v>130</v>
      </c>
      <c r="Y24" s="89">
        <f t="shared" si="12"/>
        <v>99.236641221374043</v>
      </c>
      <c r="Z24" s="75"/>
      <c r="AA24" s="89"/>
      <c r="AB24" s="75"/>
      <c r="AC24" s="89"/>
      <c r="AD24" s="89"/>
      <c r="AE24" s="89"/>
      <c r="AF24" s="89"/>
      <c r="AG24" s="89"/>
      <c r="AH24" s="89"/>
      <c r="AI24" s="89"/>
      <c r="AJ24" s="33">
        <v>0</v>
      </c>
      <c r="AK24" s="179" t="s">
        <v>95</v>
      </c>
      <c r="AL24" s="172" t="s">
        <v>243</v>
      </c>
      <c r="AM24" s="110" t="s">
        <v>243</v>
      </c>
      <c r="AN24" s="110" t="s">
        <v>243</v>
      </c>
      <c r="AO24" s="110" t="s">
        <v>243</v>
      </c>
      <c r="AP24" s="33" t="s">
        <v>40</v>
      </c>
      <c r="AQ24" s="158" t="s">
        <v>40</v>
      </c>
      <c r="AR24" s="14"/>
      <c r="AS24" s="14"/>
      <c r="AT24" s="14"/>
      <c r="AU24" s="14"/>
      <c r="AV24" s="14"/>
      <c r="AW24" s="14"/>
      <c r="AX24" s="14"/>
      <c r="AY24" s="14"/>
      <c r="AZ24" s="14"/>
    </row>
    <row r="25" spans="1:52" ht="12" hidden="1" customHeight="1">
      <c r="A25" s="14"/>
      <c r="B25" s="38" t="s">
        <v>116</v>
      </c>
      <c r="C25" s="54" t="s">
        <v>117</v>
      </c>
      <c r="D25" s="72">
        <v>3418</v>
      </c>
      <c r="E25" s="89">
        <f t="shared" si="5"/>
        <v>103.57575757575756</v>
      </c>
      <c r="F25" s="75" t="s">
        <v>40</v>
      </c>
      <c r="G25" s="75" t="s">
        <v>95</v>
      </c>
      <c r="H25" s="75" t="s">
        <v>40</v>
      </c>
      <c r="I25" s="89" t="s">
        <v>40</v>
      </c>
      <c r="J25" s="75">
        <f t="shared" si="4"/>
        <v>3418</v>
      </c>
      <c r="K25" s="89">
        <f t="shared" si="6"/>
        <v>103.60715368293423</v>
      </c>
      <c r="L25" s="75" t="s">
        <v>40</v>
      </c>
      <c r="M25" s="75" t="s">
        <v>95</v>
      </c>
      <c r="N25" s="75">
        <v>109</v>
      </c>
      <c r="O25" s="89">
        <f t="shared" si="7"/>
        <v>56.770833333333336</v>
      </c>
      <c r="P25" s="75">
        <f>N25</f>
        <v>109</v>
      </c>
      <c r="Q25" s="89">
        <f t="shared" si="9"/>
        <v>56.770833333333336</v>
      </c>
      <c r="R25" s="75">
        <f t="shared" si="1"/>
        <v>3527</v>
      </c>
      <c r="S25" s="89">
        <f t="shared" si="10"/>
        <v>101.03122314523058</v>
      </c>
      <c r="T25" s="75">
        <v>3387</v>
      </c>
      <c r="U25" s="89">
        <f t="shared" si="11"/>
        <v>100.68370986920331</v>
      </c>
      <c r="V25" s="75"/>
      <c r="W25" s="89"/>
      <c r="X25" s="75">
        <f t="shared" si="2"/>
        <v>140</v>
      </c>
      <c r="Y25" s="89">
        <f t="shared" si="12"/>
        <v>110.23622047244095</v>
      </c>
      <c r="Z25" s="75"/>
      <c r="AA25" s="89"/>
      <c r="AB25" s="75"/>
      <c r="AC25" s="89"/>
      <c r="AD25" s="89"/>
      <c r="AE25" s="89"/>
      <c r="AF25" s="89"/>
      <c r="AG25" s="89"/>
      <c r="AH25" s="89"/>
      <c r="AI25" s="89"/>
      <c r="AJ25" s="33">
        <v>0</v>
      </c>
      <c r="AK25" s="179" t="s">
        <v>95</v>
      </c>
      <c r="AL25" s="172" t="s">
        <v>243</v>
      </c>
      <c r="AM25" s="110" t="s">
        <v>243</v>
      </c>
      <c r="AN25" s="110" t="s">
        <v>243</v>
      </c>
      <c r="AO25" s="110" t="s">
        <v>243</v>
      </c>
      <c r="AP25" s="33" t="s">
        <v>40</v>
      </c>
      <c r="AQ25" s="158" t="s">
        <v>40</v>
      </c>
      <c r="AR25" s="14"/>
      <c r="AS25" s="14"/>
      <c r="AT25" s="14"/>
      <c r="AU25" s="14"/>
      <c r="AV25" s="14"/>
      <c r="AW25" s="14"/>
      <c r="AX25" s="14"/>
      <c r="AY25" s="14"/>
      <c r="AZ25" s="14"/>
    </row>
    <row r="26" spans="1:52" ht="12" hidden="1" customHeight="1">
      <c r="A26" s="14"/>
      <c r="B26" s="38" t="s">
        <v>118</v>
      </c>
      <c r="C26" s="54" t="s">
        <v>94</v>
      </c>
      <c r="D26" s="72">
        <v>3345</v>
      </c>
      <c r="E26" s="89">
        <f t="shared" si="5"/>
        <v>102.85977859778596</v>
      </c>
      <c r="F26" s="75">
        <v>7</v>
      </c>
      <c r="G26" s="75" t="s">
        <v>95</v>
      </c>
      <c r="H26" s="75" t="s">
        <v>40</v>
      </c>
      <c r="I26" s="89" t="s">
        <v>40</v>
      </c>
      <c r="J26" s="75">
        <f t="shared" si="0"/>
        <v>3338</v>
      </c>
      <c r="K26" s="89">
        <f t="shared" si="6"/>
        <v>102.64452644526445</v>
      </c>
      <c r="L26" s="75">
        <v>29</v>
      </c>
      <c r="M26" s="75" t="s">
        <v>95</v>
      </c>
      <c r="N26" s="75">
        <v>9</v>
      </c>
      <c r="O26" s="89">
        <f t="shared" si="7"/>
        <v>4.591836734693878</v>
      </c>
      <c r="P26" s="75">
        <f t="shared" si="8"/>
        <v>-20</v>
      </c>
      <c r="Q26" s="75" t="s">
        <v>95</v>
      </c>
      <c r="R26" s="75">
        <f t="shared" si="1"/>
        <v>3318</v>
      </c>
      <c r="S26" s="89">
        <f t="shared" si="10"/>
        <v>96.229698375870072</v>
      </c>
      <c r="T26" s="75">
        <v>3182</v>
      </c>
      <c r="U26" s="89">
        <f t="shared" si="11"/>
        <v>95.785671282360013</v>
      </c>
      <c r="V26" s="75"/>
      <c r="W26" s="89"/>
      <c r="X26" s="75">
        <f t="shared" si="2"/>
        <v>136</v>
      </c>
      <c r="Y26" s="89">
        <f t="shared" si="12"/>
        <v>107.93650793650794</v>
      </c>
      <c r="Z26" s="75"/>
      <c r="AA26" s="89"/>
      <c r="AB26" s="75"/>
      <c r="AC26" s="89"/>
      <c r="AD26" s="89"/>
      <c r="AE26" s="89"/>
      <c r="AF26" s="89"/>
      <c r="AG26" s="89"/>
      <c r="AH26" s="89"/>
      <c r="AI26" s="89"/>
      <c r="AJ26" s="33">
        <v>29</v>
      </c>
      <c r="AK26" s="179" t="s">
        <v>95</v>
      </c>
      <c r="AL26" s="172" t="s">
        <v>243</v>
      </c>
      <c r="AM26" s="110" t="s">
        <v>243</v>
      </c>
      <c r="AN26" s="110" t="s">
        <v>243</v>
      </c>
      <c r="AO26" s="110" t="s">
        <v>243</v>
      </c>
      <c r="AP26" s="33" t="s">
        <v>40</v>
      </c>
      <c r="AQ26" s="158" t="s">
        <v>40</v>
      </c>
      <c r="AR26" s="14"/>
      <c r="AS26" s="14"/>
      <c r="AT26" s="14"/>
      <c r="AU26" s="14"/>
      <c r="AV26" s="14"/>
      <c r="AW26" s="14"/>
      <c r="AX26" s="14"/>
      <c r="AY26" s="14"/>
      <c r="AZ26" s="14"/>
    </row>
    <row r="27" spans="1:52" ht="12" hidden="1" customHeight="1">
      <c r="A27" s="14"/>
      <c r="B27" s="38" t="s">
        <v>96</v>
      </c>
      <c r="C27" s="54" t="s">
        <v>97</v>
      </c>
      <c r="D27" s="72">
        <v>3097</v>
      </c>
      <c r="E27" s="89">
        <f t="shared" si="5"/>
        <v>96.539900249376558</v>
      </c>
      <c r="F27" s="75" t="s">
        <v>40</v>
      </c>
      <c r="G27" s="75" t="s">
        <v>95</v>
      </c>
      <c r="H27" s="75" t="s">
        <v>40</v>
      </c>
      <c r="I27" s="89" t="s">
        <v>40</v>
      </c>
      <c r="J27" s="75">
        <f>D27</f>
        <v>3097</v>
      </c>
      <c r="K27" s="89">
        <f t="shared" si="6"/>
        <v>96.993423113059819</v>
      </c>
      <c r="L27" s="75" t="s">
        <v>40</v>
      </c>
      <c r="M27" s="75" t="s">
        <v>95</v>
      </c>
      <c r="N27" s="75">
        <v>149</v>
      </c>
      <c r="O27" s="89">
        <f t="shared" si="7"/>
        <v>90.303030303030312</v>
      </c>
      <c r="P27" s="75">
        <f>N27</f>
        <v>149</v>
      </c>
      <c r="Q27" s="89">
        <f t="shared" si="9"/>
        <v>90.303030303030312</v>
      </c>
      <c r="R27" s="75">
        <f t="shared" si="1"/>
        <v>3246</v>
      </c>
      <c r="S27" s="89">
        <f t="shared" si="10"/>
        <v>96.664681357951167</v>
      </c>
      <c r="T27" s="75">
        <v>3111</v>
      </c>
      <c r="U27" s="89">
        <f t="shared" si="11"/>
        <v>96.196660482374767</v>
      </c>
      <c r="V27" s="75"/>
      <c r="W27" s="89"/>
      <c r="X27" s="75">
        <f t="shared" si="2"/>
        <v>135</v>
      </c>
      <c r="Y27" s="89">
        <f t="shared" si="12"/>
        <v>108.87096774193547</v>
      </c>
      <c r="Z27" s="75"/>
      <c r="AA27" s="89"/>
      <c r="AB27" s="75"/>
      <c r="AC27" s="89"/>
      <c r="AD27" s="89"/>
      <c r="AE27" s="89"/>
      <c r="AF27" s="89"/>
      <c r="AG27" s="89"/>
      <c r="AH27" s="89"/>
      <c r="AI27" s="89"/>
      <c r="AJ27" s="33">
        <v>0</v>
      </c>
      <c r="AK27" s="179" t="s">
        <v>95</v>
      </c>
      <c r="AL27" s="172" t="s">
        <v>243</v>
      </c>
      <c r="AM27" s="110" t="s">
        <v>243</v>
      </c>
      <c r="AN27" s="110" t="s">
        <v>243</v>
      </c>
      <c r="AO27" s="110" t="s">
        <v>243</v>
      </c>
      <c r="AP27" s="33" t="s">
        <v>40</v>
      </c>
      <c r="AQ27" s="158" t="s">
        <v>40</v>
      </c>
      <c r="AR27" s="14"/>
      <c r="AS27" s="14"/>
      <c r="AT27" s="14"/>
      <c r="AU27" s="14"/>
      <c r="AV27" s="14"/>
      <c r="AW27" s="14"/>
      <c r="AX27" s="14"/>
      <c r="AY27" s="14"/>
      <c r="AZ27" s="14"/>
    </row>
    <row r="28" spans="1:52" ht="12" hidden="1" customHeight="1">
      <c r="A28" s="14"/>
      <c r="B28" s="38" t="s">
        <v>98</v>
      </c>
      <c r="C28" s="54" t="s">
        <v>99</v>
      </c>
      <c r="D28" s="72">
        <v>3300</v>
      </c>
      <c r="E28" s="89">
        <f t="shared" si="5"/>
        <v>101.69491525423729</v>
      </c>
      <c r="F28" s="75" t="s">
        <v>40</v>
      </c>
      <c r="G28" s="75" t="s">
        <v>95</v>
      </c>
      <c r="H28" s="75" t="s">
        <v>40</v>
      </c>
      <c r="I28" s="89" t="s">
        <v>40</v>
      </c>
      <c r="J28" s="75">
        <f>D28</f>
        <v>3300</v>
      </c>
      <c r="K28" s="89">
        <f t="shared" si="6"/>
        <v>101.75763182238668</v>
      </c>
      <c r="L28" s="75" t="s">
        <v>40</v>
      </c>
      <c r="M28" s="75" t="s">
        <v>95</v>
      </c>
      <c r="N28" s="75">
        <v>252</v>
      </c>
      <c r="O28" s="89">
        <f t="shared" si="7"/>
        <v>99.604743083003953</v>
      </c>
      <c r="P28" s="75">
        <f>N28</f>
        <v>252</v>
      </c>
      <c r="Q28" s="89">
        <f t="shared" si="9"/>
        <v>99.604743083003953</v>
      </c>
      <c r="R28" s="75">
        <f t="shared" si="1"/>
        <v>3552</v>
      </c>
      <c r="S28" s="89">
        <f t="shared" si="10"/>
        <v>101.60183066361557</v>
      </c>
      <c r="T28" s="75">
        <v>3417</v>
      </c>
      <c r="U28" s="89">
        <f t="shared" si="11"/>
        <v>101.42475512021372</v>
      </c>
      <c r="V28" s="75"/>
      <c r="W28" s="89"/>
      <c r="X28" s="75">
        <f t="shared" si="2"/>
        <v>135</v>
      </c>
      <c r="Y28" s="89">
        <f t="shared" si="12"/>
        <v>106.29921259842521</v>
      </c>
      <c r="Z28" s="75"/>
      <c r="AA28" s="89"/>
      <c r="AB28" s="75"/>
      <c r="AC28" s="89"/>
      <c r="AD28" s="89"/>
      <c r="AE28" s="89"/>
      <c r="AF28" s="89"/>
      <c r="AG28" s="89"/>
      <c r="AH28" s="89"/>
      <c r="AI28" s="89"/>
      <c r="AJ28" s="33">
        <v>0</v>
      </c>
      <c r="AK28" s="179" t="s">
        <v>95</v>
      </c>
      <c r="AL28" s="172" t="s">
        <v>243</v>
      </c>
      <c r="AM28" s="110" t="s">
        <v>243</v>
      </c>
      <c r="AN28" s="110" t="s">
        <v>243</v>
      </c>
      <c r="AO28" s="110" t="s">
        <v>243</v>
      </c>
      <c r="AP28" s="33" t="s">
        <v>40</v>
      </c>
      <c r="AQ28" s="158" t="s">
        <v>40</v>
      </c>
      <c r="AR28" s="14"/>
      <c r="AS28" s="14"/>
      <c r="AT28" s="14"/>
      <c r="AU28" s="14"/>
      <c r="AV28" s="14"/>
      <c r="AW28" s="14"/>
      <c r="AX28" s="14"/>
      <c r="AY28" s="14"/>
      <c r="AZ28" s="14"/>
    </row>
    <row r="29" spans="1:52" ht="12" hidden="1" customHeight="1">
      <c r="A29" s="14"/>
      <c r="B29" s="38" t="s">
        <v>100</v>
      </c>
      <c r="C29" s="54" t="s">
        <v>101</v>
      </c>
      <c r="D29" s="72">
        <v>3312</v>
      </c>
      <c r="E29" s="89">
        <f t="shared" si="5"/>
        <v>107.25388601036269</v>
      </c>
      <c r="F29" s="75" t="s">
        <v>40</v>
      </c>
      <c r="G29" s="75" t="s">
        <v>95</v>
      </c>
      <c r="H29" s="75" t="s">
        <v>40</v>
      </c>
      <c r="I29" s="89" t="s">
        <v>40</v>
      </c>
      <c r="J29" s="75">
        <f>D29</f>
        <v>3312</v>
      </c>
      <c r="K29" s="89">
        <f t="shared" si="6"/>
        <v>107.25388601036269</v>
      </c>
      <c r="L29" s="75" t="s">
        <v>40</v>
      </c>
      <c r="M29" s="75" t="s">
        <v>95</v>
      </c>
      <c r="N29" s="75">
        <v>45</v>
      </c>
      <c r="O29" s="89">
        <f t="shared" si="7"/>
        <v>18.14516129032258</v>
      </c>
      <c r="P29" s="75">
        <f t="shared" ref="P29" si="13">N29</f>
        <v>45</v>
      </c>
      <c r="Q29" s="89">
        <f t="shared" si="9"/>
        <v>18.14516129032258</v>
      </c>
      <c r="R29" s="75">
        <f t="shared" si="1"/>
        <v>3357</v>
      </c>
      <c r="S29" s="89">
        <f t="shared" si="10"/>
        <v>100.62949640287771</v>
      </c>
      <c r="T29" s="75">
        <v>3226</v>
      </c>
      <c r="U29" s="89">
        <f t="shared" si="11"/>
        <v>100.68664169787765</v>
      </c>
      <c r="V29" s="75"/>
      <c r="W29" s="89"/>
      <c r="X29" s="75">
        <f t="shared" si="2"/>
        <v>131</v>
      </c>
      <c r="Y29" s="89">
        <f t="shared" si="12"/>
        <v>99.242424242424249</v>
      </c>
      <c r="Z29" s="75"/>
      <c r="AA29" s="89"/>
      <c r="AB29" s="75"/>
      <c r="AC29" s="89"/>
      <c r="AD29" s="89"/>
      <c r="AE29" s="89"/>
      <c r="AF29" s="89"/>
      <c r="AG29" s="89"/>
      <c r="AH29" s="89"/>
      <c r="AI29" s="89"/>
      <c r="AJ29" s="33">
        <v>0</v>
      </c>
      <c r="AK29" s="179" t="s">
        <v>95</v>
      </c>
      <c r="AL29" s="172" t="s">
        <v>243</v>
      </c>
      <c r="AM29" s="110" t="s">
        <v>243</v>
      </c>
      <c r="AN29" s="110" t="s">
        <v>243</v>
      </c>
      <c r="AO29" s="110" t="s">
        <v>243</v>
      </c>
      <c r="AP29" s="33" t="s">
        <v>40</v>
      </c>
      <c r="AQ29" s="158" t="s">
        <v>40</v>
      </c>
      <c r="AR29" s="14"/>
      <c r="AS29" s="14"/>
      <c r="AT29" s="14"/>
      <c r="AU29" s="14"/>
      <c r="AV29" s="14"/>
      <c r="AW29" s="14"/>
      <c r="AX29" s="14"/>
      <c r="AY29" s="14"/>
      <c r="AZ29" s="14"/>
    </row>
    <row r="30" spans="1:52" ht="12" hidden="1" customHeight="1">
      <c r="A30" s="14"/>
      <c r="B30" s="38" t="s">
        <v>102</v>
      </c>
      <c r="C30" s="54" t="s">
        <v>103</v>
      </c>
      <c r="D30" s="72">
        <v>3389</v>
      </c>
      <c r="E30" s="89">
        <f t="shared" si="5"/>
        <v>107.17900063251106</v>
      </c>
      <c r="F30" s="75" t="s">
        <v>40</v>
      </c>
      <c r="G30" s="75" t="s">
        <v>95</v>
      </c>
      <c r="H30" s="75" t="s">
        <v>40</v>
      </c>
      <c r="I30" s="89" t="s">
        <v>40</v>
      </c>
      <c r="J30" s="75">
        <f>D30</f>
        <v>3389</v>
      </c>
      <c r="K30" s="89">
        <f t="shared" si="6"/>
        <v>107.17900063251106</v>
      </c>
      <c r="L30" s="75">
        <v>47</v>
      </c>
      <c r="M30" s="75" t="s">
        <v>95</v>
      </c>
      <c r="N30" s="75">
        <v>18</v>
      </c>
      <c r="O30" s="89">
        <f t="shared" si="7"/>
        <v>19.35483870967742</v>
      </c>
      <c r="P30" s="75">
        <f>N30-L30</f>
        <v>-29</v>
      </c>
      <c r="Q30" s="89" t="s">
        <v>40</v>
      </c>
      <c r="R30" s="75">
        <f t="shared" si="1"/>
        <v>3360</v>
      </c>
      <c r="S30" s="89">
        <f t="shared" si="10"/>
        <v>103.2258064516129</v>
      </c>
      <c r="T30" s="75">
        <v>3205</v>
      </c>
      <c r="U30" s="89">
        <f t="shared" si="11"/>
        <v>103.35375685262818</v>
      </c>
      <c r="V30" s="75"/>
      <c r="W30" s="89"/>
      <c r="X30" s="75">
        <f t="shared" si="2"/>
        <v>155</v>
      </c>
      <c r="Y30" s="89">
        <f t="shared" si="12"/>
        <v>100.64935064935065</v>
      </c>
      <c r="Z30" s="75"/>
      <c r="AA30" s="89"/>
      <c r="AB30" s="75"/>
      <c r="AC30" s="89"/>
      <c r="AD30" s="89"/>
      <c r="AE30" s="89"/>
      <c r="AF30" s="89"/>
      <c r="AG30" s="89"/>
      <c r="AH30" s="89"/>
      <c r="AI30" s="89"/>
      <c r="AJ30" s="33">
        <v>47</v>
      </c>
      <c r="AK30" s="179" t="s">
        <v>95</v>
      </c>
      <c r="AL30" s="172" t="s">
        <v>243</v>
      </c>
      <c r="AM30" s="110" t="s">
        <v>243</v>
      </c>
      <c r="AN30" s="110" t="s">
        <v>243</v>
      </c>
      <c r="AO30" s="110" t="s">
        <v>243</v>
      </c>
      <c r="AP30" s="33" t="s">
        <v>40</v>
      </c>
      <c r="AQ30" s="158" t="s">
        <v>40</v>
      </c>
      <c r="AR30" s="14"/>
      <c r="AS30" s="14"/>
      <c r="AT30" s="14"/>
      <c r="AU30" s="14"/>
      <c r="AV30" s="14"/>
      <c r="AW30" s="14"/>
      <c r="AX30" s="14"/>
      <c r="AY30" s="14"/>
      <c r="AZ30" s="14"/>
    </row>
    <row r="31" spans="1:52" ht="12" hidden="1" customHeight="1">
      <c r="A31" s="14"/>
      <c r="B31" s="38" t="s">
        <v>119</v>
      </c>
      <c r="C31" s="54" t="s">
        <v>120</v>
      </c>
      <c r="D31" s="72">
        <v>3360</v>
      </c>
      <c r="E31" s="89">
        <f t="shared" si="5"/>
        <v>108.52713178294573</v>
      </c>
      <c r="F31" s="75">
        <v>1</v>
      </c>
      <c r="G31" s="89">
        <f>F31/F19*100</f>
        <v>100</v>
      </c>
      <c r="H31" s="75" t="s">
        <v>40</v>
      </c>
      <c r="I31" s="89" t="s">
        <v>40</v>
      </c>
      <c r="J31" s="75">
        <f t="shared" si="0"/>
        <v>3359</v>
      </c>
      <c r="K31" s="89">
        <f t="shared" si="6"/>
        <v>108.52988691437804</v>
      </c>
      <c r="L31" s="75">
        <v>62</v>
      </c>
      <c r="M31" s="75" t="s">
        <v>95</v>
      </c>
      <c r="N31" s="75">
        <v>18</v>
      </c>
      <c r="O31" s="89">
        <f t="shared" si="7"/>
        <v>600</v>
      </c>
      <c r="P31" s="75">
        <f>N31-L31</f>
        <v>-44</v>
      </c>
      <c r="Q31" s="75" t="s">
        <v>95</v>
      </c>
      <c r="R31" s="75">
        <f t="shared" si="1"/>
        <v>3315</v>
      </c>
      <c r="S31" s="89">
        <f t="shared" si="10"/>
        <v>107.00451904454486</v>
      </c>
      <c r="T31" s="75">
        <v>3186</v>
      </c>
      <c r="U31" s="89">
        <f t="shared" si="11"/>
        <v>107.30885820141462</v>
      </c>
      <c r="V31" s="75"/>
      <c r="W31" s="89"/>
      <c r="X31" s="75">
        <f t="shared" si="2"/>
        <v>129</v>
      </c>
      <c r="Y31" s="89">
        <f t="shared" si="12"/>
        <v>100</v>
      </c>
      <c r="Z31" s="75"/>
      <c r="AA31" s="89"/>
      <c r="AB31" s="75"/>
      <c r="AC31" s="89"/>
      <c r="AD31" s="89"/>
      <c r="AE31" s="89"/>
      <c r="AF31" s="89"/>
      <c r="AG31" s="89"/>
      <c r="AH31" s="89"/>
      <c r="AI31" s="89"/>
      <c r="AJ31" s="33">
        <v>62</v>
      </c>
      <c r="AK31" s="179" t="s">
        <v>95</v>
      </c>
      <c r="AL31" s="172" t="s">
        <v>243</v>
      </c>
      <c r="AM31" s="110" t="s">
        <v>243</v>
      </c>
      <c r="AN31" s="110" t="s">
        <v>243</v>
      </c>
      <c r="AO31" s="110" t="s">
        <v>243</v>
      </c>
      <c r="AP31" s="33" t="s">
        <v>40</v>
      </c>
      <c r="AQ31" s="158" t="s">
        <v>40</v>
      </c>
      <c r="AR31" s="14"/>
      <c r="AS31" s="14"/>
      <c r="AT31" s="14"/>
      <c r="AU31" s="14"/>
      <c r="AV31" s="14"/>
      <c r="AW31" s="14"/>
      <c r="AX31" s="14"/>
      <c r="AY31" s="14"/>
      <c r="AZ31" s="14"/>
    </row>
    <row r="32" spans="1:52" ht="12" hidden="1" customHeight="1">
      <c r="A32" s="14"/>
      <c r="B32" s="38" t="s">
        <v>106</v>
      </c>
      <c r="C32" s="54" t="s">
        <v>107</v>
      </c>
      <c r="D32" s="72">
        <v>3175</v>
      </c>
      <c r="E32" s="89">
        <f t="shared" si="5"/>
        <v>111.99294532627866</v>
      </c>
      <c r="F32" s="75" t="s">
        <v>40</v>
      </c>
      <c r="G32" s="75" t="s">
        <v>95</v>
      </c>
      <c r="H32" s="75" t="s">
        <v>40</v>
      </c>
      <c r="I32" s="89" t="s">
        <v>40</v>
      </c>
      <c r="J32" s="75">
        <f>D32</f>
        <v>3175</v>
      </c>
      <c r="K32" s="89">
        <f t="shared" si="6"/>
        <v>111.99294532627866</v>
      </c>
      <c r="L32" s="75">
        <v>93</v>
      </c>
      <c r="M32" s="75" t="s">
        <v>95</v>
      </c>
      <c r="N32" s="75">
        <v>9</v>
      </c>
      <c r="O32" s="89">
        <f t="shared" si="7"/>
        <v>19.148936170212767</v>
      </c>
      <c r="P32" s="75">
        <f t="shared" si="8"/>
        <v>-84</v>
      </c>
      <c r="Q32" s="89" t="s">
        <v>40</v>
      </c>
      <c r="R32" s="75">
        <f t="shared" si="1"/>
        <v>3091</v>
      </c>
      <c r="S32" s="89">
        <f t="shared" si="10"/>
        <v>107.25190839694656</v>
      </c>
      <c r="T32" s="75">
        <v>2970</v>
      </c>
      <c r="U32" s="89">
        <f t="shared" si="11"/>
        <v>107.45296671490594</v>
      </c>
      <c r="V32" s="75"/>
      <c r="W32" s="89"/>
      <c r="X32" s="75">
        <f t="shared" si="2"/>
        <v>121</v>
      </c>
      <c r="Y32" s="89">
        <f t="shared" si="12"/>
        <v>102.54237288135593</v>
      </c>
      <c r="Z32" s="75"/>
      <c r="AA32" s="89"/>
      <c r="AB32" s="75"/>
      <c r="AC32" s="89"/>
      <c r="AD32" s="89"/>
      <c r="AE32" s="89"/>
      <c r="AF32" s="89"/>
      <c r="AG32" s="89"/>
      <c r="AH32" s="89"/>
      <c r="AI32" s="89"/>
      <c r="AJ32" s="33">
        <v>93</v>
      </c>
      <c r="AK32" s="179" t="s">
        <v>95</v>
      </c>
      <c r="AL32" s="172" t="s">
        <v>243</v>
      </c>
      <c r="AM32" s="110" t="s">
        <v>243</v>
      </c>
      <c r="AN32" s="110" t="s">
        <v>243</v>
      </c>
      <c r="AO32" s="110" t="s">
        <v>243</v>
      </c>
      <c r="AP32" s="33" t="s">
        <v>40</v>
      </c>
      <c r="AQ32" s="158" t="s">
        <v>40</v>
      </c>
      <c r="AR32" s="14"/>
      <c r="AS32" s="14"/>
      <c r="AT32" s="14"/>
      <c r="AU32" s="14"/>
      <c r="AV32" s="14"/>
      <c r="AW32" s="14"/>
      <c r="AX32" s="14"/>
      <c r="AY32" s="14"/>
      <c r="AZ32" s="14"/>
    </row>
    <row r="33" spans="1:43" ht="12" hidden="1" customHeight="1">
      <c r="A33" s="14"/>
      <c r="B33" s="39" t="s">
        <v>108</v>
      </c>
      <c r="C33" s="56" t="s">
        <v>109</v>
      </c>
      <c r="D33" s="73">
        <v>3569</v>
      </c>
      <c r="E33" s="93">
        <f t="shared" si="5"/>
        <v>111.95106649937266</v>
      </c>
      <c r="F33" s="76">
        <v>3</v>
      </c>
      <c r="G33" s="76" t="s">
        <v>95</v>
      </c>
      <c r="H33" s="76" t="s">
        <v>40</v>
      </c>
      <c r="I33" s="93" t="s">
        <v>40</v>
      </c>
      <c r="J33" s="76">
        <f t="shared" si="0"/>
        <v>3566</v>
      </c>
      <c r="K33" s="93">
        <f t="shared" si="6"/>
        <v>111.85696361355082</v>
      </c>
      <c r="L33" s="76">
        <v>139</v>
      </c>
      <c r="M33" s="76" t="s">
        <v>95</v>
      </c>
      <c r="N33" s="76">
        <v>18</v>
      </c>
      <c r="O33" s="93">
        <f t="shared" si="7"/>
        <v>35.294117647058826</v>
      </c>
      <c r="P33" s="76">
        <f t="shared" si="8"/>
        <v>-121</v>
      </c>
      <c r="Q33" s="93" t="s">
        <v>40</v>
      </c>
      <c r="R33" s="76">
        <f t="shared" si="1"/>
        <v>3445</v>
      </c>
      <c r="S33" s="93">
        <f t="shared" si="10"/>
        <v>106.35998765050942</v>
      </c>
      <c r="T33" s="76">
        <v>3309</v>
      </c>
      <c r="U33" s="93">
        <f t="shared" si="11"/>
        <v>107.01811125485123</v>
      </c>
      <c r="V33" s="76"/>
      <c r="W33" s="93"/>
      <c r="X33" s="76">
        <f t="shared" si="2"/>
        <v>136</v>
      </c>
      <c r="Y33" s="93">
        <f t="shared" si="12"/>
        <v>92.517006802721085</v>
      </c>
      <c r="Z33" s="76"/>
      <c r="AA33" s="93"/>
      <c r="AB33" s="76"/>
      <c r="AC33" s="93"/>
      <c r="AD33" s="93"/>
      <c r="AE33" s="93"/>
      <c r="AF33" s="93"/>
      <c r="AG33" s="93"/>
      <c r="AH33" s="93"/>
      <c r="AI33" s="93"/>
      <c r="AJ33" s="126">
        <v>140</v>
      </c>
      <c r="AK33" s="180" t="s">
        <v>95</v>
      </c>
      <c r="AL33" s="173" t="s">
        <v>243</v>
      </c>
      <c r="AM33" s="174" t="s">
        <v>243</v>
      </c>
      <c r="AN33" s="174" t="s">
        <v>243</v>
      </c>
      <c r="AO33" s="174" t="s">
        <v>243</v>
      </c>
      <c r="AP33" s="126" t="s">
        <v>40</v>
      </c>
      <c r="AQ33" s="159" t="s">
        <v>40</v>
      </c>
    </row>
    <row r="34" spans="1:43" s="15" customFormat="1" ht="12" hidden="1" customHeight="1">
      <c r="A34" s="13"/>
      <c r="B34" s="37" t="s">
        <v>121</v>
      </c>
      <c r="C34" s="54" t="s">
        <v>122</v>
      </c>
      <c r="D34" s="74">
        <v>3624</v>
      </c>
      <c r="E34" s="95">
        <f t="shared" si="5"/>
        <v>107.53709198813057</v>
      </c>
      <c r="F34" s="75" t="s">
        <v>40</v>
      </c>
      <c r="G34" s="75" t="s">
        <v>95</v>
      </c>
      <c r="H34" s="75" t="s">
        <v>40</v>
      </c>
      <c r="I34" s="89" t="s">
        <v>40</v>
      </c>
      <c r="J34" s="75">
        <f>D34</f>
        <v>3624</v>
      </c>
      <c r="K34" s="89">
        <f t="shared" si="6"/>
        <v>107.53709198813057</v>
      </c>
      <c r="L34" s="75">
        <v>216</v>
      </c>
      <c r="M34" s="89">
        <f>L34/L22*100</f>
        <v>1800</v>
      </c>
      <c r="N34" s="77">
        <v>18</v>
      </c>
      <c r="O34" s="95">
        <f t="shared" si="7"/>
        <v>20.930232558139537</v>
      </c>
      <c r="P34" s="77">
        <f t="shared" si="8"/>
        <v>-198</v>
      </c>
      <c r="Q34" s="95" t="s">
        <v>40</v>
      </c>
      <c r="R34" s="77">
        <f t="shared" si="1"/>
        <v>3426</v>
      </c>
      <c r="S34" s="95">
        <f t="shared" si="10"/>
        <v>99.477351916376307</v>
      </c>
      <c r="T34" s="77">
        <v>3306</v>
      </c>
      <c r="U34" s="95">
        <f t="shared" si="11"/>
        <v>99.939540507859732</v>
      </c>
      <c r="V34" s="77"/>
      <c r="W34" s="95"/>
      <c r="X34" s="77">
        <f t="shared" si="2"/>
        <v>120</v>
      </c>
      <c r="Y34" s="95">
        <f t="shared" si="12"/>
        <v>88.235294117647058</v>
      </c>
      <c r="Z34" s="77"/>
      <c r="AA34" s="95"/>
      <c r="AB34" s="77"/>
      <c r="AC34" s="95"/>
      <c r="AD34" s="95"/>
      <c r="AE34" s="95"/>
      <c r="AF34" s="95"/>
      <c r="AG34" s="95"/>
      <c r="AH34" s="95"/>
      <c r="AI34" s="95"/>
      <c r="AJ34" s="30">
        <v>216</v>
      </c>
      <c r="AK34" s="179" t="s">
        <v>95</v>
      </c>
      <c r="AL34" s="175" t="s">
        <v>243</v>
      </c>
      <c r="AM34" s="169" t="s">
        <v>243</v>
      </c>
      <c r="AN34" s="169" t="s">
        <v>243</v>
      </c>
      <c r="AO34" s="169" t="s">
        <v>243</v>
      </c>
      <c r="AP34" s="30" t="s">
        <v>40</v>
      </c>
      <c r="AQ34" s="160" t="s">
        <v>40</v>
      </c>
    </row>
    <row r="35" spans="1:43" s="15" customFormat="1" ht="12" hidden="1" customHeight="1">
      <c r="A35" s="13"/>
      <c r="B35" s="38" t="s">
        <v>112</v>
      </c>
      <c r="C35" s="54" t="s">
        <v>113</v>
      </c>
      <c r="D35" s="72">
        <v>3975</v>
      </c>
      <c r="E35" s="89">
        <f t="shared" si="5"/>
        <v>109.62493105350248</v>
      </c>
      <c r="F35" s="75" t="s">
        <v>40</v>
      </c>
      <c r="G35" s="75" t="s">
        <v>95</v>
      </c>
      <c r="H35" s="75" t="s">
        <v>40</v>
      </c>
      <c r="I35" s="89" t="s">
        <v>40</v>
      </c>
      <c r="J35" s="75">
        <f>D35</f>
        <v>3975</v>
      </c>
      <c r="K35" s="89">
        <f t="shared" si="6"/>
        <v>109.62493105350248</v>
      </c>
      <c r="L35" s="75">
        <v>244</v>
      </c>
      <c r="M35" s="89">
        <f>L35/L23*100</f>
        <v>2033.3333333333333</v>
      </c>
      <c r="N35" s="75">
        <v>18</v>
      </c>
      <c r="O35" s="89">
        <f t="shared" si="7"/>
        <v>50</v>
      </c>
      <c r="P35" s="75">
        <f t="shared" si="8"/>
        <v>-226</v>
      </c>
      <c r="Q35" s="75" t="s">
        <v>95</v>
      </c>
      <c r="R35" s="75">
        <f t="shared" si="1"/>
        <v>3749</v>
      </c>
      <c r="S35" s="89">
        <f t="shared" si="10"/>
        <v>102.71232876712328</v>
      </c>
      <c r="T35" s="75">
        <v>3632</v>
      </c>
      <c r="U35" s="89">
        <f t="shared" si="11"/>
        <v>103.09395401646324</v>
      </c>
      <c r="V35" s="75"/>
      <c r="W35" s="89"/>
      <c r="X35" s="75">
        <f t="shared" si="2"/>
        <v>117</v>
      </c>
      <c r="Y35" s="89">
        <f t="shared" si="12"/>
        <v>92.125984251968504</v>
      </c>
      <c r="Z35" s="75"/>
      <c r="AA35" s="89"/>
      <c r="AB35" s="75"/>
      <c r="AC35" s="89"/>
      <c r="AD35" s="89"/>
      <c r="AE35" s="89"/>
      <c r="AF35" s="89"/>
      <c r="AG35" s="89"/>
      <c r="AH35" s="89"/>
      <c r="AI35" s="89"/>
      <c r="AJ35" s="33">
        <v>244</v>
      </c>
      <c r="AK35" s="179" t="s">
        <v>95</v>
      </c>
      <c r="AL35" s="172" t="s">
        <v>243</v>
      </c>
      <c r="AM35" s="110" t="s">
        <v>243</v>
      </c>
      <c r="AN35" s="110" t="s">
        <v>243</v>
      </c>
      <c r="AO35" s="110" t="s">
        <v>243</v>
      </c>
      <c r="AP35" s="33" t="s">
        <v>40</v>
      </c>
      <c r="AQ35" s="158" t="s">
        <v>40</v>
      </c>
    </row>
    <row r="36" spans="1:43" s="15" customFormat="1" ht="12" hidden="1" customHeight="1">
      <c r="A36" s="13"/>
      <c r="B36" s="38" t="s">
        <v>114</v>
      </c>
      <c r="C36" s="54" t="s">
        <v>115</v>
      </c>
      <c r="D36" s="72">
        <v>3788</v>
      </c>
      <c r="E36" s="89">
        <f t="shared" si="5"/>
        <v>110.37296037296038</v>
      </c>
      <c r="F36" s="75" t="s">
        <v>40</v>
      </c>
      <c r="G36" s="75" t="s">
        <v>95</v>
      </c>
      <c r="H36" s="75" t="s">
        <v>40</v>
      </c>
      <c r="I36" s="89" t="s">
        <v>40</v>
      </c>
      <c r="J36" s="75">
        <f>D36</f>
        <v>3788</v>
      </c>
      <c r="K36" s="89">
        <f t="shared" si="6"/>
        <v>110.37296037296038</v>
      </c>
      <c r="L36" s="75">
        <v>184</v>
      </c>
      <c r="M36" s="75" t="s">
        <v>95</v>
      </c>
      <c r="N36" s="75">
        <v>18</v>
      </c>
      <c r="O36" s="89">
        <f t="shared" si="7"/>
        <v>21.176470588235293</v>
      </c>
      <c r="P36" s="75">
        <f t="shared" si="8"/>
        <v>-166</v>
      </c>
      <c r="Q36" s="75" t="s">
        <v>95</v>
      </c>
      <c r="R36" s="75">
        <f t="shared" si="1"/>
        <v>3622</v>
      </c>
      <c r="S36" s="89">
        <f t="shared" si="10"/>
        <v>102.98549900483367</v>
      </c>
      <c r="T36" s="75">
        <v>3505</v>
      </c>
      <c r="U36" s="89">
        <f t="shared" si="11"/>
        <v>103.4839090640685</v>
      </c>
      <c r="V36" s="75"/>
      <c r="W36" s="89"/>
      <c r="X36" s="75">
        <f t="shared" si="2"/>
        <v>117</v>
      </c>
      <c r="Y36" s="89">
        <f t="shared" si="12"/>
        <v>90</v>
      </c>
      <c r="Z36" s="75"/>
      <c r="AA36" s="89"/>
      <c r="AB36" s="75"/>
      <c r="AC36" s="89"/>
      <c r="AD36" s="89"/>
      <c r="AE36" s="89"/>
      <c r="AF36" s="89"/>
      <c r="AG36" s="89"/>
      <c r="AH36" s="89"/>
      <c r="AI36" s="89"/>
      <c r="AJ36" s="33">
        <v>202</v>
      </c>
      <c r="AK36" s="179" t="s">
        <v>95</v>
      </c>
      <c r="AL36" s="172" t="s">
        <v>243</v>
      </c>
      <c r="AM36" s="110" t="s">
        <v>243</v>
      </c>
      <c r="AN36" s="110" t="s">
        <v>243</v>
      </c>
      <c r="AO36" s="110" t="s">
        <v>243</v>
      </c>
      <c r="AP36" s="33" t="s">
        <v>40</v>
      </c>
      <c r="AQ36" s="158" t="s">
        <v>40</v>
      </c>
    </row>
    <row r="37" spans="1:43" s="15" customFormat="1" ht="12" hidden="1" customHeight="1">
      <c r="A37" s="13"/>
      <c r="B37" s="38" t="s">
        <v>116</v>
      </c>
      <c r="C37" s="54" t="s">
        <v>117</v>
      </c>
      <c r="D37" s="72">
        <v>3822</v>
      </c>
      <c r="E37" s="89">
        <f t="shared" si="5"/>
        <v>111.81977764774722</v>
      </c>
      <c r="F37" s="75" t="s">
        <v>40</v>
      </c>
      <c r="G37" s="75" t="s">
        <v>95</v>
      </c>
      <c r="H37" s="75" t="s">
        <v>40</v>
      </c>
      <c r="I37" s="89" t="s">
        <v>40</v>
      </c>
      <c r="J37" s="75">
        <f>D37</f>
        <v>3822</v>
      </c>
      <c r="K37" s="89">
        <f t="shared" si="6"/>
        <v>111.81977764774722</v>
      </c>
      <c r="L37" s="75">
        <v>92</v>
      </c>
      <c r="M37" s="75" t="s">
        <v>95</v>
      </c>
      <c r="N37" s="78">
        <v>0</v>
      </c>
      <c r="O37" s="75" t="s">
        <v>95</v>
      </c>
      <c r="P37" s="75">
        <f>N37-L37</f>
        <v>-92</v>
      </c>
      <c r="Q37" s="75" t="str">
        <f>O37</f>
        <v>－</v>
      </c>
      <c r="R37" s="75">
        <f t="shared" si="1"/>
        <v>3730</v>
      </c>
      <c r="S37" s="89">
        <f t="shared" si="10"/>
        <v>105.75559965976751</v>
      </c>
      <c r="T37" s="75">
        <v>3602</v>
      </c>
      <c r="U37" s="89">
        <f t="shared" si="11"/>
        <v>106.34780041334515</v>
      </c>
      <c r="V37" s="75"/>
      <c r="W37" s="89"/>
      <c r="X37" s="75">
        <f t="shared" si="2"/>
        <v>128</v>
      </c>
      <c r="Y37" s="89">
        <f t="shared" si="12"/>
        <v>91.428571428571431</v>
      </c>
      <c r="Z37" s="75"/>
      <c r="AA37" s="89"/>
      <c r="AB37" s="75"/>
      <c r="AC37" s="89"/>
      <c r="AD37" s="89"/>
      <c r="AE37" s="89"/>
      <c r="AF37" s="89"/>
      <c r="AG37" s="89"/>
      <c r="AH37" s="89"/>
      <c r="AI37" s="89"/>
      <c r="AJ37" s="33">
        <v>92</v>
      </c>
      <c r="AK37" s="179" t="s">
        <v>95</v>
      </c>
      <c r="AL37" s="172" t="s">
        <v>243</v>
      </c>
      <c r="AM37" s="110" t="s">
        <v>243</v>
      </c>
      <c r="AN37" s="110" t="s">
        <v>243</v>
      </c>
      <c r="AO37" s="110" t="s">
        <v>243</v>
      </c>
      <c r="AP37" s="33" t="s">
        <v>40</v>
      </c>
      <c r="AQ37" s="158" t="s">
        <v>40</v>
      </c>
    </row>
    <row r="38" spans="1:43" s="15" customFormat="1" ht="12" hidden="1" customHeight="1">
      <c r="A38" s="13"/>
      <c r="B38" s="38" t="s">
        <v>118</v>
      </c>
      <c r="C38" s="54" t="s">
        <v>94</v>
      </c>
      <c r="D38" s="72">
        <v>3566</v>
      </c>
      <c r="E38" s="89">
        <f t="shared" si="5"/>
        <v>106.60687593423019</v>
      </c>
      <c r="F38" s="75">
        <v>5</v>
      </c>
      <c r="G38" s="89">
        <f>F38/F26*100</f>
        <v>71.428571428571431</v>
      </c>
      <c r="H38" s="75" t="s">
        <v>40</v>
      </c>
      <c r="I38" s="89" t="s">
        <v>40</v>
      </c>
      <c r="J38" s="75">
        <f t="shared" si="0"/>
        <v>3561</v>
      </c>
      <c r="K38" s="89">
        <f t="shared" si="6"/>
        <v>106.68064709406831</v>
      </c>
      <c r="L38" s="75">
        <v>253</v>
      </c>
      <c r="M38" s="89">
        <f>L38/L26*100</f>
        <v>872.41379310344826</v>
      </c>
      <c r="N38" s="75">
        <v>9</v>
      </c>
      <c r="O38" s="89">
        <f>N38/N26*100</f>
        <v>100</v>
      </c>
      <c r="P38" s="75">
        <f t="shared" si="8"/>
        <v>-244</v>
      </c>
      <c r="Q38" s="89">
        <f t="shared" ref="Q38:Q39" si="14">P38/P26*100</f>
        <v>1220</v>
      </c>
      <c r="R38" s="75">
        <f t="shared" si="1"/>
        <v>3317</v>
      </c>
      <c r="S38" s="89">
        <f t="shared" si="10"/>
        <v>99.969861362266414</v>
      </c>
      <c r="T38" s="75">
        <v>3205</v>
      </c>
      <c r="U38" s="89">
        <f t="shared" si="11"/>
        <v>100.72281583909491</v>
      </c>
      <c r="V38" s="75"/>
      <c r="W38" s="89"/>
      <c r="X38" s="75">
        <f t="shared" si="2"/>
        <v>112</v>
      </c>
      <c r="Y38" s="89">
        <f t="shared" si="12"/>
        <v>82.35294117647058</v>
      </c>
      <c r="Z38" s="75"/>
      <c r="AA38" s="89"/>
      <c r="AB38" s="75"/>
      <c r="AC38" s="89"/>
      <c r="AD38" s="89"/>
      <c r="AE38" s="89"/>
      <c r="AF38" s="89"/>
      <c r="AG38" s="89"/>
      <c r="AH38" s="89"/>
      <c r="AI38" s="89"/>
      <c r="AJ38" s="33">
        <v>253</v>
      </c>
      <c r="AK38" s="153">
        <f>AJ38/AJ26*100</f>
        <v>872.41379310344826</v>
      </c>
      <c r="AL38" s="172" t="s">
        <v>243</v>
      </c>
      <c r="AM38" s="110" t="s">
        <v>243</v>
      </c>
      <c r="AN38" s="110" t="s">
        <v>243</v>
      </c>
      <c r="AO38" s="110" t="s">
        <v>243</v>
      </c>
      <c r="AP38" s="33" t="s">
        <v>40</v>
      </c>
      <c r="AQ38" s="158" t="s">
        <v>40</v>
      </c>
    </row>
    <row r="39" spans="1:43" s="15" customFormat="1" ht="12" hidden="1" customHeight="1">
      <c r="A39" s="13"/>
      <c r="B39" s="38" t="s">
        <v>96</v>
      </c>
      <c r="C39" s="54" t="s">
        <v>97</v>
      </c>
      <c r="D39" s="72">
        <v>3463</v>
      </c>
      <c r="E39" s="89">
        <f t="shared" si="5"/>
        <v>111.81788827897965</v>
      </c>
      <c r="F39" s="75">
        <v>6</v>
      </c>
      <c r="G39" s="75" t="s">
        <v>95</v>
      </c>
      <c r="H39" s="75" t="s">
        <v>40</v>
      </c>
      <c r="I39" s="89" t="s">
        <v>40</v>
      </c>
      <c r="J39" s="75">
        <f t="shared" si="0"/>
        <v>3457</v>
      </c>
      <c r="K39" s="89">
        <f t="shared" si="6"/>
        <v>111.62415240555377</v>
      </c>
      <c r="L39" s="75">
        <v>15</v>
      </c>
      <c r="M39" s="75" t="s">
        <v>95</v>
      </c>
      <c r="N39" s="75">
        <v>58</v>
      </c>
      <c r="O39" s="89">
        <f>N39/N27*100</f>
        <v>38.926174496644293</v>
      </c>
      <c r="P39" s="75">
        <f t="shared" si="8"/>
        <v>43</v>
      </c>
      <c r="Q39" s="89">
        <f t="shared" si="14"/>
        <v>28.859060402684566</v>
      </c>
      <c r="R39" s="75">
        <f t="shared" si="1"/>
        <v>3500</v>
      </c>
      <c r="S39" s="89">
        <f t="shared" si="10"/>
        <v>107.82501540357363</v>
      </c>
      <c r="T39" s="75">
        <v>3391</v>
      </c>
      <c r="U39" s="89">
        <f t="shared" si="11"/>
        <v>109.00032144005142</v>
      </c>
      <c r="V39" s="75"/>
      <c r="W39" s="89"/>
      <c r="X39" s="75">
        <f t="shared" si="2"/>
        <v>109</v>
      </c>
      <c r="Y39" s="89">
        <f t="shared" si="12"/>
        <v>80.740740740740748</v>
      </c>
      <c r="Z39" s="75"/>
      <c r="AA39" s="89"/>
      <c r="AB39" s="75"/>
      <c r="AC39" s="89"/>
      <c r="AD39" s="89"/>
      <c r="AE39" s="89"/>
      <c r="AF39" s="89"/>
      <c r="AG39" s="89"/>
      <c r="AH39" s="89"/>
      <c r="AI39" s="89"/>
      <c r="AJ39" s="33">
        <v>0</v>
      </c>
      <c r="AK39" s="179" t="s">
        <v>95</v>
      </c>
      <c r="AL39" s="172" t="s">
        <v>243</v>
      </c>
      <c r="AM39" s="110" t="s">
        <v>243</v>
      </c>
      <c r="AN39" s="110" t="s">
        <v>243</v>
      </c>
      <c r="AO39" s="110" t="s">
        <v>243</v>
      </c>
      <c r="AP39" s="33" t="s">
        <v>40</v>
      </c>
      <c r="AQ39" s="158" t="s">
        <v>40</v>
      </c>
    </row>
    <row r="40" spans="1:43" s="15" customFormat="1" ht="12" hidden="1" customHeight="1">
      <c r="A40" s="13"/>
      <c r="B40" s="38" t="s">
        <v>98</v>
      </c>
      <c r="C40" s="54" t="s">
        <v>99</v>
      </c>
      <c r="D40" s="72">
        <v>3622</v>
      </c>
      <c r="E40" s="89">
        <f t="shared" si="5"/>
        <v>109.75757575757576</v>
      </c>
      <c r="F40" s="75">
        <v>6</v>
      </c>
      <c r="G40" s="75" t="s">
        <v>95</v>
      </c>
      <c r="H40" s="75" t="s">
        <v>40</v>
      </c>
      <c r="I40" s="89" t="s">
        <v>40</v>
      </c>
      <c r="J40" s="75">
        <f t="shared" si="0"/>
        <v>3616</v>
      </c>
      <c r="K40" s="89">
        <f t="shared" si="6"/>
        <v>109.57575757575756</v>
      </c>
      <c r="L40" s="75">
        <v>110</v>
      </c>
      <c r="M40" s="75" t="s">
        <v>95</v>
      </c>
      <c r="N40" s="78">
        <v>0</v>
      </c>
      <c r="O40" s="75" t="s">
        <v>95</v>
      </c>
      <c r="P40" s="75">
        <f>N40-L40</f>
        <v>-110</v>
      </c>
      <c r="Q40" s="75" t="s">
        <v>95</v>
      </c>
      <c r="R40" s="75">
        <f t="shared" si="1"/>
        <v>3506</v>
      </c>
      <c r="S40" s="89">
        <f t="shared" si="10"/>
        <v>98.704954954954957</v>
      </c>
      <c r="T40" s="75">
        <v>3391</v>
      </c>
      <c r="U40" s="89">
        <f t="shared" si="11"/>
        <v>99.239098624524431</v>
      </c>
      <c r="V40" s="75"/>
      <c r="W40" s="89"/>
      <c r="X40" s="75">
        <f t="shared" si="2"/>
        <v>115</v>
      </c>
      <c r="Y40" s="89">
        <f t="shared" si="12"/>
        <v>85.18518518518519</v>
      </c>
      <c r="Z40" s="75"/>
      <c r="AA40" s="89"/>
      <c r="AB40" s="75"/>
      <c r="AC40" s="89"/>
      <c r="AD40" s="89"/>
      <c r="AE40" s="89"/>
      <c r="AF40" s="89"/>
      <c r="AG40" s="89"/>
      <c r="AH40" s="89"/>
      <c r="AI40" s="89"/>
      <c r="AJ40" s="33">
        <v>76</v>
      </c>
      <c r="AK40" s="179" t="s">
        <v>95</v>
      </c>
      <c r="AL40" s="172" t="s">
        <v>243</v>
      </c>
      <c r="AM40" s="110" t="s">
        <v>243</v>
      </c>
      <c r="AN40" s="110" t="s">
        <v>243</v>
      </c>
      <c r="AO40" s="110" t="s">
        <v>243</v>
      </c>
      <c r="AP40" s="33" t="s">
        <v>40</v>
      </c>
      <c r="AQ40" s="158" t="s">
        <v>40</v>
      </c>
    </row>
    <row r="41" spans="1:43" s="15" customFormat="1" ht="12" hidden="1" customHeight="1">
      <c r="A41" s="13"/>
      <c r="B41" s="38" t="s">
        <v>100</v>
      </c>
      <c r="C41" s="54" t="s">
        <v>101</v>
      </c>
      <c r="D41" s="72">
        <v>3472</v>
      </c>
      <c r="E41" s="89">
        <f t="shared" si="5"/>
        <v>104.83091787439614</v>
      </c>
      <c r="F41" s="75">
        <v>1</v>
      </c>
      <c r="G41" s="75" t="s">
        <v>95</v>
      </c>
      <c r="H41" s="75" t="s">
        <v>40</v>
      </c>
      <c r="I41" s="89" t="s">
        <v>40</v>
      </c>
      <c r="J41" s="75">
        <f t="shared" si="0"/>
        <v>3471</v>
      </c>
      <c r="K41" s="89">
        <f t="shared" si="6"/>
        <v>104.80072463768116</v>
      </c>
      <c r="L41" s="75" t="s">
        <v>40</v>
      </c>
      <c r="M41" s="75" t="s">
        <v>95</v>
      </c>
      <c r="N41" s="78">
        <v>0</v>
      </c>
      <c r="O41" s="75" t="s">
        <v>95</v>
      </c>
      <c r="P41" s="78">
        <v>0</v>
      </c>
      <c r="Q41" s="75" t="s">
        <v>95</v>
      </c>
      <c r="R41" s="75">
        <f>J41+P41</f>
        <v>3471</v>
      </c>
      <c r="S41" s="89">
        <f t="shared" si="10"/>
        <v>103.39588918677391</v>
      </c>
      <c r="T41" s="75">
        <v>3346</v>
      </c>
      <c r="U41" s="89">
        <f t="shared" si="11"/>
        <v>103.71977681339119</v>
      </c>
      <c r="V41" s="75"/>
      <c r="W41" s="89"/>
      <c r="X41" s="75">
        <f t="shared" si="2"/>
        <v>125</v>
      </c>
      <c r="Y41" s="89">
        <f t="shared" si="12"/>
        <v>95.419847328244273</v>
      </c>
      <c r="Z41" s="75"/>
      <c r="AA41" s="89"/>
      <c r="AB41" s="75"/>
      <c r="AC41" s="89"/>
      <c r="AD41" s="89"/>
      <c r="AE41" s="89"/>
      <c r="AF41" s="89"/>
      <c r="AG41" s="89"/>
      <c r="AH41" s="89"/>
      <c r="AI41" s="89"/>
      <c r="AJ41" s="33">
        <v>0</v>
      </c>
      <c r="AK41" s="179" t="s">
        <v>95</v>
      </c>
      <c r="AL41" s="172" t="s">
        <v>243</v>
      </c>
      <c r="AM41" s="110" t="s">
        <v>243</v>
      </c>
      <c r="AN41" s="110" t="s">
        <v>243</v>
      </c>
      <c r="AO41" s="110" t="s">
        <v>243</v>
      </c>
      <c r="AP41" s="33" t="s">
        <v>40</v>
      </c>
      <c r="AQ41" s="158" t="s">
        <v>40</v>
      </c>
    </row>
    <row r="42" spans="1:43" s="15" customFormat="1" ht="12" hidden="1" customHeight="1">
      <c r="A42" s="13"/>
      <c r="B42" s="38" t="s">
        <v>102</v>
      </c>
      <c r="C42" s="54" t="s">
        <v>103</v>
      </c>
      <c r="D42" s="72">
        <v>3563</v>
      </c>
      <c r="E42" s="89">
        <f t="shared" si="5"/>
        <v>105.13425789318383</v>
      </c>
      <c r="F42" s="75" t="s">
        <v>40</v>
      </c>
      <c r="G42" s="75" t="s">
        <v>95</v>
      </c>
      <c r="H42" s="75" t="s">
        <v>40</v>
      </c>
      <c r="I42" s="89" t="s">
        <v>40</v>
      </c>
      <c r="J42" s="75">
        <f>D42</f>
        <v>3563</v>
      </c>
      <c r="K42" s="89">
        <f t="shared" si="6"/>
        <v>105.13425789318383</v>
      </c>
      <c r="L42" s="75">
        <v>190</v>
      </c>
      <c r="M42" s="89">
        <f>L42/L30*100</f>
        <v>404.25531914893622</v>
      </c>
      <c r="N42" s="78">
        <v>0</v>
      </c>
      <c r="O42" s="75" t="s">
        <v>95</v>
      </c>
      <c r="P42" s="75">
        <f t="shared" si="8"/>
        <v>-190</v>
      </c>
      <c r="Q42" s="89">
        <f>P42/P30*100</f>
        <v>655.17241379310349</v>
      </c>
      <c r="R42" s="75">
        <f t="shared" si="1"/>
        <v>3373</v>
      </c>
      <c r="S42" s="89">
        <f t="shared" si="10"/>
        <v>100.38690476190477</v>
      </c>
      <c r="T42" s="75">
        <v>3229</v>
      </c>
      <c r="U42" s="89">
        <f t="shared" si="11"/>
        <v>100.74882995319814</v>
      </c>
      <c r="V42" s="75"/>
      <c r="W42" s="89"/>
      <c r="X42" s="75">
        <f t="shared" si="2"/>
        <v>144</v>
      </c>
      <c r="Y42" s="89">
        <f t="shared" si="12"/>
        <v>92.903225806451616</v>
      </c>
      <c r="Z42" s="75"/>
      <c r="AA42" s="89"/>
      <c r="AB42" s="75"/>
      <c r="AC42" s="89"/>
      <c r="AD42" s="89"/>
      <c r="AE42" s="89"/>
      <c r="AF42" s="89"/>
      <c r="AG42" s="89"/>
      <c r="AH42" s="89"/>
      <c r="AI42" s="89"/>
      <c r="AJ42" s="33">
        <v>121</v>
      </c>
      <c r="AK42" s="153">
        <f>AJ42/AJ30*100</f>
        <v>257.44680851063828</v>
      </c>
      <c r="AL42" s="172" t="s">
        <v>243</v>
      </c>
      <c r="AM42" s="110" t="s">
        <v>243</v>
      </c>
      <c r="AN42" s="110" t="s">
        <v>243</v>
      </c>
      <c r="AO42" s="110" t="s">
        <v>243</v>
      </c>
      <c r="AP42" s="33" t="s">
        <v>40</v>
      </c>
      <c r="AQ42" s="158" t="s">
        <v>40</v>
      </c>
    </row>
    <row r="43" spans="1:43" s="15" customFormat="1" ht="12" hidden="1" customHeight="1">
      <c r="A43" s="13"/>
      <c r="B43" s="38" t="s">
        <v>123</v>
      </c>
      <c r="C43" s="54" t="s">
        <v>124</v>
      </c>
      <c r="D43" s="72">
        <v>3495</v>
      </c>
      <c r="E43" s="89">
        <f t="shared" si="5"/>
        <v>104.01785714285714</v>
      </c>
      <c r="F43" s="75" t="s">
        <v>40</v>
      </c>
      <c r="G43" s="75" t="s">
        <v>95</v>
      </c>
      <c r="H43" s="75" t="s">
        <v>40</v>
      </c>
      <c r="I43" s="89" t="s">
        <v>40</v>
      </c>
      <c r="J43" s="75">
        <f>D43</f>
        <v>3495</v>
      </c>
      <c r="K43" s="89">
        <f t="shared" si="6"/>
        <v>104.04882405477819</v>
      </c>
      <c r="L43" s="75">
        <v>199</v>
      </c>
      <c r="M43" s="89">
        <f>L43/L31*100</f>
        <v>320.96774193548384</v>
      </c>
      <c r="N43" s="78">
        <v>0</v>
      </c>
      <c r="O43" s="75" t="s">
        <v>95</v>
      </c>
      <c r="P43" s="75">
        <f t="shared" si="8"/>
        <v>-199</v>
      </c>
      <c r="Q43" s="89">
        <f>P43/P31*100</f>
        <v>452.27272727272725</v>
      </c>
      <c r="R43" s="75">
        <f t="shared" si="1"/>
        <v>3296</v>
      </c>
      <c r="S43" s="89">
        <f t="shared" si="10"/>
        <v>99.426847662141782</v>
      </c>
      <c r="T43" s="75">
        <v>3188</v>
      </c>
      <c r="U43" s="89">
        <f t="shared" si="11"/>
        <v>100.06277463904583</v>
      </c>
      <c r="V43" s="75"/>
      <c r="W43" s="89"/>
      <c r="X43" s="75">
        <f t="shared" si="2"/>
        <v>108</v>
      </c>
      <c r="Y43" s="89">
        <f t="shared" si="12"/>
        <v>83.720930232558146</v>
      </c>
      <c r="Z43" s="75"/>
      <c r="AA43" s="89"/>
      <c r="AB43" s="75"/>
      <c r="AC43" s="89"/>
      <c r="AD43" s="89"/>
      <c r="AE43" s="89"/>
      <c r="AF43" s="89"/>
      <c r="AG43" s="89"/>
      <c r="AH43" s="89"/>
      <c r="AI43" s="89"/>
      <c r="AJ43" s="33">
        <v>130</v>
      </c>
      <c r="AK43" s="153">
        <f>AJ43/AJ31*100</f>
        <v>209.67741935483869</v>
      </c>
      <c r="AL43" s="172" t="s">
        <v>243</v>
      </c>
      <c r="AM43" s="110" t="s">
        <v>243</v>
      </c>
      <c r="AN43" s="110" t="s">
        <v>243</v>
      </c>
      <c r="AO43" s="110" t="s">
        <v>243</v>
      </c>
      <c r="AP43" s="33" t="s">
        <v>40</v>
      </c>
      <c r="AQ43" s="158" t="s">
        <v>40</v>
      </c>
    </row>
    <row r="44" spans="1:43" s="15" customFormat="1" ht="12" hidden="1" customHeight="1">
      <c r="A44" s="13"/>
      <c r="B44" s="38" t="s">
        <v>106</v>
      </c>
      <c r="C44" s="54" t="s">
        <v>107</v>
      </c>
      <c r="D44" s="72">
        <v>3152</v>
      </c>
      <c r="E44" s="89">
        <f t="shared" si="5"/>
        <v>99.275590551181097</v>
      </c>
      <c r="F44" s="75" t="s">
        <v>40</v>
      </c>
      <c r="G44" s="75" t="s">
        <v>95</v>
      </c>
      <c r="H44" s="75" t="s">
        <v>40</v>
      </c>
      <c r="I44" s="89" t="s">
        <v>40</v>
      </c>
      <c r="J44" s="75">
        <f>D44</f>
        <v>3152</v>
      </c>
      <c r="K44" s="89">
        <f t="shared" si="6"/>
        <v>99.275590551181097</v>
      </c>
      <c r="L44" s="75" t="s">
        <v>40</v>
      </c>
      <c r="M44" s="75" t="s">
        <v>95</v>
      </c>
      <c r="N44" s="78">
        <v>0</v>
      </c>
      <c r="O44" s="75" t="s">
        <v>95</v>
      </c>
      <c r="P44" s="78">
        <v>0</v>
      </c>
      <c r="Q44" s="75" t="s">
        <v>95</v>
      </c>
      <c r="R44" s="75">
        <f t="shared" si="1"/>
        <v>3152</v>
      </c>
      <c r="S44" s="89">
        <f t="shared" si="10"/>
        <v>101.97347136848916</v>
      </c>
      <c r="T44" s="75">
        <v>3046</v>
      </c>
      <c r="U44" s="89">
        <f t="shared" si="11"/>
        <v>102.55892255892256</v>
      </c>
      <c r="V44" s="75"/>
      <c r="W44" s="89"/>
      <c r="X44" s="75">
        <f t="shared" si="2"/>
        <v>106</v>
      </c>
      <c r="Y44" s="89">
        <f t="shared" si="12"/>
        <v>87.603305785123965</v>
      </c>
      <c r="Z44" s="75"/>
      <c r="AA44" s="89"/>
      <c r="AB44" s="75"/>
      <c r="AC44" s="89"/>
      <c r="AD44" s="89"/>
      <c r="AE44" s="89"/>
      <c r="AF44" s="89"/>
      <c r="AG44" s="89"/>
      <c r="AH44" s="89"/>
      <c r="AI44" s="89"/>
      <c r="AJ44" s="33">
        <v>0</v>
      </c>
      <c r="AK44" s="179" t="s">
        <v>95</v>
      </c>
      <c r="AL44" s="172" t="s">
        <v>243</v>
      </c>
      <c r="AM44" s="110" t="s">
        <v>243</v>
      </c>
      <c r="AN44" s="110" t="s">
        <v>243</v>
      </c>
      <c r="AO44" s="110" t="s">
        <v>243</v>
      </c>
      <c r="AP44" s="33" t="s">
        <v>40</v>
      </c>
      <c r="AQ44" s="158" t="s">
        <v>40</v>
      </c>
    </row>
    <row r="45" spans="1:43" s="15" customFormat="1" ht="12" hidden="1" customHeight="1">
      <c r="A45" s="13"/>
      <c r="B45" s="39" t="s">
        <v>108</v>
      </c>
      <c r="C45" s="54" t="s">
        <v>109</v>
      </c>
      <c r="D45" s="73">
        <v>3521</v>
      </c>
      <c r="E45" s="93">
        <f t="shared" si="5"/>
        <v>98.655085458111515</v>
      </c>
      <c r="F45" s="76">
        <v>1</v>
      </c>
      <c r="G45" s="93">
        <f>F45/F33*100</f>
        <v>33.333333333333329</v>
      </c>
      <c r="H45" s="76" t="s">
        <v>40</v>
      </c>
      <c r="I45" s="93" t="s">
        <v>40</v>
      </c>
      <c r="J45" s="76">
        <f t="shared" si="0"/>
        <v>3520</v>
      </c>
      <c r="K45" s="93">
        <f t="shared" si="6"/>
        <v>98.710039259674716</v>
      </c>
      <c r="L45" s="76">
        <v>176</v>
      </c>
      <c r="M45" s="93">
        <f t="shared" ref="M45:M51" si="15">L45/L33*100</f>
        <v>126.61870503597122</v>
      </c>
      <c r="N45" s="79">
        <v>0</v>
      </c>
      <c r="O45" s="76" t="s">
        <v>95</v>
      </c>
      <c r="P45" s="76">
        <f>N45-L45</f>
        <v>-176</v>
      </c>
      <c r="Q45" s="93">
        <f t="shared" ref="Q45:Q51" si="16">P45/P33*100</f>
        <v>145.45454545454547</v>
      </c>
      <c r="R45" s="76">
        <f t="shared" si="1"/>
        <v>3344</v>
      </c>
      <c r="S45" s="93">
        <f t="shared" si="10"/>
        <v>97.068214804063857</v>
      </c>
      <c r="T45" s="76">
        <v>3226</v>
      </c>
      <c r="U45" s="93">
        <f t="shared" si="11"/>
        <v>97.491689332124508</v>
      </c>
      <c r="V45" s="76"/>
      <c r="W45" s="93"/>
      <c r="X45" s="76">
        <f t="shared" si="2"/>
        <v>118</v>
      </c>
      <c r="Y45" s="93">
        <f t="shared" si="12"/>
        <v>86.764705882352942</v>
      </c>
      <c r="Z45" s="76"/>
      <c r="AA45" s="93"/>
      <c r="AB45" s="76"/>
      <c r="AC45" s="93"/>
      <c r="AD45" s="93"/>
      <c r="AE45" s="93"/>
      <c r="AF45" s="93"/>
      <c r="AG45" s="93"/>
      <c r="AH45" s="93"/>
      <c r="AI45" s="93"/>
      <c r="AJ45" s="126">
        <v>125</v>
      </c>
      <c r="AK45" s="154">
        <f t="shared" ref="AK45:AK50" si="17">AJ45/AJ33*100</f>
        <v>89.285714285714292</v>
      </c>
      <c r="AL45" s="173" t="s">
        <v>243</v>
      </c>
      <c r="AM45" s="174" t="s">
        <v>243</v>
      </c>
      <c r="AN45" s="174" t="s">
        <v>243</v>
      </c>
      <c r="AO45" s="174" t="s">
        <v>243</v>
      </c>
      <c r="AP45" s="126" t="s">
        <v>40</v>
      </c>
      <c r="AQ45" s="159" t="s">
        <v>40</v>
      </c>
    </row>
    <row r="46" spans="1:43" s="15" customFormat="1" ht="12" hidden="1" customHeight="1">
      <c r="A46" s="13"/>
      <c r="B46" s="37" t="s">
        <v>125</v>
      </c>
      <c r="C46" s="55" t="s">
        <v>126</v>
      </c>
      <c r="D46" s="74">
        <v>3543</v>
      </c>
      <c r="E46" s="95">
        <f t="shared" si="5"/>
        <v>97.764900662251648</v>
      </c>
      <c r="F46" s="77">
        <v>21</v>
      </c>
      <c r="G46" s="75" t="s">
        <v>95</v>
      </c>
      <c r="H46" s="77" t="s">
        <v>40</v>
      </c>
      <c r="I46" s="95" t="s">
        <v>40</v>
      </c>
      <c r="J46" s="77">
        <f t="shared" si="0"/>
        <v>3522</v>
      </c>
      <c r="K46" s="95">
        <f t="shared" si="6"/>
        <v>97.185430463576168</v>
      </c>
      <c r="L46" s="77">
        <v>266</v>
      </c>
      <c r="M46" s="95">
        <f t="shared" si="15"/>
        <v>123.14814814814814</v>
      </c>
      <c r="N46" s="116">
        <v>0</v>
      </c>
      <c r="O46" s="75" t="s">
        <v>95</v>
      </c>
      <c r="P46" s="77">
        <f>N46-L46</f>
        <v>-266</v>
      </c>
      <c r="Q46" s="95">
        <f t="shared" si="16"/>
        <v>134.34343434343435</v>
      </c>
      <c r="R46" s="77">
        <f t="shared" si="1"/>
        <v>3256</v>
      </c>
      <c r="S46" s="95">
        <f t="shared" si="10"/>
        <v>95.037945125510802</v>
      </c>
      <c r="T46" s="77">
        <v>3149</v>
      </c>
      <c r="U46" s="95">
        <f t="shared" si="11"/>
        <v>95.251058681185725</v>
      </c>
      <c r="V46" s="77"/>
      <c r="W46" s="95"/>
      <c r="X46" s="77">
        <f t="shared" si="2"/>
        <v>107</v>
      </c>
      <c r="Y46" s="95">
        <f t="shared" si="12"/>
        <v>89.166666666666671</v>
      </c>
      <c r="Z46" s="77"/>
      <c r="AA46" s="95"/>
      <c r="AB46" s="77"/>
      <c r="AC46" s="95"/>
      <c r="AD46" s="95"/>
      <c r="AE46" s="95"/>
      <c r="AF46" s="95"/>
      <c r="AG46" s="95"/>
      <c r="AH46" s="95"/>
      <c r="AI46" s="95"/>
      <c r="AJ46" s="30">
        <v>216</v>
      </c>
      <c r="AK46" s="43">
        <f t="shared" si="17"/>
        <v>100</v>
      </c>
      <c r="AL46" s="175" t="s">
        <v>243</v>
      </c>
      <c r="AM46" s="169" t="s">
        <v>243</v>
      </c>
      <c r="AN46" s="169" t="s">
        <v>243</v>
      </c>
      <c r="AO46" s="169" t="s">
        <v>243</v>
      </c>
      <c r="AP46" s="30" t="s">
        <v>40</v>
      </c>
      <c r="AQ46" s="160" t="s">
        <v>40</v>
      </c>
    </row>
    <row r="47" spans="1:43" s="15" customFormat="1" ht="12" hidden="1" customHeight="1">
      <c r="A47" s="13"/>
      <c r="B47" s="38" t="s">
        <v>112</v>
      </c>
      <c r="C47" s="54" t="s">
        <v>113</v>
      </c>
      <c r="D47" s="72">
        <v>3849</v>
      </c>
      <c r="E47" s="89">
        <f t="shared" si="5"/>
        <v>96.830188679245282</v>
      </c>
      <c r="F47" s="75">
        <v>8</v>
      </c>
      <c r="G47" s="75" t="s">
        <v>95</v>
      </c>
      <c r="H47" s="75" t="s">
        <v>40</v>
      </c>
      <c r="I47" s="89" t="s">
        <v>40</v>
      </c>
      <c r="J47" s="75">
        <f t="shared" si="0"/>
        <v>3841</v>
      </c>
      <c r="K47" s="89">
        <f t="shared" si="6"/>
        <v>96.628930817610055</v>
      </c>
      <c r="L47" s="75">
        <v>245</v>
      </c>
      <c r="M47" s="89">
        <f t="shared" si="15"/>
        <v>100.40983606557377</v>
      </c>
      <c r="N47" s="116">
        <v>0</v>
      </c>
      <c r="O47" s="75" t="s">
        <v>95</v>
      </c>
      <c r="P47" s="75">
        <f t="shared" si="8"/>
        <v>-245</v>
      </c>
      <c r="Q47" s="89">
        <f t="shared" si="16"/>
        <v>108.40707964601771</v>
      </c>
      <c r="R47" s="75">
        <f t="shared" si="1"/>
        <v>3596</v>
      </c>
      <c r="S47" s="89">
        <f t="shared" si="10"/>
        <v>95.918911709789285</v>
      </c>
      <c r="T47" s="75">
        <v>3483</v>
      </c>
      <c r="U47" s="89">
        <f t="shared" si="11"/>
        <v>95.897577092511014</v>
      </c>
      <c r="V47" s="75"/>
      <c r="W47" s="89"/>
      <c r="X47" s="75">
        <f t="shared" si="2"/>
        <v>113</v>
      </c>
      <c r="Y47" s="89">
        <f t="shared" si="12"/>
        <v>96.581196581196579</v>
      </c>
      <c r="Z47" s="75"/>
      <c r="AA47" s="89"/>
      <c r="AB47" s="75"/>
      <c r="AC47" s="89"/>
      <c r="AD47" s="89"/>
      <c r="AE47" s="89"/>
      <c r="AF47" s="89"/>
      <c r="AG47" s="89"/>
      <c r="AH47" s="89"/>
      <c r="AI47" s="89"/>
      <c r="AJ47" s="33">
        <v>245</v>
      </c>
      <c r="AK47" s="153">
        <f t="shared" si="17"/>
        <v>100.40983606557377</v>
      </c>
      <c r="AL47" s="172" t="s">
        <v>243</v>
      </c>
      <c r="AM47" s="110" t="s">
        <v>243</v>
      </c>
      <c r="AN47" s="110" t="s">
        <v>243</v>
      </c>
      <c r="AO47" s="110" t="s">
        <v>243</v>
      </c>
      <c r="AP47" s="33" t="s">
        <v>40</v>
      </c>
      <c r="AQ47" s="158" t="s">
        <v>40</v>
      </c>
    </row>
    <row r="48" spans="1:43" s="15" customFormat="1" ht="12" hidden="1" customHeight="1">
      <c r="A48" s="13"/>
      <c r="B48" s="38" t="s">
        <v>114</v>
      </c>
      <c r="C48" s="54" t="s">
        <v>115</v>
      </c>
      <c r="D48" s="72">
        <v>3607</v>
      </c>
      <c r="E48" s="89">
        <f t="shared" si="5"/>
        <v>95.221752903907074</v>
      </c>
      <c r="F48" s="75">
        <v>24</v>
      </c>
      <c r="G48" s="75" t="s">
        <v>95</v>
      </c>
      <c r="H48" s="75" t="s">
        <v>40</v>
      </c>
      <c r="I48" s="89" t="s">
        <v>40</v>
      </c>
      <c r="J48" s="75">
        <f t="shared" si="0"/>
        <v>3583</v>
      </c>
      <c r="K48" s="89">
        <f t="shared" si="6"/>
        <v>94.588173178458291</v>
      </c>
      <c r="L48" s="75">
        <v>31</v>
      </c>
      <c r="M48" s="89">
        <f t="shared" si="15"/>
        <v>16.847826086956523</v>
      </c>
      <c r="N48" s="116">
        <v>0</v>
      </c>
      <c r="O48" s="75" t="s">
        <v>95</v>
      </c>
      <c r="P48" s="75">
        <f t="shared" si="8"/>
        <v>-31</v>
      </c>
      <c r="Q48" s="89">
        <f t="shared" si="16"/>
        <v>18.674698795180721</v>
      </c>
      <c r="R48" s="75">
        <f t="shared" si="1"/>
        <v>3552</v>
      </c>
      <c r="S48" s="89">
        <f t="shared" si="10"/>
        <v>98.06736609607951</v>
      </c>
      <c r="T48" s="75">
        <v>3448</v>
      </c>
      <c r="U48" s="89">
        <f t="shared" si="11"/>
        <v>98.373751783166909</v>
      </c>
      <c r="V48" s="75"/>
      <c r="W48" s="89"/>
      <c r="X48" s="75">
        <f t="shared" si="2"/>
        <v>104</v>
      </c>
      <c r="Y48" s="89">
        <f t="shared" si="12"/>
        <v>88.888888888888886</v>
      </c>
      <c r="Z48" s="75"/>
      <c r="AA48" s="89"/>
      <c r="AB48" s="75"/>
      <c r="AC48" s="89"/>
      <c r="AD48" s="89"/>
      <c r="AE48" s="89"/>
      <c r="AF48" s="89"/>
      <c r="AG48" s="89"/>
      <c r="AH48" s="89"/>
      <c r="AI48" s="89"/>
      <c r="AJ48" s="33">
        <v>31</v>
      </c>
      <c r="AK48" s="153">
        <f t="shared" si="17"/>
        <v>15.346534653465346</v>
      </c>
      <c r="AL48" s="172" t="s">
        <v>243</v>
      </c>
      <c r="AM48" s="110" t="s">
        <v>243</v>
      </c>
      <c r="AN48" s="110" t="s">
        <v>243</v>
      </c>
      <c r="AO48" s="110" t="s">
        <v>243</v>
      </c>
      <c r="AP48" s="33" t="s">
        <v>40</v>
      </c>
      <c r="AQ48" s="158" t="s">
        <v>40</v>
      </c>
    </row>
    <row r="49" spans="1:43" s="15" customFormat="1" ht="12" hidden="1" customHeight="1">
      <c r="A49" s="13"/>
      <c r="B49" s="38" t="s">
        <v>116</v>
      </c>
      <c r="C49" s="54" t="s">
        <v>117</v>
      </c>
      <c r="D49" s="72">
        <v>3543</v>
      </c>
      <c r="E49" s="89">
        <f t="shared" si="5"/>
        <v>92.700156985871274</v>
      </c>
      <c r="F49" s="75">
        <v>7</v>
      </c>
      <c r="G49" s="75" t="s">
        <v>95</v>
      </c>
      <c r="H49" s="75" t="s">
        <v>40</v>
      </c>
      <c r="I49" s="89" t="s">
        <v>40</v>
      </c>
      <c r="J49" s="75">
        <f t="shared" si="0"/>
        <v>3536</v>
      </c>
      <c r="K49" s="89">
        <f t="shared" si="6"/>
        <v>92.517006802721085</v>
      </c>
      <c r="L49" s="75">
        <v>60</v>
      </c>
      <c r="M49" s="89">
        <f t="shared" si="15"/>
        <v>65.217391304347828</v>
      </c>
      <c r="N49" s="75">
        <v>18</v>
      </c>
      <c r="O49" s="75" t="s">
        <v>95</v>
      </c>
      <c r="P49" s="75">
        <f t="shared" si="8"/>
        <v>-42</v>
      </c>
      <c r="Q49" s="89">
        <f t="shared" si="16"/>
        <v>45.652173913043477</v>
      </c>
      <c r="R49" s="75">
        <f t="shared" si="1"/>
        <v>3494</v>
      </c>
      <c r="S49" s="89">
        <f t="shared" si="10"/>
        <v>93.672922252010721</v>
      </c>
      <c r="T49" s="75">
        <v>3375</v>
      </c>
      <c r="U49" s="89">
        <f t="shared" si="11"/>
        <v>93.697945585785675</v>
      </c>
      <c r="V49" s="75"/>
      <c r="W49" s="89"/>
      <c r="X49" s="75">
        <f t="shared" si="2"/>
        <v>119</v>
      </c>
      <c r="Y49" s="89">
        <f t="shared" si="12"/>
        <v>92.96875</v>
      </c>
      <c r="Z49" s="75"/>
      <c r="AA49" s="89"/>
      <c r="AB49" s="75"/>
      <c r="AC49" s="89"/>
      <c r="AD49" s="89"/>
      <c r="AE49" s="89"/>
      <c r="AF49" s="89"/>
      <c r="AG49" s="89"/>
      <c r="AH49" s="89"/>
      <c r="AI49" s="89"/>
      <c r="AJ49" s="33">
        <v>60</v>
      </c>
      <c r="AK49" s="153">
        <f t="shared" si="17"/>
        <v>65.217391304347828</v>
      </c>
      <c r="AL49" s="172" t="s">
        <v>243</v>
      </c>
      <c r="AM49" s="110" t="s">
        <v>243</v>
      </c>
      <c r="AN49" s="110" t="s">
        <v>243</v>
      </c>
      <c r="AO49" s="110" t="s">
        <v>243</v>
      </c>
      <c r="AP49" s="33" t="s">
        <v>40</v>
      </c>
      <c r="AQ49" s="158" t="s">
        <v>40</v>
      </c>
    </row>
    <row r="50" spans="1:43" s="15" customFormat="1" ht="12" hidden="1" customHeight="1">
      <c r="A50" s="13"/>
      <c r="B50" s="38" t="s">
        <v>118</v>
      </c>
      <c r="C50" s="54" t="s">
        <v>94</v>
      </c>
      <c r="D50" s="72">
        <v>3428</v>
      </c>
      <c r="E50" s="89">
        <f t="shared" si="5"/>
        <v>96.130117779024118</v>
      </c>
      <c r="F50" s="75">
        <v>4</v>
      </c>
      <c r="G50" s="89">
        <f>F50/F38*100</f>
        <v>80</v>
      </c>
      <c r="H50" s="75" t="s">
        <v>40</v>
      </c>
      <c r="I50" s="89" t="s">
        <v>40</v>
      </c>
      <c r="J50" s="75">
        <f t="shared" si="0"/>
        <v>3424</v>
      </c>
      <c r="K50" s="89">
        <f t="shared" si="6"/>
        <v>96.152766076944673</v>
      </c>
      <c r="L50" s="75">
        <v>299</v>
      </c>
      <c r="M50" s="89">
        <f t="shared" si="15"/>
        <v>118.18181818181819</v>
      </c>
      <c r="N50" s="75">
        <v>27</v>
      </c>
      <c r="O50" s="89">
        <f>N50/N38*100</f>
        <v>300</v>
      </c>
      <c r="P50" s="75">
        <f t="shared" si="8"/>
        <v>-272</v>
      </c>
      <c r="Q50" s="89">
        <f t="shared" si="16"/>
        <v>111.47540983606557</v>
      </c>
      <c r="R50" s="75">
        <f t="shared" si="1"/>
        <v>3152</v>
      </c>
      <c r="S50" s="89">
        <f t="shared" si="10"/>
        <v>95.02562556526982</v>
      </c>
      <c r="T50" s="75">
        <v>3027</v>
      </c>
      <c r="U50" s="89">
        <f t="shared" si="11"/>
        <v>94.446177847113887</v>
      </c>
      <c r="V50" s="75"/>
      <c r="W50" s="89"/>
      <c r="X50" s="75">
        <f t="shared" si="2"/>
        <v>125</v>
      </c>
      <c r="Y50" s="89">
        <f t="shared" si="12"/>
        <v>111.60714285714286</v>
      </c>
      <c r="Z50" s="75"/>
      <c r="AA50" s="89"/>
      <c r="AB50" s="75"/>
      <c r="AC50" s="89"/>
      <c r="AD50" s="89"/>
      <c r="AE50" s="89"/>
      <c r="AF50" s="89"/>
      <c r="AG50" s="89"/>
      <c r="AH50" s="89"/>
      <c r="AI50" s="89"/>
      <c r="AJ50" s="33">
        <v>299</v>
      </c>
      <c r="AK50" s="153">
        <f t="shared" si="17"/>
        <v>118.18181818181819</v>
      </c>
      <c r="AL50" s="172" t="s">
        <v>243</v>
      </c>
      <c r="AM50" s="110" t="s">
        <v>243</v>
      </c>
      <c r="AN50" s="110" t="s">
        <v>243</v>
      </c>
      <c r="AO50" s="110" t="s">
        <v>243</v>
      </c>
      <c r="AP50" s="33" t="s">
        <v>40</v>
      </c>
      <c r="AQ50" s="158" t="s">
        <v>40</v>
      </c>
    </row>
    <row r="51" spans="1:43" s="15" customFormat="1" ht="12" hidden="1" customHeight="1">
      <c r="A51" s="13"/>
      <c r="B51" s="38" t="s">
        <v>96</v>
      </c>
      <c r="C51" s="54" t="s">
        <v>97</v>
      </c>
      <c r="D51" s="72">
        <v>3206</v>
      </c>
      <c r="E51" s="89">
        <f t="shared" si="5"/>
        <v>92.578688997978631</v>
      </c>
      <c r="F51" s="75">
        <v>8</v>
      </c>
      <c r="G51" s="89">
        <f>F51/F39*100</f>
        <v>133.33333333333331</v>
      </c>
      <c r="H51" s="75" t="s">
        <v>40</v>
      </c>
      <c r="I51" s="89" t="s">
        <v>40</v>
      </c>
      <c r="J51" s="75">
        <f t="shared" si="0"/>
        <v>3198</v>
      </c>
      <c r="K51" s="89">
        <f t="shared" si="6"/>
        <v>92.507954874168348</v>
      </c>
      <c r="L51" s="75">
        <v>52</v>
      </c>
      <c r="M51" s="89">
        <f t="shared" si="15"/>
        <v>346.66666666666669</v>
      </c>
      <c r="N51" s="75">
        <v>95</v>
      </c>
      <c r="O51" s="89">
        <f>N51/N39*100</f>
        <v>163.79310344827587</v>
      </c>
      <c r="P51" s="75">
        <f t="shared" si="8"/>
        <v>43</v>
      </c>
      <c r="Q51" s="89">
        <f t="shared" si="16"/>
        <v>100</v>
      </c>
      <c r="R51" s="75">
        <f t="shared" si="1"/>
        <v>3241</v>
      </c>
      <c r="S51" s="89">
        <f t="shared" si="10"/>
        <v>92.600000000000009</v>
      </c>
      <c r="T51" s="75">
        <v>3125</v>
      </c>
      <c r="U51" s="89">
        <f t="shared" si="11"/>
        <v>92.15570628133294</v>
      </c>
      <c r="V51" s="75"/>
      <c r="W51" s="89"/>
      <c r="X51" s="75">
        <f t="shared" si="2"/>
        <v>116</v>
      </c>
      <c r="Y51" s="89">
        <f t="shared" si="12"/>
        <v>106.42201834862387</v>
      </c>
      <c r="Z51" s="75"/>
      <c r="AA51" s="89"/>
      <c r="AB51" s="75"/>
      <c r="AC51" s="89"/>
      <c r="AD51" s="89"/>
      <c r="AE51" s="89"/>
      <c r="AF51" s="89"/>
      <c r="AG51" s="89"/>
      <c r="AH51" s="89"/>
      <c r="AI51" s="89"/>
      <c r="AJ51" s="33">
        <v>52</v>
      </c>
      <c r="AK51" s="179" t="s">
        <v>95</v>
      </c>
      <c r="AL51" s="172" t="s">
        <v>243</v>
      </c>
      <c r="AM51" s="110" t="s">
        <v>243</v>
      </c>
      <c r="AN51" s="110" t="s">
        <v>243</v>
      </c>
      <c r="AO51" s="110" t="s">
        <v>243</v>
      </c>
      <c r="AP51" s="33" t="s">
        <v>40</v>
      </c>
      <c r="AQ51" s="158" t="s">
        <v>40</v>
      </c>
    </row>
    <row r="52" spans="1:43" s="15" customFormat="1" ht="12" hidden="1" customHeight="1">
      <c r="A52" s="13"/>
      <c r="B52" s="38" t="s">
        <v>98</v>
      </c>
      <c r="C52" s="54" t="s">
        <v>99</v>
      </c>
      <c r="D52" s="72">
        <v>3403</v>
      </c>
      <c r="E52" s="89">
        <f t="shared" si="5"/>
        <v>93.953616786305901</v>
      </c>
      <c r="F52" s="75">
        <v>3</v>
      </c>
      <c r="G52" s="89">
        <f>F52/F40*100</f>
        <v>50</v>
      </c>
      <c r="H52" s="75" t="s">
        <v>40</v>
      </c>
      <c r="I52" s="89" t="s">
        <v>40</v>
      </c>
      <c r="J52" s="75">
        <f t="shared" si="0"/>
        <v>3400</v>
      </c>
      <c r="K52" s="89">
        <f t="shared" si="6"/>
        <v>94.026548672566364</v>
      </c>
      <c r="L52" s="78">
        <v>0</v>
      </c>
      <c r="M52" s="78">
        <v>0</v>
      </c>
      <c r="N52" s="75">
        <v>41</v>
      </c>
      <c r="O52" s="75" t="s">
        <v>95</v>
      </c>
      <c r="P52" s="75">
        <f>N52-L52</f>
        <v>41</v>
      </c>
      <c r="Q52" s="89" t="s">
        <v>40</v>
      </c>
      <c r="R52" s="75">
        <f t="shared" si="1"/>
        <v>3441</v>
      </c>
      <c r="S52" s="89">
        <f t="shared" si="10"/>
        <v>98.146035367940669</v>
      </c>
      <c r="T52" s="75">
        <v>3328</v>
      </c>
      <c r="U52" s="89">
        <f t="shared" si="11"/>
        <v>98.142140961368327</v>
      </c>
      <c r="V52" s="75"/>
      <c r="W52" s="89"/>
      <c r="X52" s="75">
        <f t="shared" si="2"/>
        <v>113</v>
      </c>
      <c r="Y52" s="89">
        <f t="shared" si="12"/>
        <v>98.260869565217391</v>
      </c>
      <c r="Z52" s="75"/>
      <c r="AA52" s="89"/>
      <c r="AB52" s="75"/>
      <c r="AC52" s="89"/>
      <c r="AD52" s="89"/>
      <c r="AE52" s="89"/>
      <c r="AF52" s="89"/>
      <c r="AG52" s="89"/>
      <c r="AH52" s="89"/>
      <c r="AI52" s="89"/>
      <c r="AJ52" s="33">
        <v>0</v>
      </c>
      <c r="AK52" s="179" t="s">
        <v>95</v>
      </c>
      <c r="AL52" s="172" t="s">
        <v>243</v>
      </c>
      <c r="AM52" s="110" t="s">
        <v>243</v>
      </c>
      <c r="AN52" s="110" t="s">
        <v>243</v>
      </c>
      <c r="AO52" s="110" t="s">
        <v>243</v>
      </c>
      <c r="AP52" s="33" t="s">
        <v>40</v>
      </c>
      <c r="AQ52" s="158" t="s">
        <v>40</v>
      </c>
    </row>
    <row r="53" spans="1:43" s="15" customFormat="1" ht="12" hidden="1" customHeight="1">
      <c r="A53" s="13"/>
      <c r="B53" s="38" t="s">
        <v>100</v>
      </c>
      <c r="C53" s="54" t="s">
        <v>101</v>
      </c>
      <c r="D53" s="72">
        <v>3278</v>
      </c>
      <c r="E53" s="89">
        <f t="shared" si="5"/>
        <v>94.412442396313367</v>
      </c>
      <c r="F53" s="75">
        <v>9</v>
      </c>
      <c r="G53" s="89">
        <f>F53/F41*100</f>
        <v>900</v>
      </c>
      <c r="H53" s="75" t="s">
        <v>40</v>
      </c>
      <c r="I53" s="89" t="s">
        <v>40</v>
      </c>
      <c r="J53" s="75">
        <f t="shared" si="0"/>
        <v>3269</v>
      </c>
      <c r="K53" s="89">
        <f t="shared" si="6"/>
        <v>94.180351483722262</v>
      </c>
      <c r="L53" s="78">
        <v>0</v>
      </c>
      <c r="M53" s="75" t="s">
        <v>95</v>
      </c>
      <c r="N53" s="75">
        <v>18</v>
      </c>
      <c r="O53" s="75" t="s">
        <v>95</v>
      </c>
      <c r="P53" s="75">
        <f t="shared" si="8"/>
        <v>18</v>
      </c>
      <c r="Q53" s="75" t="s">
        <v>95</v>
      </c>
      <c r="R53" s="75">
        <f t="shared" si="1"/>
        <v>3287</v>
      </c>
      <c r="S53" s="89">
        <f t="shared" si="10"/>
        <v>94.698934024776733</v>
      </c>
      <c r="T53" s="75">
        <v>3177</v>
      </c>
      <c r="U53" s="89">
        <f t="shared" si="11"/>
        <v>94.949193066347874</v>
      </c>
      <c r="V53" s="75"/>
      <c r="W53" s="89"/>
      <c r="X53" s="75">
        <f t="shared" si="2"/>
        <v>110</v>
      </c>
      <c r="Y53" s="89">
        <f t="shared" si="12"/>
        <v>88</v>
      </c>
      <c r="Z53" s="75"/>
      <c r="AA53" s="89"/>
      <c r="AB53" s="75"/>
      <c r="AC53" s="89"/>
      <c r="AD53" s="89"/>
      <c r="AE53" s="89"/>
      <c r="AF53" s="89"/>
      <c r="AG53" s="89"/>
      <c r="AH53" s="89"/>
      <c r="AI53" s="89"/>
      <c r="AJ53" s="33">
        <v>0</v>
      </c>
      <c r="AK53" s="179" t="s">
        <v>95</v>
      </c>
      <c r="AL53" s="172" t="s">
        <v>243</v>
      </c>
      <c r="AM53" s="110" t="s">
        <v>243</v>
      </c>
      <c r="AN53" s="110" t="s">
        <v>243</v>
      </c>
      <c r="AO53" s="110" t="s">
        <v>243</v>
      </c>
      <c r="AP53" s="33" t="s">
        <v>40</v>
      </c>
      <c r="AQ53" s="158" t="s">
        <v>40</v>
      </c>
    </row>
    <row r="54" spans="1:43" s="15" customFormat="1" ht="12" hidden="1" customHeight="1">
      <c r="A54" s="13"/>
      <c r="B54" s="38" t="s">
        <v>102</v>
      </c>
      <c r="C54" s="54" t="s">
        <v>103</v>
      </c>
      <c r="D54" s="72">
        <v>3342</v>
      </c>
      <c r="E54" s="89">
        <f t="shared" si="5"/>
        <v>93.797361773786136</v>
      </c>
      <c r="F54" s="75">
        <v>1</v>
      </c>
      <c r="G54" s="75" t="s">
        <v>95</v>
      </c>
      <c r="H54" s="75" t="s">
        <v>40</v>
      </c>
      <c r="I54" s="89" t="s">
        <v>40</v>
      </c>
      <c r="J54" s="75">
        <f t="shared" si="0"/>
        <v>3341</v>
      </c>
      <c r="K54" s="89">
        <f t="shared" si="6"/>
        <v>93.769295537468423</v>
      </c>
      <c r="L54" s="75">
        <v>153</v>
      </c>
      <c r="M54" s="89">
        <f>L54/L42*100</f>
        <v>80.526315789473685</v>
      </c>
      <c r="N54" s="116">
        <v>0</v>
      </c>
      <c r="O54" s="75" t="s">
        <v>95</v>
      </c>
      <c r="P54" s="75">
        <f t="shared" si="8"/>
        <v>-153</v>
      </c>
      <c r="Q54" s="89">
        <f>P54/P42*100</f>
        <v>80.526315789473685</v>
      </c>
      <c r="R54" s="75">
        <f t="shared" si="1"/>
        <v>3188</v>
      </c>
      <c r="S54" s="89">
        <f t="shared" si="10"/>
        <v>94.515268307144979</v>
      </c>
      <c r="T54" s="75">
        <v>3049</v>
      </c>
      <c r="U54" s="89">
        <f t="shared" si="11"/>
        <v>94.425518736450911</v>
      </c>
      <c r="V54" s="75"/>
      <c r="W54" s="89"/>
      <c r="X54" s="75">
        <f t="shared" si="2"/>
        <v>139</v>
      </c>
      <c r="Y54" s="89">
        <f t="shared" si="12"/>
        <v>96.527777777777786</v>
      </c>
      <c r="Z54" s="75"/>
      <c r="AA54" s="89"/>
      <c r="AB54" s="75"/>
      <c r="AC54" s="89"/>
      <c r="AD54" s="89"/>
      <c r="AE54" s="89"/>
      <c r="AF54" s="89"/>
      <c r="AG54" s="89"/>
      <c r="AH54" s="89"/>
      <c r="AI54" s="89"/>
      <c r="AJ54" s="33">
        <v>136</v>
      </c>
      <c r="AK54" s="153">
        <f>AJ54/AJ42*100</f>
        <v>112.39669421487604</v>
      </c>
      <c r="AL54" s="172" t="s">
        <v>243</v>
      </c>
      <c r="AM54" s="110" t="s">
        <v>243</v>
      </c>
      <c r="AN54" s="110" t="s">
        <v>243</v>
      </c>
      <c r="AO54" s="110" t="s">
        <v>243</v>
      </c>
      <c r="AP54" s="33" t="s">
        <v>40</v>
      </c>
      <c r="AQ54" s="158" t="s">
        <v>40</v>
      </c>
    </row>
    <row r="55" spans="1:43" s="117" customFormat="1" ht="12" hidden="1" customHeight="1">
      <c r="A55" s="81"/>
      <c r="B55" s="38" t="s">
        <v>127</v>
      </c>
      <c r="C55" s="54" t="s">
        <v>128</v>
      </c>
      <c r="D55" s="82">
        <v>3283</v>
      </c>
      <c r="E55" s="85">
        <f t="shared" si="5"/>
        <v>93.934191702432045</v>
      </c>
      <c r="F55" s="83">
        <v>5</v>
      </c>
      <c r="G55" s="83" t="s">
        <v>95</v>
      </c>
      <c r="H55" s="83" t="s">
        <v>40</v>
      </c>
      <c r="I55" s="85" t="s">
        <v>40</v>
      </c>
      <c r="J55" s="83">
        <f t="shared" si="0"/>
        <v>3278</v>
      </c>
      <c r="K55" s="85">
        <f t="shared" si="6"/>
        <v>93.791130185979981</v>
      </c>
      <c r="L55" s="83">
        <v>171</v>
      </c>
      <c r="M55" s="85">
        <f>L55/L43*100</f>
        <v>85.929648241206024</v>
      </c>
      <c r="N55" s="116">
        <v>0</v>
      </c>
      <c r="O55" s="83" t="s">
        <v>95</v>
      </c>
      <c r="P55" s="83">
        <f t="shared" si="8"/>
        <v>-171</v>
      </c>
      <c r="Q55" s="85">
        <f>P55/P43*100</f>
        <v>85.929648241206024</v>
      </c>
      <c r="R55" s="83">
        <f t="shared" si="1"/>
        <v>3107</v>
      </c>
      <c r="S55" s="85">
        <f t="shared" si="10"/>
        <v>94.265776699029118</v>
      </c>
      <c r="T55" s="83">
        <v>2998</v>
      </c>
      <c r="U55" s="85">
        <f t="shared" si="11"/>
        <v>94.040150564617321</v>
      </c>
      <c r="V55" s="83"/>
      <c r="W55" s="85"/>
      <c r="X55" s="83">
        <f t="shared" si="2"/>
        <v>109</v>
      </c>
      <c r="Y55" s="85">
        <f t="shared" si="12"/>
        <v>100.92592592592592</v>
      </c>
      <c r="Z55" s="83"/>
      <c r="AA55" s="85"/>
      <c r="AB55" s="83"/>
      <c r="AC55" s="85"/>
      <c r="AD55" s="89"/>
      <c r="AE55" s="89"/>
      <c r="AF55" s="89"/>
      <c r="AG55" s="89"/>
      <c r="AH55" s="89"/>
      <c r="AI55" s="89"/>
      <c r="AJ55" s="155">
        <v>154</v>
      </c>
      <c r="AK55" s="156">
        <f>AJ55/AJ43*100</f>
        <v>118.46153846153847</v>
      </c>
      <c r="AL55" s="172" t="s">
        <v>243</v>
      </c>
      <c r="AM55" s="110" t="s">
        <v>243</v>
      </c>
      <c r="AN55" s="110" t="s">
        <v>243</v>
      </c>
      <c r="AO55" s="110" t="s">
        <v>243</v>
      </c>
      <c r="AP55" s="155" t="s">
        <v>40</v>
      </c>
      <c r="AQ55" s="161" t="s">
        <v>40</v>
      </c>
    </row>
    <row r="56" spans="1:43" s="117" customFormat="1" ht="12" hidden="1" customHeight="1">
      <c r="A56" s="81"/>
      <c r="B56" s="38" t="s">
        <v>106</v>
      </c>
      <c r="C56" s="54" t="s">
        <v>107</v>
      </c>
      <c r="D56" s="82">
        <v>3041</v>
      </c>
      <c r="E56" s="85">
        <f t="shared" si="5"/>
        <v>96.478426395939081</v>
      </c>
      <c r="F56" s="83">
        <v>1</v>
      </c>
      <c r="G56" s="83" t="s">
        <v>95</v>
      </c>
      <c r="H56" s="83" t="s">
        <v>40</v>
      </c>
      <c r="I56" s="85" t="s">
        <v>40</v>
      </c>
      <c r="J56" s="83">
        <f t="shared" si="0"/>
        <v>3040</v>
      </c>
      <c r="K56" s="85">
        <f t="shared" si="6"/>
        <v>96.44670050761421</v>
      </c>
      <c r="L56" s="83">
        <v>52</v>
      </c>
      <c r="M56" s="83" t="s">
        <v>52</v>
      </c>
      <c r="N56" s="116">
        <v>0</v>
      </c>
      <c r="O56" s="83" t="s">
        <v>95</v>
      </c>
      <c r="P56" s="83">
        <f t="shared" si="8"/>
        <v>-52</v>
      </c>
      <c r="Q56" s="83" t="s">
        <v>95</v>
      </c>
      <c r="R56" s="83">
        <f t="shared" si="1"/>
        <v>2988</v>
      </c>
      <c r="S56" s="85">
        <f t="shared" si="10"/>
        <v>94.796954314720821</v>
      </c>
      <c r="T56" s="83">
        <v>2887</v>
      </c>
      <c r="U56" s="85">
        <f t="shared" si="11"/>
        <v>94.78003939592908</v>
      </c>
      <c r="V56" s="83"/>
      <c r="W56" s="85"/>
      <c r="X56" s="83">
        <f t="shared" si="2"/>
        <v>101</v>
      </c>
      <c r="Y56" s="85">
        <f t="shared" si="12"/>
        <v>95.283018867924525</v>
      </c>
      <c r="Z56" s="83"/>
      <c r="AA56" s="85"/>
      <c r="AB56" s="83"/>
      <c r="AC56" s="85"/>
      <c r="AD56" s="89"/>
      <c r="AE56" s="89"/>
      <c r="AF56" s="89"/>
      <c r="AG56" s="89"/>
      <c r="AH56" s="89"/>
      <c r="AI56" s="89"/>
      <c r="AJ56" s="155">
        <v>52</v>
      </c>
      <c r="AK56" s="181" t="s">
        <v>95</v>
      </c>
      <c r="AL56" s="172" t="s">
        <v>243</v>
      </c>
      <c r="AM56" s="110" t="s">
        <v>243</v>
      </c>
      <c r="AN56" s="110" t="s">
        <v>243</v>
      </c>
      <c r="AO56" s="110" t="s">
        <v>243</v>
      </c>
      <c r="AP56" s="33" t="s">
        <v>40</v>
      </c>
      <c r="AQ56" s="158" t="s">
        <v>40</v>
      </c>
    </row>
    <row r="57" spans="1:43" s="117" customFormat="1" ht="12" hidden="1" customHeight="1">
      <c r="A57" s="81"/>
      <c r="B57" s="39" t="s">
        <v>108</v>
      </c>
      <c r="C57" s="56" t="s">
        <v>109</v>
      </c>
      <c r="D57" s="118">
        <v>3410</v>
      </c>
      <c r="E57" s="120">
        <f t="shared" si="5"/>
        <v>96.84748650951434</v>
      </c>
      <c r="F57" s="106">
        <v>2</v>
      </c>
      <c r="G57" s="120">
        <f t="shared" ref="G57:G120" si="18">F57/F45*100</f>
        <v>200</v>
      </c>
      <c r="H57" s="106" t="s">
        <v>40</v>
      </c>
      <c r="I57" s="120" t="s">
        <v>40</v>
      </c>
      <c r="J57" s="106">
        <f t="shared" si="0"/>
        <v>3408</v>
      </c>
      <c r="K57" s="120">
        <f t="shared" si="6"/>
        <v>96.818181818181813</v>
      </c>
      <c r="L57" s="106">
        <v>205</v>
      </c>
      <c r="M57" s="120">
        <f>L57/L45*100</f>
        <v>116.47727272727273</v>
      </c>
      <c r="N57" s="122">
        <v>0</v>
      </c>
      <c r="O57" s="106" t="s">
        <v>95</v>
      </c>
      <c r="P57" s="106">
        <f t="shared" si="8"/>
        <v>-205</v>
      </c>
      <c r="Q57" s="120">
        <f t="shared" ref="Q57:Q78" si="19">P57/P45*100</f>
        <v>116.47727272727273</v>
      </c>
      <c r="R57" s="106">
        <f t="shared" si="1"/>
        <v>3203</v>
      </c>
      <c r="S57" s="120">
        <f t="shared" si="10"/>
        <v>95.783492822966508</v>
      </c>
      <c r="T57" s="106">
        <v>3091</v>
      </c>
      <c r="U57" s="120">
        <f t="shared" si="11"/>
        <v>95.8152510849349</v>
      </c>
      <c r="V57" s="106"/>
      <c r="W57" s="120"/>
      <c r="X57" s="106">
        <f t="shared" si="2"/>
        <v>112</v>
      </c>
      <c r="Y57" s="120">
        <f t="shared" si="12"/>
        <v>94.915254237288138</v>
      </c>
      <c r="Z57" s="106"/>
      <c r="AA57" s="120"/>
      <c r="AB57" s="106"/>
      <c r="AC57" s="120"/>
      <c r="AD57" s="93"/>
      <c r="AE57" s="93"/>
      <c r="AF57" s="93"/>
      <c r="AG57" s="93"/>
      <c r="AH57" s="93"/>
      <c r="AI57" s="93"/>
      <c r="AJ57" s="162">
        <v>205</v>
      </c>
      <c r="AK57" s="182">
        <f>AJ57/AJ45*100</f>
        <v>164</v>
      </c>
      <c r="AL57" s="173" t="s">
        <v>243</v>
      </c>
      <c r="AM57" s="174" t="s">
        <v>243</v>
      </c>
      <c r="AN57" s="174" t="s">
        <v>243</v>
      </c>
      <c r="AO57" s="174" t="s">
        <v>243</v>
      </c>
      <c r="AP57" s="126" t="s">
        <v>40</v>
      </c>
      <c r="AQ57" s="159" t="s">
        <v>40</v>
      </c>
    </row>
    <row r="58" spans="1:43" s="117" customFormat="1" ht="12" hidden="1" customHeight="1">
      <c r="A58" s="81"/>
      <c r="B58" s="37" t="s">
        <v>129</v>
      </c>
      <c r="C58" s="54" t="s">
        <v>130</v>
      </c>
      <c r="D58" s="105">
        <v>3415</v>
      </c>
      <c r="E58" s="121">
        <f t="shared" si="5"/>
        <v>96.387242449901208</v>
      </c>
      <c r="F58" s="108">
        <v>2</v>
      </c>
      <c r="G58" s="121">
        <f t="shared" si="18"/>
        <v>9.5238095238095237</v>
      </c>
      <c r="H58" s="108" t="s">
        <v>40</v>
      </c>
      <c r="I58" s="121" t="s">
        <v>40</v>
      </c>
      <c r="J58" s="108">
        <f t="shared" si="0"/>
        <v>3413</v>
      </c>
      <c r="K58" s="121">
        <f t="shared" si="6"/>
        <v>96.905167518455428</v>
      </c>
      <c r="L58" s="108">
        <v>309</v>
      </c>
      <c r="M58" s="121">
        <f>L58/L46*100</f>
        <v>116.16541353383458</v>
      </c>
      <c r="N58" s="116">
        <v>0</v>
      </c>
      <c r="O58" s="83" t="s">
        <v>95</v>
      </c>
      <c r="P58" s="108">
        <f t="shared" si="8"/>
        <v>-309</v>
      </c>
      <c r="Q58" s="121">
        <f t="shared" si="19"/>
        <v>116.16541353383458</v>
      </c>
      <c r="R58" s="108">
        <f t="shared" si="1"/>
        <v>3104</v>
      </c>
      <c r="S58" s="121">
        <f t="shared" si="10"/>
        <v>95.331695331695329</v>
      </c>
      <c r="T58" s="83">
        <v>3003</v>
      </c>
      <c r="U58" s="121">
        <f t="shared" si="11"/>
        <v>95.363607494442675</v>
      </c>
      <c r="V58" s="108"/>
      <c r="W58" s="121"/>
      <c r="X58" s="108">
        <f t="shared" si="2"/>
        <v>101</v>
      </c>
      <c r="Y58" s="121">
        <f t="shared" si="12"/>
        <v>94.392523364485982</v>
      </c>
      <c r="Z58" s="108"/>
      <c r="AA58" s="121"/>
      <c r="AB58" s="108"/>
      <c r="AC58" s="121"/>
      <c r="AD58" s="95"/>
      <c r="AE58" s="95"/>
      <c r="AF58" s="95"/>
      <c r="AG58" s="95"/>
      <c r="AH58" s="95"/>
      <c r="AI58" s="95"/>
      <c r="AJ58" s="163">
        <v>292</v>
      </c>
      <c r="AK58" s="183">
        <f>AJ58/AJ46*100</f>
        <v>135.18518518518519</v>
      </c>
      <c r="AL58" s="175" t="s">
        <v>243</v>
      </c>
      <c r="AM58" s="169" t="s">
        <v>243</v>
      </c>
      <c r="AN58" s="169" t="s">
        <v>243</v>
      </c>
      <c r="AO58" s="169" t="s">
        <v>243</v>
      </c>
      <c r="AP58" s="30" t="s">
        <v>40</v>
      </c>
      <c r="AQ58" s="160" t="s">
        <v>40</v>
      </c>
    </row>
    <row r="59" spans="1:43" s="117" customFormat="1" ht="12" hidden="1" customHeight="1">
      <c r="A59" s="119"/>
      <c r="B59" s="38" t="s">
        <v>112</v>
      </c>
      <c r="C59" s="54" t="s">
        <v>113</v>
      </c>
      <c r="D59" s="82">
        <v>3586</v>
      </c>
      <c r="E59" s="85">
        <f t="shared" si="5"/>
        <v>93.16705637828008</v>
      </c>
      <c r="F59" s="83">
        <v>17</v>
      </c>
      <c r="G59" s="85">
        <f t="shared" si="18"/>
        <v>212.5</v>
      </c>
      <c r="H59" s="83" t="s">
        <v>40</v>
      </c>
      <c r="I59" s="85" t="s">
        <v>40</v>
      </c>
      <c r="J59" s="83">
        <f t="shared" si="0"/>
        <v>3569</v>
      </c>
      <c r="K59" s="85">
        <f t="shared" si="6"/>
        <v>92.918510804478004</v>
      </c>
      <c r="L59" s="83">
        <v>96</v>
      </c>
      <c r="M59" s="85">
        <f>L59/L47*100</f>
        <v>39.183673469387756</v>
      </c>
      <c r="N59" s="116">
        <v>0</v>
      </c>
      <c r="O59" s="83" t="s">
        <v>95</v>
      </c>
      <c r="P59" s="83">
        <f t="shared" si="8"/>
        <v>-96</v>
      </c>
      <c r="Q59" s="85">
        <f t="shared" si="19"/>
        <v>39.183673469387756</v>
      </c>
      <c r="R59" s="83">
        <f t="shared" si="1"/>
        <v>3473</v>
      </c>
      <c r="S59" s="85">
        <f t="shared" si="10"/>
        <v>96.57953281423805</v>
      </c>
      <c r="T59" s="83">
        <v>3352</v>
      </c>
      <c r="U59" s="85">
        <f t="shared" si="11"/>
        <v>96.238874533448183</v>
      </c>
      <c r="V59" s="83"/>
      <c r="W59" s="85"/>
      <c r="X59" s="83">
        <f t="shared" si="2"/>
        <v>121</v>
      </c>
      <c r="Y59" s="85">
        <f t="shared" si="12"/>
        <v>107.07964601769913</v>
      </c>
      <c r="Z59" s="83"/>
      <c r="AA59" s="85"/>
      <c r="AB59" s="83"/>
      <c r="AC59" s="85"/>
      <c r="AD59" s="89"/>
      <c r="AE59" s="89"/>
      <c r="AF59" s="89"/>
      <c r="AG59" s="89"/>
      <c r="AH59" s="89"/>
      <c r="AI59" s="89"/>
      <c r="AJ59" s="155">
        <v>96</v>
      </c>
      <c r="AK59" s="156">
        <f>AJ59/AJ47*100</f>
        <v>39.183673469387756</v>
      </c>
      <c r="AL59" s="172" t="s">
        <v>243</v>
      </c>
      <c r="AM59" s="110" t="s">
        <v>243</v>
      </c>
      <c r="AN59" s="110" t="s">
        <v>243</v>
      </c>
      <c r="AO59" s="110" t="s">
        <v>243</v>
      </c>
      <c r="AP59" s="33" t="s">
        <v>40</v>
      </c>
      <c r="AQ59" s="158" t="s">
        <v>40</v>
      </c>
    </row>
    <row r="60" spans="1:43" s="117" customFormat="1" ht="12" hidden="1" customHeight="1">
      <c r="A60" s="81"/>
      <c r="B60" s="38" t="s">
        <v>114</v>
      </c>
      <c r="C60" s="54" t="s">
        <v>115</v>
      </c>
      <c r="D60" s="82">
        <v>3367</v>
      </c>
      <c r="E60" s="85">
        <f t="shared" si="5"/>
        <v>93.346271139451062</v>
      </c>
      <c r="F60" s="83">
        <v>13</v>
      </c>
      <c r="G60" s="85">
        <f t="shared" si="18"/>
        <v>54.166666666666664</v>
      </c>
      <c r="H60" s="83" t="s">
        <v>40</v>
      </c>
      <c r="I60" s="85" t="s">
        <v>40</v>
      </c>
      <c r="J60" s="83">
        <f t="shared" si="0"/>
        <v>3354</v>
      </c>
      <c r="K60" s="85">
        <f t="shared" si="6"/>
        <v>93.608707786770864</v>
      </c>
      <c r="L60" s="116">
        <v>0</v>
      </c>
      <c r="M60" s="83" t="s">
        <v>95</v>
      </c>
      <c r="N60" s="83">
        <v>17</v>
      </c>
      <c r="O60" s="83" t="s">
        <v>95</v>
      </c>
      <c r="P60" s="83">
        <f t="shared" si="8"/>
        <v>17</v>
      </c>
      <c r="Q60" s="85" t="s">
        <v>40</v>
      </c>
      <c r="R60" s="83">
        <f t="shared" si="1"/>
        <v>3371</v>
      </c>
      <c r="S60" s="85">
        <f t="shared" si="10"/>
        <v>94.90427927927928</v>
      </c>
      <c r="T60" s="83">
        <v>3260</v>
      </c>
      <c r="U60" s="85">
        <f t="shared" si="11"/>
        <v>94.547563805104403</v>
      </c>
      <c r="V60" s="83"/>
      <c r="W60" s="85"/>
      <c r="X60" s="83">
        <f t="shared" si="2"/>
        <v>111</v>
      </c>
      <c r="Y60" s="85">
        <f t="shared" si="12"/>
        <v>106.73076923076923</v>
      </c>
      <c r="Z60" s="83"/>
      <c r="AA60" s="85"/>
      <c r="AB60" s="83"/>
      <c r="AC60" s="85"/>
      <c r="AD60" s="89"/>
      <c r="AE60" s="89"/>
      <c r="AF60" s="89"/>
      <c r="AG60" s="89"/>
      <c r="AH60" s="89"/>
      <c r="AI60" s="89"/>
      <c r="AJ60" s="155">
        <v>0</v>
      </c>
      <c r="AK60" s="181" t="s">
        <v>95</v>
      </c>
      <c r="AL60" s="172" t="s">
        <v>243</v>
      </c>
      <c r="AM60" s="110" t="s">
        <v>243</v>
      </c>
      <c r="AN60" s="110" t="s">
        <v>243</v>
      </c>
      <c r="AO60" s="110" t="s">
        <v>243</v>
      </c>
      <c r="AP60" s="33" t="s">
        <v>40</v>
      </c>
      <c r="AQ60" s="158" t="s">
        <v>40</v>
      </c>
    </row>
    <row r="61" spans="1:43" s="117" customFormat="1" ht="12" hidden="1" customHeight="1">
      <c r="A61" s="81"/>
      <c r="B61" s="38" t="s">
        <v>116</v>
      </c>
      <c r="C61" s="54" t="s">
        <v>117</v>
      </c>
      <c r="D61" s="82">
        <v>3318</v>
      </c>
      <c r="E61" s="85">
        <f t="shared" si="5"/>
        <v>93.649449618966969</v>
      </c>
      <c r="F61" s="83">
        <v>3</v>
      </c>
      <c r="G61" s="85">
        <f t="shared" si="18"/>
        <v>42.857142857142854</v>
      </c>
      <c r="H61" s="83" t="s">
        <v>40</v>
      </c>
      <c r="I61" s="85" t="s">
        <v>40</v>
      </c>
      <c r="J61" s="83">
        <f t="shared" si="0"/>
        <v>3315</v>
      </c>
      <c r="K61" s="85">
        <f t="shared" si="6"/>
        <v>93.75</v>
      </c>
      <c r="L61" s="116">
        <v>0</v>
      </c>
      <c r="M61" s="83" t="s">
        <v>95</v>
      </c>
      <c r="N61" s="83">
        <v>63</v>
      </c>
      <c r="O61" s="85">
        <f>N61/N49*100</f>
        <v>350</v>
      </c>
      <c r="P61" s="83">
        <f>N61-L61</f>
        <v>63</v>
      </c>
      <c r="Q61" s="85" t="s">
        <v>40</v>
      </c>
      <c r="R61" s="83">
        <f t="shared" si="1"/>
        <v>3378</v>
      </c>
      <c r="S61" s="85">
        <f t="shared" si="10"/>
        <v>96.680022896393808</v>
      </c>
      <c r="T61" s="83">
        <v>3270</v>
      </c>
      <c r="U61" s="85">
        <f t="shared" si="11"/>
        <v>96.888888888888886</v>
      </c>
      <c r="V61" s="83"/>
      <c r="W61" s="85"/>
      <c r="X61" s="83">
        <f t="shared" si="2"/>
        <v>108</v>
      </c>
      <c r="Y61" s="85">
        <f t="shared" si="12"/>
        <v>90.756302521008408</v>
      </c>
      <c r="Z61" s="83"/>
      <c r="AA61" s="85"/>
      <c r="AB61" s="83"/>
      <c r="AC61" s="85"/>
      <c r="AD61" s="89"/>
      <c r="AE61" s="89"/>
      <c r="AF61" s="89"/>
      <c r="AG61" s="89"/>
      <c r="AH61" s="89"/>
      <c r="AI61" s="89"/>
      <c r="AJ61" s="155">
        <v>0</v>
      </c>
      <c r="AK61" s="181" t="s">
        <v>95</v>
      </c>
      <c r="AL61" s="172" t="s">
        <v>243</v>
      </c>
      <c r="AM61" s="110" t="s">
        <v>243</v>
      </c>
      <c r="AN61" s="110" t="s">
        <v>243</v>
      </c>
      <c r="AO61" s="110" t="s">
        <v>243</v>
      </c>
      <c r="AP61" s="33" t="s">
        <v>40</v>
      </c>
      <c r="AQ61" s="158" t="s">
        <v>40</v>
      </c>
    </row>
    <row r="62" spans="1:43" s="117" customFormat="1" ht="12" hidden="1" customHeight="1">
      <c r="A62" s="81"/>
      <c r="B62" s="38" t="s">
        <v>118</v>
      </c>
      <c r="C62" s="54" t="s">
        <v>94</v>
      </c>
      <c r="D62" s="82">
        <v>3289</v>
      </c>
      <c r="E62" s="85">
        <f t="shared" si="5"/>
        <v>95.945157526254377</v>
      </c>
      <c r="F62" s="83">
        <v>10</v>
      </c>
      <c r="G62" s="85">
        <f t="shared" si="18"/>
        <v>250</v>
      </c>
      <c r="H62" s="83" t="s">
        <v>40</v>
      </c>
      <c r="I62" s="85" t="s">
        <v>40</v>
      </c>
      <c r="J62" s="83">
        <f t="shared" si="0"/>
        <v>3279</v>
      </c>
      <c r="K62" s="85">
        <f t="shared" si="6"/>
        <v>95.765186915887853</v>
      </c>
      <c r="L62" s="83">
        <v>230</v>
      </c>
      <c r="M62" s="85">
        <f>L62/L50*100</f>
        <v>76.923076923076934</v>
      </c>
      <c r="N62" s="116">
        <v>0</v>
      </c>
      <c r="O62" s="85">
        <f>N62/N50*100</f>
        <v>0</v>
      </c>
      <c r="P62" s="83">
        <f t="shared" si="8"/>
        <v>-230</v>
      </c>
      <c r="Q62" s="85">
        <f t="shared" si="19"/>
        <v>84.558823529411768</v>
      </c>
      <c r="R62" s="83">
        <f t="shared" si="1"/>
        <v>3049</v>
      </c>
      <c r="S62" s="85">
        <f t="shared" si="10"/>
        <v>96.732233502538065</v>
      </c>
      <c r="T62" s="83">
        <v>2941</v>
      </c>
      <c r="U62" s="85">
        <f t="shared" si="11"/>
        <v>97.158903204492901</v>
      </c>
      <c r="V62" s="83"/>
      <c r="W62" s="85"/>
      <c r="X62" s="83">
        <f t="shared" si="2"/>
        <v>108</v>
      </c>
      <c r="Y62" s="85">
        <f t="shared" si="12"/>
        <v>86.4</v>
      </c>
      <c r="Z62" s="83"/>
      <c r="AA62" s="85"/>
      <c r="AB62" s="83"/>
      <c r="AC62" s="85"/>
      <c r="AD62" s="89"/>
      <c r="AE62" s="89"/>
      <c r="AF62" s="89"/>
      <c r="AG62" s="89"/>
      <c r="AH62" s="89"/>
      <c r="AI62" s="89"/>
      <c r="AJ62" s="155">
        <v>230</v>
      </c>
      <c r="AK62" s="156">
        <f>AJ62/AJ50*100</f>
        <v>76.923076923076934</v>
      </c>
      <c r="AL62" s="172" t="s">
        <v>243</v>
      </c>
      <c r="AM62" s="110" t="s">
        <v>243</v>
      </c>
      <c r="AN62" s="110" t="s">
        <v>243</v>
      </c>
      <c r="AO62" s="110" t="s">
        <v>243</v>
      </c>
      <c r="AP62" s="33" t="s">
        <v>40</v>
      </c>
      <c r="AQ62" s="158" t="s">
        <v>40</v>
      </c>
    </row>
    <row r="63" spans="1:43" s="117" customFormat="1" ht="12" hidden="1" customHeight="1">
      <c r="A63" s="81"/>
      <c r="B63" s="38" t="s">
        <v>96</v>
      </c>
      <c r="C63" s="54" t="s">
        <v>97</v>
      </c>
      <c r="D63" s="82">
        <v>3039</v>
      </c>
      <c r="E63" s="85">
        <f t="shared" si="5"/>
        <v>94.791016843418589</v>
      </c>
      <c r="F63" s="83">
        <v>3</v>
      </c>
      <c r="G63" s="85">
        <f t="shared" si="18"/>
        <v>37.5</v>
      </c>
      <c r="H63" s="83" t="s">
        <v>40</v>
      </c>
      <c r="I63" s="85" t="s">
        <v>40</v>
      </c>
      <c r="J63" s="83">
        <f t="shared" si="0"/>
        <v>3036</v>
      </c>
      <c r="K63" s="85">
        <f t="shared" si="6"/>
        <v>94.93433395872421</v>
      </c>
      <c r="L63" s="116">
        <v>0</v>
      </c>
      <c r="M63" s="83" t="s">
        <v>95</v>
      </c>
      <c r="N63" s="83">
        <v>118</v>
      </c>
      <c r="O63" s="85">
        <f>N63/N51*100</f>
        <v>124.21052631578948</v>
      </c>
      <c r="P63" s="83">
        <f t="shared" si="8"/>
        <v>118</v>
      </c>
      <c r="Q63" s="85">
        <f t="shared" si="19"/>
        <v>274.41860465116281</v>
      </c>
      <c r="R63" s="83">
        <f t="shared" si="1"/>
        <v>3154</v>
      </c>
      <c r="S63" s="85">
        <f t="shared" si="10"/>
        <v>97.315643319962973</v>
      </c>
      <c r="T63" s="83">
        <v>3041</v>
      </c>
      <c r="U63" s="85">
        <f t="shared" si="11"/>
        <v>97.311999999999998</v>
      </c>
      <c r="V63" s="83"/>
      <c r="W63" s="85"/>
      <c r="X63" s="83">
        <f t="shared" si="2"/>
        <v>113</v>
      </c>
      <c r="Y63" s="85">
        <f t="shared" si="12"/>
        <v>97.41379310344827</v>
      </c>
      <c r="Z63" s="83"/>
      <c r="AA63" s="85"/>
      <c r="AB63" s="83"/>
      <c r="AC63" s="85"/>
      <c r="AD63" s="89"/>
      <c r="AE63" s="89"/>
      <c r="AF63" s="89"/>
      <c r="AG63" s="89"/>
      <c r="AH63" s="89"/>
      <c r="AI63" s="89"/>
      <c r="AJ63" s="155">
        <v>0</v>
      </c>
      <c r="AK63" s="181" t="s">
        <v>95</v>
      </c>
      <c r="AL63" s="172" t="s">
        <v>243</v>
      </c>
      <c r="AM63" s="110" t="s">
        <v>243</v>
      </c>
      <c r="AN63" s="110" t="s">
        <v>243</v>
      </c>
      <c r="AO63" s="110" t="s">
        <v>243</v>
      </c>
      <c r="AP63" s="33" t="s">
        <v>40</v>
      </c>
      <c r="AQ63" s="158" t="s">
        <v>40</v>
      </c>
    </row>
    <row r="64" spans="1:43" s="117" customFormat="1" ht="12" hidden="1" customHeight="1">
      <c r="A64" s="81"/>
      <c r="B64" s="38" t="s">
        <v>98</v>
      </c>
      <c r="C64" s="54" t="s">
        <v>99</v>
      </c>
      <c r="D64" s="82">
        <v>3308</v>
      </c>
      <c r="E64" s="85">
        <f t="shared" si="5"/>
        <v>97.208345577431672</v>
      </c>
      <c r="F64" s="83">
        <v>4</v>
      </c>
      <c r="G64" s="85">
        <f t="shared" si="18"/>
        <v>133.33333333333331</v>
      </c>
      <c r="H64" s="83" t="s">
        <v>40</v>
      </c>
      <c r="I64" s="85" t="s">
        <v>40</v>
      </c>
      <c r="J64" s="83">
        <f t="shared" si="0"/>
        <v>3304</v>
      </c>
      <c r="K64" s="85">
        <f t="shared" si="6"/>
        <v>97.176470588235304</v>
      </c>
      <c r="L64" s="116">
        <v>0</v>
      </c>
      <c r="M64" s="83" t="s">
        <v>95</v>
      </c>
      <c r="N64" s="83">
        <v>119</v>
      </c>
      <c r="O64" s="85">
        <f>N64/N52*100</f>
        <v>290.2439024390244</v>
      </c>
      <c r="P64" s="83">
        <f t="shared" si="8"/>
        <v>119</v>
      </c>
      <c r="Q64" s="85">
        <f t="shared" si="19"/>
        <v>290.2439024390244</v>
      </c>
      <c r="R64" s="83">
        <f t="shared" si="1"/>
        <v>3423</v>
      </c>
      <c r="S64" s="85">
        <f t="shared" si="10"/>
        <v>99.476896251089798</v>
      </c>
      <c r="T64" s="83">
        <v>3315</v>
      </c>
      <c r="U64" s="85">
        <f t="shared" si="11"/>
        <v>99.609375</v>
      </c>
      <c r="V64" s="83"/>
      <c r="W64" s="85"/>
      <c r="X64" s="83">
        <f t="shared" si="2"/>
        <v>108</v>
      </c>
      <c r="Y64" s="85">
        <f t="shared" si="12"/>
        <v>95.575221238938056</v>
      </c>
      <c r="Z64" s="83"/>
      <c r="AA64" s="85"/>
      <c r="AB64" s="83"/>
      <c r="AC64" s="85"/>
      <c r="AD64" s="89"/>
      <c r="AE64" s="89"/>
      <c r="AF64" s="89"/>
      <c r="AG64" s="89"/>
      <c r="AH64" s="89"/>
      <c r="AI64" s="89"/>
      <c r="AJ64" s="155">
        <v>0</v>
      </c>
      <c r="AK64" s="181" t="s">
        <v>95</v>
      </c>
      <c r="AL64" s="172" t="s">
        <v>243</v>
      </c>
      <c r="AM64" s="110" t="s">
        <v>243</v>
      </c>
      <c r="AN64" s="110" t="s">
        <v>243</v>
      </c>
      <c r="AO64" s="110" t="s">
        <v>243</v>
      </c>
      <c r="AP64" s="33" t="s">
        <v>40</v>
      </c>
      <c r="AQ64" s="158" t="s">
        <v>40</v>
      </c>
    </row>
    <row r="65" spans="1:43" s="117" customFormat="1" ht="12" hidden="1" customHeight="1">
      <c r="A65" s="81"/>
      <c r="B65" s="38" t="s">
        <v>100</v>
      </c>
      <c r="C65" s="54" t="s">
        <v>101</v>
      </c>
      <c r="D65" s="82">
        <v>3220</v>
      </c>
      <c r="E65" s="85">
        <f t="shared" si="5"/>
        <v>98.230628431970715</v>
      </c>
      <c r="F65" s="83">
        <v>3</v>
      </c>
      <c r="G65" s="85">
        <f t="shared" si="18"/>
        <v>33.333333333333329</v>
      </c>
      <c r="H65" s="83" t="s">
        <v>40</v>
      </c>
      <c r="I65" s="85" t="s">
        <v>40</v>
      </c>
      <c r="J65" s="83">
        <f t="shared" si="0"/>
        <v>3217</v>
      </c>
      <c r="K65" s="85">
        <f t="shared" si="6"/>
        <v>98.409299479963295</v>
      </c>
      <c r="L65" s="116">
        <v>0</v>
      </c>
      <c r="M65" s="83" t="s">
        <v>95</v>
      </c>
      <c r="N65" s="83">
        <v>34</v>
      </c>
      <c r="O65" s="85">
        <f>N65/N53*100</f>
        <v>188.88888888888889</v>
      </c>
      <c r="P65" s="83">
        <f t="shared" si="8"/>
        <v>34</v>
      </c>
      <c r="Q65" s="85">
        <f t="shared" si="19"/>
        <v>188.88888888888889</v>
      </c>
      <c r="R65" s="83">
        <f t="shared" si="1"/>
        <v>3251</v>
      </c>
      <c r="S65" s="85">
        <f t="shared" si="10"/>
        <v>98.904776391846667</v>
      </c>
      <c r="T65" s="83">
        <v>3146</v>
      </c>
      <c r="U65" s="85">
        <f t="shared" si="11"/>
        <v>99.024236701290519</v>
      </c>
      <c r="V65" s="83"/>
      <c r="W65" s="85"/>
      <c r="X65" s="83">
        <f t="shared" si="2"/>
        <v>105</v>
      </c>
      <c r="Y65" s="85">
        <f t="shared" si="12"/>
        <v>95.454545454545453</v>
      </c>
      <c r="Z65" s="83"/>
      <c r="AA65" s="85"/>
      <c r="AB65" s="83"/>
      <c r="AC65" s="85"/>
      <c r="AD65" s="89"/>
      <c r="AE65" s="89"/>
      <c r="AF65" s="89"/>
      <c r="AG65" s="89"/>
      <c r="AH65" s="89"/>
      <c r="AI65" s="89"/>
      <c r="AJ65" s="155">
        <v>0</v>
      </c>
      <c r="AK65" s="181" t="s">
        <v>95</v>
      </c>
      <c r="AL65" s="172" t="s">
        <v>243</v>
      </c>
      <c r="AM65" s="110" t="s">
        <v>243</v>
      </c>
      <c r="AN65" s="110" t="s">
        <v>243</v>
      </c>
      <c r="AO65" s="110" t="s">
        <v>243</v>
      </c>
      <c r="AP65" s="33" t="s">
        <v>40</v>
      </c>
      <c r="AQ65" s="158" t="s">
        <v>40</v>
      </c>
    </row>
    <row r="66" spans="1:43" s="117" customFormat="1" ht="12" hidden="1" customHeight="1">
      <c r="A66" s="81"/>
      <c r="B66" s="38" t="s">
        <v>102</v>
      </c>
      <c r="C66" s="54" t="s">
        <v>103</v>
      </c>
      <c r="D66" s="82">
        <v>3311</v>
      </c>
      <c r="E66" s="85">
        <f t="shared" si="5"/>
        <v>99.072411729503301</v>
      </c>
      <c r="F66" s="83">
        <v>5</v>
      </c>
      <c r="G66" s="85">
        <f t="shared" si="18"/>
        <v>500</v>
      </c>
      <c r="H66" s="83" t="s">
        <v>40</v>
      </c>
      <c r="I66" s="85" t="s">
        <v>40</v>
      </c>
      <c r="J66" s="83">
        <f t="shared" si="0"/>
        <v>3306</v>
      </c>
      <c r="K66" s="85">
        <f t="shared" si="6"/>
        <v>98.952409458246038</v>
      </c>
      <c r="L66" s="83">
        <v>103</v>
      </c>
      <c r="M66" s="85">
        <f t="shared" ref="M66:M71" si="20">L66/L54*100</f>
        <v>67.320261437908499</v>
      </c>
      <c r="N66" s="116">
        <v>0</v>
      </c>
      <c r="O66" s="83" t="s">
        <v>95</v>
      </c>
      <c r="P66" s="83">
        <f t="shared" si="8"/>
        <v>-103</v>
      </c>
      <c r="Q66" s="85">
        <f t="shared" si="19"/>
        <v>67.320261437908499</v>
      </c>
      <c r="R66" s="83">
        <f t="shared" si="1"/>
        <v>3203</v>
      </c>
      <c r="S66" s="85">
        <f t="shared" si="10"/>
        <v>100.47051442910917</v>
      </c>
      <c r="T66" s="83">
        <v>3058</v>
      </c>
      <c r="U66" s="85">
        <f t="shared" si="11"/>
        <v>100.29517874713021</v>
      </c>
      <c r="V66" s="83"/>
      <c r="W66" s="85"/>
      <c r="X66" s="83">
        <f t="shared" si="2"/>
        <v>145</v>
      </c>
      <c r="Y66" s="85">
        <f t="shared" si="12"/>
        <v>104.31654676258992</v>
      </c>
      <c r="Z66" s="83"/>
      <c r="AA66" s="85"/>
      <c r="AB66" s="83"/>
      <c r="AC66" s="85"/>
      <c r="AD66" s="89"/>
      <c r="AE66" s="89"/>
      <c r="AF66" s="89"/>
      <c r="AG66" s="89"/>
      <c r="AH66" s="89"/>
      <c r="AI66" s="89"/>
      <c r="AJ66" s="155">
        <v>91</v>
      </c>
      <c r="AK66" s="156">
        <f>AJ66/AJ54*100</f>
        <v>66.911764705882348</v>
      </c>
      <c r="AL66" s="172" t="s">
        <v>243</v>
      </c>
      <c r="AM66" s="110" t="s">
        <v>243</v>
      </c>
      <c r="AN66" s="110" t="s">
        <v>243</v>
      </c>
      <c r="AO66" s="110" t="s">
        <v>243</v>
      </c>
      <c r="AP66" s="33" t="s">
        <v>40</v>
      </c>
      <c r="AQ66" s="158" t="s">
        <v>40</v>
      </c>
    </row>
    <row r="67" spans="1:43" s="117" customFormat="1" ht="12" hidden="1" customHeight="1">
      <c r="A67" s="81"/>
      <c r="B67" s="38" t="s">
        <v>131</v>
      </c>
      <c r="C67" s="54" t="s">
        <v>132</v>
      </c>
      <c r="D67" s="82">
        <v>3293</v>
      </c>
      <c r="E67" s="85">
        <f t="shared" si="5"/>
        <v>100.30459945172099</v>
      </c>
      <c r="F67" s="83">
        <v>8</v>
      </c>
      <c r="G67" s="85">
        <f t="shared" si="18"/>
        <v>160</v>
      </c>
      <c r="H67" s="83" t="s">
        <v>40</v>
      </c>
      <c r="I67" s="85" t="s">
        <v>40</v>
      </c>
      <c r="J67" s="83">
        <f t="shared" si="0"/>
        <v>3285</v>
      </c>
      <c r="K67" s="85">
        <f t="shared" si="6"/>
        <v>100.21354484441733</v>
      </c>
      <c r="L67" s="83">
        <v>119</v>
      </c>
      <c r="M67" s="85">
        <f t="shared" si="20"/>
        <v>69.590643274853804</v>
      </c>
      <c r="N67" s="116">
        <v>0</v>
      </c>
      <c r="O67" s="83" t="s">
        <v>95</v>
      </c>
      <c r="P67" s="83">
        <f t="shared" si="8"/>
        <v>-119</v>
      </c>
      <c r="Q67" s="85">
        <f t="shared" si="19"/>
        <v>69.590643274853804</v>
      </c>
      <c r="R67" s="83">
        <f t="shared" si="1"/>
        <v>3166</v>
      </c>
      <c r="S67" s="85">
        <f t="shared" si="10"/>
        <v>101.89893788220148</v>
      </c>
      <c r="T67" s="83">
        <v>3060</v>
      </c>
      <c r="U67" s="85">
        <f t="shared" si="11"/>
        <v>102.06804536357572</v>
      </c>
      <c r="V67" s="83"/>
      <c r="W67" s="85"/>
      <c r="X67" s="83">
        <f t="shared" si="2"/>
        <v>106</v>
      </c>
      <c r="Y67" s="85">
        <f t="shared" si="12"/>
        <v>97.247706422018354</v>
      </c>
      <c r="Z67" s="83"/>
      <c r="AA67" s="85"/>
      <c r="AB67" s="83"/>
      <c r="AC67" s="85"/>
      <c r="AD67" s="89"/>
      <c r="AE67" s="89"/>
      <c r="AF67" s="89"/>
      <c r="AG67" s="89"/>
      <c r="AH67" s="89"/>
      <c r="AI67" s="89"/>
      <c r="AJ67" s="155">
        <v>120</v>
      </c>
      <c r="AK67" s="156">
        <f>AJ67/AJ55*100</f>
        <v>77.922077922077932</v>
      </c>
      <c r="AL67" s="172" t="s">
        <v>243</v>
      </c>
      <c r="AM67" s="110" t="s">
        <v>243</v>
      </c>
      <c r="AN67" s="110" t="s">
        <v>243</v>
      </c>
      <c r="AO67" s="110" t="s">
        <v>243</v>
      </c>
      <c r="AP67" s="33" t="s">
        <v>40</v>
      </c>
      <c r="AQ67" s="158" t="s">
        <v>40</v>
      </c>
    </row>
    <row r="68" spans="1:43" s="117" customFormat="1" ht="12" hidden="1" customHeight="1">
      <c r="A68" s="81"/>
      <c r="B68" s="38" t="s">
        <v>106</v>
      </c>
      <c r="C68" s="54" t="s">
        <v>107</v>
      </c>
      <c r="D68" s="82">
        <v>3015</v>
      </c>
      <c r="E68" s="85">
        <f t="shared" si="5"/>
        <v>99.145018086155872</v>
      </c>
      <c r="F68" s="83">
        <v>5</v>
      </c>
      <c r="G68" s="85">
        <f t="shared" si="18"/>
        <v>500</v>
      </c>
      <c r="H68" s="83" t="s">
        <v>40</v>
      </c>
      <c r="I68" s="85" t="s">
        <v>40</v>
      </c>
      <c r="J68" s="83">
        <f t="shared" si="0"/>
        <v>3010</v>
      </c>
      <c r="K68" s="85">
        <f t="shared" si="6"/>
        <v>99.01315789473685</v>
      </c>
      <c r="L68" s="116">
        <v>0</v>
      </c>
      <c r="M68" s="85">
        <f t="shared" si="20"/>
        <v>0</v>
      </c>
      <c r="N68" s="116">
        <v>0</v>
      </c>
      <c r="O68" s="83" t="s">
        <v>95</v>
      </c>
      <c r="P68" s="83">
        <f t="shared" si="8"/>
        <v>0</v>
      </c>
      <c r="Q68" s="83" t="s">
        <v>95</v>
      </c>
      <c r="R68" s="83">
        <f t="shared" si="1"/>
        <v>3010</v>
      </c>
      <c r="S68" s="85">
        <f t="shared" si="10"/>
        <v>100.73627844712183</v>
      </c>
      <c r="T68" s="83">
        <v>2905</v>
      </c>
      <c r="U68" s="85">
        <f t="shared" si="11"/>
        <v>100.62348458607551</v>
      </c>
      <c r="V68" s="83"/>
      <c r="W68" s="85"/>
      <c r="X68" s="83">
        <f t="shared" si="2"/>
        <v>105</v>
      </c>
      <c r="Y68" s="85">
        <f t="shared" si="12"/>
        <v>103.96039603960396</v>
      </c>
      <c r="Z68" s="83"/>
      <c r="AA68" s="85"/>
      <c r="AB68" s="83"/>
      <c r="AC68" s="85"/>
      <c r="AD68" s="89"/>
      <c r="AE68" s="89"/>
      <c r="AF68" s="89"/>
      <c r="AG68" s="89"/>
      <c r="AH68" s="89"/>
      <c r="AI68" s="89"/>
      <c r="AJ68" s="155">
        <v>0</v>
      </c>
      <c r="AK68" s="181" t="s">
        <v>95</v>
      </c>
      <c r="AL68" s="172" t="s">
        <v>243</v>
      </c>
      <c r="AM68" s="110" t="s">
        <v>243</v>
      </c>
      <c r="AN68" s="110" t="s">
        <v>243</v>
      </c>
      <c r="AO68" s="110" t="s">
        <v>243</v>
      </c>
      <c r="AP68" s="155" t="s">
        <v>40</v>
      </c>
      <c r="AQ68" s="161" t="s">
        <v>40</v>
      </c>
    </row>
    <row r="69" spans="1:43" s="117" customFormat="1" ht="12" hidden="1" customHeight="1">
      <c r="A69" s="81"/>
      <c r="B69" s="39" t="s">
        <v>108</v>
      </c>
      <c r="C69" s="54" t="s">
        <v>109</v>
      </c>
      <c r="D69" s="118">
        <v>3412</v>
      </c>
      <c r="E69" s="120">
        <f t="shared" si="5"/>
        <v>100.05865102639295</v>
      </c>
      <c r="F69" s="106">
        <v>9</v>
      </c>
      <c r="G69" s="120">
        <f t="shared" si="18"/>
        <v>450</v>
      </c>
      <c r="H69" s="106" t="s">
        <v>40</v>
      </c>
      <c r="I69" s="120" t="s">
        <v>40</v>
      </c>
      <c r="J69" s="106">
        <f t="shared" si="0"/>
        <v>3403</v>
      </c>
      <c r="K69" s="120">
        <f t="shared" si="6"/>
        <v>99.853286384976528</v>
      </c>
      <c r="L69" s="106">
        <v>137</v>
      </c>
      <c r="M69" s="120">
        <f t="shared" si="20"/>
        <v>66.829268292682926</v>
      </c>
      <c r="N69" s="122">
        <v>0</v>
      </c>
      <c r="O69" s="106" t="s">
        <v>95</v>
      </c>
      <c r="P69" s="106">
        <f t="shared" si="8"/>
        <v>-137</v>
      </c>
      <c r="Q69" s="120">
        <f t="shared" si="19"/>
        <v>66.829268292682926</v>
      </c>
      <c r="R69" s="106">
        <f t="shared" si="1"/>
        <v>3266</v>
      </c>
      <c r="S69" s="120">
        <f t="shared" si="10"/>
        <v>101.96690602560099</v>
      </c>
      <c r="T69" s="106">
        <v>3149</v>
      </c>
      <c r="U69" s="120">
        <f t="shared" si="11"/>
        <v>101.87641539954708</v>
      </c>
      <c r="V69" s="106"/>
      <c r="W69" s="120"/>
      <c r="X69" s="106">
        <f t="shared" si="2"/>
        <v>117</v>
      </c>
      <c r="Y69" s="120">
        <f t="shared" si="12"/>
        <v>104.46428571428572</v>
      </c>
      <c r="Z69" s="106"/>
      <c r="AA69" s="120"/>
      <c r="AB69" s="106"/>
      <c r="AC69" s="120"/>
      <c r="AD69" s="93"/>
      <c r="AE69" s="93"/>
      <c r="AF69" s="93"/>
      <c r="AG69" s="93"/>
      <c r="AH69" s="93"/>
      <c r="AI69" s="93"/>
      <c r="AJ69" s="162">
        <v>137</v>
      </c>
      <c r="AK69" s="182">
        <f>AJ69/AJ57*100</f>
        <v>66.829268292682926</v>
      </c>
      <c r="AL69" s="173" t="s">
        <v>243</v>
      </c>
      <c r="AM69" s="174" t="s">
        <v>243</v>
      </c>
      <c r="AN69" s="174" t="s">
        <v>243</v>
      </c>
      <c r="AO69" s="174" t="s">
        <v>243</v>
      </c>
      <c r="AP69" s="126" t="s">
        <v>40</v>
      </c>
      <c r="AQ69" s="159" t="s">
        <v>40</v>
      </c>
    </row>
    <row r="70" spans="1:43" s="117" customFormat="1" ht="12" hidden="1" customHeight="1">
      <c r="A70" s="81"/>
      <c r="B70" s="37" t="s">
        <v>133</v>
      </c>
      <c r="C70" s="55" t="s">
        <v>134</v>
      </c>
      <c r="D70" s="105">
        <v>3432</v>
      </c>
      <c r="E70" s="121">
        <f t="shared" si="5"/>
        <v>100.49780380673499</v>
      </c>
      <c r="F70" s="108">
        <v>5</v>
      </c>
      <c r="G70" s="121">
        <f t="shared" si="18"/>
        <v>250</v>
      </c>
      <c r="H70" s="108" t="s">
        <v>40</v>
      </c>
      <c r="I70" s="121" t="s">
        <v>40</v>
      </c>
      <c r="J70" s="108">
        <f t="shared" si="0"/>
        <v>3427</v>
      </c>
      <c r="K70" s="121">
        <f t="shared" si="6"/>
        <v>100.41019630823322</v>
      </c>
      <c r="L70" s="108">
        <v>188</v>
      </c>
      <c r="M70" s="121">
        <f t="shared" si="20"/>
        <v>60.841423948220061</v>
      </c>
      <c r="N70" s="116">
        <v>0</v>
      </c>
      <c r="O70" s="83" t="s">
        <v>95</v>
      </c>
      <c r="P70" s="108">
        <f t="shared" si="8"/>
        <v>-188</v>
      </c>
      <c r="Q70" s="121">
        <f t="shared" si="19"/>
        <v>60.841423948220061</v>
      </c>
      <c r="R70" s="108">
        <f t="shared" si="1"/>
        <v>3239</v>
      </c>
      <c r="S70" s="121">
        <f t="shared" si="10"/>
        <v>104.3492268041237</v>
      </c>
      <c r="T70" s="108">
        <v>3118</v>
      </c>
      <c r="U70" s="121">
        <f t="shared" si="11"/>
        <v>103.82950382950382</v>
      </c>
      <c r="V70" s="108">
        <v>10</v>
      </c>
      <c r="W70" s="75" t="s">
        <v>85</v>
      </c>
      <c r="X70" s="108">
        <f t="shared" si="2"/>
        <v>121</v>
      </c>
      <c r="Y70" s="121">
        <f t="shared" si="12"/>
        <v>119.80198019801979</v>
      </c>
      <c r="Z70" s="108"/>
      <c r="AA70" s="121"/>
      <c r="AB70" s="108"/>
      <c r="AC70" s="121"/>
      <c r="AD70" s="95"/>
      <c r="AE70" s="95"/>
      <c r="AF70" s="95"/>
      <c r="AG70" s="95"/>
      <c r="AH70" s="95"/>
      <c r="AI70" s="95"/>
      <c r="AJ70" s="163">
        <v>188</v>
      </c>
      <c r="AK70" s="183">
        <f>AJ70/AJ58*100</f>
        <v>64.38356164383562</v>
      </c>
      <c r="AL70" s="175" t="s">
        <v>243</v>
      </c>
      <c r="AM70" s="169" t="s">
        <v>243</v>
      </c>
      <c r="AN70" s="169" t="s">
        <v>243</v>
      </c>
      <c r="AO70" s="169" t="s">
        <v>243</v>
      </c>
      <c r="AP70" s="30" t="s">
        <v>40</v>
      </c>
      <c r="AQ70" s="160" t="s">
        <v>40</v>
      </c>
    </row>
    <row r="71" spans="1:43" s="117" customFormat="1" ht="12" hidden="1" customHeight="1">
      <c r="A71" s="81"/>
      <c r="B71" s="38" t="s">
        <v>112</v>
      </c>
      <c r="C71" s="54" t="s">
        <v>113</v>
      </c>
      <c r="D71" s="82">
        <v>3651</v>
      </c>
      <c r="E71" s="85">
        <f t="shared" si="5"/>
        <v>101.81260457334076</v>
      </c>
      <c r="F71" s="83">
        <v>8</v>
      </c>
      <c r="G71" s="85">
        <f t="shared" si="18"/>
        <v>47.058823529411761</v>
      </c>
      <c r="H71" s="83" t="s">
        <v>40</v>
      </c>
      <c r="I71" s="85" t="s">
        <v>40</v>
      </c>
      <c r="J71" s="83">
        <f t="shared" si="0"/>
        <v>3643</v>
      </c>
      <c r="K71" s="85">
        <f t="shared" si="6"/>
        <v>102.07340991874474</v>
      </c>
      <c r="L71" s="83">
        <v>84</v>
      </c>
      <c r="M71" s="85">
        <f t="shared" si="20"/>
        <v>87.5</v>
      </c>
      <c r="N71" s="116">
        <v>0</v>
      </c>
      <c r="O71" s="83" t="s">
        <v>95</v>
      </c>
      <c r="P71" s="83">
        <f t="shared" si="8"/>
        <v>-84</v>
      </c>
      <c r="Q71" s="85">
        <f t="shared" si="19"/>
        <v>87.5</v>
      </c>
      <c r="R71" s="83">
        <f t="shared" si="1"/>
        <v>3559</v>
      </c>
      <c r="S71" s="85">
        <f t="shared" si="10"/>
        <v>102.47624532104808</v>
      </c>
      <c r="T71" s="83">
        <v>3429</v>
      </c>
      <c r="U71" s="85">
        <f t="shared" si="11"/>
        <v>102.29713603818615</v>
      </c>
      <c r="V71" s="83">
        <v>10</v>
      </c>
      <c r="W71" s="75" t="s">
        <v>85</v>
      </c>
      <c r="X71" s="83">
        <f t="shared" si="2"/>
        <v>130</v>
      </c>
      <c r="Y71" s="85">
        <f t="shared" si="12"/>
        <v>107.43801652892562</v>
      </c>
      <c r="Z71" s="83"/>
      <c r="AA71" s="85"/>
      <c r="AB71" s="83"/>
      <c r="AC71" s="85"/>
      <c r="AD71" s="89"/>
      <c r="AE71" s="89"/>
      <c r="AF71" s="89"/>
      <c r="AG71" s="89"/>
      <c r="AH71" s="89"/>
      <c r="AI71" s="89"/>
      <c r="AJ71" s="155">
        <v>84</v>
      </c>
      <c r="AK71" s="156">
        <f>AJ71/AJ59*100</f>
        <v>87.5</v>
      </c>
      <c r="AL71" s="172" t="s">
        <v>243</v>
      </c>
      <c r="AM71" s="110" t="s">
        <v>243</v>
      </c>
      <c r="AN71" s="110" t="s">
        <v>243</v>
      </c>
      <c r="AO71" s="110" t="s">
        <v>243</v>
      </c>
      <c r="AP71" s="33" t="s">
        <v>40</v>
      </c>
      <c r="AQ71" s="158" t="s">
        <v>40</v>
      </c>
    </row>
    <row r="72" spans="1:43" s="117" customFormat="1" ht="12" hidden="1" customHeight="1">
      <c r="A72" s="81"/>
      <c r="B72" s="38" t="s">
        <v>114</v>
      </c>
      <c r="C72" s="54" t="s">
        <v>115</v>
      </c>
      <c r="D72" s="82">
        <v>3496</v>
      </c>
      <c r="E72" s="85">
        <f t="shared" si="5"/>
        <v>103.83130383130383</v>
      </c>
      <c r="F72" s="83">
        <v>11</v>
      </c>
      <c r="G72" s="85">
        <f t="shared" si="18"/>
        <v>84.615384615384613</v>
      </c>
      <c r="H72" s="83" t="s">
        <v>40</v>
      </c>
      <c r="I72" s="85" t="s">
        <v>40</v>
      </c>
      <c r="J72" s="83">
        <f t="shared" si="0"/>
        <v>3485</v>
      </c>
      <c r="K72" s="85">
        <f t="shared" si="6"/>
        <v>103.90578413834228</v>
      </c>
      <c r="L72" s="83">
        <v>83</v>
      </c>
      <c r="M72" s="83" t="s">
        <v>95</v>
      </c>
      <c r="N72" s="116">
        <v>0</v>
      </c>
      <c r="O72" s="83" t="s">
        <v>95</v>
      </c>
      <c r="P72" s="83">
        <f t="shared" si="8"/>
        <v>-83</v>
      </c>
      <c r="Q72" s="85" t="s">
        <v>40</v>
      </c>
      <c r="R72" s="83">
        <f t="shared" si="1"/>
        <v>3402</v>
      </c>
      <c r="S72" s="85">
        <f t="shared" si="10"/>
        <v>100.91960842479976</v>
      </c>
      <c r="T72" s="83">
        <v>3277</v>
      </c>
      <c r="U72" s="85">
        <f t="shared" si="11"/>
        <v>100.52147239263805</v>
      </c>
      <c r="V72" s="83">
        <v>10</v>
      </c>
      <c r="W72" s="75" t="s">
        <v>85</v>
      </c>
      <c r="X72" s="83">
        <f t="shared" si="2"/>
        <v>125</v>
      </c>
      <c r="Y72" s="85">
        <f t="shared" si="12"/>
        <v>112.61261261261262</v>
      </c>
      <c r="Z72" s="83"/>
      <c r="AA72" s="85"/>
      <c r="AB72" s="83"/>
      <c r="AC72" s="85"/>
      <c r="AD72" s="89"/>
      <c r="AE72" s="89"/>
      <c r="AF72" s="89"/>
      <c r="AG72" s="89"/>
      <c r="AH72" s="89"/>
      <c r="AI72" s="89"/>
      <c r="AJ72" s="155">
        <v>84</v>
      </c>
      <c r="AK72" s="181" t="s">
        <v>95</v>
      </c>
      <c r="AL72" s="172" t="s">
        <v>243</v>
      </c>
      <c r="AM72" s="110" t="s">
        <v>243</v>
      </c>
      <c r="AN72" s="110" t="s">
        <v>243</v>
      </c>
      <c r="AO72" s="110" t="s">
        <v>243</v>
      </c>
      <c r="AP72" s="33" t="s">
        <v>40</v>
      </c>
      <c r="AQ72" s="158" t="s">
        <v>40</v>
      </c>
    </row>
    <row r="73" spans="1:43" s="117" customFormat="1" ht="12" hidden="1" customHeight="1">
      <c r="A73" s="81"/>
      <c r="B73" s="38" t="s">
        <v>116</v>
      </c>
      <c r="C73" s="54" t="s">
        <v>117</v>
      </c>
      <c r="D73" s="82">
        <v>3348</v>
      </c>
      <c r="E73" s="85">
        <f t="shared" si="5"/>
        <v>100.90415913200724</v>
      </c>
      <c r="F73" s="83">
        <v>12</v>
      </c>
      <c r="G73" s="85">
        <f t="shared" si="18"/>
        <v>400</v>
      </c>
      <c r="H73" s="83" t="s">
        <v>40</v>
      </c>
      <c r="I73" s="85" t="s">
        <v>40</v>
      </c>
      <c r="J73" s="83">
        <f t="shared" si="0"/>
        <v>3336</v>
      </c>
      <c r="K73" s="85">
        <f t="shared" si="6"/>
        <v>100.63348416289593</v>
      </c>
      <c r="L73" s="83">
        <v>135</v>
      </c>
      <c r="M73" s="83" t="s">
        <v>95</v>
      </c>
      <c r="N73" s="116">
        <v>0</v>
      </c>
      <c r="O73" s="83" t="s">
        <v>95</v>
      </c>
      <c r="P73" s="83">
        <f t="shared" si="8"/>
        <v>-135</v>
      </c>
      <c r="Q73" s="85" t="s">
        <v>40</v>
      </c>
      <c r="R73" s="83">
        <f t="shared" si="1"/>
        <v>3201</v>
      </c>
      <c r="S73" s="85">
        <f t="shared" si="10"/>
        <v>94.760213143872122</v>
      </c>
      <c r="T73" s="83">
        <v>3075</v>
      </c>
      <c r="U73" s="85">
        <f t="shared" si="11"/>
        <v>94.036697247706428</v>
      </c>
      <c r="V73" s="83">
        <v>10</v>
      </c>
      <c r="W73" s="75" t="s">
        <v>85</v>
      </c>
      <c r="X73" s="83">
        <f t="shared" si="2"/>
        <v>126</v>
      </c>
      <c r="Y73" s="85">
        <f t="shared" si="12"/>
        <v>116.66666666666667</v>
      </c>
      <c r="Z73" s="83"/>
      <c r="AA73" s="85"/>
      <c r="AB73" s="83"/>
      <c r="AC73" s="85"/>
      <c r="AD73" s="89"/>
      <c r="AE73" s="89"/>
      <c r="AF73" s="89"/>
      <c r="AG73" s="89"/>
      <c r="AH73" s="89"/>
      <c r="AI73" s="89"/>
      <c r="AJ73" s="155">
        <v>136</v>
      </c>
      <c r="AK73" s="181" t="s">
        <v>95</v>
      </c>
      <c r="AL73" s="172" t="s">
        <v>243</v>
      </c>
      <c r="AM73" s="110" t="s">
        <v>243</v>
      </c>
      <c r="AN73" s="110" t="s">
        <v>243</v>
      </c>
      <c r="AO73" s="110" t="s">
        <v>243</v>
      </c>
      <c r="AP73" s="33" t="s">
        <v>40</v>
      </c>
      <c r="AQ73" s="158" t="s">
        <v>40</v>
      </c>
    </row>
    <row r="74" spans="1:43" s="117" customFormat="1" ht="12" hidden="1" customHeight="1">
      <c r="A74" s="81"/>
      <c r="B74" s="38" t="s">
        <v>118</v>
      </c>
      <c r="C74" s="54" t="s">
        <v>94</v>
      </c>
      <c r="D74" s="82">
        <v>3174</v>
      </c>
      <c r="E74" s="85">
        <f t="shared" si="5"/>
        <v>96.503496503496507</v>
      </c>
      <c r="F74" s="83">
        <v>20</v>
      </c>
      <c r="G74" s="85">
        <f t="shared" si="18"/>
        <v>200</v>
      </c>
      <c r="H74" s="83" t="s">
        <v>40</v>
      </c>
      <c r="I74" s="85" t="s">
        <v>40</v>
      </c>
      <c r="J74" s="83">
        <f t="shared" ref="J74:J137" si="21">D74-F74</f>
        <v>3154</v>
      </c>
      <c r="K74" s="85">
        <f t="shared" si="6"/>
        <v>96.187862153095466</v>
      </c>
      <c r="L74" s="83">
        <v>135</v>
      </c>
      <c r="M74" s="85">
        <f>L74/L62*100</f>
        <v>58.695652173913047</v>
      </c>
      <c r="N74" s="116">
        <v>0</v>
      </c>
      <c r="O74" s="83" t="s">
        <v>95</v>
      </c>
      <c r="P74" s="83">
        <f t="shared" ref="P74:P137" si="22">N74-L74</f>
        <v>-135</v>
      </c>
      <c r="Q74" s="85">
        <f t="shared" si="19"/>
        <v>58.695652173913047</v>
      </c>
      <c r="R74" s="83">
        <f t="shared" ref="R74:R137" si="23">J74+P74</f>
        <v>3019</v>
      </c>
      <c r="S74" s="85">
        <f t="shared" si="10"/>
        <v>99.01607084289931</v>
      </c>
      <c r="T74" s="83">
        <v>2881</v>
      </c>
      <c r="U74" s="85">
        <f t="shared" si="11"/>
        <v>97.959877592655559</v>
      </c>
      <c r="V74" s="83">
        <v>10</v>
      </c>
      <c r="W74" s="75" t="s">
        <v>85</v>
      </c>
      <c r="X74" s="83">
        <f t="shared" si="2"/>
        <v>138</v>
      </c>
      <c r="Y74" s="85">
        <f t="shared" si="12"/>
        <v>127.77777777777777</v>
      </c>
      <c r="Z74" s="83"/>
      <c r="AA74" s="85"/>
      <c r="AB74" s="83"/>
      <c r="AC74" s="85"/>
      <c r="AD74" s="89"/>
      <c r="AE74" s="89"/>
      <c r="AF74" s="89"/>
      <c r="AG74" s="89"/>
      <c r="AH74" s="89"/>
      <c r="AI74" s="89"/>
      <c r="AJ74" s="155">
        <v>135</v>
      </c>
      <c r="AK74" s="156">
        <f>AJ74/AJ62*100</f>
        <v>58.695652173913047</v>
      </c>
      <c r="AL74" s="172" t="s">
        <v>243</v>
      </c>
      <c r="AM74" s="110" t="s">
        <v>243</v>
      </c>
      <c r="AN74" s="110" t="s">
        <v>243</v>
      </c>
      <c r="AO74" s="110" t="s">
        <v>243</v>
      </c>
      <c r="AP74" s="33" t="s">
        <v>40</v>
      </c>
      <c r="AQ74" s="158" t="s">
        <v>40</v>
      </c>
    </row>
    <row r="75" spans="1:43" s="117" customFormat="1" ht="12" hidden="1" customHeight="1">
      <c r="A75" s="81"/>
      <c r="B75" s="38" t="s">
        <v>96</v>
      </c>
      <c r="C75" s="54" t="s">
        <v>97</v>
      </c>
      <c r="D75" s="82">
        <v>3049</v>
      </c>
      <c r="E75" s="85">
        <f t="shared" si="5"/>
        <v>100.32905561039816</v>
      </c>
      <c r="F75" s="83">
        <v>7</v>
      </c>
      <c r="G75" s="85">
        <f t="shared" si="18"/>
        <v>233.33333333333334</v>
      </c>
      <c r="H75" s="83" t="s">
        <v>40</v>
      </c>
      <c r="I75" s="85" t="s">
        <v>40</v>
      </c>
      <c r="J75" s="83">
        <f t="shared" si="21"/>
        <v>3042</v>
      </c>
      <c r="K75" s="85">
        <f t="shared" si="6"/>
        <v>100.19762845849802</v>
      </c>
      <c r="L75" s="116">
        <v>0</v>
      </c>
      <c r="M75" s="83" t="s">
        <v>95</v>
      </c>
      <c r="N75" s="83">
        <v>52</v>
      </c>
      <c r="O75" s="85">
        <f>N75/N63*100</f>
        <v>44.067796610169488</v>
      </c>
      <c r="P75" s="83">
        <f t="shared" si="22"/>
        <v>52</v>
      </c>
      <c r="Q75" s="85">
        <f t="shared" si="19"/>
        <v>44.067796610169488</v>
      </c>
      <c r="R75" s="83">
        <f t="shared" si="23"/>
        <v>3094</v>
      </c>
      <c r="S75" s="85">
        <f t="shared" si="10"/>
        <v>98.097653772986675</v>
      </c>
      <c r="T75" s="83">
        <v>2973</v>
      </c>
      <c r="U75" s="85">
        <f t="shared" si="11"/>
        <v>97.763893456099964</v>
      </c>
      <c r="V75" s="83">
        <v>10</v>
      </c>
      <c r="W75" s="75" t="s">
        <v>85</v>
      </c>
      <c r="X75" s="83">
        <f t="shared" ref="X75:X138" si="24">+R75-T75</f>
        <v>121</v>
      </c>
      <c r="Y75" s="85">
        <f t="shared" si="12"/>
        <v>107.07964601769913</v>
      </c>
      <c r="Z75" s="83"/>
      <c r="AA75" s="85"/>
      <c r="AB75" s="83"/>
      <c r="AC75" s="85"/>
      <c r="AD75" s="89"/>
      <c r="AE75" s="89"/>
      <c r="AF75" s="89"/>
      <c r="AG75" s="89"/>
      <c r="AH75" s="89"/>
      <c r="AI75" s="89"/>
      <c r="AJ75" s="155">
        <v>0</v>
      </c>
      <c r="AK75" s="181" t="s">
        <v>95</v>
      </c>
      <c r="AL75" s="172" t="s">
        <v>243</v>
      </c>
      <c r="AM75" s="110" t="s">
        <v>243</v>
      </c>
      <c r="AN75" s="110" t="s">
        <v>243</v>
      </c>
      <c r="AO75" s="110" t="s">
        <v>243</v>
      </c>
      <c r="AP75" s="33" t="s">
        <v>40</v>
      </c>
      <c r="AQ75" s="158" t="s">
        <v>40</v>
      </c>
    </row>
    <row r="76" spans="1:43" s="117" customFormat="1" ht="12" hidden="1" customHeight="1">
      <c r="A76" s="81"/>
      <c r="B76" s="38" t="s">
        <v>98</v>
      </c>
      <c r="C76" s="54" t="s">
        <v>99</v>
      </c>
      <c r="D76" s="82">
        <v>3209</v>
      </c>
      <c r="E76" s="85">
        <f t="shared" si="5"/>
        <v>97.007255139056838</v>
      </c>
      <c r="F76" s="83">
        <v>12</v>
      </c>
      <c r="G76" s="85">
        <f t="shared" si="18"/>
        <v>300</v>
      </c>
      <c r="H76" s="83" t="s">
        <v>40</v>
      </c>
      <c r="I76" s="85" t="s">
        <v>40</v>
      </c>
      <c r="J76" s="83">
        <f t="shared" si="21"/>
        <v>3197</v>
      </c>
      <c r="K76" s="85">
        <f t="shared" si="6"/>
        <v>96.761501210653762</v>
      </c>
      <c r="L76" s="116">
        <v>0</v>
      </c>
      <c r="M76" s="83" t="s">
        <v>95</v>
      </c>
      <c r="N76" s="83">
        <v>68</v>
      </c>
      <c r="O76" s="85">
        <f>N76/N64*100</f>
        <v>57.142857142857139</v>
      </c>
      <c r="P76" s="83">
        <f t="shared" si="22"/>
        <v>68</v>
      </c>
      <c r="Q76" s="85">
        <f t="shared" si="19"/>
        <v>57.142857142857139</v>
      </c>
      <c r="R76" s="83">
        <f t="shared" si="23"/>
        <v>3265</v>
      </c>
      <c r="S76" s="85">
        <f t="shared" si="10"/>
        <v>95.384165936313181</v>
      </c>
      <c r="T76" s="83">
        <v>3130</v>
      </c>
      <c r="U76" s="85">
        <f t="shared" si="11"/>
        <v>94.419306184012058</v>
      </c>
      <c r="V76" s="83">
        <v>10</v>
      </c>
      <c r="W76" s="75" t="s">
        <v>85</v>
      </c>
      <c r="X76" s="83">
        <f t="shared" si="24"/>
        <v>135</v>
      </c>
      <c r="Y76" s="85">
        <f t="shared" si="12"/>
        <v>125</v>
      </c>
      <c r="Z76" s="83"/>
      <c r="AA76" s="85"/>
      <c r="AB76" s="83"/>
      <c r="AC76" s="85"/>
      <c r="AD76" s="89"/>
      <c r="AE76" s="89"/>
      <c r="AF76" s="89"/>
      <c r="AG76" s="89"/>
      <c r="AH76" s="89"/>
      <c r="AI76" s="89"/>
      <c r="AJ76" s="155">
        <v>0</v>
      </c>
      <c r="AK76" s="181" t="s">
        <v>95</v>
      </c>
      <c r="AL76" s="172" t="s">
        <v>243</v>
      </c>
      <c r="AM76" s="110" t="s">
        <v>243</v>
      </c>
      <c r="AN76" s="110" t="s">
        <v>243</v>
      </c>
      <c r="AO76" s="110" t="s">
        <v>243</v>
      </c>
      <c r="AP76" s="33" t="s">
        <v>40</v>
      </c>
      <c r="AQ76" s="158" t="s">
        <v>40</v>
      </c>
    </row>
    <row r="77" spans="1:43" s="15" customFormat="1" ht="12" hidden="1" customHeight="1">
      <c r="A77" s="13"/>
      <c r="B77" s="38" t="s">
        <v>100</v>
      </c>
      <c r="C77" s="54" t="s">
        <v>101</v>
      </c>
      <c r="D77" s="72">
        <v>3034</v>
      </c>
      <c r="E77" s="89">
        <f t="shared" si="5"/>
        <v>94.223602484472053</v>
      </c>
      <c r="F77" s="75">
        <v>7</v>
      </c>
      <c r="G77" s="89">
        <f t="shared" si="18"/>
        <v>233.33333333333334</v>
      </c>
      <c r="H77" s="75" t="s">
        <v>40</v>
      </c>
      <c r="I77" s="89" t="s">
        <v>40</v>
      </c>
      <c r="J77" s="75">
        <f t="shared" si="21"/>
        <v>3027</v>
      </c>
      <c r="K77" s="89">
        <f t="shared" si="6"/>
        <v>94.093876282250548</v>
      </c>
      <c r="L77" s="78">
        <v>0</v>
      </c>
      <c r="M77" s="75" t="s">
        <v>95</v>
      </c>
      <c r="N77" s="75">
        <v>34</v>
      </c>
      <c r="O77" s="89">
        <f>N77/N65*100</f>
        <v>100</v>
      </c>
      <c r="P77" s="75">
        <f t="shared" si="22"/>
        <v>34</v>
      </c>
      <c r="Q77" s="89">
        <f t="shared" si="19"/>
        <v>100</v>
      </c>
      <c r="R77" s="75">
        <f t="shared" si="23"/>
        <v>3061</v>
      </c>
      <c r="S77" s="89">
        <f t="shared" si="10"/>
        <v>94.155644417102437</v>
      </c>
      <c r="T77" s="75">
        <v>2945</v>
      </c>
      <c r="U77" s="89">
        <f t="shared" si="11"/>
        <v>93.610934520025424</v>
      </c>
      <c r="V77" s="75">
        <v>10</v>
      </c>
      <c r="W77" s="75" t="s">
        <v>85</v>
      </c>
      <c r="X77" s="75">
        <f t="shared" si="24"/>
        <v>116</v>
      </c>
      <c r="Y77" s="89">
        <f t="shared" si="12"/>
        <v>110.47619047619048</v>
      </c>
      <c r="Z77" s="75"/>
      <c r="AA77" s="89"/>
      <c r="AB77" s="75"/>
      <c r="AC77" s="89"/>
      <c r="AD77" s="89"/>
      <c r="AE77" s="89"/>
      <c r="AF77" s="89"/>
      <c r="AG77" s="89"/>
      <c r="AH77" s="89"/>
      <c r="AI77" s="89"/>
      <c r="AJ77" s="33">
        <v>0</v>
      </c>
      <c r="AK77" s="179" t="s">
        <v>95</v>
      </c>
      <c r="AL77" s="172" t="s">
        <v>243</v>
      </c>
      <c r="AM77" s="110" t="s">
        <v>243</v>
      </c>
      <c r="AN77" s="110" t="s">
        <v>243</v>
      </c>
      <c r="AO77" s="110" t="s">
        <v>243</v>
      </c>
      <c r="AP77" s="33" t="s">
        <v>40</v>
      </c>
      <c r="AQ77" s="158" t="s">
        <v>40</v>
      </c>
    </row>
    <row r="78" spans="1:43" s="15" customFormat="1" ht="12" hidden="1" customHeight="1">
      <c r="A78" s="13"/>
      <c r="B78" s="38" t="s">
        <v>102</v>
      </c>
      <c r="C78" s="54" t="s">
        <v>103</v>
      </c>
      <c r="D78" s="72">
        <v>3065</v>
      </c>
      <c r="E78" s="89">
        <f t="shared" si="5"/>
        <v>92.570220477197225</v>
      </c>
      <c r="F78" s="75">
        <v>6</v>
      </c>
      <c r="G78" s="89">
        <f t="shared" si="18"/>
        <v>120</v>
      </c>
      <c r="H78" s="75" t="s">
        <v>40</v>
      </c>
      <c r="I78" s="89" t="s">
        <v>40</v>
      </c>
      <c r="J78" s="75">
        <f t="shared" si="21"/>
        <v>3059</v>
      </c>
      <c r="K78" s="89">
        <f t="shared" si="6"/>
        <v>92.52873563218391</v>
      </c>
      <c r="L78" s="75">
        <v>51</v>
      </c>
      <c r="M78" s="89">
        <f>L78/L66*100</f>
        <v>49.514563106796118</v>
      </c>
      <c r="N78" s="75">
        <v>17</v>
      </c>
      <c r="O78" s="75" t="s">
        <v>95</v>
      </c>
      <c r="P78" s="75">
        <f t="shared" si="22"/>
        <v>-34</v>
      </c>
      <c r="Q78" s="89">
        <f t="shared" si="19"/>
        <v>33.009708737864081</v>
      </c>
      <c r="R78" s="75">
        <f t="shared" si="23"/>
        <v>3025</v>
      </c>
      <c r="S78" s="89">
        <f t="shared" si="10"/>
        <v>94.442709959413051</v>
      </c>
      <c r="T78" s="75">
        <v>2890</v>
      </c>
      <c r="U78" s="89">
        <f t="shared" si="11"/>
        <v>94.506213211249175</v>
      </c>
      <c r="V78" s="75">
        <v>10</v>
      </c>
      <c r="W78" s="75" t="s">
        <v>85</v>
      </c>
      <c r="X78" s="75">
        <f t="shared" si="24"/>
        <v>135</v>
      </c>
      <c r="Y78" s="89">
        <f t="shared" si="12"/>
        <v>93.103448275862064</v>
      </c>
      <c r="Z78" s="75"/>
      <c r="AA78" s="89"/>
      <c r="AB78" s="75"/>
      <c r="AC78" s="89"/>
      <c r="AD78" s="89"/>
      <c r="AE78" s="89"/>
      <c r="AF78" s="89"/>
      <c r="AG78" s="89"/>
      <c r="AH78" s="89"/>
      <c r="AI78" s="89"/>
      <c r="AJ78" s="33">
        <v>34</v>
      </c>
      <c r="AK78" s="153">
        <f>AJ78/AJ66*100</f>
        <v>37.362637362637365</v>
      </c>
      <c r="AL78" s="172" t="s">
        <v>243</v>
      </c>
      <c r="AM78" s="110" t="s">
        <v>243</v>
      </c>
      <c r="AN78" s="110" t="s">
        <v>243</v>
      </c>
      <c r="AO78" s="110" t="s">
        <v>243</v>
      </c>
      <c r="AP78" s="33" t="s">
        <v>40</v>
      </c>
      <c r="AQ78" s="158" t="s">
        <v>40</v>
      </c>
    </row>
    <row r="79" spans="1:43" s="15" customFormat="1" ht="12" hidden="1" customHeight="1">
      <c r="A79" s="13"/>
      <c r="B79" s="38" t="s">
        <v>135</v>
      </c>
      <c r="C79" s="54" t="s">
        <v>136</v>
      </c>
      <c r="D79" s="72">
        <v>3064</v>
      </c>
      <c r="E79" s="89">
        <f t="shared" si="5"/>
        <v>93.045854843607657</v>
      </c>
      <c r="F79" s="75">
        <v>3</v>
      </c>
      <c r="G79" s="89">
        <f t="shared" si="18"/>
        <v>37.5</v>
      </c>
      <c r="H79" s="75" t="s">
        <v>40</v>
      </c>
      <c r="I79" s="89" t="s">
        <v>40</v>
      </c>
      <c r="J79" s="75">
        <f t="shared" si="21"/>
        <v>3061</v>
      </c>
      <c r="K79" s="89">
        <f t="shared" si="6"/>
        <v>93.181126331811257</v>
      </c>
      <c r="L79" s="75">
        <v>68</v>
      </c>
      <c r="M79" s="89">
        <f>L79/L67*100</f>
        <v>57.142857142857139</v>
      </c>
      <c r="N79" s="75">
        <v>68</v>
      </c>
      <c r="O79" s="75" t="s">
        <v>95</v>
      </c>
      <c r="P79" s="75">
        <f t="shared" si="22"/>
        <v>0</v>
      </c>
      <c r="Q79" s="75" t="s">
        <v>95</v>
      </c>
      <c r="R79" s="75">
        <f t="shared" si="23"/>
        <v>3061</v>
      </c>
      <c r="S79" s="89">
        <f t="shared" si="10"/>
        <v>96.68351231838281</v>
      </c>
      <c r="T79" s="75">
        <v>2949</v>
      </c>
      <c r="U79" s="89">
        <f t="shared" si="11"/>
        <v>96.372549019607845</v>
      </c>
      <c r="V79" s="75">
        <v>10</v>
      </c>
      <c r="W79" s="89" t="s">
        <v>40</v>
      </c>
      <c r="X79" s="75">
        <f t="shared" si="24"/>
        <v>112</v>
      </c>
      <c r="Y79" s="89">
        <f t="shared" si="12"/>
        <v>105.66037735849056</v>
      </c>
      <c r="Z79" s="75"/>
      <c r="AA79" s="89"/>
      <c r="AB79" s="75"/>
      <c r="AC79" s="89"/>
      <c r="AD79" s="89"/>
      <c r="AE79" s="89"/>
      <c r="AF79" s="89"/>
      <c r="AG79" s="89"/>
      <c r="AH79" s="89"/>
      <c r="AI79" s="89"/>
      <c r="AJ79" s="33">
        <v>57</v>
      </c>
      <c r="AK79" s="153">
        <f>AJ79/AJ67*100</f>
        <v>47.5</v>
      </c>
      <c r="AL79" s="172" t="s">
        <v>243</v>
      </c>
      <c r="AM79" s="110" t="s">
        <v>243</v>
      </c>
      <c r="AN79" s="110" t="s">
        <v>243</v>
      </c>
      <c r="AO79" s="110" t="s">
        <v>243</v>
      </c>
      <c r="AP79" s="33" t="s">
        <v>40</v>
      </c>
      <c r="AQ79" s="158" t="s">
        <v>40</v>
      </c>
    </row>
    <row r="80" spans="1:43" s="15" customFormat="1" ht="12" hidden="1" customHeight="1">
      <c r="A80" s="13"/>
      <c r="B80" s="38" t="s">
        <v>106</v>
      </c>
      <c r="C80" s="54" t="s">
        <v>107</v>
      </c>
      <c r="D80" s="72">
        <v>2938</v>
      </c>
      <c r="E80" s="89">
        <f t="shared" si="5"/>
        <v>97.44610281923714</v>
      </c>
      <c r="F80" s="75">
        <v>2</v>
      </c>
      <c r="G80" s="89">
        <f t="shared" si="18"/>
        <v>40</v>
      </c>
      <c r="H80" s="75" t="s">
        <v>40</v>
      </c>
      <c r="I80" s="89" t="s">
        <v>40</v>
      </c>
      <c r="J80" s="75">
        <f t="shared" si="21"/>
        <v>2936</v>
      </c>
      <c r="K80" s="89">
        <f t="shared" si="6"/>
        <v>97.541528239202663</v>
      </c>
      <c r="L80" s="78">
        <v>0</v>
      </c>
      <c r="M80" s="75" t="s">
        <v>95</v>
      </c>
      <c r="N80" s="75">
        <v>52</v>
      </c>
      <c r="O80" s="75" t="s">
        <v>95</v>
      </c>
      <c r="P80" s="75">
        <f t="shared" si="22"/>
        <v>52</v>
      </c>
      <c r="Q80" s="75" t="s">
        <v>95</v>
      </c>
      <c r="R80" s="75">
        <f t="shared" si="23"/>
        <v>2988</v>
      </c>
      <c r="S80" s="89">
        <f t="shared" si="10"/>
        <v>99.269102990033218</v>
      </c>
      <c r="T80" s="75">
        <v>2872</v>
      </c>
      <c r="U80" s="89">
        <f t="shared" si="11"/>
        <v>98.864027538726333</v>
      </c>
      <c r="V80" s="75">
        <v>10</v>
      </c>
      <c r="W80" s="89" t="s">
        <v>40</v>
      </c>
      <c r="X80" s="75">
        <f t="shared" si="24"/>
        <v>116</v>
      </c>
      <c r="Y80" s="89">
        <f t="shared" si="12"/>
        <v>110.47619047619048</v>
      </c>
      <c r="Z80" s="75"/>
      <c r="AA80" s="89"/>
      <c r="AB80" s="75"/>
      <c r="AC80" s="89"/>
      <c r="AD80" s="89"/>
      <c r="AE80" s="89"/>
      <c r="AF80" s="89"/>
      <c r="AG80" s="89"/>
      <c r="AH80" s="89"/>
      <c r="AI80" s="89"/>
      <c r="AJ80" s="33">
        <v>0</v>
      </c>
      <c r="AK80" s="179" t="s">
        <v>95</v>
      </c>
      <c r="AL80" s="172" t="s">
        <v>243</v>
      </c>
      <c r="AM80" s="110" t="s">
        <v>243</v>
      </c>
      <c r="AN80" s="110" t="s">
        <v>243</v>
      </c>
      <c r="AO80" s="110" t="s">
        <v>243</v>
      </c>
      <c r="AP80" s="33" t="s">
        <v>40</v>
      </c>
      <c r="AQ80" s="158" t="s">
        <v>40</v>
      </c>
    </row>
    <row r="81" spans="1:43" s="15" customFormat="1" ht="12" hidden="1" customHeight="1">
      <c r="A81" s="13"/>
      <c r="B81" s="39" t="s">
        <v>108</v>
      </c>
      <c r="C81" s="56" t="s">
        <v>109</v>
      </c>
      <c r="D81" s="73">
        <v>3199</v>
      </c>
      <c r="E81" s="93">
        <f t="shared" si="5"/>
        <v>93.757327080890974</v>
      </c>
      <c r="F81" s="76">
        <v>23</v>
      </c>
      <c r="G81" s="93">
        <f t="shared" si="18"/>
        <v>255.55555555555554</v>
      </c>
      <c r="H81" s="76" t="s">
        <v>40</v>
      </c>
      <c r="I81" s="93" t="s">
        <v>40</v>
      </c>
      <c r="J81" s="76">
        <f t="shared" si="21"/>
        <v>3176</v>
      </c>
      <c r="K81" s="93">
        <f t="shared" si="6"/>
        <v>93.329415221863059</v>
      </c>
      <c r="L81" s="76">
        <v>137</v>
      </c>
      <c r="M81" s="93">
        <f t="shared" ref="M81:M86" si="25">L81/L69*100</f>
        <v>100</v>
      </c>
      <c r="N81" s="76">
        <v>17</v>
      </c>
      <c r="O81" s="76" t="s">
        <v>95</v>
      </c>
      <c r="P81" s="76">
        <f t="shared" si="22"/>
        <v>-120</v>
      </c>
      <c r="Q81" s="93">
        <f t="shared" ref="Q81:Q111" si="26">P81/P69*100</f>
        <v>87.591240875912419</v>
      </c>
      <c r="R81" s="76">
        <f t="shared" si="23"/>
        <v>3056</v>
      </c>
      <c r="S81" s="93">
        <f t="shared" si="10"/>
        <v>93.570116350275569</v>
      </c>
      <c r="T81" s="76">
        <v>2925</v>
      </c>
      <c r="U81" s="93">
        <f t="shared" si="11"/>
        <v>92.886630676405218</v>
      </c>
      <c r="V81" s="76">
        <v>10</v>
      </c>
      <c r="W81" s="93" t="s">
        <v>40</v>
      </c>
      <c r="X81" s="76">
        <f t="shared" si="24"/>
        <v>131</v>
      </c>
      <c r="Y81" s="93">
        <f t="shared" si="12"/>
        <v>111.96581196581197</v>
      </c>
      <c r="Z81" s="76"/>
      <c r="AA81" s="93"/>
      <c r="AB81" s="76"/>
      <c r="AC81" s="93"/>
      <c r="AD81" s="93"/>
      <c r="AE81" s="93"/>
      <c r="AF81" s="93"/>
      <c r="AG81" s="93"/>
      <c r="AH81" s="93"/>
      <c r="AI81" s="93"/>
      <c r="AJ81" s="126">
        <v>120</v>
      </c>
      <c r="AK81" s="154">
        <f t="shared" ref="AK81:AK86" si="27">AJ81/AJ69*100</f>
        <v>87.591240875912419</v>
      </c>
      <c r="AL81" s="173" t="s">
        <v>243</v>
      </c>
      <c r="AM81" s="174" t="s">
        <v>243</v>
      </c>
      <c r="AN81" s="174" t="s">
        <v>243</v>
      </c>
      <c r="AO81" s="174" t="s">
        <v>243</v>
      </c>
      <c r="AP81" s="126" t="s">
        <v>40</v>
      </c>
      <c r="AQ81" s="159" t="s">
        <v>40</v>
      </c>
    </row>
    <row r="82" spans="1:43" s="15" customFormat="1" ht="12" hidden="1" customHeight="1">
      <c r="A82" s="13"/>
      <c r="B82" s="37" t="s">
        <v>137</v>
      </c>
      <c r="C82" s="54" t="s">
        <v>138</v>
      </c>
      <c r="D82" s="74">
        <v>3268</v>
      </c>
      <c r="E82" s="95">
        <f t="shared" si="5"/>
        <v>95.221445221445222</v>
      </c>
      <c r="F82" s="77">
        <v>8</v>
      </c>
      <c r="G82" s="95">
        <f t="shared" si="18"/>
        <v>160</v>
      </c>
      <c r="H82" s="77" t="s">
        <v>40</v>
      </c>
      <c r="I82" s="95" t="s">
        <v>40</v>
      </c>
      <c r="J82" s="77">
        <f t="shared" si="21"/>
        <v>3260</v>
      </c>
      <c r="K82" s="95">
        <f t="shared" si="6"/>
        <v>95.126933177706448</v>
      </c>
      <c r="L82" s="77">
        <v>120</v>
      </c>
      <c r="M82" s="95">
        <f t="shared" si="25"/>
        <v>63.829787234042556</v>
      </c>
      <c r="N82" s="78">
        <v>0</v>
      </c>
      <c r="O82" s="75" t="s">
        <v>95</v>
      </c>
      <c r="P82" s="77">
        <f t="shared" si="22"/>
        <v>-120</v>
      </c>
      <c r="Q82" s="95">
        <f t="shared" si="26"/>
        <v>63.829787234042556</v>
      </c>
      <c r="R82" s="77">
        <f t="shared" si="23"/>
        <v>3140</v>
      </c>
      <c r="S82" s="95">
        <f t="shared" si="10"/>
        <v>96.943501080580432</v>
      </c>
      <c r="T82" s="75">
        <v>3018</v>
      </c>
      <c r="U82" s="95">
        <f t="shared" si="11"/>
        <v>96.792815907633099</v>
      </c>
      <c r="V82" s="77">
        <v>11</v>
      </c>
      <c r="W82" s="95">
        <f t="shared" ref="W82:W93" si="28">V82/V70*100</f>
        <v>110.00000000000001</v>
      </c>
      <c r="X82" s="77">
        <f t="shared" si="24"/>
        <v>122</v>
      </c>
      <c r="Y82" s="95">
        <f t="shared" si="12"/>
        <v>100.82644628099173</v>
      </c>
      <c r="Z82" s="77"/>
      <c r="AA82" s="95"/>
      <c r="AB82" s="77"/>
      <c r="AC82" s="95"/>
      <c r="AD82" s="95"/>
      <c r="AE82" s="95"/>
      <c r="AF82" s="95"/>
      <c r="AG82" s="95"/>
      <c r="AH82" s="95"/>
      <c r="AI82" s="95"/>
      <c r="AJ82" s="30">
        <v>121</v>
      </c>
      <c r="AK82" s="43">
        <f t="shared" si="27"/>
        <v>64.361702127659569</v>
      </c>
      <c r="AL82" s="175" t="s">
        <v>243</v>
      </c>
      <c r="AM82" s="169" t="s">
        <v>243</v>
      </c>
      <c r="AN82" s="169" t="s">
        <v>243</v>
      </c>
      <c r="AO82" s="169" t="s">
        <v>243</v>
      </c>
      <c r="AP82" s="30" t="s">
        <v>40</v>
      </c>
      <c r="AQ82" s="160" t="s">
        <v>40</v>
      </c>
    </row>
    <row r="83" spans="1:43" s="15" customFormat="1" ht="12" hidden="1" customHeight="1">
      <c r="A83" s="13"/>
      <c r="B83" s="38" t="s">
        <v>112</v>
      </c>
      <c r="C83" s="54" t="s">
        <v>11</v>
      </c>
      <c r="D83" s="72">
        <v>3509</v>
      </c>
      <c r="E83" s="89">
        <f t="shared" si="5"/>
        <v>96.110654615173928</v>
      </c>
      <c r="F83" s="75">
        <v>7</v>
      </c>
      <c r="G83" s="89">
        <f t="shared" si="18"/>
        <v>87.5</v>
      </c>
      <c r="H83" s="75" t="s">
        <v>40</v>
      </c>
      <c r="I83" s="89" t="s">
        <v>40</v>
      </c>
      <c r="J83" s="75">
        <f t="shared" si="21"/>
        <v>3502</v>
      </c>
      <c r="K83" s="89">
        <f t="shared" si="6"/>
        <v>96.129563546527592</v>
      </c>
      <c r="L83" s="75">
        <v>136</v>
      </c>
      <c r="M83" s="89">
        <f t="shared" si="25"/>
        <v>161.9047619047619</v>
      </c>
      <c r="N83" s="78">
        <v>0</v>
      </c>
      <c r="O83" s="75" t="s">
        <v>95</v>
      </c>
      <c r="P83" s="75">
        <f t="shared" si="22"/>
        <v>-136</v>
      </c>
      <c r="Q83" s="89">
        <f t="shared" si="26"/>
        <v>161.9047619047619</v>
      </c>
      <c r="R83" s="75">
        <f t="shared" si="23"/>
        <v>3366</v>
      </c>
      <c r="S83" s="89">
        <f t="shared" si="10"/>
        <v>94.577128406855863</v>
      </c>
      <c r="T83" s="75">
        <v>3238</v>
      </c>
      <c r="U83" s="89">
        <f t="shared" si="11"/>
        <v>94.429862933799953</v>
      </c>
      <c r="V83" s="75">
        <v>9</v>
      </c>
      <c r="W83" s="89">
        <f t="shared" si="28"/>
        <v>90</v>
      </c>
      <c r="X83" s="75">
        <f t="shared" si="24"/>
        <v>128</v>
      </c>
      <c r="Y83" s="89">
        <f t="shared" si="12"/>
        <v>98.461538461538467</v>
      </c>
      <c r="Z83" s="75"/>
      <c r="AA83" s="89"/>
      <c r="AB83" s="75"/>
      <c r="AC83" s="89"/>
      <c r="AD83" s="89"/>
      <c r="AE83" s="89"/>
      <c r="AF83" s="89"/>
      <c r="AG83" s="89"/>
      <c r="AH83" s="89"/>
      <c r="AI83" s="89"/>
      <c r="AJ83" s="33">
        <v>136</v>
      </c>
      <c r="AK83" s="153">
        <f t="shared" si="27"/>
        <v>161.9047619047619</v>
      </c>
      <c r="AL83" s="172" t="s">
        <v>243</v>
      </c>
      <c r="AM83" s="110" t="s">
        <v>243</v>
      </c>
      <c r="AN83" s="110" t="s">
        <v>243</v>
      </c>
      <c r="AO83" s="110" t="s">
        <v>243</v>
      </c>
      <c r="AP83" s="33" t="s">
        <v>40</v>
      </c>
      <c r="AQ83" s="158" t="s">
        <v>40</v>
      </c>
    </row>
    <row r="84" spans="1:43" s="15" customFormat="1" ht="12" hidden="1" customHeight="1">
      <c r="A84" s="13"/>
      <c r="B84" s="38" t="s">
        <v>114</v>
      </c>
      <c r="C84" s="54" t="s">
        <v>3</v>
      </c>
      <c r="D84" s="72">
        <v>3390</v>
      </c>
      <c r="E84" s="89">
        <f t="shared" si="5"/>
        <v>96.967963386727689</v>
      </c>
      <c r="F84" s="75">
        <v>7</v>
      </c>
      <c r="G84" s="89">
        <f t="shared" si="18"/>
        <v>63.636363636363633</v>
      </c>
      <c r="H84" s="75" t="s">
        <v>40</v>
      </c>
      <c r="I84" s="89" t="s">
        <v>40</v>
      </c>
      <c r="J84" s="75">
        <f t="shared" si="21"/>
        <v>3383</v>
      </c>
      <c r="K84" s="89">
        <f t="shared" si="6"/>
        <v>97.073170731707307</v>
      </c>
      <c r="L84" s="75">
        <v>33</v>
      </c>
      <c r="M84" s="89">
        <f t="shared" si="25"/>
        <v>39.75903614457831</v>
      </c>
      <c r="N84" s="78">
        <v>0</v>
      </c>
      <c r="O84" s="75" t="s">
        <v>95</v>
      </c>
      <c r="P84" s="75">
        <f t="shared" si="22"/>
        <v>-33</v>
      </c>
      <c r="Q84" s="89">
        <f t="shared" si="26"/>
        <v>39.75903614457831</v>
      </c>
      <c r="R84" s="75">
        <f t="shared" si="23"/>
        <v>3350</v>
      </c>
      <c r="S84" s="89">
        <f t="shared" si="10"/>
        <v>98.471487360376258</v>
      </c>
      <c r="T84" s="75">
        <v>3223</v>
      </c>
      <c r="U84" s="89">
        <f t="shared" si="11"/>
        <v>98.352151357949353</v>
      </c>
      <c r="V84" s="75">
        <v>8</v>
      </c>
      <c r="W84" s="89">
        <f t="shared" si="28"/>
        <v>80</v>
      </c>
      <c r="X84" s="75">
        <f t="shared" si="24"/>
        <v>127</v>
      </c>
      <c r="Y84" s="89">
        <f t="shared" si="12"/>
        <v>101.6</v>
      </c>
      <c r="Z84" s="75"/>
      <c r="AA84" s="89"/>
      <c r="AB84" s="75"/>
      <c r="AC84" s="89"/>
      <c r="AD84" s="89"/>
      <c r="AE84" s="89"/>
      <c r="AF84" s="89"/>
      <c r="AG84" s="89"/>
      <c r="AH84" s="89"/>
      <c r="AI84" s="89"/>
      <c r="AJ84" s="33">
        <v>34</v>
      </c>
      <c r="AK84" s="153">
        <f t="shared" si="27"/>
        <v>40.476190476190474</v>
      </c>
      <c r="AL84" s="172" t="s">
        <v>243</v>
      </c>
      <c r="AM84" s="110" t="s">
        <v>243</v>
      </c>
      <c r="AN84" s="110" t="s">
        <v>243</v>
      </c>
      <c r="AO84" s="110" t="s">
        <v>243</v>
      </c>
      <c r="AP84" s="33" t="s">
        <v>40</v>
      </c>
      <c r="AQ84" s="158" t="s">
        <v>40</v>
      </c>
    </row>
    <row r="85" spans="1:43" s="15" customFormat="1" ht="12" hidden="1" customHeight="1">
      <c r="A85" s="13"/>
      <c r="B85" s="38" t="s">
        <v>116</v>
      </c>
      <c r="C85" s="54" t="s">
        <v>4</v>
      </c>
      <c r="D85" s="72">
        <v>3351</v>
      </c>
      <c r="E85" s="89">
        <f t="shared" si="5"/>
        <v>100.08960573476702</v>
      </c>
      <c r="F85" s="75">
        <v>4</v>
      </c>
      <c r="G85" s="89">
        <f t="shared" si="18"/>
        <v>33.333333333333329</v>
      </c>
      <c r="H85" s="75" t="s">
        <v>40</v>
      </c>
      <c r="I85" s="89" t="s">
        <v>40</v>
      </c>
      <c r="J85" s="75">
        <f t="shared" si="21"/>
        <v>3347</v>
      </c>
      <c r="K85" s="89">
        <f t="shared" si="6"/>
        <v>100.32973621103119</v>
      </c>
      <c r="L85" s="75">
        <v>170</v>
      </c>
      <c r="M85" s="89">
        <f t="shared" si="25"/>
        <v>125.92592592592592</v>
      </c>
      <c r="N85" s="78">
        <v>0</v>
      </c>
      <c r="O85" s="75" t="s">
        <v>95</v>
      </c>
      <c r="P85" s="75">
        <f t="shared" si="22"/>
        <v>-170</v>
      </c>
      <c r="Q85" s="89">
        <f t="shared" si="26"/>
        <v>125.92592592592592</v>
      </c>
      <c r="R85" s="75">
        <f t="shared" si="23"/>
        <v>3177</v>
      </c>
      <c r="S85" s="89">
        <f t="shared" si="10"/>
        <v>99.250234301780694</v>
      </c>
      <c r="T85" s="75">
        <v>3048</v>
      </c>
      <c r="U85" s="89">
        <f t="shared" si="11"/>
        <v>99.121951219512198</v>
      </c>
      <c r="V85" s="75">
        <v>10</v>
      </c>
      <c r="W85" s="89">
        <f t="shared" si="28"/>
        <v>100</v>
      </c>
      <c r="X85" s="75">
        <f t="shared" si="24"/>
        <v>129</v>
      </c>
      <c r="Y85" s="89">
        <f t="shared" si="12"/>
        <v>102.38095238095238</v>
      </c>
      <c r="Z85" s="75"/>
      <c r="AA85" s="89"/>
      <c r="AB85" s="75"/>
      <c r="AC85" s="89"/>
      <c r="AD85" s="89"/>
      <c r="AE85" s="89"/>
      <c r="AF85" s="89"/>
      <c r="AG85" s="89"/>
      <c r="AH85" s="89"/>
      <c r="AI85" s="89"/>
      <c r="AJ85" s="33">
        <v>170</v>
      </c>
      <c r="AK85" s="153">
        <f t="shared" si="27"/>
        <v>125</v>
      </c>
      <c r="AL85" s="172" t="s">
        <v>243</v>
      </c>
      <c r="AM85" s="110" t="s">
        <v>243</v>
      </c>
      <c r="AN85" s="110" t="s">
        <v>243</v>
      </c>
      <c r="AO85" s="110" t="s">
        <v>243</v>
      </c>
      <c r="AP85" s="33" t="s">
        <v>40</v>
      </c>
      <c r="AQ85" s="158" t="s">
        <v>40</v>
      </c>
    </row>
    <row r="86" spans="1:43" s="15" customFormat="1" ht="12" hidden="1" customHeight="1">
      <c r="A86" s="13"/>
      <c r="B86" s="38" t="s">
        <v>118</v>
      </c>
      <c r="C86" s="54" t="s">
        <v>5</v>
      </c>
      <c r="D86" s="72">
        <v>3243</v>
      </c>
      <c r="E86" s="89">
        <f t="shared" ref="E86:E149" si="29">D86/D74*100</f>
        <v>102.17391304347827</v>
      </c>
      <c r="F86" s="75">
        <v>10</v>
      </c>
      <c r="G86" s="89">
        <f t="shared" si="18"/>
        <v>50</v>
      </c>
      <c r="H86" s="75" t="s">
        <v>40</v>
      </c>
      <c r="I86" s="89" t="s">
        <v>40</v>
      </c>
      <c r="J86" s="75">
        <f t="shared" si="21"/>
        <v>3233</v>
      </c>
      <c r="K86" s="89">
        <f t="shared" ref="K86:K149" si="30">J86/J74*100</f>
        <v>102.50475586556753</v>
      </c>
      <c r="L86" s="75">
        <v>479</v>
      </c>
      <c r="M86" s="89">
        <f t="shared" si="25"/>
        <v>354.81481481481484</v>
      </c>
      <c r="N86" s="78">
        <v>0</v>
      </c>
      <c r="O86" s="75" t="s">
        <v>95</v>
      </c>
      <c r="P86" s="75">
        <f t="shared" si="22"/>
        <v>-479</v>
      </c>
      <c r="Q86" s="89">
        <f t="shared" si="26"/>
        <v>354.81481481481484</v>
      </c>
      <c r="R86" s="75">
        <f t="shared" si="23"/>
        <v>2754</v>
      </c>
      <c r="S86" s="89">
        <f t="shared" ref="S86:S149" si="31">R86/R74*100</f>
        <v>91.222259026167606</v>
      </c>
      <c r="T86" s="75">
        <v>2630</v>
      </c>
      <c r="U86" s="89">
        <f t="shared" ref="U86:U149" si="32">T86/T74*100</f>
        <v>91.287747309961816</v>
      </c>
      <c r="V86" s="75">
        <v>10</v>
      </c>
      <c r="W86" s="89">
        <f t="shared" si="28"/>
        <v>100</v>
      </c>
      <c r="X86" s="75">
        <f t="shared" si="24"/>
        <v>124</v>
      </c>
      <c r="Y86" s="89">
        <f t="shared" ref="Y86:Y149" si="33">X86/X74*100</f>
        <v>89.85507246376811</v>
      </c>
      <c r="Z86" s="75"/>
      <c r="AA86" s="89"/>
      <c r="AB86" s="75"/>
      <c r="AC86" s="89"/>
      <c r="AD86" s="89"/>
      <c r="AE86" s="89"/>
      <c r="AF86" s="89"/>
      <c r="AG86" s="89"/>
      <c r="AH86" s="89"/>
      <c r="AI86" s="89"/>
      <c r="AJ86" s="33">
        <v>479</v>
      </c>
      <c r="AK86" s="153">
        <f t="shared" si="27"/>
        <v>354.81481481481484</v>
      </c>
      <c r="AL86" s="172" t="s">
        <v>243</v>
      </c>
      <c r="AM86" s="110" t="s">
        <v>243</v>
      </c>
      <c r="AN86" s="110" t="s">
        <v>243</v>
      </c>
      <c r="AO86" s="110" t="s">
        <v>243</v>
      </c>
      <c r="AP86" s="33" t="s">
        <v>40</v>
      </c>
      <c r="AQ86" s="158" t="s">
        <v>40</v>
      </c>
    </row>
    <row r="87" spans="1:43" s="15" customFormat="1" ht="12" hidden="1" customHeight="1">
      <c r="A87" s="13"/>
      <c r="B87" s="38" t="s">
        <v>96</v>
      </c>
      <c r="C87" s="54" t="s">
        <v>6</v>
      </c>
      <c r="D87" s="72">
        <v>3096</v>
      </c>
      <c r="E87" s="89">
        <f t="shared" si="29"/>
        <v>101.54148901279108</v>
      </c>
      <c r="F87" s="75">
        <v>12</v>
      </c>
      <c r="G87" s="89">
        <f t="shared" si="18"/>
        <v>171.42857142857142</v>
      </c>
      <c r="H87" s="75" t="s">
        <v>40</v>
      </c>
      <c r="I87" s="89" t="s">
        <v>40</v>
      </c>
      <c r="J87" s="75">
        <f t="shared" si="21"/>
        <v>3084</v>
      </c>
      <c r="K87" s="89">
        <f t="shared" si="30"/>
        <v>101.38067061143985</v>
      </c>
      <c r="L87" s="78">
        <v>0</v>
      </c>
      <c r="M87" s="75" t="s">
        <v>95</v>
      </c>
      <c r="N87" s="75">
        <v>52</v>
      </c>
      <c r="O87" s="89">
        <f>N87/N75*100</f>
        <v>100</v>
      </c>
      <c r="P87" s="75">
        <f t="shared" si="22"/>
        <v>52</v>
      </c>
      <c r="Q87" s="89">
        <f t="shared" si="26"/>
        <v>100</v>
      </c>
      <c r="R87" s="75">
        <f t="shared" si="23"/>
        <v>3136</v>
      </c>
      <c r="S87" s="89">
        <f t="shared" si="31"/>
        <v>101.35746606334841</v>
      </c>
      <c r="T87" s="75">
        <v>3019</v>
      </c>
      <c r="U87" s="89">
        <f t="shared" si="32"/>
        <v>101.54725866128489</v>
      </c>
      <c r="V87" s="75">
        <v>9</v>
      </c>
      <c r="W87" s="89">
        <f t="shared" si="28"/>
        <v>90</v>
      </c>
      <c r="X87" s="75">
        <f t="shared" si="24"/>
        <v>117</v>
      </c>
      <c r="Y87" s="89">
        <f t="shared" si="33"/>
        <v>96.694214876033058</v>
      </c>
      <c r="Z87" s="75"/>
      <c r="AA87" s="89"/>
      <c r="AB87" s="75"/>
      <c r="AC87" s="89"/>
      <c r="AD87" s="89"/>
      <c r="AE87" s="89"/>
      <c r="AF87" s="89"/>
      <c r="AG87" s="89"/>
      <c r="AH87" s="89"/>
      <c r="AI87" s="89"/>
      <c r="AJ87" s="33">
        <v>0</v>
      </c>
      <c r="AK87" s="179" t="s">
        <v>95</v>
      </c>
      <c r="AL87" s="172" t="s">
        <v>243</v>
      </c>
      <c r="AM87" s="110" t="s">
        <v>243</v>
      </c>
      <c r="AN87" s="110" t="s">
        <v>243</v>
      </c>
      <c r="AO87" s="110" t="s">
        <v>243</v>
      </c>
      <c r="AP87" s="33" t="s">
        <v>40</v>
      </c>
      <c r="AQ87" s="158" t="s">
        <v>40</v>
      </c>
    </row>
    <row r="88" spans="1:43" s="15" customFormat="1" ht="12" hidden="1" customHeight="1">
      <c r="A88" s="13"/>
      <c r="B88" s="38" t="s">
        <v>98</v>
      </c>
      <c r="C88" s="54" t="s">
        <v>7</v>
      </c>
      <c r="D88" s="72">
        <v>3305</v>
      </c>
      <c r="E88" s="89">
        <f t="shared" si="29"/>
        <v>102.99158616391399</v>
      </c>
      <c r="F88" s="75">
        <v>13</v>
      </c>
      <c r="G88" s="89">
        <f t="shared" si="18"/>
        <v>108.33333333333333</v>
      </c>
      <c r="H88" s="75" t="s">
        <v>40</v>
      </c>
      <c r="I88" s="89" t="s">
        <v>40</v>
      </c>
      <c r="J88" s="75">
        <f t="shared" si="21"/>
        <v>3292</v>
      </c>
      <c r="K88" s="89">
        <f t="shared" si="30"/>
        <v>102.97153581482641</v>
      </c>
      <c r="L88" s="75">
        <v>33</v>
      </c>
      <c r="M88" s="75" t="s">
        <v>95</v>
      </c>
      <c r="N88" s="78">
        <v>0</v>
      </c>
      <c r="O88" s="75" t="s">
        <v>95</v>
      </c>
      <c r="P88" s="75">
        <f t="shared" si="22"/>
        <v>-33</v>
      </c>
      <c r="Q88" s="89" t="s">
        <v>40</v>
      </c>
      <c r="R88" s="75">
        <f t="shared" si="23"/>
        <v>3259</v>
      </c>
      <c r="S88" s="89">
        <f t="shared" si="31"/>
        <v>99.816232771822357</v>
      </c>
      <c r="T88" s="75">
        <v>3124</v>
      </c>
      <c r="U88" s="89">
        <f t="shared" si="32"/>
        <v>99.808306709265167</v>
      </c>
      <c r="V88" s="75">
        <v>9</v>
      </c>
      <c r="W88" s="89">
        <f t="shared" si="28"/>
        <v>90</v>
      </c>
      <c r="X88" s="75">
        <f t="shared" si="24"/>
        <v>135</v>
      </c>
      <c r="Y88" s="89">
        <f t="shared" si="33"/>
        <v>100</v>
      </c>
      <c r="Z88" s="75"/>
      <c r="AA88" s="89"/>
      <c r="AB88" s="75"/>
      <c r="AC88" s="89"/>
      <c r="AD88" s="89"/>
      <c r="AE88" s="89"/>
      <c r="AF88" s="89"/>
      <c r="AG88" s="89"/>
      <c r="AH88" s="89"/>
      <c r="AI88" s="89"/>
      <c r="AJ88" s="33">
        <v>33</v>
      </c>
      <c r="AK88" s="179" t="s">
        <v>95</v>
      </c>
      <c r="AL88" s="172" t="s">
        <v>243</v>
      </c>
      <c r="AM88" s="110" t="s">
        <v>243</v>
      </c>
      <c r="AN88" s="110" t="s">
        <v>243</v>
      </c>
      <c r="AO88" s="110" t="s">
        <v>243</v>
      </c>
      <c r="AP88" s="33" t="s">
        <v>40</v>
      </c>
      <c r="AQ88" s="158" t="s">
        <v>40</v>
      </c>
    </row>
    <row r="89" spans="1:43" s="15" customFormat="1" ht="12" hidden="1" customHeight="1">
      <c r="A89" s="13"/>
      <c r="B89" s="38" t="s">
        <v>100</v>
      </c>
      <c r="C89" s="54" t="s">
        <v>8</v>
      </c>
      <c r="D89" s="72">
        <v>3239</v>
      </c>
      <c r="E89" s="89">
        <f t="shared" si="29"/>
        <v>106.75675675675676</v>
      </c>
      <c r="F89" s="75">
        <v>15</v>
      </c>
      <c r="G89" s="89">
        <f t="shared" si="18"/>
        <v>214.28571428571428</v>
      </c>
      <c r="H89" s="75" t="s">
        <v>40</v>
      </c>
      <c r="I89" s="89" t="s">
        <v>40</v>
      </c>
      <c r="J89" s="75">
        <f t="shared" si="21"/>
        <v>3224</v>
      </c>
      <c r="K89" s="89">
        <f t="shared" si="30"/>
        <v>106.50809382226628</v>
      </c>
      <c r="L89" s="75">
        <v>17</v>
      </c>
      <c r="M89" s="75" t="s">
        <v>95</v>
      </c>
      <c r="N89" s="78">
        <v>0</v>
      </c>
      <c r="O89" s="75" t="s">
        <v>95</v>
      </c>
      <c r="P89" s="75">
        <f t="shared" si="22"/>
        <v>-17</v>
      </c>
      <c r="Q89" s="89" t="s">
        <v>40</v>
      </c>
      <c r="R89" s="75">
        <f t="shared" si="23"/>
        <v>3207</v>
      </c>
      <c r="S89" s="89">
        <f t="shared" si="31"/>
        <v>104.76968311009473</v>
      </c>
      <c r="T89" s="75">
        <v>3073</v>
      </c>
      <c r="U89" s="89">
        <f t="shared" si="32"/>
        <v>104.34634974533108</v>
      </c>
      <c r="V89" s="75">
        <v>8</v>
      </c>
      <c r="W89" s="89">
        <f t="shared" si="28"/>
        <v>80</v>
      </c>
      <c r="X89" s="75">
        <f t="shared" si="24"/>
        <v>134</v>
      </c>
      <c r="Y89" s="89">
        <f t="shared" si="33"/>
        <v>115.51724137931035</v>
      </c>
      <c r="Z89" s="75"/>
      <c r="AA89" s="89"/>
      <c r="AB89" s="75"/>
      <c r="AC89" s="89"/>
      <c r="AD89" s="89"/>
      <c r="AE89" s="89"/>
      <c r="AF89" s="89"/>
      <c r="AG89" s="89"/>
      <c r="AH89" s="89"/>
      <c r="AI89" s="89"/>
      <c r="AJ89" s="33">
        <v>17</v>
      </c>
      <c r="AK89" s="179" t="s">
        <v>95</v>
      </c>
      <c r="AL89" s="172" t="s">
        <v>243</v>
      </c>
      <c r="AM89" s="110" t="s">
        <v>243</v>
      </c>
      <c r="AN89" s="110" t="s">
        <v>243</v>
      </c>
      <c r="AO89" s="110" t="s">
        <v>243</v>
      </c>
      <c r="AP89" s="33" t="s">
        <v>40</v>
      </c>
      <c r="AQ89" s="158" t="s">
        <v>40</v>
      </c>
    </row>
    <row r="90" spans="1:43" s="15" customFormat="1" ht="12" hidden="1" customHeight="1">
      <c r="A90" s="13"/>
      <c r="B90" s="38" t="s">
        <v>102</v>
      </c>
      <c r="C90" s="54" t="s">
        <v>9</v>
      </c>
      <c r="D90" s="72">
        <v>3297</v>
      </c>
      <c r="E90" s="89">
        <f t="shared" si="29"/>
        <v>107.56933115823817</v>
      </c>
      <c r="F90" s="75">
        <v>14</v>
      </c>
      <c r="G90" s="89">
        <f t="shared" si="18"/>
        <v>233.33333333333334</v>
      </c>
      <c r="H90" s="75" t="s">
        <v>40</v>
      </c>
      <c r="I90" s="89" t="s">
        <v>40</v>
      </c>
      <c r="J90" s="75">
        <f t="shared" si="21"/>
        <v>3283</v>
      </c>
      <c r="K90" s="89">
        <f t="shared" si="30"/>
        <v>107.32265446224257</v>
      </c>
      <c r="L90" s="75">
        <v>187</v>
      </c>
      <c r="M90" s="89">
        <f>L90/L78*100</f>
        <v>366.66666666666663</v>
      </c>
      <c r="N90" s="78">
        <v>0</v>
      </c>
      <c r="O90" s="75" t="s">
        <v>95</v>
      </c>
      <c r="P90" s="75">
        <f t="shared" si="22"/>
        <v>-187</v>
      </c>
      <c r="Q90" s="89">
        <f t="shared" si="26"/>
        <v>550</v>
      </c>
      <c r="R90" s="75">
        <f t="shared" si="23"/>
        <v>3096</v>
      </c>
      <c r="S90" s="89">
        <f t="shared" si="31"/>
        <v>102.34710743801654</v>
      </c>
      <c r="T90" s="75">
        <v>2946</v>
      </c>
      <c r="U90" s="89">
        <f t="shared" si="32"/>
        <v>101.93771626297578</v>
      </c>
      <c r="V90" s="75">
        <v>9</v>
      </c>
      <c r="W90" s="89">
        <f t="shared" si="28"/>
        <v>90</v>
      </c>
      <c r="X90" s="75">
        <f t="shared" si="24"/>
        <v>150</v>
      </c>
      <c r="Y90" s="89">
        <f t="shared" si="33"/>
        <v>111.11111111111111</v>
      </c>
      <c r="Z90" s="75"/>
      <c r="AA90" s="89"/>
      <c r="AB90" s="75"/>
      <c r="AC90" s="89"/>
      <c r="AD90" s="89"/>
      <c r="AE90" s="89"/>
      <c r="AF90" s="89"/>
      <c r="AG90" s="89"/>
      <c r="AH90" s="89"/>
      <c r="AI90" s="89"/>
      <c r="AJ90" s="33">
        <v>188</v>
      </c>
      <c r="AK90" s="153">
        <f>AJ90/AJ78*100</f>
        <v>552.94117647058818</v>
      </c>
      <c r="AL90" s="172" t="s">
        <v>243</v>
      </c>
      <c r="AM90" s="110" t="s">
        <v>243</v>
      </c>
      <c r="AN90" s="110" t="s">
        <v>243</v>
      </c>
      <c r="AO90" s="110" t="s">
        <v>243</v>
      </c>
      <c r="AP90" s="33" t="s">
        <v>40</v>
      </c>
      <c r="AQ90" s="158" t="s">
        <v>40</v>
      </c>
    </row>
    <row r="91" spans="1:43" s="15" customFormat="1" ht="12" hidden="1" customHeight="1">
      <c r="A91" s="13"/>
      <c r="B91" s="38" t="s">
        <v>139</v>
      </c>
      <c r="C91" s="54" t="s">
        <v>140</v>
      </c>
      <c r="D91" s="72">
        <v>3221</v>
      </c>
      <c r="E91" s="89">
        <f t="shared" si="29"/>
        <v>105.12402088772845</v>
      </c>
      <c r="F91" s="75">
        <v>9</v>
      </c>
      <c r="G91" s="89">
        <f t="shared" si="18"/>
        <v>300</v>
      </c>
      <c r="H91" s="75" t="s">
        <v>40</v>
      </c>
      <c r="I91" s="89" t="s">
        <v>40</v>
      </c>
      <c r="J91" s="75">
        <f t="shared" si="21"/>
        <v>3212</v>
      </c>
      <c r="K91" s="89">
        <f t="shared" si="30"/>
        <v>104.93302842208429</v>
      </c>
      <c r="L91" s="75">
        <v>171</v>
      </c>
      <c r="M91" s="89">
        <f>L91/L79*100</f>
        <v>251.47058823529412</v>
      </c>
      <c r="N91" s="78">
        <v>0</v>
      </c>
      <c r="O91" s="75" t="s">
        <v>95</v>
      </c>
      <c r="P91" s="75">
        <f t="shared" si="22"/>
        <v>-171</v>
      </c>
      <c r="Q91" s="89" t="s">
        <v>40</v>
      </c>
      <c r="R91" s="75">
        <f t="shared" si="23"/>
        <v>3041</v>
      </c>
      <c r="S91" s="89">
        <f t="shared" si="31"/>
        <v>99.34661875204182</v>
      </c>
      <c r="T91" s="75">
        <v>2917</v>
      </c>
      <c r="U91" s="89">
        <f t="shared" si="32"/>
        <v>98.914886402170225</v>
      </c>
      <c r="V91" s="75">
        <v>10</v>
      </c>
      <c r="W91" s="89">
        <f t="shared" si="28"/>
        <v>100</v>
      </c>
      <c r="X91" s="75">
        <f t="shared" si="24"/>
        <v>124</v>
      </c>
      <c r="Y91" s="89">
        <f t="shared" si="33"/>
        <v>110.71428571428572</v>
      </c>
      <c r="Z91" s="75"/>
      <c r="AA91" s="89"/>
      <c r="AB91" s="75"/>
      <c r="AC91" s="89"/>
      <c r="AD91" s="89"/>
      <c r="AE91" s="89"/>
      <c r="AF91" s="89"/>
      <c r="AG91" s="89"/>
      <c r="AH91" s="89"/>
      <c r="AI91" s="89"/>
      <c r="AJ91" s="33">
        <v>171</v>
      </c>
      <c r="AK91" s="153">
        <f>AJ91/AJ79*100</f>
        <v>300</v>
      </c>
      <c r="AL91" s="172" t="s">
        <v>243</v>
      </c>
      <c r="AM91" s="110" t="s">
        <v>243</v>
      </c>
      <c r="AN91" s="110" t="s">
        <v>243</v>
      </c>
      <c r="AO91" s="110" t="s">
        <v>243</v>
      </c>
      <c r="AP91" s="33" t="s">
        <v>40</v>
      </c>
      <c r="AQ91" s="158" t="s">
        <v>40</v>
      </c>
    </row>
    <row r="92" spans="1:43" s="15" customFormat="1" ht="12" hidden="1" customHeight="1">
      <c r="A92" s="13"/>
      <c r="B92" s="38" t="s">
        <v>143</v>
      </c>
      <c r="C92" s="54" t="s">
        <v>12</v>
      </c>
      <c r="D92" s="72">
        <v>2898</v>
      </c>
      <c r="E92" s="89">
        <f t="shared" si="29"/>
        <v>98.638529611980942</v>
      </c>
      <c r="F92" s="75">
        <v>8</v>
      </c>
      <c r="G92" s="89">
        <f t="shared" si="18"/>
        <v>400</v>
      </c>
      <c r="H92" s="75" t="s">
        <v>40</v>
      </c>
      <c r="I92" s="89" t="s">
        <v>40</v>
      </c>
      <c r="J92" s="75">
        <f t="shared" si="21"/>
        <v>2890</v>
      </c>
      <c r="K92" s="89">
        <f t="shared" si="30"/>
        <v>98.433242506811993</v>
      </c>
      <c r="L92" s="75">
        <v>68</v>
      </c>
      <c r="M92" s="75" t="s">
        <v>142</v>
      </c>
      <c r="N92" s="78">
        <v>0</v>
      </c>
      <c r="O92" s="75" t="s">
        <v>142</v>
      </c>
      <c r="P92" s="75">
        <f t="shared" si="22"/>
        <v>-68</v>
      </c>
      <c r="Q92" s="89" t="s">
        <v>40</v>
      </c>
      <c r="R92" s="75">
        <f t="shared" si="23"/>
        <v>2822</v>
      </c>
      <c r="S92" s="89">
        <f t="shared" si="31"/>
        <v>94.444444444444443</v>
      </c>
      <c r="T92" s="75">
        <v>2706</v>
      </c>
      <c r="U92" s="89">
        <f t="shared" si="32"/>
        <v>94.220055710306411</v>
      </c>
      <c r="V92" s="75">
        <v>9</v>
      </c>
      <c r="W92" s="89">
        <f t="shared" si="28"/>
        <v>90</v>
      </c>
      <c r="X92" s="75">
        <f t="shared" si="24"/>
        <v>116</v>
      </c>
      <c r="Y92" s="89">
        <f t="shared" si="33"/>
        <v>100</v>
      </c>
      <c r="Z92" s="75"/>
      <c r="AA92" s="89"/>
      <c r="AB92" s="75"/>
      <c r="AC92" s="89"/>
      <c r="AD92" s="89"/>
      <c r="AE92" s="89"/>
      <c r="AF92" s="89"/>
      <c r="AG92" s="89"/>
      <c r="AH92" s="89"/>
      <c r="AI92" s="89"/>
      <c r="AJ92" s="33">
        <v>69</v>
      </c>
      <c r="AK92" s="179" t="s">
        <v>142</v>
      </c>
      <c r="AL92" s="172" t="s">
        <v>243</v>
      </c>
      <c r="AM92" s="110" t="s">
        <v>243</v>
      </c>
      <c r="AN92" s="110" t="s">
        <v>243</v>
      </c>
      <c r="AO92" s="110" t="s">
        <v>243</v>
      </c>
      <c r="AP92" s="33" t="s">
        <v>40</v>
      </c>
      <c r="AQ92" s="158" t="s">
        <v>40</v>
      </c>
    </row>
    <row r="93" spans="1:43" s="15" customFormat="1" ht="12" hidden="1" customHeight="1">
      <c r="A93" s="13"/>
      <c r="B93" s="39" t="s">
        <v>144</v>
      </c>
      <c r="C93" s="54" t="s">
        <v>13</v>
      </c>
      <c r="D93" s="73">
        <v>3268</v>
      </c>
      <c r="E93" s="93">
        <f t="shared" si="29"/>
        <v>102.15692403876211</v>
      </c>
      <c r="F93" s="76">
        <v>21</v>
      </c>
      <c r="G93" s="93">
        <f t="shared" si="18"/>
        <v>91.304347826086953</v>
      </c>
      <c r="H93" s="76" t="s">
        <v>40</v>
      </c>
      <c r="I93" s="93" t="s">
        <v>40</v>
      </c>
      <c r="J93" s="76">
        <f t="shared" si="21"/>
        <v>3247</v>
      </c>
      <c r="K93" s="93">
        <f t="shared" si="30"/>
        <v>102.23551637279597</v>
      </c>
      <c r="L93" s="76">
        <v>257</v>
      </c>
      <c r="M93" s="93">
        <f t="shared" ref="M93:M98" si="34">L93/L81*100</f>
        <v>187.5912408759124</v>
      </c>
      <c r="N93" s="79">
        <v>0</v>
      </c>
      <c r="O93" s="75" t="s">
        <v>142</v>
      </c>
      <c r="P93" s="76">
        <f t="shared" si="22"/>
        <v>-257</v>
      </c>
      <c r="Q93" s="93">
        <f t="shared" si="26"/>
        <v>214.16666666666666</v>
      </c>
      <c r="R93" s="76">
        <f t="shared" si="23"/>
        <v>2990</v>
      </c>
      <c r="S93" s="93">
        <f t="shared" si="31"/>
        <v>97.840314136125656</v>
      </c>
      <c r="T93" s="76">
        <v>2847</v>
      </c>
      <c r="U93" s="93">
        <f t="shared" si="32"/>
        <v>97.333333333333343</v>
      </c>
      <c r="V93" s="76">
        <v>10</v>
      </c>
      <c r="W93" s="93">
        <f t="shared" si="28"/>
        <v>100</v>
      </c>
      <c r="X93" s="76">
        <f t="shared" si="24"/>
        <v>143</v>
      </c>
      <c r="Y93" s="93">
        <f t="shared" si="33"/>
        <v>109.16030534351144</v>
      </c>
      <c r="Z93" s="76"/>
      <c r="AA93" s="93"/>
      <c r="AB93" s="76"/>
      <c r="AC93" s="93"/>
      <c r="AD93" s="93"/>
      <c r="AE93" s="93"/>
      <c r="AF93" s="93"/>
      <c r="AG93" s="93"/>
      <c r="AH93" s="93"/>
      <c r="AI93" s="93"/>
      <c r="AJ93" s="126">
        <v>257</v>
      </c>
      <c r="AK93" s="154">
        <f t="shared" ref="AK93:AK98" si="35">AJ93/AJ81*100</f>
        <v>214.16666666666666</v>
      </c>
      <c r="AL93" s="173" t="s">
        <v>243</v>
      </c>
      <c r="AM93" s="174" t="s">
        <v>243</v>
      </c>
      <c r="AN93" s="174" t="s">
        <v>243</v>
      </c>
      <c r="AO93" s="174" t="s">
        <v>243</v>
      </c>
      <c r="AP93" s="126" t="s">
        <v>40</v>
      </c>
      <c r="AQ93" s="159" t="s">
        <v>40</v>
      </c>
    </row>
    <row r="94" spans="1:43" s="15" customFormat="1" ht="12" hidden="1" customHeight="1">
      <c r="A94" s="13"/>
      <c r="B94" s="37" t="s">
        <v>145</v>
      </c>
      <c r="C94" s="55" t="s">
        <v>146</v>
      </c>
      <c r="D94" s="74">
        <v>3237</v>
      </c>
      <c r="E94" s="95">
        <f t="shared" si="29"/>
        <v>99.051407588739295</v>
      </c>
      <c r="F94" s="77">
        <v>9</v>
      </c>
      <c r="G94" s="95">
        <f t="shared" si="18"/>
        <v>112.5</v>
      </c>
      <c r="H94" s="77" t="s">
        <v>40</v>
      </c>
      <c r="I94" s="95" t="s">
        <v>40</v>
      </c>
      <c r="J94" s="77">
        <f t="shared" si="21"/>
        <v>3228</v>
      </c>
      <c r="K94" s="95">
        <f t="shared" si="30"/>
        <v>99.018404907975452</v>
      </c>
      <c r="L94" s="77">
        <v>389</v>
      </c>
      <c r="M94" s="95">
        <f t="shared" si="34"/>
        <v>324.16666666666669</v>
      </c>
      <c r="N94" s="78">
        <v>0</v>
      </c>
      <c r="O94" s="77" t="s">
        <v>142</v>
      </c>
      <c r="P94" s="77">
        <f t="shared" si="22"/>
        <v>-389</v>
      </c>
      <c r="Q94" s="95">
        <f t="shared" si="26"/>
        <v>324.16666666666669</v>
      </c>
      <c r="R94" s="77">
        <f t="shared" si="23"/>
        <v>2839</v>
      </c>
      <c r="S94" s="95">
        <f t="shared" si="31"/>
        <v>90.414012738853501</v>
      </c>
      <c r="T94" s="77">
        <v>2718</v>
      </c>
      <c r="U94" s="95">
        <f t="shared" si="32"/>
        <v>90.059642147117287</v>
      </c>
      <c r="V94" s="77">
        <v>10</v>
      </c>
      <c r="W94" s="95">
        <f t="shared" ref="W94:W157" si="36">V94/V82*100</f>
        <v>90.909090909090907</v>
      </c>
      <c r="X94" s="77">
        <f t="shared" si="24"/>
        <v>121</v>
      </c>
      <c r="Y94" s="95">
        <f t="shared" si="33"/>
        <v>99.180327868852459</v>
      </c>
      <c r="Z94" s="77"/>
      <c r="AA94" s="95"/>
      <c r="AB94" s="77"/>
      <c r="AC94" s="95"/>
      <c r="AD94" s="95"/>
      <c r="AE94" s="95"/>
      <c r="AF94" s="95"/>
      <c r="AG94" s="95"/>
      <c r="AH94" s="95"/>
      <c r="AI94" s="95"/>
      <c r="AJ94" s="30">
        <v>389</v>
      </c>
      <c r="AK94" s="43">
        <f t="shared" si="35"/>
        <v>321.48760330578511</v>
      </c>
      <c r="AL94" s="175" t="s">
        <v>243</v>
      </c>
      <c r="AM94" s="169" t="s">
        <v>243</v>
      </c>
      <c r="AN94" s="169" t="s">
        <v>243</v>
      </c>
      <c r="AO94" s="169" t="s">
        <v>243</v>
      </c>
      <c r="AP94" s="30" t="s">
        <v>40</v>
      </c>
      <c r="AQ94" s="160" t="s">
        <v>40</v>
      </c>
    </row>
    <row r="95" spans="1:43" s="15" customFormat="1" ht="12" hidden="1" customHeight="1">
      <c r="A95" s="13"/>
      <c r="B95" s="38" t="s">
        <v>147</v>
      </c>
      <c r="C95" s="54" t="s">
        <v>11</v>
      </c>
      <c r="D95" s="72">
        <v>3434</v>
      </c>
      <c r="E95" s="89">
        <f t="shared" si="29"/>
        <v>97.86263892846965</v>
      </c>
      <c r="F95" s="75">
        <v>13</v>
      </c>
      <c r="G95" s="89">
        <f t="shared" si="18"/>
        <v>185.71428571428572</v>
      </c>
      <c r="H95" s="75" t="s">
        <v>40</v>
      </c>
      <c r="I95" s="89" t="s">
        <v>40</v>
      </c>
      <c r="J95" s="75">
        <f t="shared" si="21"/>
        <v>3421</v>
      </c>
      <c r="K95" s="89">
        <f t="shared" si="30"/>
        <v>97.687035979440324</v>
      </c>
      <c r="L95" s="75">
        <v>205</v>
      </c>
      <c r="M95" s="89">
        <f t="shared" si="34"/>
        <v>150.73529411764704</v>
      </c>
      <c r="N95" s="78">
        <v>0</v>
      </c>
      <c r="O95" s="75" t="s">
        <v>142</v>
      </c>
      <c r="P95" s="75">
        <f t="shared" si="22"/>
        <v>-205</v>
      </c>
      <c r="Q95" s="89">
        <f t="shared" si="26"/>
        <v>150.73529411764704</v>
      </c>
      <c r="R95" s="75">
        <f t="shared" si="23"/>
        <v>3216</v>
      </c>
      <c r="S95" s="89">
        <f t="shared" si="31"/>
        <v>95.543672014260252</v>
      </c>
      <c r="T95" s="75">
        <v>3081</v>
      </c>
      <c r="U95" s="89">
        <f t="shared" si="32"/>
        <v>95.151327980234711</v>
      </c>
      <c r="V95" s="75">
        <v>9</v>
      </c>
      <c r="W95" s="89">
        <f t="shared" si="36"/>
        <v>100</v>
      </c>
      <c r="X95" s="75">
        <f t="shared" si="24"/>
        <v>135</v>
      </c>
      <c r="Y95" s="89">
        <f t="shared" si="33"/>
        <v>105.46875</v>
      </c>
      <c r="Z95" s="75"/>
      <c r="AA95" s="89"/>
      <c r="AB95" s="75"/>
      <c r="AC95" s="89"/>
      <c r="AD95" s="89"/>
      <c r="AE95" s="89"/>
      <c r="AF95" s="89"/>
      <c r="AG95" s="89"/>
      <c r="AH95" s="89"/>
      <c r="AI95" s="89"/>
      <c r="AJ95" s="33">
        <v>206</v>
      </c>
      <c r="AK95" s="153">
        <f t="shared" si="35"/>
        <v>151.47058823529412</v>
      </c>
      <c r="AL95" s="172" t="s">
        <v>243</v>
      </c>
      <c r="AM95" s="110" t="s">
        <v>243</v>
      </c>
      <c r="AN95" s="110" t="s">
        <v>243</v>
      </c>
      <c r="AO95" s="110" t="s">
        <v>243</v>
      </c>
      <c r="AP95" s="33" t="s">
        <v>40</v>
      </c>
      <c r="AQ95" s="158" t="s">
        <v>40</v>
      </c>
    </row>
    <row r="96" spans="1:43" s="15" customFormat="1" ht="12" hidden="1" customHeight="1">
      <c r="A96" s="13"/>
      <c r="B96" s="38" t="s">
        <v>148</v>
      </c>
      <c r="C96" s="54" t="s">
        <v>3</v>
      </c>
      <c r="D96" s="72">
        <v>3349</v>
      </c>
      <c r="E96" s="89">
        <f t="shared" si="29"/>
        <v>98.790560471976391</v>
      </c>
      <c r="F96" s="75">
        <v>19</v>
      </c>
      <c r="G96" s="89">
        <f t="shared" si="18"/>
        <v>271.42857142857144</v>
      </c>
      <c r="H96" s="75" t="s">
        <v>40</v>
      </c>
      <c r="I96" s="89" t="s">
        <v>40</v>
      </c>
      <c r="J96" s="75">
        <f t="shared" si="21"/>
        <v>3330</v>
      </c>
      <c r="K96" s="89">
        <f t="shared" si="30"/>
        <v>98.433343186520844</v>
      </c>
      <c r="L96" s="75">
        <v>201</v>
      </c>
      <c r="M96" s="89">
        <f t="shared" si="34"/>
        <v>609.09090909090912</v>
      </c>
      <c r="N96" s="78">
        <v>0</v>
      </c>
      <c r="O96" s="75" t="s">
        <v>142</v>
      </c>
      <c r="P96" s="75">
        <f t="shared" si="22"/>
        <v>-201</v>
      </c>
      <c r="Q96" s="89">
        <f t="shared" si="26"/>
        <v>609.09090909090912</v>
      </c>
      <c r="R96" s="75">
        <f t="shared" si="23"/>
        <v>3129</v>
      </c>
      <c r="S96" s="89">
        <f t="shared" si="31"/>
        <v>93.402985074626869</v>
      </c>
      <c r="T96" s="75">
        <v>2992</v>
      </c>
      <c r="U96" s="89">
        <f t="shared" si="32"/>
        <v>92.832764505119457</v>
      </c>
      <c r="V96" s="75">
        <v>23</v>
      </c>
      <c r="W96" s="89">
        <f t="shared" si="36"/>
        <v>287.5</v>
      </c>
      <c r="X96" s="75">
        <f t="shared" si="24"/>
        <v>137</v>
      </c>
      <c r="Y96" s="89">
        <f t="shared" si="33"/>
        <v>107.87401574803151</v>
      </c>
      <c r="Z96" s="75"/>
      <c r="AA96" s="89"/>
      <c r="AB96" s="75"/>
      <c r="AC96" s="89"/>
      <c r="AD96" s="89"/>
      <c r="AE96" s="89"/>
      <c r="AF96" s="89"/>
      <c r="AG96" s="89"/>
      <c r="AH96" s="89"/>
      <c r="AI96" s="89"/>
      <c r="AJ96" s="33">
        <v>201</v>
      </c>
      <c r="AK96" s="153">
        <f t="shared" si="35"/>
        <v>591.17647058823536</v>
      </c>
      <c r="AL96" s="172" t="s">
        <v>243</v>
      </c>
      <c r="AM96" s="110" t="s">
        <v>243</v>
      </c>
      <c r="AN96" s="110" t="s">
        <v>243</v>
      </c>
      <c r="AO96" s="110" t="s">
        <v>243</v>
      </c>
      <c r="AP96" s="33" t="s">
        <v>40</v>
      </c>
      <c r="AQ96" s="158" t="s">
        <v>40</v>
      </c>
    </row>
    <row r="97" spans="1:43" s="15" customFormat="1" ht="12" hidden="1" customHeight="1">
      <c r="A97" s="13"/>
      <c r="B97" s="38" t="s">
        <v>149</v>
      </c>
      <c r="C97" s="54" t="s">
        <v>4</v>
      </c>
      <c r="D97" s="72">
        <v>3210</v>
      </c>
      <c r="E97" s="89">
        <f t="shared" si="29"/>
        <v>95.792300805729639</v>
      </c>
      <c r="F97" s="75">
        <v>9</v>
      </c>
      <c r="G97" s="89">
        <f t="shared" si="18"/>
        <v>225</v>
      </c>
      <c r="H97" s="75" t="s">
        <v>40</v>
      </c>
      <c r="I97" s="89" t="s">
        <v>40</v>
      </c>
      <c r="J97" s="75">
        <f t="shared" si="21"/>
        <v>3201</v>
      </c>
      <c r="K97" s="89">
        <f t="shared" si="30"/>
        <v>95.637884672841352</v>
      </c>
      <c r="L97" s="75">
        <v>130</v>
      </c>
      <c r="M97" s="89">
        <f t="shared" si="34"/>
        <v>76.470588235294116</v>
      </c>
      <c r="N97" s="78">
        <v>0</v>
      </c>
      <c r="O97" s="75" t="s">
        <v>142</v>
      </c>
      <c r="P97" s="75">
        <f t="shared" si="22"/>
        <v>-130</v>
      </c>
      <c r="Q97" s="89">
        <f t="shared" si="26"/>
        <v>76.470588235294116</v>
      </c>
      <c r="R97" s="75">
        <f t="shared" si="23"/>
        <v>3071</v>
      </c>
      <c r="S97" s="89">
        <f t="shared" si="31"/>
        <v>96.663519043122449</v>
      </c>
      <c r="T97" s="75">
        <v>2945</v>
      </c>
      <c r="U97" s="89">
        <f t="shared" si="32"/>
        <v>96.620734908136484</v>
      </c>
      <c r="V97" s="75">
        <v>23</v>
      </c>
      <c r="W97" s="89">
        <f t="shared" si="36"/>
        <v>229.99999999999997</v>
      </c>
      <c r="X97" s="75">
        <f t="shared" si="24"/>
        <v>126</v>
      </c>
      <c r="Y97" s="89">
        <f t="shared" si="33"/>
        <v>97.674418604651152</v>
      </c>
      <c r="Z97" s="75"/>
      <c r="AA97" s="89"/>
      <c r="AB97" s="75"/>
      <c r="AC97" s="89"/>
      <c r="AD97" s="89"/>
      <c r="AE97" s="89"/>
      <c r="AF97" s="89"/>
      <c r="AG97" s="89"/>
      <c r="AH97" s="89"/>
      <c r="AI97" s="89"/>
      <c r="AJ97" s="33">
        <v>130</v>
      </c>
      <c r="AK97" s="153">
        <f t="shared" si="35"/>
        <v>76.470588235294116</v>
      </c>
      <c r="AL97" s="172" t="s">
        <v>243</v>
      </c>
      <c r="AM97" s="110" t="s">
        <v>243</v>
      </c>
      <c r="AN97" s="110" t="s">
        <v>243</v>
      </c>
      <c r="AO97" s="110" t="s">
        <v>243</v>
      </c>
      <c r="AP97" s="33" t="s">
        <v>40</v>
      </c>
      <c r="AQ97" s="158" t="s">
        <v>40</v>
      </c>
    </row>
    <row r="98" spans="1:43" s="15" customFormat="1" ht="12" hidden="1" customHeight="1">
      <c r="A98" s="13"/>
      <c r="B98" s="38" t="s">
        <v>150</v>
      </c>
      <c r="C98" s="54" t="s">
        <v>5</v>
      </c>
      <c r="D98" s="72">
        <v>3039</v>
      </c>
      <c r="E98" s="89">
        <f t="shared" si="29"/>
        <v>93.7095282146161</v>
      </c>
      <c r="F98" s="75">
        <v>15</v>
      </c>
      <c r="G98" s="89">
        <f t="shared" si="18"/>
        <v>150</v>
      </c>
      <c r="H98" s="75" t="s">
        <v>40</v>
      </c>
      <c r="I98" s="89" t="s">
        <v>40</v>
      </c>
      <c r="J98" s="75">
        <f t="shared" si="21"/>
        <v>3024</v>
      </c>
      <c r="K98" s="89">
        <f t="shared" si="30"/>
        <v>93.53541602227034</v>
      </c>
      <c r="L98" s="75">
        <v>384</v>
      </c>
      <c r="M98" s="89">
        <f t="shared" si="34"/>
        <v>80.167014613778704</v>
      </c>
      <c r="N98" s="78">
        <v>0</v>
      </c>
      <c r="O98" s="75" t="s">
        <v>142</v>
      </c>
      <c r="P98" s="75">
        <f t="shared" si="22"/>
        <v>-384</v>
      </c>
      <c r="Q98" s="89">
        <f t="shared" si="26"/>
        <v>80.167014613778704</v>
      </c>
      <c r="R98" s="75">
        <f t="shared" si="23"/>
        <v>2640</v>
      </c>
      <c r="S98" s="89">
        <f t="shared" si="31"/>
        <v>95.860566448801748</v>
      </c>
      <c r="T98" s="75">
        <v>2527</v>
      </c>
      <c r="U98" s="89">
        <f t="shared" si="32"/>
        <v>96.083650190114071</v>
      </c>
      <c r="V98" s="75">
        <v>23</v>
      </c>
      <c r="W98" s="89">
        <f t="shared" si="36"/>
        <v>229.99999999999997</v>
      </c>
      <c r="X98" s="75">
        <f t="shared" si="24"/>
        <v>113</v>
      </c>
      <c r="Y98" s="89">
        <f t="shared" si="33"/>
        <v>91.129032258064512</v>
      </c>
      <c r="Z98" s="75"/>
      <c r="AA98" s="89"/>
      <c r="AB98" s="75"/>
      <c r="AC98" s="89"/>
      <c r="AD98" s="89"/>
      <c r="AE98" s="89"/>
      <c r="AF98" s="89"/>
      <c r="AG98" s="89"/>
      <c r="AH98" s="89"/>
      <c r="AI98" s="89"/>
      <c r="AJ98" s="33">
        <v>384</v>
      </c>
      <c r="AK98" s="153">
        <f t="shared" si="35"/>
        <v>80.167014613778704</v>
      </c>
      <c r="AL98" s="172" t="s">
        <v>243</v>
      </c>
      <c r="AM98" s="110" t="s">
        <v>243</v>
      </c>
      <c r="AN98" s="110" t="s">
        <v>243</v>
      </c>
      <c r="AO98" s="110" t="s">
        <v>243</v>
      </c>
      <c r="AP98" s="33" t="s">
        <v>40</v>
      </c>
      <c r="AQ98" s="158" t="s">
        <v>40</v>
      </c>
    </row>
    <row r="99" spans="1:43" s="15" customFormat="1" ht="12" hidden="1" customHeight="1">
      <c r="A99" s="13"/>
      <c r="B99" s="38" t="s">
        <v>151</v>
      </c>
      <c r="C99" s="54" t="s">
        <v>6</v>
      </c>
      <c r="D99" s="72">
        <v>2942</v>
      </c>
      <c r="E99" s="89">
        <f t="shared" si="29"/>
        <v>95.025839793281648</v>
      </c>
      <c r="F99" s="75">
        <v>14</v>
      </c>
      <c r="G99" s="89">
        <f t="shared" si="18"/>
        <v>116.66666666666667</v>
      </c>
      <c r="H99" s="75" t="s">
        <v>40</v>
      </c>
      <c r="I99" s="89" t="s">
        <v>40</v>
      </c>
      <c r="J99" s="75">
        <f t="shared" si="21"/>
        <v>2928</v>
      </c>
      <c r="K99" s="89">
        <f t="shared" si="30"/>
        <v>94.941634241245126</v>
      </c>
      <c r="L99" s="75">
        <v>17</v>
      </c>
      <c r="M99" s="75" t="s">
        <v>142</v>
      </c>
      <c r="N99" s="75">
        <v>69</v>
      </c>
      <c r="O99" s="89">
        <f>N99/N87*100</f>
        <v>132.69230769230768</v>
      </c>
      <c r="P99" s="75">
        <f t="shared" si="22"/>
        <v>52</v>
      </c>
      <c r="Q99" s="89">
        <f t="shared" si="26"/>
        <v>100</v>
      </c>
      <c r="R99" s="75">
        <f t="shared" si="23"/>
        <v>2980</v>
      </c>
      <c r="S99" s="89">
        <f t="shared" si="31"/>
        <v>95.025510204081627</v>
      </c>
      <c r="T99" s="75">
        <v>2868</v>
      </c>
      <c r="U99" s="89">
        <f t="shared" si="32"/>
        <v>94.99834382245777</v>
      </c>
      <c r="V99" s="75">
        <v>24</v>
      </c>
      <c r="W99" s="89">
        <f t="shared" si="36"/>
        <v>266.66666666666663</v>
      </c>
      <c r="X99" s="75">
        <f t="shared" si="24"/>
        <v>112</v>
      </c>
      <c r="Y99" s="89">
        <f t="shared" si="33"/>
        <v>95.726495726495727</v>
      </c>
      <c r="Z99" s="75"/>
      <c r="AA99" s="89"/>
      <c r="AB99" s="75"/>
      <c r="AC99" s="89"/>
      <c r="AD99" s="89"/>
      <c r="AE99" s="89"/>
      <c r="AF99" s="89"/>
      <c r="AG99" s="89"/>
      <c r="AH99" s="89"/>
      <c r="AI99" s="89"/>
      <c r="AJ99" s="33">
        <v>16</v>
      </c>
      <c r="AK99" s="179" t="s">
        <v>142</v>
      </c>
      <c r="AL99" s="172" t="s">
        <v>243</v>
      </c>
      <c r="AM99" s="110" t="s">
        <v>243</v>
      </c>
      <c r="AN99" s="110" t="s">
        <v>243</v>
      </c>
      <c r="AO99" s="110" t="s">
        <v>243</v>
      </c>
      <c r="AP99" s="33" t="s">
        <v>40</v>
      </c>
      <c r="AQ99" s="158" t="s">
        <v>40</v>
      </c>
    </row>
    <row r="100" spans="1:43" s="15" customFormat="1" ht="12" hidden="1" customHeight="1">
      <c r="A100" s="13"/>
      <c r="B100" s="38" t="s">
        <v>152</v>
      </c>
      <c r="C100" s="54" t="s">
        <v>7</v>
      </c>
      <c r="D100" s="72">
        <v>3133</v>
      </c>
      <c r="E100" s="89">
        <f t="shared" si="29"/>
        <v>94.795763993948569</v>
      </c>
      <c r="F100" s="75">
        <v>15</v>
      </c>
      <c r="G100" s="89">
        <f t="shared" si="18"/>
        <v>115.38461538461537</v>
      </c>
      <c r="H100" s="75" t="s">
        <v>40</v>
      </c>
      <c r="I100" s="89" t="s">
        <v>40</v>
      </c>
      <c r="J100" s="75">
        <f t="shared" si="21"/>
        <v>3118</v>
      </c>
      <c r="K100" s="89">
        <f t="shared" si="30"/>
        <v>94.71445929526125</v>
      </c>
      <c r="L100" s="78">
        <v>0</v>
      </c>
      <c r="M100" s="75" t="s">
        <v>142</v>
      </c>
      <c r="N100" s="75">
        <v>52</v>
      </c>
      <c r="O100" s="75" t="s">
        <v>142</v>
      </c>
      <c r="P100" s="75">
        <f t="shared" si="22"/>
        <v>52</v>
      </c>
      <c r="Q100" s="89" t="s">
        <v>40</v>
      </c>
      <c r="R100" s="75">
        <f t="shared" si="23"/>
        <v>3170</v>
      </c>
      <c r="S100" s="89">
        <f t="shared" si="31"/>
        <v>97.269100951212025</v>
      </c>
      <c r="T100" s="75">
        <v>3055</v>
      </c>
      <c r="U100" s="89">
        <f t="shared" si="32"/>
        <v>97.791293213828425</v>
      </c>
      <c r="V100" s="75">
        <v>26</v>
      </c>
      <c r="W100" s="89">
        <f t="shared" si="36"/>
        <v>288.88888888888886</v>
      </c>
      <c r="X100" s="75">
        <f t="shared" si="24"/>
        <v>115</v>
      </c>
      <c r="Y100" s="89">
        <f t="shared" si="33"/>
        <v>85.18518518518519</v>
      </c>
      <c r="Z100" s="75"/>
      <c r="AA100" s="89"/>
      <c r="AB100" s="75"/>
      <c r="AC100" s="89"/>
      <c r="AD100" s="89"/>
      <c r="AE100" s="89"/>
      <c r="AF100" s="89"/>
      <c r="AG100" s="89"/>
      <c r="AH100" s="89"/>
      <c r="AI100" s="89"/>
      <c r="AJ100" s="33">
        <v>0</v>
      </c>
      <c r="AK100" s="179" t="s">
        <v>142</v>
      </c>
      <c r="AL100" s="172" t="s">
        <v>243</v>
      </c>
      <c r="AM100" s="110" t="s">
        <v>243</v>
      </c>
      <c r="AN100" s="110" t="s">
        <v>243</v>
      </c>
      <c r="AO100" s="110" t="s">
        <v>243</v>
      </c>
      <c r="AP100" s="33" t="s">
        <v>40</v>
      </c>
      <c r="AQ100" s="158" t="s">
        <v>40</v>
      </c>
    </row>
    <row r="101" spans="1:43" s="15" customFormat="1" ht="12" hidden="1" customHeight="1">
      <c r="A101" s="13"/>
      <c r="B101" s="38" t="s">
        <v>153</v>
      </c>
      <c r="C101" s="54" t="s">
        <v>8</v>
      </c>
      <c r="D101" s="72">
        <v>3031</v>
      </c>
      <c r="E101" s="89">
        <f t="shared" si="29"/>
        <v>93.578264896573017</v>
      </c>
      <c r="F101" s="75">
        <v>17</v>
      </c>
      <c r="G101" s="89">
        <f t="shared" si="18"/>
        <v>113.33333333333333</v>
      </c>
      <c r="H101" s="75" t="s">
        <v>40</v>
      </c>
      <c r="I101" s="89" t="s">
        <v>40</v>
      </c>
      <c r="J101" s="75">
        <f t="shared" si="21"/>
        <v>3014</v>
      </c>
      <c r="K101" s="89">
        <f t="shared" si="30"/>
        <v>93.486352357320101</v>
      </c>
      <c r="L101" s="78">
        <v>0</v>
      </c>
      <c r="M101" s="75" t="s">
        <v>142</v>
      </c>
      <c r="N101" s="78">
        <v>0</v>
      </c>
      <c r="O101" s="75" t="s">
        <v>142</v>
      </c>
      <c r="P101" s="75">
        <f t="shared" si="22"/>
        <v>0</v>
      </c>
      <c r="Q101" s="75" t="s">
        <v>142</v>
      </c>
      <c r="R101" s="75">
        <f t="shared" si="23"/>
        <v>3014</v>
      </c>
      <c r="S101" s="89">
        <f t="shared" si="31"/>
        <v>93.981914561895849</v>
      </c>
      <c r="T101" s="75">
        <v>2907</v>
      </c>
      <c r="U101" s="89">
        <f t="shared" si="32"/>
        <v>94.598112593556777</v>
      </c>
      <c r="V101" s="75">
        <v>35</v>
      </c>
      <c r="W101" s="89">
        <f t="shared" si="36"/>
        <v>437.5</v>
      </c>
      <c r="X101" s="75">
        <f t="shared" si="24"/>
        <v>107</v>
      </c>
      <c r="Y101" s="89">
        <f t="shared" si="33"/>
        <v>79.850746268656707</v>
      </c>
      <c r="Z101" s="75"/>
      <c r="AA101" s="89"/>
      <c r="AB101" s="75"/>
      <c r="AC101" s="89"/>
      <c r="AD101" s="89"/>
      <c r="AE101" s="89"/>
      <c r="AF101" s="89"/>
      <c r="AG101" s="89"/>
      <c r="AH101" s="89"/>
      <c r="AI101" s="89"/>
      <c r="AJ101" s="33">
        <v>0</v>
      </c>
      <c r="AK101" s="179" t="s">
        <v>142</v>
      </c>
      <c r="AL101" s="172" t="s">
        <v>243</v>
      </c>
      <c r="AM101" s="110" t="s">
        <v>243</v>
      </c>
      <c r="AN101" s="110" t="s">
        <v>243</v>
      </c>
      <c r="AO101" s="110" t="s">
        <v>243</v>
      </c>
      <c r="AP101" s="33" t="s">
        <v>40</v>
      </c>
      <c r="AQ101" s="158" t="s">
        <v>40</v>
      </c>
    </row>
    <row r="102" spans="1:43" s="15" customFormat="1" ht="12" hidden="1" customHeight="1">
      <c r="A102" s="13"/>
      <c r="B102" s="38" t="s">
        <v>154</v>
      </c>
      <c r="C102" s="54" t="s">
        <v>9</v>
      </c>
      <c r="D102" s="72">
        <v>3025</v>
      </c>
      <c r="E102" s="89">
        <f t="shared" si="29"/>
        <v>91.750075826508947</v>
      </c>
      <c r="F102" s="75">
        <v>13</v>
      </c>
      <c r="G102" s="89">
        <f t="shared" si="18"/>
        <v>92.857142857142861</v>
      </c>
      <c r="H102" s="75" t="s">
        <v>40</v>
      </c>
      <c r="I102" s="89" t="s">
        <v>40</v>
      </c>
      <c r="J102" s="75">
        <f t="shared" si="21"/>
        <v>3012</v>
      </c>
      <c r="K102" s="89">
        <f t="shared" si="30"/>
        <v>91.745354858361253</v>
      </c>
      <c r="L102" s="75">
        <v>233</v>
      </c>
      <c r="M102" s="89">
        <f t="shared" ref="M102:M111" si="37">L102/L90*100</f>
        <v>124.59893048128343</v>
      </c>
      <c r="N102" s="78">
        <v>0</v>
      </c>
      <c r="O102" s="75" t="s">
        <v>142</v>
      </c>
      <c r="P102" s="75">
        <f t="shared" si="22"/>
        <v>-233</v>
      </c>
      <c r="Q102" s="89">
        <f t="shared" si="26"/>
        <v>124.59893048128343</v>
      </c>
      <c r="R102" s="75">
        <f t="shared" si="23"/>
        <v>2779</v>
      </c>
      <c r="S102" s="89">
        <f t="shared" si="31"/>
        <v>89.7609819121447</v>
      </c>
      <c r="T102" s="75">
        <v>2648</v>
      </c>
      <c r="U102" s="89">
        <f t="shared" si="32"/>
        <v>89.884589273591303</v>
      </c>
      <c r="V102" s="75">
        <v>46</v>
      </c>
      <c r="W102" s="89">
        <f t="shared" si="36"/>
        <v>511.11111111111109</v>
      </c>
      <c r="X102" s="75">
        <f t="shared" si="24"/>
        <v>131</v>
      </c>
      <c r="Y102" s="89">
        <f t="shared" si="33"/>
        <v>87.333333333333329</v>
      </c>
      <c r="Z102" s="75"/>
      <c r="AA102" s="89"/>
      <c r="AB102" s="75"/>
      <c r="AC102" s="89"/>
      <c r="AD102" s="89"/>
      <c r="AE102" s="89"/>
      <c r="AF102" s="89"/>
      <c r="AG102" s="89"/>
      <c r="AH102" s="89"/>
      <c r="AI102" s="89"/>
      <c r="AJ102" s="33">
        <v>233</v>
      </c>
      <c r="AK102" s="153">
        <f>AJ102/AJ90*100</f>
        <v>123.93617021276594</v>
      </c>
      <c r="AL102" s="172" t="s">
        <v>243</v>
      </c>
      <c r="AM102" s="110" t="s">
        <v>243</v>
      </c>
      <c r="AN102" s="110" t="s">
        <v>243</v>
      </c>
      <c r="AO102" s="110" t="s">
        <v>243</v>
      </c>
      <c r="AP102" s="33" t="s">
        <v>40</v>
      </c>
      <c r="AQ102" s="158" t="s">
        <v>40</v>
      </c>
    </row>
    <row r="103" spans="1:43" s="15" customFormat="1" ht="12" hidden="1" customHeight="1">
      <c r="A103" s="13"/>
      <c r="B103" s="38" t="s">
        <v>155</v>
      </c>
      <c r="C103" s="54" t="s">
        <v>156</v>
      </c>
      <c r="D103" s="72">
        <v>3045</v>
      </c>
      <c r="E103" s="89">
        <f t="shared" si="29"/>
        <v>94.535858429059289</v>
      </c>
      <c r="F103" s="75">
        <v>8</v>
      </c>
      <c r="G103" s="89">
        <f t="shared" si="18"/>
        <v>88.888888888888886</v>
      </c>
      <c r="H103" s="75" t="s">
        <v>40</v>
      </c>
      <c r="I103" s="89" t="s">
        <v>40</v>
      </c>
      <c r="J103" s="75">
        <f t="shared" si="21"/>
        <v>3037</v>
      </c>
      <c r="K103" s="89">
        <f t="shared" si="30"/>
        <v>94.551681195516807</v>
      </c>
      <c r="L103" s="75">
        <v>237</v>
      </c>
      <c r="M103" s="89">
        <f t="shared" si="37"/>
        <v>138.59649122807019</v>
      </c>
      <c r="N103" s="78">
        <v>0</v>
      </c>
      <c r="O103" s="75" t="s">
        <v>142</v>
      </c>
      <c r="P103" s="75">
        <f t="shared" si="22"/>
        <v>-237</v>
      </c>
      <c r="Q103" s="89">
        <f t="shared" si="26"/>
        <v>138.59649122807019</v>
      </c>
      <c r="R103" s="75">
        <f t="shared" si="23"/>
        <v>2800</v>
      </c>
      <c r="S103" s="89">
        <f t="shared" si="31"/>
        <v>92.074975337060181</v>
      </c>
      <c r="T103" s="75">
        <v>2693</v>
      </c>
      <c r="U103" s="89">
        <f t="shared" si="32"/>
        <v>92.32087761398698</v>
      </c>
      <c r="V103" s="75">
        <v>38</v>
      </c>
      <c r="W103" s="89">
        <f t="shared" si="36"/>
        <v>380</v>
      </c>
      <c r="X103" s="75">
        <f t="shared" si="24"/>
        <v>107</v>
      </c>
      <c r="Y103" s="89">
        <f t="shared" si="33"/>
        <v>86.290322580645167</v>
      </c>
      <c r="Z103" s="75"/>
      <c r="AA103" s="89"/>
      <c r="AB103" s="75"/>
      <c r="AC103" s="89"/>
      <c r="AD103" s="89"/>
      <c r="AE103" s="89"/>
      <c r="AF103" s="89"/>
      <c r="AG103" s="89"/>
      <c r="AH103" s="89"/>
      <c r="AI103" s="89"/>
      <c r="AJ103" s="33">
        <v>237</v>
      </c>
      <c r="AK103" s="153">
        <f>AJ103/AJ91*100</f>
        <v>138.59649122807019</v>
      </c>
      <c r="AL103" s="172" t="s">
        <v>243</v>
      </c>
      <c r="AM103" s="110" t="s">
        <v>243</v>
      </c>
      <c r="AN103" s="110" t="s">
        <v>243</v>
      </c>
      <c r="AO103" s="110" t="s">
        <v>243</v>
      </c>
      <c r="AP103" s="33" t="s">
        <v>40</v>
      </c>
      <c r="AQ103" s="158" t="s">
        <v>40</v>
      </c>
    </row>
    <row r="104" spans="1:43" s="15" customFormat="1" ht="12" hidden="1" customHeight="1">
      <c r="A104" s="13"/>
      <c r="B104" s="38" t="s">
        <v>143</v>
      </c>
      <c r="C104" s="54" t="s">
        <v>157</v>
      </c>
      <c r="D104" s="72">
        <v>2706</v>
      </c>
      <c r="E104" s="89">
        <f t="shared" si="29"/>
        <v>93.374741200828154</v>
      </c>
      <c r="F104" s="75">
        <v>16</v>
      </c>
      <c r="G104" s="89">
        <f t="shared" si="18"/>
        <v>200</v>
      </c>
      <c r="H104" s="75" t="s">
        <v>40</v>
      </c>
      <c r="I104" s="89" t="s">
        <v>40</v>
      </c>
      <c r="J104" s="75">
        <f t="shared" si="21"/>
        <v>2690</v>
      </c>
      <c r="K104" s="89">
        <f t="shared" si="30"/>
        <v>93.079584775086516</v>
      </c>
      <c r="L104" s="78">
        <v>0</v>
      </c>
      <c r="M104" s="75" t="s">
        <v>142</v>
      </c>
      <c r="N104" s="75">
        <v>18</v>
      </c>
      <c r="O104" s="75" t="s">
        <v>142</v>
      </c>
      <c r="P104" s="75">
        <f t="shared" si="22"/>
        <v>18</v>
      </c>
      <c r="Q104" s="89" t="s">
        <v>40</v>
      </c>
      <c r="R104" s="75">
        <f t="shared" si="23"/>
        <v>2708</v>
      </c>
      <c r="S104" s="89">
        <f t="shared" si="31"/>
        <v>95.960311835577599</v>
      </c>
      <c r="T104" s="75">
        <v>2607</v>
      </c>
      <c r="U104" s="89">
        <f t="shared" si="32"/>
        <v>96.341463414634148</v>
      </c>
      <c r="V104" s="75">
        <v>34</v>
      </c>
      <c r="W104" s="89">
        <f t="shared" si="36"/>
        <v>377.77777777777777</v>
      </c>
      <c r="X104" s="75">
        <f t="shared" si="24"/>
        <v>101</v>
      </c>
      <c r="Y104" s="89">
        <f t="shared" si="33"/>
        <v>87.068965517241381</v>
      </c>
      <c r="Z104" s="75"/>
      <c r="AA104" s="89"/>
      <c r="AB104" s="75"/>
      <c r="AC104" s="89"/>
      <c r="AD104" s="89"/>
      <c r="AE104" s="89"/>
      <c r="AF104" s="89"/>
      <c r="AG104" s="89"/>
      <c r="AH104" s="89"/>
      <c r="AI104" s="89"/>
      <c r="AJ104" s="33">
        <v>0</v>
      </c>
      <c r="AK104" s="179" t="s">
        <v>142</v>
      </c>
      <c r="AL104" s="172" t="s">
        <v>243</v>
      </c>
      <c r="AM104" s="110" t="s">
        <v>243</v>
      </c>
      <c r="AN104" s="110" t="s">
        <v>243</v>
      </c>
      <c r="AO104" s="110" t="s">
        <v>243</v>
      </c>
      <c r="AP104" s="33" t="s">
        <v>40</v>
      </c>
      <c r="AQ104" s="158" t="s">
        <v>40</v>
      </c>
    </row>
    <row r="105" spans="1:43" s="15" customFormat="1" ht="12" hidden="1" customHeight="1">
      <c r="A105" s="13"/>
      <c r="B105" s="39" t="s">
        <v>144</v>
      </c>
      <c r="C105" s="56" t="s">
        <v>13</v>
      </c>
      <c r="D105" s="73">
        <v>2969</v>
      </c>
      <c r="E105" s="93">
        <f t="shared" si="29"/>
        <v>90.850673194614444</v>
      </c>
      <c r="F105" s="76">
        <v>13</v>
      </c>
      <c r="G105" s="93">
        <f t="shared" si="18"/>
        <v>61.904761904761905</v>
      </c>
      <c r="H105" s="76" t="s">
        <v>40</v>
      </c>
      <c r="I105" s="93" t="s">
        <v>40</v>
      </c>
      <c r="J105" s="76">
        <f t="shared" si="21"/>
        <v>2956</v>
      </c>
      <c r="K105" s="93">
        <f t="shared" si="30"/>
        <v>91.0378811210348</v>
      </c>
      <c r="L105" s="76">
        <v>241</v>
      </c>
      <c r="M105" s="93">
        <f t="shared" si="37"/>
        <v>93.774319066147854</v>
      </c>
      <c r="N105" s="76">
        <v>18</v>
      </c>
      <c r="O105" s="76" t="s">
        <v>142</v>
      </c>
      <c r="P105" s="76">
        <f t="shared" si="22"/>
        <v>-223</v>
      </c>
      <c r="Q105" s="93">
        <f t="shared" si="26"/>
        <v>86.770428015564207</v>
      </c>
      <c r="R105" s="76">
        <f t="shared" si="23"/>
        <v>2733</v>
      </c>
      <c r="S105" s="93">
        <f t="shared" si="31"/>
        <v>91.404682274247492</v>
      </c>
      <c r="T105" s="76">
        <v>2618</v>
      </c>
      <c r="U105" s="93">
        <f t="shared" si="32"/>
        <v>91.95644538110291</v>
      </c>
      <c r="V105" s="76">
        <v>38</v>
      </c>
      <c r="W105" s="93">
        <f t="shared" si="36"/>
        <v>380</v>
      </c>
      <c r="X105" s="76">
        <f t="shared" si="24"/>
        <v>115</v>
      </c>
      <c r="Y105" s="93">
        <f t="shared" si="33"/>
        <v>80.419580419580413</v>
      </c>
      <c r="Z105" s="76"/>
      <c r="AA105" s="93"/>
      <c r="AB105" s="76"/>
      <c r="AC105" s="93"/>
      <c r="AD105" s="93"/>
      <c r="AE105" s="93"/>
      <c r="AF105" s="93"/>
      <c r="AG105" s="93"/>
      <c r="AH105" s="93"/>
      <c r="AI105" s="93"/>
      <c r="AJ105" s="126">
        <v>241</v>
      </c>
      <c r="AK105" s="154">
        <f>AJ105/AJ93*100</f>
        <v>93.774319066147854</v>
      </c>
      <c r="AL105" s="173" t="s">
        <v>243</v>
      </c>
      <c r="AM105" s="174" t="s">
        <v>243</v>
      </c>
      <c r="AN105" s="174" t="s">
        <v>243</v>
      </c>
      <c r="AO105" s="174" t="s">
        <v>243</v>
      </c>
      <c r="AP105" s="126" t="s">
        <v>40</v>
      </c>
      <c r="AQ105" s="159" t="s">
        <v>40</v>
      </c>
    </row>
    <row r="106" spans="1:43" s="15" customFormat="1" ht="12" hidden="1" customHeight="1">
      <c r="A106" s="13"/>
      <c r="B106" s="37" t="s">
        <v>158</v>
      </c>
      <c r="C106" s="54" t="s">
        <v>159</v>
      </c>
      <c r="D106" s="74">
        <v>2897</v>
      </c>
      <c r="E106" s="95">
        <f t="shared" si="29"/>
        <v>89.496447327772628</v>
      </c>
      <c r="F106" s="77">
        <v>13</v>
      </c>
      <c r="G106" s="95">
        <f t="shared" si="18"/>
        <v>144.44444444444443</v>
      </c>
      <c r="H106" s="77" t="s">
        <v>40</v>
      </c>
      <c r="I106" s="95" t="s">
        <v>40</v>
      </c>
      <c r="J106" s="77">
        <f t="shared" si="21"/>
        <v>2884</v>
      </c>
      <c r="K106" s="95">
        <f t="shared" si="30"/>
        <v>89.343246592317229</v>
      </c>
      <c r="L106" s="77">
        <v>154</v>
      </c>
      <c r="M106" s="95">
        <f t="shared" si="37"/>
        <v>39.588688946015424</v>
      </c>
      <c r="N106" s="77">
        <v>66</v>
      </c>
      <c r="O106" s="75" t="s">
        <v>142</v>
      </c>
      <c r="P106" s="77">
        <f t="shared" si="22"/>
        <v>-88</v>
      </c>
      <c r="Q106" s="95">
        <f t="shared" si="26"/>
        <v>22.622107969151671</v>
      </c>
      <c r="R106" s="77">
        <f t="shared" si="23"/>
        <v>2796</v>
      </c>
      <c r="S106" s="95">
        <f t="shared" si="31"/>
        <v>98.485382176822824</v>
      </c>
      <c r="T106" s="77">
        <v>2681</v>
      </c>
      <c r="U106" s="95">
        <f t="shared" si="32"/>
        <v>98.638704930095656</v>
      </c>
      <c r="V106" s="77">
        <v>32</v>
      </c>
      <c r="W106" s="95">
        <f t="shared" si="36"/>
        <v>320</v>
      </c>
      <c r="X106" s="77">
        <f t="shared" si="24"/>
        <v>115</v>
      </c>
      <c r="Y106" s="95">
        <f t="shared" si="33"/>
        <v>95.041322314049594</v>
      </c>
      <c r="Z106" s="77"/>
      <c r="AA106" s="95"/>
      <c r="AB106" s="77"/>
      <c r="AC106" s="95"/>
      <c r="AD106" s="95"/>
      <c r="AE106" s="95"/>
      <c r="AF106" s="95"/>
      <c r="AG106" s="95"/>
      <c r="AH106" s="95"/>
      <c r="AI106" s="95"/>
      <c r="AJ106" s="30">
        <v>146</v>
      </c>
      <c r="AK106" s="43">
        <f>AJ106/AJ94*100</f>
        <v>37.532133676092542</v>
      </c>
      <c r="AL106" s="175" t="s">
        <v>243</v>
      </c>
      <c r="AM106" s="169" t="s">
        <v>243</v>
      </c>
      <c r="AN106" s="169" t="s">
        <v>243</v>
      </c>
      <c r="AO106" s="169" t="s">
        <v>243</v>
      </c>
      <c r="AP106" s="30" t="s">
        <v>40</v>
      </c>
      <c r="AQ106" s="160" t="s">
        <v>40</v>
      </c>
    </row>
    <row r="107" spans="1:43" s="15" customFormat="1" ht="12" hidden="1" customHeight="1">
      <c r="A107" s="13"/>
      <c r="B107" s="38" t="s">
        <v>147</v>
      </c>
      <c r="C107" s="54" t="s">
        <v>11</v>
      </c>
      <c r="D107" s="72">
        <v>3083</v>
      </c>
      <c r="E107" s="89">
        <f t="shared" si="29"/>
        <v>89.778683750728021</v>
      </c>
      <c r="F107" s="75">
        <v>18</v>
      </c>
      <c r="G107" s="89">
        <f t="shared" si="18"/>
        <v>138.46153846153845</v>
      </c>
      <c r="H107" s="75" t="s">
        <v>40</v>
      </c>
      <c r="I107" s="89" t="s">
        <v>40</v>
      </c>
      <c r="J107" s="75">
        <f t="shared" si="21"/>
        <v>3065</v>
      </c>
      <c r="K107" s="89">
        <f t="shared" si="30"/>
        <v>89.593686056708563</v>
      </c>
      <c r="L107" s="75">
        <v>134</v>
      </c>
      <c r="M107" s="89">
        <f t="shared" si="37"/>
        <v>65.365853658536594</v>
      </c>
      <c r="N107" s="75">
        <v>34</v>
      </c>
      <c r="O107" s="75" t="s">
        <v>142</v>
      </c>
      <c r="P107" s="75">
        <f t="shared" si="22"/>
        <v>-100</v>
      </c>
      <c r="Q107" s="89">
        <f t="shared" si="26"/>
        <v>48.780487804878049</v>
      </c>
      <c r="R107" s="75">
        <f t="shared" si="23"/>
        <v>2965</v>
      </c>
      <c r="S107" s="89">
        <f t="shared" si="31"/>
        <v>92.195273631840791</v>
      </c>
      <c r="T107" s="75">
        <v>2841</v>
      </c>
      <c r="U107" s="89">
        <f t="shared" si="32"/>
        <v>92.210321324245371</v>
      </c>
      <c r="V107" s="75">
        <v>7</v>
      </c>
      <c r="W107" s="89">
        <f t="shared" si="36"/>
        <v>77.777777777777786</v>
      </c>
      <c r="X107" s="75">
        <f t="shared" si="24"/>
        <v>124</v>
      </c>
      <c r="Y107" s="89">
        <f t="shared" si="33"/>
        <v>91.851851851851848</v>
      </c>
      <c r="Z107" s="75"/>
      <c r="AA107" s="89"/>
      <c r="AB107" s="75"/>
      <c r="AC107" s="89"/>
      <c r="AD107" s="89"/>
      <c r="AE107" s="89"/>
      <c r="AF107" s="89"/>
      <c r="AG107" s="89"/>
      <c r="AH107" s="89"/>
      <c r="AI107" s="89"/>
      <c r="AJ107" s="33">
        <v>132</v>
      </c>
      <c r="AK107" s="153">
        <f>AJ107/AJ95*100</f>
        <v>64.077669902912632</v>
      </c>
      <c r="AL107" s="172" t="s">
        <v>243</v>
      </c>
      <c r="AM107" s="110" t="s">
        <v>243</v>
      </c>
      <c r="AN107" s="110" t="s">
        <v>243</v>
      </c>
      <c r="AO107" s="110" t="s">
        <v>243</v>
      </c>
      <c r="AP107" s="33" t="s">
        <v>40</v>
      </c>
      <c r="AQ107" s="158" t="s">
        <v>40</v>
      </c>
    </row>
    <row r="108" spans="1:43" s="15" customFormat="1" ht="12" hidden="1" customHeight="1">
      <c r="A108" s="13"/>
      <c r="B108" s="38" t="s">
        <v>148</v>
      </c>
      <c r="C108" s="54" t="s">
        <v>3</v>
      </c>
      <c r="D108" s="72">
        <v>2930</v>
      </c>
      <c r="E108" s="89">
        <f t="shared" si="29"/>
        <v>87.488802627650045</v>
      </c>
      <c r="F108" s="75">
        <v>10</v>
      </c>
      <c r="G108" s="89">
        <f t="shared" si="18"/>
        <v>52.631578947368418</v>
      </c>
      <c r="H108" s="75" t="s">
        <v>40</v>
      </c>
      <c r="I108" s="89" t="s">
        <v>40</v>
      </c>
      <c r="J108" s="75">
        <f t="shared" si="21"/>
        <v>2920</v>
      </c>
      <c r="K108" s="89">
        <f t="shared" si="30"/>
        <v>87.687687687687685</v>
      </c>
      <c r="L108" s="78">
        <v>0</v>
      </c>
      <c r="M108" s="89">
        <f t="shared" si="37"/>
        <v>0</v>
      </c>
      <c r="N108" s="75">
        <v>33</v>
      </c>
      <c r="O108" s="75" t="s">
        <v>142</v>
      </c>
      <c r="P108" s="75">
        <f t="shared" si="22"/>
        <v>33</v>
      </c>
      <c r="Q108" s="89" t="s">
        <v>40</v>
      </c>
      <c r="R108" s="75">
        <f t="shared" si="23"/>
        <v>2953</v>
      </c>
      <c r="S108" s="89">
        <f t="shared" si="31"/>
        <v>94.375199744327261</v>
      </c>
      <c r="T108" s="75">
        <v>2838</v>
      </c>
      <c r="U108" s="89">
        <f t="shared" si="32"/>
        <v>94.85294117647058</v>
      </c>
      <c r="V108" s="75">
        <v>26</v>
      </c>
      <c r="W108" s="89">
        <f t="shared" si="36"/>
        <v>113.04347826086956</v>
      </c>
      <c r="X108" s="75">
        <f t="shared" si="24"/>
        <v>115</v>
      </c>
      <c r="Y108" s="89">
        <f t="shared" si="33"/>
        <v>83.941605839416056</v>
      </c>
      <c r="Z108" s="75"/>
      <c r="AA108" s="89"/>
      <c r="AB108" s="75"/>
      <c r="AC108" s="89"/>
      <c r="AD108" s="89"/>
      <c r="AE108" s="89"/>
      <c r="AF108" s="89"/>
      <c r="AG108" s="89"/>
      <c r="AH108" s="89"/>
      <c r="AI108" s="89"/>
      <c r="AJ108" s="33">
        <v>0</v>
      </c>
      <c r="AK108" s="179" t="s">
        <v>142</v>
      </c>
      <c r="AL108" s="172" t="s">
        <v>243</v>
      </c>
      <c r="AM108" s="110" t="s">
        <v>243</v>
      </c>
      <c r="AN108" s="110" t="s">
        <v>243</v>
      </c>
      <c r="AO108" s="110" t="s">
        <v>243</v>
      </c>
      <c r="AP108" s="33" t="s">
        <v>40</v>
      </c>
      <c r="AQ108" s="158" t="s">
        <v>40</v>
      </c>
    </row>
    <row r="109" spans="1:43" s="15" customFormat="1" ht="12" hidden="1" customHeight="1">
      <c r="A109" s="13"/>
      <c r="B109" s="38" t="s">
        <v>149</v>
      </c>
      <c r="C109" s="54" t="s">
        <v>160</v>
      </c>
      <c r="D109" s="72">
        <v>2819</v>
      </c>
      <c r="E109" s="89">
        <f t="shared" si="29"/>
        <v>87.819314641744555</v>
      </c>
      <c r="F109" s="75">
        <v>15</v>
      </c>
      <c r="G109" s="89">
        <f t="shared" si="18"/>
        <v>166.66666666666669</v>
      </c>
      <c r="H109" s="75" t="s">
        <v>40</v>
      </c>
      <c r="I109" s="89" t="s">
        <v>40</v>
      </c>
      <c r="J109" s="75">
        <f t="shared" si="21"/>
        <v>2804</v>
      </c>
      <c r="K109" s="89">
        <f t="shared" si="30"/>
        <v>87.597625741955639</v>
      </c>
      <c r="L109" s="75">
        <v>115</v>
      </c>
      <c r="M109" s="89">
        <f t="shared" si="37"/>
        <v>88.461538461538453</v>
      </c>
      <c r="N109" s="75">
        <v>162</v>
      </c>
      <c r="O109" s="75" t="s">
        <v>142</v>
      </c>
      <c r="P109" s="75">
        <f t="shared" si="22"/>
        <v>47</v>
      </c>
      <c r="Q109" s="89" t="s">
        <v>40</v>
      </c>
      <c r="R109" s="75">
        <f t="shared" si="23"/>
        <v>2851</v>
      </c>
      <c r="S109" s="89">
        <f t="shared" si="31"/>
        <v>92.836209703679586</v>
      </c>
      <c r="T109" s="75">
        <v>2732</v>
      </c>
      <c r="U109" s="89">
        <f t="shared" si="32"/>
        <v>92.767402376910013</v>
      </c>
      <c r="V109" s="75">
        <v>28</v>
      </c>
      <c r="W109" s="89">
        <f t="shared" si="36"/>
        <v>121.73913043478262</v>
      </c>
      <c r="X109" s="75">
        <f t="shared" si="24"/>
        <v>119</v>
      </c>
      <c r="Y109" s="89">
        <f t="shared" si="33"/>
        <v>94.444444444444443</v>
      </c>
      <c r="Z109" s="75"/>
      <c r="AA109" s="89"/>
      <c r="AB109" s="75"/>
      <c r="AC109" s="89"/>
      <c r="AD109" s="89"/>
      <c r="AE109" s="89"/>
      <c r="AF109" s="89"/>
      <c r="AG109" s="89"/>
      <c r="AH109" s="89"/>
      <c r="AI109" s="89"/>
      <c r="AJ109" s="33">
        <v>97</v>
      </c>
      <c r="AK109" s="153">
        <f>AJ109/AJ97*100</f>
        <v>74.615384615384613</v>
      </c>
      <c r="AL109" s="172" t="s">
        <v>243</v>
      </c>
      <c r="AM109" s="110" t="s">
        <v>243</v>
      </c>
      <c r="AN109" s="110" t="s">
        <v>243</v>
      </c>
      <c r="AO109" s="110" t="s">
        <v>243</v>
      </c>
      <c r="AP109" s="33" t="s">
        <v>40</v>
      </c>
      <c r="AQ109" s="158" t="s">
        <v>40</v>
      </c>
    </row>
    <row r="110" spans="1:43" s="15" customFormat="1" ht="12" hidden="1" customHeight="1">
      <c r="A110" s="13"/>
      <c r="B110" s="38" t="s">
        <v>150</v>
      </c>
      <c r="C110" s="54" t="s">
        <v>161</v>
      </c>
      <c r="D110" s="72">
        <v>2728</v>
      </c>
      <c r="E110" s="89">
        <f t="shared" si="29"/>
        <v>89.766370516617314</v>
      </c>
      <c r="F110" s="75">
        <v>9</v>
      </c>
      <c r="G110" s="89">
        <f t="shared" si="18"/>
        <v>60</v>
      </c>
      <c r="H110" s="75" t="s">
        <v>40</v>
      </c>
      <c r="I110" s="89" t="s">
        <v>40</v>
      </c>
      <c r="J110" s="75">
        <f t="shared" si="21"/>
        <v>2719</v>
      </c>
      <c r="K110" s="89">
        <f t="shared" si="30"/>
        <v>89.914021164021165</v>
      </c>
      <c r="L110" s="75">
        <v>292</v>
      </c>
      <c r="M110" s="89">
        <f t="shared" si="37"/>
        <v>76.041666666666657</v>
      </c>
      <c r="N110" s="75">
        <v>50</v>
      </c>
      <c r="O110" s="75" t="s">
        <v>142</v>
      </c>
      <c r="P110" s="75">
        <f t="shared" si="22"/>
        <v>-242</v>
      </c>
      <c r="Q110" s="89">
        <f t="shared" si="26"/>
        <v>63.020833333333336</v>
      </c>
      <c r="R110" s="75">
        <f t="shared" si="23"/>
        <v>2477</v>
      </c>
      <c r="S110" s="89">
        <f t="shared" si="31"/>
        <v>93.825757575757578</v>
      </c>
      <c r="T110" s="75">
        <v>2373</v>
      </c>
      <c r="U110" s="89">
        <f t="shared" si="32"/>
        <v>93.905817174515235</v>
      </c>
      <c r="V110" s="75">
        <v>31</v>
      </c>
      <c r="W110" s="89">
        <f t="shared" si="36"/>
        <v>134.78260869565219</v>
      </c>
      <c r="X110" s="75">
        <f t="shared" si="24"/>
        <v>104</v>
      </c>
      <c r="Y110" s="89">
        <f t="shared" si="33"/>
        <v>92.035398230088489</v>
      </c>
      <c r="Z110" s="75"/>
      <c r="AA110" s="89"/>
      <c r="AB110" s="75"/>
      <c r="AC110" s="89"/>
      <c r="AD110" s="89"/>
      <c r="AE110" s="89"/>
      <c r="AF110" s="89"/>
      <c r="AG110" s="89"/>
      <c r="AH110" s="89"/>
      <c r="AI110" s="89"/>
      <c r="AJ110" s="33">
        <v>286</v>
      </c>
      <c r="AK110" s="153">
        <f>AJ110/AJ98*100</f>
        <v>74.479166666666657</v>
      </c>
      <c r="AL110" s="172" t="s">
        <v>243</v>
      </c>
      <c r="AM110" s="110" t="s">
        <v>243</v>
      </c>
      <c r="AN110" s="110" t="s">
        <v>243</v>
      </c>
      <c r="AO110" s="110" t="s">
        <v>243</v>
      </c>
      <c r="AP110" s="33" t="s">
        <v>40</v>
      </c>
      <c r="AQ110" s="158" t="s">
        <v>40</v>
      </c>
    </row>
    <row r="111" spans="1:43" s="15" customFormat="1" ht="12" hidden="1" customHeight="1">
      <c r="A111" s="13"/>
      <c r="B111" s="38" t="s">
        <v>151</v>
      </c>
      <c r="C111" s="54" t="s">
        <v>6</v>
      </c>
      <c r="D111" s="72">
        <v>2972</v>
      </c>
      <c r="E111" s="89">
        <f t="shared" si="29"/>
        <v>101.01971447994562</v>
      </c>
      <c r="F111" s="75">
        <v>12</v>
      </c>
      <c r="G111" s="89">
        <f t="shared" si="18"/>
        <v>85.714285714285708</v>
      </c>
      <c r="H111" s="75" t="s">
        <v>40</v>
      </c>
      <c r="I111" s="89" t="s">
        <v>40</v>
      </c>
      <c r="J111" s="75">
        <f t="shared" si="21"/>
        <v>2960</v>
      </c>
      <c r="K111" s="89">
        <f t="shared" si="30"/>
        <v>101.09289617486338</v>
      </c>
      <c r="L111" s="75">
        <v>5</v>
      </c>
      <c r="M111" s="89">
        <f t="shared" si="37"/>
        <v>29.411764705882355</v>
      </c>
      <c r="N111" s="75">
        <v>327</v>
      </c>
      <c r="O111" s="89">
        <f>N111/N99*100</f>
        <v>473.91304347826082</v>
      </c>
      <c r="P111" s="75">
        <f t="shared" si="22"/>
        <v>322</v>
      </c>
      <c r="Q111" s="89">
        <f t="shared" si="26"/>
        <v>619.23076923076928</v>
      </c>
      <c r="R111" s="75">
        <f t="shared" si="23"/>
        <v>3282</v>
      </c>
      <c r="S111" s="89">
        <f t="shared" si="31"/>
        <v>110.13422818791948</v>
      </c>
      <c r="T111" s="75">
        <v>3168</v>
      </c>
      <c r="U111" s="89">
        <f t="shared" si="32"/>
        <v>110.46025104602511</v>
      </c>
      <c r="V111" s="75">
        <v>40</v>
      </c>
      <c r="W111" s="89">
        <f t="shared" si="36"/>
        <v>166.66666666666669</v>
      </c>
      <c r="X111" s="75">
        <f t="shared" si="24"/>
        <v>114</v>
      </c>
      <c r="Y111" s="89">
        <f t="shared" si="33"/>
        <v>101.78571428571428</v>
      </c>
      <c r="Z111" s="75"/>
      <c r="AA111" s="89"/>
      <c r="AB111" s="75"/>
      <c r="AC111" s="89"/>
      <c r="AD111" s="89"/>
      <c r="AE111" s="89"/>
      <c r="AF111" s="89"/>
      <c r="AG111" s="89"/>
      <c r="AH111" s="89"/>
      <c r="AI111" s="89"/>
      <c r="AJ111" s="33">
        <v>0</v>
      </c>
      <c r="AK111" s="179" t="s">
        <v>142</v>
      </c>
      <c r="AL111" s="172" t="s">
        <v>243</v>
      </c>
      <c r="AM111" s="110" t="s">
        <v>243</v>
      </c>
      <c r="AN111" s="110" t="s">
        <v>243</v>
      </c>
      <c r="AO111" s="110" t="s">
        <v>243</v>
      </c>
      <c r="AP111" s="33" t="s">
        <v>40</v>
      </c>
      <c r="AQ111" s="158" t="s">
        <v>40</v>
      </c>
    </row>
    <row r="112" spans="1:43" s="15" customFormat="1" ht="12" hidden="1" customHeight="1">
      <c r="A112" s="13"/>
      <c r="B112" s="38" t="s">
        <v>152</v>
      </c>
      <c r="C112" s="54" t="s">
        <v>7</v>
      </c>
      <c r="D112" s="72">
        <v>2901</v>
      </c>
      <c r="E112" s="89">
        <f t="shared" si="29"/>
        <v>92.594956910309605</v>
      </c>
      <c r="F112" s="75">
        <v>10</v>
      </c>
      <c r="G112" s="89">
        <f t="shared" si="18"/>
        <v>66.666666666666657</v>
      </c>
      <c r="H112" s="75" t="s">
        <v>40</v>
      </c>
      <c r="I112" s="89" t="s">
        <v>40</v>
      </c>
      <c r="J112" s="75">
        <f t="shared" si="21"/>
        <v>2891</v>
      </c>
      <c r="K112" s="89">
        <f t="shared" si="30"/>
        <v>92.719692110327131</v>
      </c>
      <c r="L112" s="75">
        <v>24</v>
      </c>
      <c r="M112" s="75" t="s">
        <v>142</v>
      </c>
      <c r="N112" s="75">
        <v>24</v>
      </c>
      <c r="O112" s="89">
        <f>N112/N100*100</f>
        <v>46.153846153846153</v>
      </c>
      <c r="P112" s="75">
        <f t="shared" si="22"/>
        <v>0</v>
      </c>
      <c r="Q112" s="75" t="s">
        <v>142</v>
      </c>
      <c r="R112" s="75">
        <f t="shared" si="23"/>
        <v>2891</v>
      </c>
      <c r="S112" s="89">
        <f t="shared" si="31"/>
        <v>91.198738170346999</v>
      </c>
      <c r="T112" s="75">
        <v>2790</v>
      </c>
      <c r="U112" s="89">
        <f t="shared" si="32"/>
        <v>91.325695581014728</v>
      </c>
      <c r="V112" s="75">
        <v>34</v>
      </c>
      <c r="W112" s="89">
        <f t="shared" si="36"/>
        <v>130.76923076923077</v>
      </c>
      <c r="X112" s="75">
        <f t="shared" si="24"/>
        <v>101</v>
      </c>
      <c r="Y112" s="89">
        <f t="shared" si="33"/>
        <v>87.826086956521749</v>
      </c>
      <c r="Z112" s="75"/>
      <c r="AA112" s="89"/>
      <c r="AB112" s="75"/>
      <c r="AC112" s="89"/>
      <c r="AD112" s="89"/>
      <c r="AE112" s="89"/>
      <c r="AF112" s="89"/>
      <c r="AG112" s="89"/>
      <c r="AH112" s="89"/>
      <c r="AI112" s="89"/>
      <c r="AJ112" s="33">
        <v>0</v>
      </c>
      <c r="AK112" s="179" t="s">
        <v>142</v>
      </c>
      <c r="AL112" s="172" t="s">
        <v>243</v>
      </c>
      <c r="AM112" s="110" t="s">
        <v>243</v>
      </c>
      <c r="AN112" s="110" t="s">
        <v>243</v>
      </c>
      <c r="AO112" s="110" t="s">
        <v>243</v>
      </c>
      <c r="AP112" s="33" t="s">
        <v>40</v>
      </c>
      <c r="AQ112" s="158" t="s">
        <v>40</v>
      </c>
    </row>
    <row r="113" spans="1:43" s="15" customFormat="1" ht="12" hidden="1" customHeight="1">
      <c r="A113" s="13"/>
      <c r="B113" s="38" t="s">
        <v>153</v>
      </c>
      <c r="C113" s="54" t="s">
        <v>8</v>
      </c>
      <c r="D113" s="72">
        <v>2827</v>
      </c>
      <c r="E113" s="89">
        <f t="shared" si="29"/>
        <v>93.269548003959088</v>
      </c>
      <c r="F113" s="75">
        <v>6</v>
      </c>
      <c r="G113" s="89">
        <f t="shared" si="18"/>
        <v>35.294117647058826</v>
      </c>
      <c r="H113" s="75" t="s">
        <v>40</v>
      </c>
      <c r="I113" s="89" t="s">
        <v>40</v>
      </c>
      <c r="J113" s="75">
        <f t="shared" si="21"/>
        <v>2821</v>
      </c>
      <c r="K113" s="89">
        <f t="shared" si="30"/>
        <v>93.5965494359655</v>
      </c>
      <c r="L113" s="78">
        <v>0</v>
      </c>
      <c r="M113" s="75" t="s">
        <v>142</v>
      </c>
      <c r="N113" s="75">
        <v>42</v>
      </c>
      <c r="O113" s="75" t="s">
        <v>142</v>
      </c>
      <c r="P113" s="75">
        <f t="shared" si="22"/>
        <v>42</v>
      </c>
      <c r="Q113" s="75" t="s">
        <v>142</v>
      </c>
      <c r="R113" s="75">
        <f t="shared" si="23"/>
        <v>2863</v>
      </c>
      <c r="S113" s="89">
        <f t="shared" si="31"/>
        <v>94.990046449900461</v>
      </c>
      <c r="T113" s="75">
        <v>2761</v>
      </c>
      <c r="U113" s="89">
        <f t="shared" si="32"/>
        <v>94.977640178878559</v>
      </c>
      <c r="V113" s="75">
        <v>38</v>
      </c>
      <c r="W113" s="89">
        <f t="shared" si="36"/>
        <v>108.57142857142857</v>
      </c>
      <c r="X113" s="75">
        <f t="shared" si="24"/>
        <v>102</v>
      </c>
      <c r="Y113" s="89">
        <f t="shared" si="33"/>
        <v>95.327102803738313</v>
      </c>
      <c r="Z113" s="75"/>
      <c r="AA113" s="89"/>
      <c r="AB113" s="75"/>
      <c r="AC113" s="89"/>
      <c r="AD113" s="89"/>
      <c r="AE113" s="89"/>
      <c r="AF113" s="89"/>
      <c r="AG113" s="89"/>
      <c r="AH113" s="89"/>
      <c r="AI113" s="89"/>
      <c r="AJ113" s="33">
        <v>0</v>
      </c>
      <c r="AK113" s="179" t="s">
        <v>142</v>
      </c>
      <c r="AL113" s="172" t="s">
        <v>243</v>
      </c>
      <c r="AM113" s="110" t="s">
        <v>243</v>
      </c>
      <c r="AN113" s="110" t="s">
        <v>243</v>
      </c>
      <c r="AO113" s="110" t="s">
        <v>243</v>
      </c>
      <c r="AP113" s="33" t="s">
        <v>40</v>
      </c>
      <c r="AQ113" s="158" t="s">
        <v>40</v>
      </c>
    </row>
    <row r="114" spans="1:43" s="15" customFormat="1" ht="12" hidden="1" customHeight="1">
      <c r="A114" s="13"/>
      <c r="B114" s="38" t="s">
        <v>154</v>
      </c>
      <c r="C114" s="54" t="s">
        <v>9</v>
      </c>
      <c r="D114" s="72">
        <v>2847</v>
      </c>
      <c r="E114" s="89">
        <f t="shared" si="29"/>
        <v>94.11570247933885</v>
      </c>
      <c r="F114" s="75">
        <v>6</v>
      </c>
      <c r="G114" s="89">
        <f t="shared" si="18"/>
        <v>46.153846153846153</v>
      </c>
      <c r="H114" s="75" t="s">
        <v>40</v>
      </c>
      <c r="I114" s="89" t="s">
        <v>40</v>
      </c>
      <c r="J114" s="75">
        <f t="shared" si="21"/>
        <v>2841</v>
      </c>
      <c r="K114" s="89">
        <f t="shared" si="30"/>
        <v>94.322709163346616</v>
      </c>
      <c r="L114" s="75">
        <v>69</v>
      </c>
      <c r="M114" s="89">
        <f>L114/L102*100</f>
        <v>29.613733905579398</v>
      </c>
      <c r="N114" s="75">
        <v>51</v>
      </c>
      <c r="O114" s="75" t="s">
        <v>142</v>
      </c>
      <c r="P114" s="75">
        <f t="shared" si="22"/>
        <v>-18</v>
      </c>
      <c r="Q114" s="89">
        <f t="shared" ref="Q114:Q177" si="38">P114/P102*100</f>
        <v>7.7253218884120178</v>
      </c>
      <c r="R114" s="75">
        <f t="shared" si="23"/>
        <v>2823</v>
      </c>
      <c r="S114" s="89">
        <f t="shared" si="31"/>
        <v>101.58330334652752</v>
      </c>
      <c r="T114" s="75">
        <v>2696</v>
      </c>
      <c r="U114" s="89">
        <f t="shared" si="32"/>
        <v>101.81268882175227</v>
      </c>
      <c r="V114" s="75">
        <v>55</v>
      </c>
      <c r="W114" s="89">
        <f t="shared" si="36"/>
        <v>119.56521739130434</v>
      </c>
      <c r="X114" s="75">
        <f t="shared" si="24"/>
        <v>127</v>
      </c>
      <c r="Y114" s="89">
        <f t="shared" si="33"/>
        <v>96.946564885496173</v>
      </c>
      <c r="Z114" s="75"/>
      <c r="AA114" s="89"/>
      <c r="AB114" s="75"/>
      <c r="AC114" s="89"/>
      <c r="AD114" s="89"/>
      <c r="AE114" s="89"/>
      <c r="AF114" s="89"/>
      <c r="AG114" s="89"/>
      <c r="AH114" s="89"/>
      <c r="AI114" s="89"/>
      <c r="AJ114" s="33">
        <v>68</v>
      </c>
      <c r="AK114" s="153">
        <f>AJ114/AJ102*100</f>
        <v>29.184549356223176</v>
      </c>
      <c r="AL114" s="172" t="s">
        <v>243</v>
      </c>
      <c r="AM114" s="110" t="s">
        <v>243</v>
      </c>
      <c r="AN114" s="110" t="s">
        <v>243</v>
      </c>
      <c r="AO114" s="110" t="s">
        <v>243</v>
      </c>
      <c r="AP114" s="33" t="s">
        <v>40</v>
      </c>
      <c r="AQ114" s="158" t="s">
        <v>40</v>
      </c>
    </row>
    <row r="115" spans="1:43" s="15" customFormat="1" ht="12" hidden="1" customHeight="1">
      <c r="A115" s="13"/>
      <c r="B115" s="38" t="s">
        <v>162</v>
      </c>
      <c r="C115" s="54" t="s">
        <v>163</v>
      </c>
      <c r="D115" s="72">
        <v>2846</v>
      </c>
      <c r="E115" s="89">
        <f t="shared" si="29"/>
        <v>93.464696223316906</v>
      </c>
      <c r="F115" s="75">
        <v>15</v>
      </c>
      <c r="G115" s="89">
        <f t="shared" si="18"/>
        <v>187.5</v>
      </c>
      <c r="H115" s="75">
        <v>11</v>
      </c>
      <c r="I115" s="75" t="s">
        <v>142</v>
      </c>
      <c r="J115" s="75">
        <f t="shared" si="21"/>
        <v>2831</v>
      </c>
      <c r="K115" s="89">
        <f t="shared" si="30"/>
        <v>93.216990451103072</v>
      </c>
      <c r="L115" s="75">
        <v>138</v>
      </c>
      <c r="M115" s="89">
        <f>L115/L103*100</f>
        <v>58.22784810126582</v>
      </c>
      <c r="N115" s="75">
        <v>60</v>
      </c>
      <c r="O115" s="75" t="s">
        <v>142</v>
      </c>
      <c r="P115" s="75">
        <f t="shared" si="22"/>
        <v>-78</v>
      </c>
      <c r="Q115" s="89">
        <f t="shared" si="38"/>
        <v>32.911392405063289</v>
      </c>
      <c r="R115" s="75">
        <f t="shared" si="23"/>
        <v>2753</v>
      </c>
      <c r="S115" s="89">
        <f t="shared" si="31"/>
        <v>98.321428571428569</v>
      </c>
      <c r="T115" s="75">
        <v>2676</v>
      </c>
      <c r="U115" s="89">
        <f t="shared" si="32"/>
        <v>99.368733754177498</v>
      </c>
      <c r="V115" s="75">
        <v>50</v>
      </c>
      <c r="W115" s="89">
        <f t="shared" si="36"/>
        <v>131.57894736842107</v>
      </c>
      <c r="X115" s="75">
        <f t="shared" si="24"/>
        <v>77</v>
      </c>
      <c r="Y115" s="89">
        <f t="shared" si="33"/>
        <v>71.962616822429908</v>
      </c>
      <c r="Z115" s="78" t="s">
        <v>197</v>
      </c>
      <c r="AA115" s="75" t="s">
        <v>142</v>
      </c>
      <c r="AB115" s="75">
        <v>77</v>
      </c>
      <c r="AC115" s="75" t="s">
        <v>142</v>
      </c>
      <c r="AD115" s="145"/>
      <c r="AE115" s="145"/>
      <c r="AF115" s="145"/>
      <c r="AG115" s="145"/>
      <c r="AH115" s="145"/>
      <c r="AI115" s="145"/>
      <c r="AJ115" s="33">
        <v>135</v>
      </c>
      <c r="AK115" s="153">
        <f>AJ115/AJ103*100</f>
        <v>56.962025316455701</v>
      </c>
      <c r="AL115" s="172" t="s">
        <v>243</v>
      </c>
      <c r="AM115" s="110" t="s">
        <v>243</v>
      </c>
      <c r="AN115" s="110" t="s">
        <v>243</v>
      </c>
      <c r="AO115" s="110" t="s">
        <v>243</v>
      </c>
      <c r="AP115" s="155" t="s">
        <v>40</v>
      </c>
      <c r="AQ115" s="161" t="s">
        <v>40</v>
      </c>
    </row>
    <row r="116" spans="1:43" s="15" customFormat="1" ht="12" hidden="1" customHeight="1">
      <c r="A116" s="13"/>
      <c r="B116" s="38" t="s">
        <v>143</v>
      </c>
      <c r="C116" s="54" t="s">
        <v>157</v>
      </c>
      <c r="D116" s="72">
        <v>2587</v>
      </c>
      <c r="E116" s="89">
        <f t="shared" si="29"/>
        <v>95.602365114560243</v>
      </c>
      <c r="F116" s="75">
        <v>8</v>
      </c>
      <c r="G116" s="89">
        <f t="shared" si="18"/>
        <v>50</v>
      </c>
      <c r="H116" s="75">
        <v>4</v>
      </c>
      <c r="I116" s="75" t="s">
        <v>142</v>
      </c>
      <c r="J116" s="75">
        <f t="shared" si="21"/>
        <v>2579</v>
      </c>
      <c r="K116" s="89">
        <f t="shared" si="30"/>
        <v>95.873605947955383</v>
      </c>
      <c r="L116" s="78">
        <v>0</v>
      </c>
      <c r="M116" s="75" t="s">
        <v>142</v>
      </c>
      <c r="N116" s="78">
        <v>0</v>
      </c>
      <c r="O116" s="75" t="s">
        <v>142</v>
      </c>
      <c r="P116" s="75">
        <f t="shared" si="22"/>
        <v>0</v>
      </c>
      <c r="Q116" s="89" t="s">
        <v>40</v>
      </c>
      <c r="R116" s="75">
        <f t="shared" si="23"/>
        <v>2579</v>
      </c>
      <c r="S116" s="89">
        <f t="shared" si="31"/>
        <v>95.236336779911383</v>
      </c>
      <c r="T116" s="75">
        <v>2500</v>
      </c>
      <c r="U116" s="89">
        <f t="shared" si="32"/>
        <v>95.895665515918679</v>
      </c>
      <c r="V116" s="75">
        <v>41</v>
      </c>
      <c r="W116" s="89">
        <f t="shared" si="36"/>
        <v>120.58823529411764</v>
      </c>
      <c r="X116" s="75">
        <f t="shared" si="24"/>
        <v>79</v>
      </c>
      <c r="Y116" s="89">
        <f t="shared" si="33"/>
        <v>78.21782178217822</v>
      </c>
      <c r="Z116" s="78" t="s">
        <v>197</v>
      </c>
      <c r="AA116" s="75" t="s">
        <v>142</v>
      </c>
      <c r="AB116" s="75">
        <v>79</v>
      </c>
      <c r="AC116" s="75" t="s">
        <v>142</v>
      </c>
      <c r="AD116" s="145"/>
      <c r="AE116" s="145"/>
      <c r="AF116" s="145"/>
      <c r="AG116" s="145"/>
      <c r="AH116" s="145"/>
      <c r="AI116" s="145"/>
      <c r="AJ116" s="33">
        <v>0</v>
      </c>
      <c r="AK116" s="179" t="s">
        <v>142</v>
      </c>
      <c r="AL116" s="172" t="s">
        <v>243</v>
      </c>
      <c r="AM116" s="110" t="s">
        <v>243</v>
      </c>
      <c r="AN116" s="110" t="s">
        <v>243</v>
      </c>
      <c r="AO116" s="110" t="s">
        <v>243</v>
      </c>
      <c r="AP116" s="33" t="s">
        <v>40</v>
      </c>
      <c r="AQ116" s="158" t="s">
        <v>40</v>
      </c>
    </row>
    <row r="117" spans="1:43" s="15" customFormat="1" ht="12" hidden="1" customHeight="1">
      <c r="A117" s="13"/>
      <c r="B117" s="39" t="s">
        <v>144</v>
      </c>
      <c r="C117" s="54" t="s">
        <v>13</v>
      </c>
      <c r="D117" s="73">
        <v>2883</v>
      </c>
      <c r="E117" s="93">
        <f t="shared" si="29"/>
        <v>97.103401818794211</v>
      </c>
      <c r="F117" s="76">
        <v>9</v>
      </c>
      <c r="G117" s="93">
        <f t="shared" si="18"/>
        <v>69.230769230769226</v>
      </c>
      <c r="H117" s="76">
        <v>5</v>
      </c>
      <c r="I117" s="76" t="s">
        <v>142</v>
      </c>
      <c r="J117" s="76">
        <f t="shared" si="21"/>
        <v>2874</v>
      </c>
      <c r="K117" s="93">
        <f t="shared" si="30"/>
        <v>97.225981055480375</v>
      </c>
      <c r="L117" s="76">
        <v>219</v>
      </c>
      <c r="M117" s="93">
        <f>L117/L105*100</f>
        <v>90.871369294605813</v>
      </c>
      <c r="N117" s="76">
        <v>9</v>
      </c>
      <c r="O117" s="93">
        <f t="shared" ref="O117:O126" si="39">N117/N105*100</f>
        <v>50</v>
      </c>
      <c r="P117" s="76">
        <f t="shared" si="22"/>
        <v>-210</v>
      </c>
      <c r="Q117" s="93">
        <f t="shared" si="38"/>
        <v>94.170403587443957</v>
      </c>
      <c r="R117" s="76">
        <f t="shared" si="23"/>
        <v>2664</v>
      </c>
      <c r="S117" s="93">
        <f t="shared" si="31"/>
        <v>97.475301866081239</v>
      </c>
      <c r="T117" s="76">
        <v>2573</v>
      </c>
      <c r="U117" s="93">
        <f t="shared" si="32"/>
        <v>98.281130634071815</v>
      </c>
      <c r="V117" s="76">
        <v>47</v>
      </c>
      <c r="W117" s="93">
        <f t="shared" si="36"/>
        <v>123.68421052631579</v>
      </c>
      <c r="X117" s="76">
        <f t="shared" si="24"/>
        <v>91</v>
      </c>
      <c r="Y117" s="93">
        <f t="shared" si="33"/>
        <v>79.130434782608688</v>
      </c>
      <c r="Z117" s="78" t="s">
        <v>197</v>
      </c>
      <c r="AA117" s="76" t="s">
        <v>142</v>
      </c>
      <c r="AB117" s="76">
        <v>88</v>
      </c>
      <c r="AC117" s="76" t="s">
        <v>142</v>
      </c>
      <c r="AD117" s="146"/>
      <c r="AE117" s="146"/>
      <c r="AF117" s="146"/>
      <c r="AG117" s="146"/>
      <c r="AH117" s="146"/>
      <c r="AI117" s="146"/>
      <c r="AJ117" s="126">
        <v>219</v>
      </c>
      <c r="AK117" s="154">
        <f>AJ117/AJ105*100</f>
        <v>90.871369294605813</v>
      </c>
      <c r="AL117" s="173" t="s">
        <v>243</v>
      </c>
      <c r="AM117" s="174" t="s">
        <v>243</v>
      </c>
      <c r="AN117" s="174" t="s">
        <v>243</v>
      </c>
      <c r="AO117" s="174" t="s">
        <v>243</v>
      </c>
      <c r="AP117" s="126" t="s">
        <v>40</v>
      </c>
      <c r="AQ117" s="159" t="s">
        <v>40</v>
      </c>
    </row>
    <row r="118" spans="1:43" s="15" customFormat="1" ht="12" hidden="1" customHeight="1">
      <c r="A118" s="13"/>
      <c r="B118" s="37" t="s">
        <v>164</v>
      </c>
      <c r="C118" s="55" t="s">
        <v>165</v>
      </c>
      <c r="D118" s="74">
        <v>2818</v>
      </c>
      <c r="E118" s="95">
        <f t="shared" si="29"/>
        <v>97.273041076976185</v>
      </c>
      <c r="F118" s="77">
        <v>9</v>
      </c>
      <c r="G118" s="95">
        <f t="shared" si="18"/>
        <v>69.230769230769226</v>
      </c>
      <c r="H118" s="77">
        <v>5</v>
      </c>
      <c r="I118" s="75" t="s">
        <v>142</v>
      </c>
      <c r="J118" s="77">
        <f t="shared" si="21"/>
        <v>2809</v>
      </c>
      <c r="K118" s="95">
        <f t="shared" si="30"/>
        <v>97.399445214979195</v>
      </c>
      <c r="L118" s="77">
        <v>167</v>
      </c>
      <c r="M118" s="95">
        <f>L118/L106*100</f>
        <v>108.44155844155846</v>
      </c>
      <c r="N118" s="77">
        <v>18</v>
      </c>
      <c r="O118" s="95">
        <f t="shared" si="39"/>
        <v>27.27272727272727</v>
      </c>
      <c r="P118" s="77">
        <f t="shared" si="22"/>
        <v>-149</v>
      </c>
      <c r="Q118" s="95">
        <f t="shared" si="38"/>
        <v>169.31818181818181</v>
      </c>
      <c r="R118" s="77">
        <f t="shared" si="23"/>
        <v>2660</v>
      </c>
      <c r="S118" s="95">
        <f t="shared" si="31"/>
        <v>95.135908440629464</v>
      </c>
      <c r="T118" s="77">
        <v>2580</v>
      </c>
      <c r="U118" s="95">
        <f t="shared" si="32"/>
        <v>96.232748974263345</v>
      </c>
      <c r="V118" s="77">
        <v>38</v>
      </c>
      <c r="W118" s="95">
        <f t="shared" si="36"/>
        <v>118.75</v>
      </c>
      <c r="X118" s="77">
        <f t="shared" si="24"/>
        <v>80</v>
      </c>
      <c r="Y118" s="95">
        <f t="shared" si="33"/>
        <v>69.565217391304344</v>
      </c>
      <c r="Z118" s="80" t="s">
        <v>197</v>
      </c>
      <c r="AA118" s="75" t="s">
        <v>142</v>
      </c>
      <c r="AB118" s="77">
        <v>80</v>
      </c>
      <c r="AC118" s="75" t="s">
        <v>142</v>
      </c>
      <c r="AD118" s="145"/>
      <c r="AE118" s="145"/>
      <c r="AF118" s="145"/>
      <c r="AG118" s="145"/>
      <c r="AH118" s="145"/>
      <c r="AI118" s="145"/>
      <c r="AJ118" s="30">
        <v>167</v>
      </c>
      <c r="AK118" s="43">
        <f>AJ118/AJ106*100</f>
        <v>114.38356164383561</v>
      </c>
      <c r="AL118" s="175" t="s">
        <v>243</v>
      </c>
      <c r="AM118" s="169" t="s">
        <v>243</v>
      </c>
      <c r="AN118" s="169" t="s">
        <v>243</v>
      </c>
      <c r="AO118" s="169" t="s">
        <v>243</v>
      </c>
      <c r="AP118" s="30" t="s">
        <v>40</v>
      </c>
      <c r="AQ118" s="160" t="s">
        <v>40</v>
      </c>
    </row>
    <row r="119" spans="1:43" s="15" customFormat="1" ht="12" hidden="1" customHeight="1">
      <c r="A119" s="13"/>
      <c r="B119" s="38" t="s">
        <v>147</v>
      </c>
      <c r="C119" s="54" t="s">
        <v>11</v>
      </c>
      <c r="D119" s="72">
        <v>3010</v>
      </c>
      <c r="E119" s="89">
        <f t="shared" si="29"/>
        <v>97.632176451508272</v>
      </c>
      <c r="F119" s="75">
        <v>9</v>
      </c>
      <c r="G119" s="89">
        <f t="shared" si="18"/>
        <v>50</v>
      </c>
      <c r="H119" s="75">
        <v>5</v>
      </c>
      <c r="I119" s="75" t="s">
        <v>142</v>
      </c>
      <c r="J119" s="75">
        <f t="shared" si="21"/>
        <v>3001</v>
      </c>
      <c r="K119" s="89">
        <f t="shared" si="30"/>
        <v>97.911908646003269</v>
      </c>
      <c r="L119" s="75">
        <v>68</v>
      </c>
      <c r="M119" s="89">
        <f>L119/L107*100</f>
        <v>50.746268656716417</v>
      </c>
      <c r="N119" s="75">
        <v>9</v>
      </c>
      <c r="O119" s="89">
        <f t="shared" si="39"/>
        <v>26.47058823529412</v>
      </c>
      <c r="P119" s="75">
        <f t="shared" si="22"/>
        <v>-59</v>
      </c>
      <c r="Q119" s="89">
        <f t="shared" si="38"/>
        <v>59</v>
      </c>
      <c r="R119" s="75">
        <f t="shared" si="23"/>
        <v>2942</v>
      </c>
      <c r="S119" s="89">
        <f t="shared" si="31"/>
        <v>99.224283305227658</v>
      </c>
      <c r="T119" s="75">
        <v>2862</v>
      </c>
      <c r="U119" s="89">
        <f t="shared" si="32"/>
        <v>100.73917634635691</v>
      </c>
      <c r="V119" s="75">
        <v>35</v>
      </c>
      <c r="W119" s="89">
        <f t="shared" si="36"/>
        <v>500</v>
      </c>
      <c r="X119" s="75">
        <f t="shared" si="24"/>
        <v>80</v>
      </c>
      <c r="Y119" s="89">
        <f t="shared" si="33"/>
        <v>64.516129032258064</v>
      </c>
      <c r="Z119" s="78" t="s">
        <v>197</v>
      </c>
      <c r="AA119" s="75" t="s">
        <v>142</v>
      </c>
      <c r="AB119" s="75">
        <v>80</v>
      </c>
      <c r="AC119" s="75" t="s">
        <v>142</v>
      </c>
      <c r="AD119" s="145"/>
      <c r="AE119" s="145"/>
      <c r="AF119" s="145"/>
      <c r="AG119" s="145"/>
      <c r="AH119" s="145"/>
      <c r="AI119" s="145"/>
      <c r="AJ119" s="33">
        <v>68</v>
      </c>
      <c r="AK119" s="153">
        <f>AJ119/AJ107*100</f>
        <v>51.515151515151516</v>
      </c>
      <c r="AL119" s="172" t="s">
        <v>243</v>
      </c>
      <c r="AM119" s="110" t="s">
        <v>243</v>
      </c>
      <c r="AN119" s="110" t="s">
        <v>243</v>
      </c>
      <c r="AO119" s="110" t="s">
        <v>243</v>
      </c>
      <c r="AP119" s="33" t="s">
        <v>40</v>
      </c>
      <c r="AQ119" s="158" t="s">
        <v>40</v>
      </c>
    </row>
    <row r="120" spans="1:43" s="15" customFormat="1" ht="12" hidden="1" customHeight="1">
      <c r="A120" s="13"/>
      <c r="B120" s="38" t="s">
        <v>148</v>
      </c>
      <c r="C120" s="54" t="s">
        <v>3</v>
      </c>
      <c r="D120" s="72">
        <v>2894</v>
      </c>
      <c r="E120" s="89">
        <f t="shared" si="29"/>
        <v>98.771331058020479</v>
      </c>
      <c r="F120" s="75">
        <v>8</v>
      </c>
      <c r="G120" s="89">
        <f t="shared" si="18"/>
        <v>80</v>
      </c>
      <c r="H120" s="75">
        <v>4</v>
      </c>
      <c r="I120" s="75" t="s">
        <v>142</v>
      </c>
      <c r="J120" s="75">
        <f t="shared" si="21"/>
        <v>2886</v>
      </c>
      <c r="K120" s="89">
        <f t="shared" si="30"/>
        <v>98.835616438356169</v>
      </c>
      <c r="L120" s="78">
        <v>0</v>
      </c>
      <c r="M120" s="75" t="s">
        <v>142</v>
      </c>
      <c r="N120" s="75">
        <v>9</v>
      </c>
      <c r="O120" s="89">
        <f t="shared" si="39"/>
        <v>27.27272727272727</v>
      </c>
      <c r="P120" s="75">
        <f t="shared" si="22"/>
        <v>9</v>
      </c>
      <c r="Q120" s="89">
        <f t="shared" si="38"/>
        <v>27.27272727272727</v>
      </c>
      <c r="R120" s="75">
        <f t="shared" si="23"/>
        <v>2895</v>
      </c>
      <c r="S120" s="89">
        <f t="shared" si="31"/>
        <v>98.035895699288858</v>
      </c>
      <c r="T120" s="75">
        <v>2821</v>
      </c>
      <c r="U120" s="89">
        <f t="shared" si="32"/>
        <v>99.400986610288939</v>
      </c>
      <c r="V120" s="75">
        <v>34</v>
      </c>
      <c r="W120" s="89">
        <f t="shared" si="36"/>
        <v>130.76923076923077</v>
      </c>
      <c r="X120" s="75">
        <f t="shared" si="24"/>
        <v>74</v>
      </c>
      <c r="Y120" s="89">
        <f t="shared" si="33"/>
        <v>64.347826086956516</v>
      </c>
      <c r="Z120" s="78" t="s">
        <v>197</v>
      </c>
      <c r="AA120" s="75" t="s">
        <v>142</v>
      </c>
      <c r="AB120" s="75">
        <v>73</v>
      </c>
      <c r="AC120" s="75" t="s">
        <v>142</v>
      </c>
      <c r="AD120" s="145"/>
      <c r="AE120" s="145"/>
      <c r="AF120" s="145"/>
      <c r="AG120" s="145"/>
      <c r="AH120" s="145"/>
      <c r="AI120" s="145"/>
      <c r="AJ120" s="33">
        <v>0</v>
      </c>
      <c r="AK120" s="179" t="s">
        <v>142</v>
      </c>
      <c r="AL120" s="172" t="s">
        <v>243</v>
      </c>
      <c r="AM120" s="110" t="s">
        <v>243</v>
      </c>
      <c r="AN120" s="110" t="s">
        <v>243</v>
      </c>
      <c r="AO120" s="110" t="s">
        <v>243</v>
      </c>
      <c r="AP120" s="33" t="s">
        <v>40</v>
      </c>
      <c r="AQ120" s="158" t="s">
        <v>40</v>
      </c>
    </row>
    <row r="121" spans="1:43" s="15" customFormat="1" ht="12" hidden="1" customHeight="1">
      <c r="A121" s="13"/>
      <c r="B121" s="38" t="s">
        <v>149</v>
      </c>
      <c r="C121" s="54" t="s">
        <v>160</v>
      </c>
      <c r="D121" s="72">
        <v>2706</v>
      </c>
      <c r="E121" s="89">
        <f t="shared" si="29"/>
        <v>95.991486342674705</v>
      </c>
      <c r="F121" s="75">
        <v>9</v>
      </c>
      <c r="G121" s="89">
        <f t="shared" ref="G121:G184" si="40">F121/F109*100</f>
        <v>60</v>
      </c>
      <c r="H121" s="75">
        <v>5</v>
      </c>
      <c r="I121" s="75" t="s">
        <v>142</v>
      </c>
      <c r="J121" s="75">
        <f t="shared" si="21"/>
        <v>2697</v>
      </c>
      <c r="K121" s="89">
        <f t="shared" si="30"/>
        <v>96.18402282453637</v>
      </c>
      <c r="L121" s="78">
        <v>0</v>
      </c>
      <c r="M121" s="75" t="s">
        <v>142</v>
      </c>
      <c r="N121" s="75">
        <v>43</v>
      </c>
      <c r="O121" s="89">
        <f t="shared" si="39"/>
        <v>26.543209876543212</v>
      </c>
      <c r="P121" s="75">
        <f t="shared" si="22"/>
        <v>43</v>
      </c>
      <c r="Q121" s="89">
        <f t="shared" si="38"/>
        <v>91.489361702127653</v>
      </c>
      <c r="R121" s="75">
        <f t="shared" si="23"/>
        <v>2740</v>
      </c>
      <c r="S121" s="89">
        <f t="shared" si="31"/>
        <v>96.106629252893711</v>
      </c>
      <c r="T121" s="75">
        <v>2661</v>
      </c>
      <c r="U121" s="89">
        <f t="shared" si="32"/>
        <v>97.401171303074676</v>
      </c>
      <c r="V121" s="75">
        <v>31</v>
      </c>
      <c r="W121" s="89">
        <f t="shared" si="36"/>
        <v>110.71428571428572</v>
      </c>
      <c r="X121" s="75">
        <f t="shared" si="24"/>
        <v>79</v>
      </c>
      <c r="Y121" s="89">
        <f t="shared" si="33"/>
        <v>66.386554621848731</v>
      </c>
      <c r="Z121" s="78" t="s">
        <v>197</v>
      </c>
      <c r="AA121" s="75" t="s">
        <v>142</v>
      </c>
      <c r="AB121" s="75">
        <v>79</v>
      </c>
      <c r="AC121" s="75" t="s">
        <v>142</v>
      </c>
      <c r="AD121" s="145"/>
      <c r="AE121" s="145"/>
      <c r="AF121" s="145"/>
      <c r="AG121" s="145"/>
      <c r="AH121" s="145"/>
      <c r="AI121" s="145"/>
      <c r="AJ121" s="33">
        <v>0</v>
      </c>
      <c r="AK121" s="179" t="s">
        <v>142</v>
      </c>
      <c r="AL121" s="172" t="s">
        <v>243</v>
      </c>
      <c r="AM121" s="110" t="s">
        <v>243</v>
      </c>
      <c r="AN121" s="110" t="s">
        <v>243</v>
      </c>
      <c r="AO121" s="110" t="s">
        <v>243</v>
      </c>
      <c r="AP121" s="33" t="s">
        <v>40</v>
      </c>
      <c r="AQ121" s="158" t="s">
        <v>40</v>
      </c>
    </row>
    <row r="122" spans="1:43" s="15" customFormat="1" ht="12" hidden="1" customHeight="1">
      <c r="A122" s="13"/>
      <c r="B122" s="38" t="s">
        <v>150</v>
      </c>
      <c r="C122" s="54" t="s">
        <v>161</v>
      </c>
      <c r="D122" s="72">
        <v>2658</v>
      </c>
      <c r="E122" s="89">
        <f t="shared" si="29"/>
        <v>97.434017595307921</v>
      </c>
      <c r="F122" s="75">
        <v>10</v>
      </c>
      <c r="G122" s="89">
        <f t="shared" si="40"/>
        <v>111.11111111111111</v>
      </c>
      <c r="H122" s="75">
        <v>6</v>
      </c>
      <c r="I122" s="75" t="s">
        <v>142</v>
      </c>
      <c r="J122" s="75">
        <f t="shared" si="21"/>
        <v>2648</v>
      </c>
      <c r="K122" s="89">
        <f t="shared" si="30"/>
        <v>97.38874586244944</v>
      </c>
      <c r="L122" s="75">
        <v>137</v>
      </c>
      <c r="M122" s="89">
        <f>L122/L110*100</f>
        <v>46.917808219178085</v>
      </c>
      <c r="N122" s="75">
        <v>9</v>
      </c>
      <c r="O122" s="89">
        <f t="shared" si="39"/>
        <v>18</v>
      </c>
      <c r="P122" s="75">
        <f t="shared" si="22"/>
        <v>-128</v>
      </c>
      <c r="Q122" s="89">
        <f t="shared" si="38"/>
        <v>52.892561983471076</v>
      </c>
      <c r="R122" s="75">
        <f t="shared" si="23"/>
        <v>2520</v>
      </c>
      <c r="S122" s="89">
        <f t="shared" si="31"/>
        <v>101.73597093257973</v>
      </c>
      <c r="T122" s="75">
        <v>2442</v>
      </c>
      <c r="U122" s="89">
        <f t="shared" si="32"/>
        <v>102.90771175726927</v>
      </c>
      <c r="V122" s="75">
        <v>35</v>
      </c>
      <c r="W122" s="89">
        <f t="shared" si="36"/>
        <v>112.90322580645163</v>
      </c>
      <c r="X122" s="75">
        <f t="shared" si="24"/>
        <v>78</v>
      </c>
      <c r="Y122" s="89">
        <f t="shared" si="33"/>
        <v>75</v>
      </c>
      <c r="Z122" s="78" t="s">
        <v>197</v>
      </c>
      <c r="AA122" s="75" t="s">
        <v>142</v>
      </c>
      <c r="AB122" s="75">
        <v>76</v>
      </c>
      <c r="AC122" s="75" t="s">
        <v>142</v>
      </c>
      <c r="AD122" s="145"/>
      <c r="AE122" s="145"/>
      <c r="AF122" s="145"/>
      <c r="AG122" s="145"/>
      <c r="AH122" s="145"/>
      <c r="AI122" s="145"/>
      <c r="AJ122" s="33">
        <v>137</v>
      </c>
      <c r="AK122" s="153">
        <f>AJ122/AJ110*100</f>
        <v>47.9020979020979</v>
      </c>
      <c r="AL122" s="172" t="s">
        <v>243</v>
      </c>
      <c r="AM122" s="110" t="s">
        <v>243</v>
      </c>
      <c r="AN122" s="110" t="s">
        <v>243</v>
      </c>
      <c r="AO122" s="110" t="s">
        <v>243</v>
      </c>
      <c r="AP122" s="33" t="s">
        <v>40</v>
      </c>
      <c r="AQ122" s="158" t="s">
        <v>40</v>
      </c>
    </row>
    <row r="123" spans="1:43" s="15" customFormat="1" ht="12" hidden="1" customHeight="1">
      <c r="A123" s="13"/>
      <c r="B123" s="38" t="s">
        <v>151</v>
      </c>
      <c r="C123" s="54" t="s">
        <v>6</v>
      </c>
      <c r="D123" s="72">
        <v>2649</v>
      </c>
      <c r="E123" s="89">
        <f t="shared" si="29"/>
        <v>89.131897711978468</v>
      </c>
      <c r="F123" s="75">
        <v>12</v>
      </c>
      <c r="G123" s="89">
        <f t="shared" si="40"/>
        <v>100</v>
      </c>
      <c r="H123" s="75">
        <v>8</v>
      </c>
      <c r="I123" s="75" t="s">
        <v>142</v>
      </c>
      <c r="J123" s="75">
        <f t="shared" si="21"/>
        <v>2637</v>
      </c>
      <c r="K123" s="89">
        <f t="shared" si="30"/>
        <v>89.087837837837839</v>
      </c>
      <c r="L123" s="78">
        <v>0</v>
      </c>
      <c r="M123" s="75" t="s">
        <v>142</v>
      </c>
      <c r="N123" s="75">
        <v>136</v>
      </c>
      <c r="O123" s="89">
        <f t="shared" si="39"/>
        <v>41.590214067278289</v>
      </c>
      <c r="P123" s="75">
        <f t="shared" si="22"/>
        <v>136</v>
      </c>
      <c r="Q123" s="89">
        <f t="shared" si="38"/>
        <v>42.236024844720497</v>
      </c>
      <c r="R123" s="75">
        <f t="shared" si="23"/>
        <v>2773</v>
      </c>
      <c r="S123" s="89">
        <f t="shared" si="31"/>
        <v>84.491163924436322</v>
      </c>
      <c r="T123" s="75">
        <v>2697</v>
      </c>
      <c r="U123" s="89">
        <f t="shared" si="32"/>
        <v>85.132575757575751</v>
      </c>
      <c r="V123" s="75">
        <v>37</v>
      </c>
      <c r="W123" s="89">
        <f t="shared" si="36"/>
        <v>92.5</v>
      </c>
      <c r="X123" s="75">
        <f t="shared" si="24"/>
        <v>76</v>
      </c>
      <c r="Y123" s="89">
        <f t="shared" si="33"/>
        <v>66.666666666666657</v>
      </c>
      <c r="Z123" s="78" t="s">
        <v>197</v>
      </c>
      <c r="AA123" s="75" t="s">
        <v>142</v>
      </c>
      <c r="AB123" s="75">
        <v>76</v>
      </c>
      <c r="AC123" s="75" t="s">
        <v>142</v>
      </c>
      <c r="AD123" s="145"/>
      <c r="AE123" s="145"/>
      <c r="AF123" s="145"/>
      <c r="AG123" s="145"/>
      <c r="AH123" s="145"/>
      <c r="AI123" s="145"/>
      <c r="AJ123" s="33">
        <v>0</v>
      </c>
      <c r="AK123" s="179" t="s">
        <v>142</v>
      </c>
      <c r="AL123" s="172" t="s">
        <v>243</v>
      </c>
      <c r="AM123" s="110" t="s">
        <v>243</v>
      </c>
      <c r="AN123" s="110" t="s">
        <v>243</v>
      </c>
      <c r="AO123" s="110" t="s">
        <v>243</v>
      </c>
      <c r="AP123" s="33" t="s">
        <v>40</v>
      </c>
      <c r="AQ123" s="158" t="s">
        <v>40</v>
      </c>
    </row>
    <row r="124" spans="1:43" s="15" customFormat="1" ht="12" hidden="1" customHeight="1">
      <c r="A124" s="13"/>
      <c r="B124" s="38" t="s">
        <v>152</v>
      </c>
      <c r="C124" s="54" t="s">
        <v>7</v>
      </c>
      <c r="D124" s="72">
        <v>2654</v>
      </c>
      <c r="E124" s="89">
        <f t="shared" si="29"/>
        <v>91.485694588073073</v>
      </c>
      <c r="F124" s="75">
        <v>10</v>
      </c>
      <c r="G124" s="89">
        <f t="shared" si="40"/>
        <v>100</v>
      </c>
      <c r="H124" s="75">
        <v>6</v>
      </c>
      <c r="I124" s="75" t="s">
        <v>142</v>
      </c>
      <c r="J124" s="75">
        <f t="shared" si="21"/>
        <v>2644</v>
      </c>
      <c r="K124" s="89">
        <f t="shared" si="30"/>
        <v>91.456243514354895</v>
      </c>
      <c r="L124" s="78">
        <v>0</v>
      </c>
      <c r="M124" s="75" t="s">
        <v>142</v>
      </c>
      <c r="N124" s="75">
        <v>121</v>
      </c>
      <c r="O124" s="89">
        <f t="shared" si="39"/>
        <v>504.16666666666669</v>
      </c>
      <c r="P124" s="75">
        <f t="shared" si="22"/>
        <v>121</v>
      </c>
      <c r="Q124" s="75" t="s">
        <v>142</v>
      </c>
      <c r="R124" s="75">
        <f t="shared" si="23"/>
        <v>2765</v>
      </c>
      <c r="S124" s="89">
        <f t="shared" si="31"/>
        <v>95.641646489104119</v>
      </c>
      <c r="T124" s="75">
        <v>2685</v>
      </c>
      <c r="U124" s="89">
        <f t="shared" si="32"/>
        <v>96.236559139784944</v>
      </c>
      <c r="V124" s="75">
        <v>38</v>
      </c>
      <c r="W124" s="89">
        <f t="shared" si="36"/>
        <v>111.76470588235294</v>
      </c>
      <c r="X124" s="75">
        <f t="shared" si="24"/>
        <v>80</v>
      </c>
      <c r="Y124" s="89">
        <f t="shared" si="33"/>
        <v>79.207920792079207</v>
      </c>
      <c r="Z124" s="78" t="s">
        <v>197</v>
      </c>
      <c r="AA124" s="75" t="s">
        <v>142</v>
      </c>
      <c r="AB124" s="75">
        <v>80</v>
      </c>
      <c r="AC124" s="75" t="s">
        <v>142</v>
      </c>
      <c r="AD124" s="145"/>
      <c r="AE124" s="145"/>
      <c r="AF124" s="145"/>
      <c r="AG124" s="145"/>
      <c r="AH124" s="145"/>
      <c r="AI124" s="145"/>
      <c r="AJ124" s="33">
        <v>0</v>
      </c>
      <c r="AK124" s="179" t="s">
        <v>142</v>
      </c>
      <c r="AL124" s="172" t="s">
        <v>243</v>
      </c>
      <c r="AM124" s="110" t="s">
        <v>243</v>
      </c>
      <c r="AN124" s="110" t="s">
        <v>243</v>
      </c>
      <c r="AO124" s="110" t="s">
        <v>243</v>
      </c>
      <c r="AP124" s="33" t="s">
        <v>40</v>
      </c>
      <c r="AQ124" s="158" t="s">
        <v>40</v>
      </c>
    </row>
    <row r="125" spans="1:43" s="15" customFormat="1" ht="12" hidden="1" customHeight="1">
      <c r="A125" s="13"/>
      <c r="B125" s="38" t="s">
        <v>153</v>
      </c>
      <c r="C125" s="54" t="s">
        <v>8</v>
      </c>
      <c r="D125" s="72">
        <v>2664</v>
      </c>
      <c r="E125" s="89">
        <f t="shared" si="29"/>
        <v>94.234170498761941</v>
      </c>
      <c r="F125" s="75">
        <v>15</v>
      </c>
      <c r="G125" s="89">
        <f t="shared" si="40"/>
        <v>250</v>
      </c>
      <c r="H125" s="75">
        <v>11</v>
      </c>
      <c r="I125" s="75" t="s">
        <v>142</v>
      </c>
      <c r="J125" s="75">
        <f t="shared" si="21"/>
        <v>2649</v>
      </c>
      <c r="K125" s="89">
        <f t="shared" si="30"/>
        <v>93.902871322226162</v>
      </c>
      <c r="L125" s="78">
        <v>0</v>
      </c>
      <c r="M125" s="75" t="s">
        <v>142</v>
      </c>
      <c r="N125" s="75">
        <v>43</v>
      </c>
      <c r="O125" s="89">
        <f t="shared" si="39"/>
        <v>102.38095238095238</v>
      </c>
      <c r="P125" s="75">
        <f t="shared" si="22"/>
        <v>43</v>
      </c>
      <c r="Q125" s="89">
        <f t="shared" si="38"/>
        <v>102.38095238095238</v>
      </c>
      <c r="R125" s="75">
        <f t="shared" si="23"/>
        <v>2692</v>
      </c>
      <c r="S125" s="89">
        <f t="shared" si="31"/>
        <v>94.027244149493541</v>
      </c>
      <c r="T125" s="75">
        <v>2603</v>
      </c>
      <c r="U125" s="89">
        <f t="shared" si="32"/>
        <v>94.277435711698672</v>
      </c>
      <c r="V125" s="75">
        <v>46</v>
      </c>
      <c r="W125" s="89">
        <f t="shared" si="36"/>
        <v>121.05263157894737</v>
      </c>
      <c r="X125" s="75">
        <f t="shared" si="24"/>
        <v>89</v>
      </c>
      <c r="Y125" s="89">
        <f t="shared" si="33"/>
        <v>87.254901960784309</v>
      </c>
      <c r="Z125" s="78" t="s">
        <v>197</v>
      </c>
      <c r="AA125" s="75" t="s">
        <v>142</v>
      </c>
      <c r="AB125" s="75">
        <v>55</v>
      </c>
      <c r="AC125" s="75" t="s">
        <v>142</v>
      </c>
      <c r="AD125" s="145"/>
      <c r="AE125" s="145"/>
      <c r="AF125" s="145"/>
      <c r="AG125" s="145"/>
      <c r="AH125" s="145"/>
      <c r="AI125" s="145"/>
      <c r="AJ125" s="33">
        <v>0</v>
      </c>
      <c r="AK125" s="179" t="s">
        <v>142</v>
      </c>
      <c r="AL125" s="172" t="s">
        <v>243</v>
      </c>
      <c r="AM125" s="110" t="s">
        <v>243</v>
      </c>
      <c r="AN125" s="110" t="s">
        <v>243</v>
      </c>
      <c r="AO125" s="110" t="s">
        <v>243</v>
      </c>
      <c r="AP125" s="33" t="s">
        <v>40</v>
      </c>
      <c r="AQ125" s="158" t="s">
        <v>40</v>
      </c>
    </row>
    <row r="126" spans="1:43" s="15" customFormat="1" ht="12" hidden="1" customHeight="1">
      <c r="A126" s="13"/>
      <c r="B126" s="38" t="s">
        <v>154</v>
      </c>
      <c r="C126" s="54" t="s">
        <v>9</v>
      </c>
      <c r="D126" s="72">
        <v>2670</v>
      </c>
      <c r="E126" s="89">
        <f t="shared" si="29"/>
        <v>93.78292939936776</v>
      </c>
      <c r="F126" s="75">
        <v>8</v>
      </c>
      <c r="G126" s="89">
        <f t="shared" si="40"/>
        <v>133.33333333333331</v>
      </c>
      <c r="H126" s="75">
        <v>4</v>
      </c>
      <c r="I126" s="75" t="s">
        <v>142</v>
      </c>
      <c r="J126" s="75">
        <f t="shared" si="21"/>
        <v>2662</v>
      </c>
      <c r="K126" s="89">
        <f t="shared" si="30"/>
        <v>93.69940161914819</v>
      </c>
      <c r="L126" s="75">
        <v>52</v>
      </c>
      <c r="M126" s="89">
        <f>L126/L114*100</f>
        <v>75.362318840579718</v>
      </c>
      <c r="N126" s="75">
        <v>26</v>
      </c>
      <c r="O126" s="89">
        <f t="shared" si="39"/>
        <v>50.980392156862742</v>
      </c>
      <c r="P126" s="75">
        <f t="shared" si="22"/>
        <v>-26</v>
      </c>
      <c r="Q126" s="89">
        <f t="shared" si="38"/>
        <v>144.44444444444443</v>
      </c>
      <c r="R126" s="75">
        <f t="shared" si="23"/>
        <v>2636</v>
      </c>
      <c r="S126" s="89">
        <f t="shared" si="31"/>
        <v>93.375841303577758</v>
      </c>
      <c r="T126" s="75">
        <v>2540</v>
      </c>
      <c r="U126" s="89">
        <f t="shared" si="32"/>
        <v>94.213649851632042</v>
      </c>
      <c r="V126" s="75">
        <v>52</v>
      </c>
      <c r="W126" s="89">
        <f t="shared" si="36"/>
        <v>94.545454545454547</v>
      </c>
      <c r="X126" s="75">
        <f t="shared" si="24"/>
        <v>96</v>
      </c>
      <c r="Y126" s="89">
        <f t="shared" si="33"/>
        <v>75.590551181102356</v>
      </c>
      <c r="Z126" s="78" t="s">
        <v>197</v>
      </c>
      <c r="AA126" s="75" t="s">
        <v>142</v>
      </c>
      <c r="AB126" s="75">
        <v>53</v>
      </c>
      <c r="AC126" s="75" t="s">
        <v>142</v>
      </c>
      <c r="AD126" s="145"/>
      <c r="AE126" s="145"/>
      <c r="AF126" s="145"/>
      <c r="AG126" s="145"/>
      <c r="AH126" s="145"/>
      <c r="AI126" s="145"/>
      <c r="AJ126" s="33">
        <v>51</v>
      </c>
      <c r="AK126" s="153">
        <f>AJ126/AJ114*100</f>
        <v>75</v>
      </c>
      <c r="AL126" s="172" t="s">
        <v>243</v>
      </c>
      <c r="AM126" s="110" t="s">
        <v>243</v>
      </c>
      <c r="AN126" s="110" t="s">
        <v>243</v>
      </c>
      <c r="AO126" s="110" t="s">
        <v>243</v>
      </c>
      <c r="AP126" s="33" t="s">
        <v>40</v>
      </c>
      <c r="AQ126" s="158" t="s">
        <v>40</v>
      </c>
    </row>
    <row r="127" spans="1:43" s="15" customFormat="1" ht="12" hidden="1" customHeight="1">
      <c r="A127" s="13"/>
      <c r="B127" s="38" t="s">
        <v>166</v>
      </c>
      <c r="C127" s="54" t="s">
        <v>167</v>
      </c>
      <c r="D127" s="72">
        <v>2719</v>
      </c>
      <c r="E127" s="89">
        <f t="shared" si="29"/>
        <v>95.537596626844689</v>
      </c>
      <c r="F127" s="75">
        <v>8</v>
      </c>
      <c r="G127" s="89">
        <f t="shared" si="40"/>
        <v>53.333333333333336</v>
      </c>
      <c r="H127" s="75">
        <v>4</v>
      </c>
      <c r="I127" s="89">
        <f>H127/H115*100</f>
        <v>36.363636363636367</v>
      </c>
      <c r="J127" s="75">
        <f t="shared" si="21"/>
        <v>2711</v>
      </c>
      <c r="K127" s="89">
        <f t="shared" si="30"/>
        <v>95.761215118332743</v>
      </c>
      <c r="L127" s="75">
        <v>86</v>
      </c>
      <c r="M127" s="89">
        <f>L127/L115*100</f>
        <v>62.318840579710141</v>
      </c>
      <c r="N127" s="75">
        <v>86</v>
      </c>
      <c r="O127" s="75" t="s">
        <v>142</v>
      </c>
      <c r="P127" s="75">
        <f t="shared" si="22"/>
        <v>0</v>
      </c>
      <c r="Q127" s="89" t="s">
        <v>40</v>
      </c>
      <c r="R127" s="75">
        <f t="shared" si="23"/>
        <v>2711</v>
      </c>
      <c r="S127" s="89">
        <f t="shared" si="31"/>
        <v>98.474391572829646</v>
      </c>
      <c r="T127" s="75">
        <v>2644</v>
      </c>
      <c r="U127" s="89">
        <f t="shared" si="32"/>
        <v>98.804185351270561</v>
      </c>
      <c r="V127" s="75">
        <v>48</v>
      </c>
      <c r="W127" s="89">
        <f t="shared" si="36"/>
        <v>96</v>
      </c>
      <c r="X127" s="75">
        <f t="shared" si="24"/>
        <v>67</v>
      </c>
      <c r="Y127" s="89">
        <f t="shared" si="33"/>
        <v>87.012987012987011</v>
      </c>
      <c r="Z127" s="78" t="s">
        <v>197</v>
      </c>
      <c r="AA127" s="75" t="s">
        <v>142</v>
      </c>
      <c r="AB127" s="75">
        <v>45</v>
      </c>
      <c r="AC127" s="89">
        <f t="shared" ref="AC127:AC185" si="41">AB127/AB115*100</f>
        <v>58.441558441558442</v>
      </c>
      <c r="AD127" s="147"/>
      <c r="AE127" s="147"/>
      <c r="AF127" s="147"/>
      <c r="AG127" s="147"/>
      <c r="AH127" s="147"/>
      <c r="AI127" s="147"/>
      <c r="AJ127" s="33">
        <v>83</v>
      </c>
      <c r="AK127" s="153">
        <f>AJ127/AJ115*100</f>
        <v>61.481481481481481</v>
      </c>
      <c r="AL127" s="172" t="s">
        <v>243</v>
      </c>
      <c r="AM127" s="110" t="s">
        <v>243</v>
      </c>
      <c r="AN127" s="110" t="s">
        <v>243</v>
      </c>
      <c r="AO127" s="110" t="s">
        <v>243</v>
      </c>
      <c r="AP127" s="33" t="s">
        <v>40</v>
      </c>
      <c r="AQ127" s="158" t="s">
        <v>40</v>
      </c>
    </row>
    <row r="128" spans="1:43" s="15" customFormat="1" ht="12" hidden="1" customHeight="1">
      <c r="A128" s="13"/>
      <c r="B128" s="38" t="s">
        <v>143</v>
      </c>
      <c r="C128" s="54" t="s">
        <v>157</v>
      </c>
      <c r="D128" s="72">
        <v>2532</v>
      </c>
      <c r="E128" s="89">
        <f t="shared" si="29"/>
        <v>97.873985311171239</v>
      </c>
      <c r="F128" s="75">
        <v>9</v>
      </c>
      <c r="G128" s="89">
        <f t="shared" si="40"/>
        <v>112.5</v>
      </c>
      <c r="H128" s="75">
        <v>5</v>
      </c>
      <c r="I128" s="89">
        <f>H128/H116*100</f>
        <v>125</v>
      </c>
      <c r="J128" s="75">
        <f t="shared" si="21"/>
        <v>2523</v>
      </c>
      <c r="K128" s="89">
        <f t="shared" si="30"/>
        <v>97.82861574253586</v>
      </c>
      <c r="L128" s="78">
        <v>0</v>
      </c>
      <c r="M128" s="75" t="s">
        <v>142</v>
      </c>
      <c r="N128" s="78">
        <v>0</v>
      </c>
      <c r="O128" s="75" t="s">
        <v>142</v>
      </c>
      <c r="P128" s="75">
        <f t="shared" si="22"/>
        <v>0</v>
      </c>
      <c r="Q128" s="75" t="s">
        <v>142</v>
      </c>
      <c r="R128" s="75">
        <f t="shared" si="23"/>
        <v>2523</v>
      </c>
      <c r="S128" s="89">
        <f t="shared" si="31"/>
        <v>97.82861574253586</v>
      </c>
      <c r="T128" s="75">
        <v>2460</v>
      </c>
      <c r="U128" s="89">
        <f t="shared" si="32"/>
        <v>98.4</v>
      </c>
      <c r="V128" s="75">
        <v>42</v>
      </c>
      <c r="W128" s="89">
        <f t="shared" si="36"/>
        <v>102.4390243902439</v>
      </c>
      <c r="X128" s="75">
        <f t="shared" si="24"/>
        <v>63</v>
      </c>
      <c r="Y128" s="89">
        <f t="shared" si="33"/>
        <v>79.74683544303798</v>
      </c>
      <c r="Z128" s="78" t="s">
        <v>197</v>
      </c>
      <c r="AA128" s="75" t="s">
        <v>142</v>
      </c>
      <c r="AB128" s="75">
        <v>43</v>
      </c>
      <c r="AC128" s="89">
        <f t="shared" si="41"/>
        <v>54.430379746835442</v>
      </c>
      <c r="AD128" s="147"/>
      <c r="AE128" s="147"/>
      <c r="AF128" s="147"/>
      <c r="AG128" s="147"/>
      <c r="AH128" s="147"/>
      <c r="AI128" s="147"/>
      <c r="AJ128" s="33">
        <v>0</v>
      </c>
      <c r="AK128" s="179" t="s">
        <v>142</v>
      </c>
      <c r="AL128" s="172" t="s">
        <v>243</v>
      </c>
      <c r="AM128" s="110" t="s">
        <v>243</v>
      </c>
      <c r="AN128" s="110" t="s">
        <v>243</v>
      </c>
      <c r="AO128" s="110" t="s">
        <v>243</v>
      </c>
      <c r="AP128" s="33" t="s">
        <v>40</v>
      </c>
      <c r="AQ128" s="158" t="s">
        <v>40</v>
      </c>
    </row>
    <row r="129" spans="1:52" s="15" customFormat="1" ht="12" hidden="1" customHeight="1">
      <c r="A129" s="13"/>
      <c r="B129" s="39" t="s">
        <v>144</v>
      </c>
      <c r="C129" s="56" t="s">
        <v>13</v>
      </c>
      <c r="D129" s="73">
        <v>2688</v>
      </c>
      <c r="E129" s="93">
        <f t="shared" si="29"/>
        <v>93.236212278876167</v>
      </c>
      <c r="F129" s="76">
        <v>10</v>
      </c>
      <c r="G129" s="93">
        <f t="shared" si="40"/>
        <v>111.11111111111111</v>
      </c>
      <c r="H129" s="76">
        <v>6</v>
      </c>
      <c r="I129" s="93">
        <f>H129/H117*100</f>
        <v>120</v>
      </c>
      <c r="J129" s="76">
        <f t="shared" si="21"/>
        <v>2678</v>
      </c>
      <c r="K129" s="93">
        <f t="shared" si="30"/>
        <v>93.180236604036182</v>
      </c>
      <c r="L129" s="76">
        <v>103</v>
      </c>
      <c r="M129" s="93">
        <f>L129/L117*100</f>
        <v>47.031963470319631</v>
      </c>
      <c r="N129" s="76">
        <v>26</v>
      </c>
      <c r="O129" s="93">
        <f t="shared" ref="O129:O164" si="42">N129/N117*100</f>
        <v>288.88888888888886</v>
      </c>
      <c r="P129" s="76">
        <f t="shared" si="22"/>
        <v>-77</v>
      </c>
      <c r="Q129" s="93">
        <f t="shared" si="38"/>
        <v>36.666666666666664</v>
      </c>
      <c r="R129" s="76">
        <f t="shared" si="23"/>
        <v>2601</v>
      </c>
      <c r="S129" s="93">
        <f t="shared" si="31"/>
        <v>97.63513513513513</v>
      </c>
      <c r="T129" s="76">
        <v>2559</v>
      </c>
      <c r="U129" s="93">
        <f t="shared" si="32"/>
        <v>99.455888068402643</v>
      </c>
      <c r="V129" s="76">
        <v>51</v>
      </c>
      <c r="W129" s="93">
        <f t="shared" si="36"/>
        <v>108.51063829787233</v>
      </c>
      <c r="X129" s="76">
        <f t="shared" si="24"/>
        <v>42</v>
      </c>
      <c r="Y129" s="93">
        <f t="shared" si="33"/>
        <v>46.153846153846153</v>
      </c>
      <c r="Z129" s="79" t="s">
        <v>197</v>
      </c>
      <c r="AA129" s="76" t="s">
        <v>142</v>
      </c>
      <c r="AB129" s="76">
        <v>42</v>
      </c>
      <c r="AC129" s="93">
        <f t="shared" si="41"/>
        <v>47.727272727272727</v>
      </c>
      <c r="AD129" s="148"/>
      <c r="AE129" s="148"/>
      <c r="AF129" s="148"/>
      <c r="AG129" s="148"/>
      <c r="AH129" s="148"/>
      <c r="AI129" s="148"/>
      <c r="AJ129" s="126">
        <v>102</v>
      </c>
      <c r="AK129" s="154">
        <f>AJ129/AJ117*100</f>
        <v>46.575342465753423</v>
      </c>
      <c r="AL129" s="173" t="s">
        <v>243</v>
      </c>
      <c r="AM129" s="174" t="s">
        <v>243</v>
      </c>
      <c r="AN129" s="174" t="s">
        <v>243</v>
      </c>
      <c r="AO129" s="174" t="s">
        <v>243</v>
      </c>
      <c r="AP129" s="126" t="s">
        <v>40</v>
      </c>
      <c r="AQ129" s="159" t="s">
        <v>40</v>
      </c>
    </row>
    <row r="130" spans="1:52" ht="12" hidden="1" customHeight="1">
      <c r="A130" s="14"/>
      <c r="B130" s="37" t="s">
        <v>168</v>
      </c>
      <c r="C130" s="54" t="s">
        <v>169</v>
      </c>
      <c r="D130" s="74">
        <v>2700</v>
      </c>
      <c r="E130" s="95">
        <f t="shared" si="29"/>
        <v>95.812633073101495</v>
      </c>
      <c r="F130" s="77">
        <v>17</v>
      </c>
      <c r="G130" s="95">
        <f t="shared" si="40"/>
        <v>188.88888888888889</v>
      </c>
      <c r="H130" s="77">
        <v>13</v>
      </c>
      <c r="I130" s="95">
        <f>H130/H118*100</f>
        <v>260</v>
      </c>
      <c r="J130" s="77">
        <f t="shared" si="21"/>
        <v>2683</v>
      </c>
      <c r="K130" s="95">
        <f t="shared" si="30"/>
        <v>95.514417942328237</v>
      </c>
      <c r="L130" s="77">
        <v>86</v>
      </c>
      <c r="M130" s="95">
        <f>L130/L118*100</f>
        <v>51.49700598802395</v>
      </c>
      <c r="N130" s="77">
        <v>69</v>
      </c>
      <c r="O130" s="95">
        <f t="shared" si="42"/>
        <v>383.33333333333337</v>
      </c>
      <c r="P130" s="77">
        <f t="shared" si="22"/>
        <v>-17</v>
      </c>
      <c r="Q130" s="95">
        <f t="shared" si="38"/>
        <v>11.409395973154362</v>
      </c>
      <c r="R130" s="77">
        <f t="shared" si="23"/>
        <v>2666</v>
      </c>
      <c r="S130" s="95">
        <f t="shared" si="31"/>
        <v>100.22556390977444</v>
      </c>
      <c r="T130" s="77">
        <v>2628</v>
      </c>
      <c r="U130" s="95">
        <f t="shared" si="32"/>
        <v>101.86046511627906</v>
      </c>
      <c r="V130" s="77">
        <v>39</v>
      </c>
      <c r="W130" s="95">
        <f t="shared" si="36"/>
        <v>102.63157894736842</v>
      </c>
      <c r="X130" s="77">
        <f t="shared" si="24"/>
        <v>38</v>
      </c>
      <c r="Y130" s="95">
        <f t="shared" si="33"/>
        <v>47.5</v>
      </c>
      <c r="Z130" s="80">
        <v>0</v>
      </c>
      <c r="AA130" s="75" t="s">
        <v>142</v>
      </c>
      <c r="AB130" s="77">
        <v>38</v>
      </c>
      <c r="AC130" s="95">
        <f t="shared" si="41"/>
        <v>47.5</v>
      </c>
      <c r="AD130" s="149"/>
      <c r="AE130" s="149"/>
      <c r="AF130" s="149"/>
      <c r="AG130" s="149"/>
      <c r="AH130" s="149"/>
      <c r="AI130" s="149"/>
      <c r="AJ130" s="30">
        <v>84</v>
      </c>
      <c r="AK130" s="43">
        <f>AJ130/AJ118*100</f>
        <v>50.299401197604787</v>
      </c>
      <c r="AL130" s="175" t="s">
        <v>243</v>
      </c>
      <c r="AM130" s="169" t="s">
        <v>243</v>
      </c>
      <c r="AN130" s="169" t="s">
        <v>243</v>
      </c>
      <c r="AO130" s="169" t="s">
        <v>243</v>
      </c>
      <c r="AP130" s="30" t="s">
        <v>40</v>
      </c>
      <c r="AQ130" s="160" t="s">
        <v>40</v>
      </c>
    </row>
    <row r="131" spans="1:52" ht="12" hidden="1" customHeight="1">
      <c r="A131" s="14"/>
      <c r="B131" s="38" t="s">
        <v>147</v>
      </c>
      <c r="C131" s="54" t="s">
        <v>11</v>
      </c>
      <c r="D131" s="72">
        <v>2771</v>
      </c>
      <c r="E131" s="89">
        <f t="shared" si="29"/>
        <v>92.059800664451828</v>
      </c>
      <c r="F131" s="75">
        <v>4</v>
      </c>
      <c r="G131" s="89">
        <f t="shared" si="40"/>
        <v>44.444444444444443</v>
      </c>
      <c r="H131" s="78">
        <v>0</v>
      </c>
      <c r="I131" s="75" t="s">
        <v>142</v>
      </c>
      <c r="J131" s="75">
        <f t="shared" si="21"/>
        <v>2767</v>
      </c>
      <c r="K131" s="89">
        <f t="shared" si="30"/>
        <v>92.202599133622115</v>
      </c>
      <c r="L131" s="78">
        <v>0</v>
      </c>
      <c r="M131" s="75" t="s">
        <v>142</v>
      </c>
      <c r="N131" s="75">
        <v>60</v>
      </c>
      <c r="O131" s="89">
        <f t="shared" si="42"/>
        <v>666.66666666666674</v>
      </c>
      <c r="P131" s="75">
        <f t="shared" si="22"/>
        <v>60</v>
      </c>
      <c r="Q131" s="89" t="s">
        <v>40</v>
      </c>
      <c r="R131" s="75">
        <f t="shared" si="23"/>
        <v>2827</v>
      </c>
      <c r="S131" s="89">
        <f t="shared" si="31"/>
        <v>96.091094493541803</v>
      </c>
      <c r="T131" s="75">
        <v>2791</v>
      </c>
      <c r="U131" s="89">
        <f t="shared" si="32"/>
        <v>97.519217330538083</v>
      </c>
      <c r="V131" s="75">
        <v>35</v>
      </c>
      <c r="W131" s="89">
        <f t="shared" si="36"/>
        <v>100</v>
      </c>
      <c r="X131" s="75">
        <f t="shared" si="24"/>
        <v>36</v>
      </c>
      <c r="Y131" s="89">
        <f t="shared" si="33"/>
        <v>45</v>
      </c>
      <c r="Z131" s="78">
        <v>0</v>
      </c>
      <c r="AA131" s="75" t="s">
        <v>142</v>
      </c>
      <c r="AB131" s="75">
        <v>36</v>
      </c>
      <c r="AC131" s="89">
        <f t="shared" si="41"/>
        <v>45</v>
      </c>
      <c r="AD131" s="147"/>
      <c r="AE131" s="147"/>
      <c r="AF131" s="147"/>
      <c r="AG131" s="147"/>
      <c r="AH131" s="147"/>
      <c r="AI131" s="147"/>
      <c r="AJ131" s="33">
        <v>0</v>
      </c>
      <c r="AK131" s="179" t="s">
        <v>142</v>
      </c>
      <c r="AL131" s="172" t="s">
        <v>243</v>
      </c>
      <c r="AM131" s="110" t="s">
        <v>243</v>
      </c>
      <c r="AN131" s="110" t="s">
        <v>243</v>
      </c>
      <c r="AO131" s="110" t="s">
        <v>243</v>
      </c>
      <c r="AP131" s="33" t="s">
        <v>40</v>
      </c>
      <c r="AQ131" s="158" t="s">
        <v>40</v>
      </c>
    </row>
    <row r="132" spans="1:52" ht="12" hidden="1" customHeight="1">
      <c r="A132" s="14"/>
      <c r="B132" s="38" t="s">
        <v>148</v>
      </c>
      <c r="C132" s="54" t="s">
        <v>3</v>
      </c>
      <c r="D132" s="72">
        <v>2558</v>
      </c>
      <c r="E132" s="89">
        <f t="shared" si="29"/>
        <v>88.389771941948851</v>
      </c>
      <c r="F132" s="75">
        <v>4</v>
      </c>
      <c r="G132" s="89">
        <f t="shared" si="40"/>
        <v>50</v>
      </c>
      <c r="H132" s="78">
        <v>0</v>
      </c>
      <c r="I132" s="75" t="s">
        <v>142</v>
      </c>
      <c r="J132" s="75">
        <f t="shared" si="21"/>
        <v>2554</v>
      </c>
      <c r="K132" s="89">
        <f t="shared" si="30"/>
        <v>88.496188496188495</v>
      </c>
      <c r="L132" s="78">
        <v>0</v>
      </c>
      <c r="M132" s="75" t="s">
        <v>142</v>
      </c>
      <c r="N132" s="75">
        <v>34</v>
      </c>
      <c r="O132" s="89">
        <f t="shared" si="42"/>
        <v>377.77777777777777</v>
      </c>
      <c r="P132" s="75">
        <f t="shared" si="22"/>
        <v>34</v>
      </c>
      <c r="Q132" s="89">
        <f t="shared" si="38"/>
        <v>377.77777777777777</v>
      </c>
      <c r="R132" s="75">
        <f t="shared" si="23"/>
        <v>2588</v>
      </c>
      <c r="S132" s="89">
        <f t="shared" si="31"/>
        <v>89.395509499136438</v>
      </c>
      <c r="T132" s="75">
        <v>2549</v>
      </c>
      <c r="U132" s="89">
        <f t="shared" si="32"/>
        <v>90.358029067706497</v>
      </c>
      <c r="V132" s="75">
        <v>29</v>
      </c>
      <c r="W132" s="89">
        <f t="shared" si="36"/>
        <v>85.294117647058826</v>
      </c>
      <c r="X132" s="75">
        <f t="shared" si="24"/>
        <v>39</v>
      </c>
      <c r="Y132" s="89">
        <f t="shared" si="33"/>
        <v>52.702702702702695</v>
      </c>
      <c r="Z132" s="78">
        <v>0</v>
      </c>
      <c r="AA132" s="75" t="s">
        <v>142</v>
      </c>
      <c r="AB132" s="75">
        <v>39</v>
      </c>
      <c r="AC132" s="89">
        <f t="shared" si="41"/>
        <v>53.424657534246577</v>
      </c>
      <c r="AD132" s="147"/>
      <c r="AE132" s="147"/>
      <c r="AF132" s="147"/>
      <c r="AG132" s="147"/>
      <c r="AH132" s="147"/>
      <c r="AI132" s="147"/>
      <c r="AJ132" s="33">
        <v>0</v>
      </c>
      <c r="AK132" s="179" t="s">
        <v>142</v>
      </c>
      <c r="AL132" s="172" t="s">
        <v>243</v>
      </c>
      <c r="AM132" s="110" t="s">
        <v>243</v>
      </c>
      <c r="AN132" s="110" t="s">
        <v>243</v>
      </c>
      <c r="AO132" s="110" t="s">
        <v>243</v>
      </c>
      <c r="AP132" s="33" t="s">
        <v>40</v>
      </c>
      <c r="AQ132" s="158" t="s">
        <v>40</v>
      </c>
    </row>
    <row r="133" spans="1:52" ht="12" hidden="1" customHeight="1">
      <c r="A133" s="14"/>
      <c r="B133" s="38" t="s">
        <v>149</v>
      </c>
      <c r="C133" s="54" t="s">
        <v>160</v>
      </c>
      <c r="D133" s="72">
        <v>2426</v>
      </c>
      <c r="E133" s="89">
        <f t="shared" si="29"/>
        <v>89.652623798965266</v>
      </c>
      <c r="F133" s="75">
        <v>4</v>
      </c>
      <c r="G133" s="89">
        <f t="shared" si="40"/>
        <v>44.444444444444443</v>
      </c>
      <c r="H133" s="78">
        <v>0</v>
      </c>
      <c r="I133" s="75" t="s">
        <v>142</v>
      </c>
      <c r="J133" s="75">
        <f t="shared" si="21"/>
        <v>2422</v>
      </c>
      <c r="K133" s="89">
        <f t="shared" si="30"/>
        <v>89.803485354097148</v>
      </c>
      <c r="L133" s="78">
        <v>0</v>
      </c>
      <c r="M133" s="75" t="s">
        <v>142</v>
      </c>
      <c r="N133" s="75">
        <v>33</v>
      </c>
      <c r="O133" s="89">
        <f t="shared" si="42"/>
        <v>76.744186046511629</v>
      </c>
      <c r="P133" s="75">
        <f t="shared" si="22"/>
        <v>33</v>
      </c>
      <c r="Q133" s="89">
        <f t="shared" si="38"/>
        <v>76.744186046511629</v>
      </c>
      <c r="R133" s="75">
        <f t="shared" si="23"/>
        <v>2455</v>
      </c>
      <c r="S133" s="89">
        <f t="shared" si="31"/>
        <v>89.59854014598541</v>
      </c>
      <c r="T133" s="75">
        <v>2418</v>
      </c>
      <c r="U133" s="89">
        <f t="shared" si="32"/>
        <v>90.868094701240125</v>
      </c>
      <c r="V133" s="75">
        <v>32</v>
      </c>
      <c r="W133" s="89">
        <f t="shared" si="36"/>
        <v>103.2258064516129</v>
      </c>
      <c r="X133" s="75">
        <f t="shared" si="24"/>
        <v>37</v>
      </c>
      <c r="Y133" s="89">
        <f t="shared" si="33"/>
        <v>46.835443037974684</v>
      </c>
      <c r="Z133" s="78">
        <v>0</v>
      </c>
      <c r="AA133" s="75" t="s">
        <v>142</v>
      </c>
      <c r="AB133" s="75">
        <v>37</v>
      </c>
      <c r="AC133" s="89">
        <f t="shared" si="41"/>
        <v>46.835443037974684</v>
      </c>
      <c r="AD133" s="147"/>
      <c r="AE133" s="147"/>
      <c r="AF133" s="147"/>
      <c r="AG133" s="147"/>
      <c r="AH133" s="147"/>
      <c r="AI133" s="147"/>
      <c r="AJ133" s="33">
        <v>0</v>
      </c>
      <c r="AK133" s="179" t="s">
        <v>142</v>
      </c>
      <c r="AL133" s="172" t="s">
        <v>243</v>
      </c>
      <c r="AM133" s="110" t="s">
        <v>243</v>
      </c>
      <c r="AN133" s="110" t="s">
        <v>243</v>
      </c>
      <c r="AO133" s="110" t="s">
        <v>243</v>
      </c>
      <c r="AP133" s="33" t="s">
        <v>40</v>
      </c>
      <c r="AQ133" s="158" t="s">
        <v>40</v>
      </c>
    </row>
    <row r="134" spans="1:52" ht="12" hidden="1" customHeight="1">
      <c r="A134" s="14"/>
      <c r="B134" s="38" t="s">
        <v>150</v>
      </c>
      <c r="C134" s="54" t="s">
        <v>161</v>
      </c>
      <c r="D134" s="72">
        <v>2385</v>
      </c>
      <c r="E134" s="89">
        <f t="shared" si="29"/>
        <v>89.729119638826177</v>
      </c>
      <c r="F134" s="75">
        <v>4</v>
      </c>
      <c r="G134" s="89">
        <f t="shared" si="40"/>
        <v>40</v>
      </c>
      <c r="H134" s="78">
        <v>0</v>
      </c>
      <c r="I134" s="75" t="s">
        <v>142</v>
      </c>
      <c r="J134" s="75">
        <f t="shared" si="21"/>
        <v>2381</v>
      </c>
      <c r="K134" s="89">
        <f t="shared" si="30"/>
        <v>89.916918429003019</v>
      </c>
      <c r="L134" s="78">
        <v>0</v>
      </c>
      <c r="M134" s="75" t="s">
        <v>142</v>
      </c>
      <c r="N134" s="75">
        <v>17</v>
      </c>
      <c r="O134" s="89">
        <f t="shared" si="42"/>
        <v>188.88888888888889</v>
      </c>
      <c r="P134" s="75">
        <f t="shared" si="22"/>
        <v>17</v>
      </c>
      <c r="Q134" s="89" t="s">
        <v>40</v>
      </c>
      <c r="R134" s="75">
        <f t="shared" si="23"/>
        <v>2398</v>
      </c>
      <c r="S134" s="89">
        <f t="shared" si="31"/>
        <v>95.158730158730151</v>
      </c>
      <c r="T134" s="75">
        <v>2360</v>
      </c>
      <c r="U134" s="89">
        <f t="shared" si="32"/>
        <v>96.642096642096647</v>
      </c>
      <c r="V134" s="75">
        <v>33</v>
      </c>
      <c r="W134" s="89">
        <f t="shared" si="36"/>
        <v>94.285714285714278</v>
      </c>
      <c r="X134" s="75">
        <f t="shared" si="24"/>
        <v>38</v>
      </c>
      <c r="Y134" s="89">
        <f t="shared" si="33"/>
        <v>48.717948717948715</v>
      </c>
      <c r="Z134" s="78">
        <v>0</v>
      </c>
      <c r="AA134" s="75" t="s">
        <v>142</v>
      </c>
      <c r="AB134" s="75">
        <v>38</v>
      </c>
      <c r="AC134" s="89">
        <f t="shared" si="41"/>
        <v>50</v>
      </c>
      <c r="AD134" s="147"/>
      <c r="AE134" s="147"/>
      <c r="AF134" s="147"/>
      <c r="AG134" s="147"/>
      <c r="AH134" s="147"/>
      <c r="AI134" s="147"/>
      <c r="AJ134" s="33">
        <v>0</v>
      </c>
      <c r="AK134" s="179" t="s">
        <v>142</v>
      </c>
      <c r="AL134" s="172" t="s">
        <v>243</v>
      </c>
      <c r="AM134" s="110" t="s">
        <v>243</v>
      </c>
      <c r="AN134" s="110" t="s">
        <v>243</v>
      </c>
      <c r="AO134" s="110" t="s">
        <v>243</v>
      </c>
      <c r="AP134" s="33" t="s">
        <v>40</v>
      </c>
      <c r="AQ134" s="158" t="s">
        <v>40</v>
      </c>
    </row>
    <row r="135" spans="1:52" ht="12" hidden="1" customHeight="1">
      <c r="A135" s="14"/>
      <c r="B135" s="38" t="s">
        <v>151</v>
      </c>
      <c r="C135" s="54" t="s">
        <v>6</v>
      </c>
      <c r="D135" s="72">
        <v>2263</v>
      </c>
      <c r="E135" s="89">
        <f t="shared" si="29"/>
        <v>85.428463571158929</v>
      </c>
      <c r="F135" s="75">
        <v>4</v>
      </c>
      <c r="G135" s="89">
        <f t="shared" si="40"/>
        <v>33.333333333333329</v>
      </c>
      <c r="H135" s="78">
        <v>0</v>
      </c>
      <c r="I135" s="75" t="s">
        <v>142</v>
      </c>
      <c r="J135" s="75">
        <f t="shared" si="21"/>
        <v>2259</v>
      </c>
      <c r="K135" s="89">
        <f t="shared" si="30"/>
        <v>85.665529010238899</v>
      </c>
      <c r="L135" s="78">
        <v>0</v>
      </c>
      <c r="M135" s="75" t="s">
        <v>142</v>
      </c>
      <c r="N135" s="75">
        <v>51</v>
      </c>
      <c r="O135" s="89">
        <f t="shared" si="42"/>
        <v>37.5</v>
      </c>
      <c r="P135" s="75">
        <f t="shared" si="22"/>
        <v>51</v>
      </c>
      <c r="Q135" s="89">
        <f t="shared" si="38"/>
        <v>37.5</v>
      </c>
      <c r="R135" s="75">
        <f t="shared" si="23"/>
        <v>2310</v>
      </c>
      <c r="S135" s="89">
        <f t="shared" si="31"/>
        <v>83.303281644428424</v>
      </c>
      <c r="T135" s="75">
        <v>2274</v>
      </c>
      <c r="U135" s="89">
        <f t="shared" si="32"/>
        <v>84.315906562847616</v>
      </c>
      <c r="V135" s="75">
        <v>33</v>
      </c>
      <c r="W135" s="89">
        <f t="shared" si="36"/>
        <v>89.189189189189193</v>
      </c>
      <c r="X135" s="75">
        <f t="shared" si="24"/>
        <v>36</v>
      </c>
      <c r="Y135" s="89">
        <f t="shared" si="33"/>
        <v>47.368421052631575</v>
      </c>
      <c r="Z135" s="78">
        <v>0</v>
      </c>
      <c r="AA135" s="75" t="s">
        <v>142</v>
      </c>
      <c r="AB135" s="75">
        <v>36</v>
      </c>
      <c r="AC135" s="89">
        <f t="shared" si="41"/>
        <v>47.368421052631575</v>
      </c>
      <c r="AD135" s="147"/>
      <c r="AE135" s="147"/>
      <c r="AF135" s="147"/>
      <c r="AG135" s="147"/>
      <c r="AH135" s="147"/>
      <c r="AI135" s="147"/>
      <c r="AJ135" s="33">
        <v>0</v>
      </c>
      <c r="AK135" s="179" t="s">
        <v>142</v>
      </c>
      <c r="AL135" s="172" t="s">
        <v>243</v>
      </c>
      <c r="AM135" s="110" t="s">
        <v>243</v>
      </c>
      <c r="AN135" s="110" t="s">
        <v>243</v>
      </c>
      <c r="AO135" s="110" t="s">
        <v>243</v>
      </c>
      <c r="AP135" s="33" t="s">
        <v>40</v>
      </c>
      <c r="AQ135" s="158" t="s">
        <v>40</v>
      </c>
    </row>
    <row r="136" spans="1:52" ht="12" hidden="1" customHeight="1">
      <c r="A136" s="14"/>
      <c r="B136" s="38" t="s">
        <v>152</v>
      </c>
      <c r="C136" s="54" t="s">
        <v>7</v>
      </c>
      <c r="D136" s="72">
        <v>2303</v>
      </c>
      <c r="E136" s="89">
        <f t="shared" si="29"/>
        <v>86.774679728711376</v>
      </c>
      <c r="F136" s="75">
        <v>4</v>
      </c>
      <c r="G136" s="89">
        <f t="shared" si="40"/>
        <v>40</v>
      </c>
      <c r="H136" s="78">
        <v>0</v>
      </c>
      <c r="I136" s="75" t="s">
        <v>142</v>
      </c>
      <c r="J136" s="75">
        <f t="shared" si="21"/>
        <v>2299</v>
      </c>
      <c r="K136" s="89">
        <f t="shared" si="30"/>
        <v>86.951588502269288</v>
      </c>
      <c r="L136" s="78">
        <v>0</v>
      </c>
      <c r="M136" s="75" t="s">
        <v>142</v>
      </c>
      <c r="N136" s="75">
        <v>68</v>
      </c>
      <c r="O136" s="89">
        <f t="shared" si="42"/>
        <v>56.198347107438018</v>
      </c>
      <c r="P136" s="75">
        <f t="shared" si="22"/>
        <v>68</v>
      </c>
      <c r="Q136" s="89">
        <f t="shared" si="38"/>
        <v>56.198347107438018</v>
      </c>
      <c r="R136" s="75">
        <f t="shared" si="23"/>
        <v>2367</v>
      </c>
      <c r="S136" s="89">
        <f t="shared" si="31"/>
        <v>85.605786618444853</v>
      </c>
      <c r="T136" s="75">
        <v>2325</v>
      </c>
      <c r="U136" s="89">
        <f t="shared" si="32"/>
        <v>86.592178770949729</v>
      </c>
      <c r="V136" s="75">
        <v>39</v>
      </c>
      <c r="W136" s="89">
        <f t="shared" si="36"/>
        <v>102.63157894736842</v>
      </c>
      <c r="X136" s="75">
        <f t="shared" si="24"/>
        <v>42</v>
      </c>
      <c r="Y136" s="89">
        <f t="shared" si="33"/>
        <v>52.5</v>
      </c>
      <c r="Z136" s="78">
        <v>0</v>
      </c>
      <c r="AA136" s="75" t="s">
        <v>142</v>
      </c>
      <c r="AB136" s="75">
        <v>42</v>
      </c>
      <c r="AC136" s="89">
        <f t="shared" si="41"/>
        <v>52.5</v>
      </c>
      <c r="AD136" s="147"/>
      <c r="AE136" s="147"/>
      <c r="AF136" s="147"/>
      <c r="AG136" s="147"/>
      <c r="AH136" s="147"/>
      <c r="AI136" s="147"/>
      <c r="AJ136" s="33">
        <v>0</v>
      </c>
      <c r="AK136" s="179" t="s">
        <v>142</v>
      </c>
      <c r="AL136" s="172" t="s">
        <v>243</v>
      </c>
      <c r="AM136" s="110" t="s">
        <v>243</v>
      </c>
      <c r="AN136" s="110" t="s">
        <v>243</v>
      </c>
      <c r="AO136" s="110" t="s">
        <v>243</v>
      </c>
      <c r="AP136" s="33" t="s">
        <v>40</v>
      </c>
      <c r="AQ136" s="158" t="s">
        <v>40</v>
      </c>
    </row>
    <row r="137" spans="1:52" s="13" customFormat="1" ht="12" hidden="1" customHeight="1">
      <c r="B137" s="38" t="s">
        <v>153</v>
      </c>
      <c r="C137" s="54" t="s">
        <v>8</v>
      </c>
      <c r="D137" s="72">
        <v>2236</v>
      </c>
      <c r="E137" s="89">
        <f t="shared" si="29"/>
        <v>83.933933933933929</v>
      </c>
      <c r="F137" s="75">
        <v>4</v>
      </c>
      <c r="G137" s="89">
        <f t="shared" si="40"/>
        <v>26.666666666666668</v>
      </c>
      <c r="H137" s="78">
        <v>0</v>
      </c>
      <c r="I137" s="75" t="s">
        <v>142</v>
      </c>
      <c r="J137" s="75">
        <f t="shared" si="21"/>
        <v>2232</v>
      </c>
      <c r="K137" s="89">
        <f t="shared" si="30"/>
        <v>84.258210645526617</v>
      </c>
      <c r="L137" s="78">
        <v>0</v>
      </c>
      <c r="M137" s="75" t="s">
        <v>142</v>
      </c>
      <c r="N137" s="75">
        <v>94</v>
      </c>
      <c r="O137" s="89">
        <f t="shared" si="42"/>
        <v>218.60465116279067</v>
      </c>
      <c r="P137" s="75">
        <f t="shared" si="22"/>
        <v>94</v>
      </c>
      <c r="Q137" s="89">
        <f t="shared" si="38"/>
        <v>218.60465116279067</v>
      </c>
      <c r="R137" s="75">
        <f t="shared" si="23"/>
        <v>2326</v>
      </c>
      <c r="S137" s="89">
        <f t="shared" si="31"/>
        <v>86.404160475482911</v>
      </c>
      <c r="T137" s="75">
        <v>2285</v>
      </c>
      <c r="U137" s="89">
        <f t="shared" si="32"/>
        <v>87.783326930464838</v>
      </c>
      <c r="V137" s="75">
        <v>52</v>
      </c>
      <c r="W137" s="89">
        <f t="shared" si="36"/>
        <v>113.04347826086956</v>
      </c>
      <c r="X137" s="75">
        <f t="shared" si="24"/>
        <v>41</v>
      </c>
      <c r="Y137" s="89">
        <f t="shared" si="33"/>
        <v>46.067415730337082</v>
      </c>
      <c r="Z137" s="78">
        <v>0</v>
      </c>
      <c r="AA137" s="75" t="s">
        <v>142</v>
      </c>
      <c r="AB137" s="75">
        <v>41</v>
      </c>
      <c r="AC137" s="89">
        <f t="shared" si="41"/>
        <v>74.545454545454547</v>
      </c>
      <c r="AD137" s="147"/>
      <c r="AE137" s="147"/>
      <c r="AF137" s="147"/>
      <c r="AG137" s="147"/>
      <c r="AH137" s="147"/>
      <c r="AI137" s="147"/>
      <c r="AJ137" s="33">
        <v>0</v>
      </c>
      <c r="AK137" s="179" t="s">
        <v>142</v>
      </c>
      <c r="AL137" s="172" t="s">
        <v>243</v>
      </c>
      <c r="AM137" s="110" t="s">
        <v>243</v>
      </c>
      <c r="AN137" s="110" t="s">
        <v>243</v>
      </c>
      <c r="AO137" s="110" t="s">
        <v>243</v>
      </c>
      <c r="AP137" s="33" t="s">
        <v>40</v>
      </c>
      <c r="AQ137" s="158" t="s">
        <v>40</v>
      </c>
      <c r="AR137" s="15"/>
      <c r="AS137" s="15"/>
      <c r="AT137" s="15"/>
      <c r="AU137" s="15"/>
      <c r="AV137" s="15"/>
      <c r="AW137" s="15"/>
      <c r="AX137" s="15"/>
      <c r="AY137" s="15"/>
      <c r="AZ137" s="15"/>
    </row>
    <row r="138" spans="1:52" s="13" customFormat="1" ht="12" hidden="1" customHeight="1">
      <c r="B138" s="38" t="s">
        <v>154</v>
      </c>
      <c r="C138" s="54" t="s">
        <v>9</v>
      </c>
      <c r="D138" s="72">
        <v>2331</v>
      </c>
      <c r="E138" s="89">
        <f t="shared" si="29"/>
        <v>87.303370786516851</v>
      </c>
      <c r="F138" s="75">
        <v>4</v>
      </c>
      <c r="G138" s="89">
        <f t="shared" si="40"/>
        <v>50</v>
      </c>
      <c r="H138" s="78">
        <v>0</v>
      </c>
      <c r="I138" s="75" t="s">
        <v>142</v>
      </c>
      <c r="J138" s="75">
        <f t="shared" ref="J138:J201" si="43">D138-F138</f>
        <v>2327</v>
      </c>
      <c r="K138" s="89">
        <f t="shared" si="30"/>
        <v>87.415477084898569</v>
      </c>
      <c r="L138" s="78">
        <v>0</v>
      </c>
      <c r="M138" s="75" t="s">
        <v>142</v>
      </c>
      <c r="N138" s="75">
        <v>34</v>
      </c>
      <c r="O138" s="89">
        <f t="shared" si="42"/>
        <v>130.76923076923077</v>
      </c>
      <c r="P138" s="75">
        <f t="shared" ref="P138:P198" si="44">N138-L138</f>
        <v>34</v>
      </c>
      <c r="Q138" s="89" t="s">
        <v>40</v>
      </c>
      <c r="R138" s="75">
        <f t="shared" ref="R138:R201" si="45">J138+P138</f>
        <v>2361</v>
      </c>
      <c r="S138" s="89">
        <f t="shared" si="31"/>
        <v>89.567526555386948</v>
      </c>
      <c r="T138" s="75">
        <v>2313</v>
      </c>
      <c r="U138" s="89">
        <f t="shared" si="32"/>
        <v>91.062992125984252</v>
      </c>
      <c r="V138" s="75">
        <v>57</v>
      </c>
      <c r="W138" s="89">
        <f t="shared" si="36"/>
        <v>109.61538461538463</v>
      </c>
      <c r="X138" s="75">
        <f t="shared" si="24"/>
        <v>48</v>
      </c>
      <c r="Y138" s="89">
        <f t="shared" si="33"/>
        <v>50</v>
      </c>
      <c r="Z138" s="78">
        <v>0</v>
      </c>
      <c r="AA138" s="75" t="s">
        <v>142</v>
      </c>
      <c r="AB138" s="75">
        <v>48</v>
      </c>
      <c r="AC138" s="89">
        <f t="shared" si="41"/>
        <v>90.566037735849065</v>
      </c>
      <c r="AD138" s="147"/>
      <c r="AE138" s="147"/>
      <c r="AF138" s="147"/>
      <c r="AG138" s="147"/>
      <c r="AH138" s="147"/>
      <c r="AI138" s="147"/>
      <c r="AJ138" s="33">
        <v>0</v>
      </c>
      <c r="AK138" s="179" t="s">
        <v>142</v>
      </c>
      <c r="AL138" s="172" t="s">
        <v>243</v>
      </c>
      <c r="AM138" s="110" t="s">
        <v>243</v>
      </c>
      <c r="AN138" s="110" t="s">
        <v>243</v>
      </c>
      <c r="AO138" s="110" t="s">
        <v>243</v>
      </c>
      <c r="AP138" s="33" t="s">
        <v>40</v>
      </c>
      <c r="AQ138" s="158" t="s">
        <v>40</v>
      </c>
      <c r="AR138" s="15"/>
      <c r="AS138" s="15"/>
      <c r="AT138" s="15"/>
      <c r="AU138" s="15"/>
      <c r="AV138" s="15"/>
      <c r="AW138" s="15"/>
      <c r="AX138" s="15"/>
      <c r="AY138" s="15"/>
      <c r="AZ138" s="15"/>
    </row>
    <row r="139" spans="1:52" s="13" customFormat="1" ht="12" hidden="1" customHeight="1">
      <c r="B139" s="38" t="s">
        <v>170</v>
      </c>
      <c r="C139" s="54" t="s">
        <v>171</v>
      </c>
      <c r="D139" s="72">
        <v>2432</v>
      </c>
      <c r="E139" s="89">
        <f t="shared" si="29"/>
        <v>89.444648767929394</v>
      </c>
      <c r="F139" s="75">
        <v>4</v>
      </c>
      <c r="G139" s="89">
        <f t="shared" si="40"/>
        <v>50</v>
      </c>
      <c r="H139" s="78">
        <v>0</v>
      </c>
      <c r="I139" s="75" t="s">
        <v>142</v>
      </c>
      <c r="J139" s="75">
        <f t="shared" si="43"/>
        <v>2428</v>
      </c>
      <c r="K139" s="89">
        <f t="shared" si="30"/>
        <v>89.561047583917372</v>
      </c>
      <c r="L139" s="78">
        <v>0</v>
      </c>
      <c r="M139" s="75" t="s">
        <v>142</v>
      </c>
      <c r="N139" s="75">
        <v>34</v>
      </c>
      <c r="O139" s="75" t="s">
        <v>142</v>
      </c>
      <c r="P139" s="75">
        <f t="shared" si="44"/>
        <v>34</v>
      </c>
      <c r="Q139" s="75" t="s">
        <v>52</v>
      </c>
      <c r="R139" s="75">
        <f t="shared" si="45"/>
        <v>2462</v>
      </c>
      <c r="S139" s="89">
        <f t="shared" si="31"/>
        <v>90.815197344153447</v>
      </c>
      <c r="T139" s="75">
        <v>2426</v>
      </c>
      <c r="U139" s="89">
        <f t="shared" si="32"/>
        <v>91.754916792738271</v>
      </c>
      <c r="V139" s="75">
        <v>55</v>
      </c>
      <c r="W139" s="89">
        <f t="shared" si="36"/>
        <v>114.58333333333333</v>
      </c>
      <c r="X139" s="75">
        <f t="shared" ref="X139:X202" si="46">+R139-T139</f>
        <v>36</v>
      </c>
      <c r="Y139" s="89">
        <f t="shared" si="33"/>
        <v>53.731343283582092</v>
      </c>
      <c r="Z139" s="78">
        <v>0</v>
      </c>
      <c r="AA139" s="75" t="s">
        <v>142</v>
      </c>
      <c r="AB139" s="75">
        <v>36</v>
      </c>
      <c r="AC139" s="89">
        <f t="shared" si="41"/>
        <v>80</v>
      </c>
      <c r="AD139" s="147"/>
      <c r="AE139" s="147"/>
      <c r="AF139" s="147"/>
      <c r="AG139" s="147"/>
      <c r="AH139" s="147"/>
      <c r="AI139" s="147"/>
      <c r="AJ139" s="33">
        <v>0</v>
      </c>
      <c r="AK139" s="179" t="s">
        <v>142</v>
      </c>
      <c r="AL139" s="172" t="s">
        <v>243</v>
      </c>
      <c r="AM139" s="110" t="s">
        <v>243</v>
      </c>
      <c r="AN139" s="110" t="s">
        <v>243</v>
      </c>
      <c r="AO139" s="110" t="s">
        <v>243</v>
      </c>
      <c r="AP139" s="33" t="s">
        <v>40</v>
      </c>
      <c r="AQ139" s="158" t="s">
        <v>40</v>
      </c>
      <c r="AR139" s="15"/>
      <c r="AS139" s="15"/>
      <c r="AT139" s="15"/>
      <c r="AU139" s="15"/>
      <c r="AV139" s="15"/>
      <c r="AW139" s="15"/>
      <c r="AX139" s="15"/>
      <c r="AY139" s="15"/>
      <c r="AZ139" s="15"/>
    </row>
    <row r="140" spans="1:52" ht="12" hidden="1" customHeight="1">
      <c r="A140" s="14"/>
      <c r="B140" s="38" t="s">
        <v>143</v>
      </c>
      <c r="C140" s="54" t="s">
        <v>157</v>
      </c>
      <c r="D140" s="72">
        <v>2297</v>
      </c>
      <c r="E140" s="89">
        <f t="shared" si="29"/>
        <v>90.718799368088469</v>
      </c>
      <c r="F140" s="75">
        <v>4</v>
      </c>
      <c r="G140" s="89">
        <f t="shared" si="40"/>
        <v>44.444444444444443</v>
      </c>
      <c r="H140" s="78">
        <v>0</v>
      </c>
      <c r="I140" s="75" t="s">
        <v>142</v>
      </c>
      <c r="J140" s="75">
        <f t="shared" si="43"/>
        <v>2293</v>
      </c>
      <c r="K140" s="89">
        <f t="shared" si="30"/>
        <v>90.88386841062227</v>
      </c>
      <c r="L140" s="78">
        <v>0</v>
      </c>
      <c r="M140" s="75" t="s">
        <v>142</v>
      </c>
      <c r="N140" s="75">
        <v>69</v>
      </c>
      <c r="O140" s="75" t="s">
        <v>142</v>
      </c>
      <c r="P140" s="75">
        <f t="shared" si="44"/>
        <v>69</v>
      </c>
      <c r="Q140" s="75" t="s">
        <v>142</v>
      </c>
      <c r="R140" s="75">
        <f t="shared" si="45"/>
        <v>2362</v>
      </c>
      <c r="S140" s="89">
        <f t="shared" si="31"/>
        <v>93.61870788743559</v>
      </c>
      <c r="T140" s="75">
        <v>2324</v>
      </c>
      <c r="U140" s="89">
        <f t="shared" si="32"/>
        <v>94.471544715447152</v>
      </c>
      <c r="V140" s="75">
        <v>39</v>
      </c>
      <c r="W140" s="89">
        <f t="shared" si="36"/>
        <v>92.857142857142861</v>
      </c>
      <c r="X140" s="75">
        <f t="shared" si="46"/>
        <v>38</v>
      </c>
      <c r="Y140" s="89">
        <f t="shared" si="33"/>
        <v>60.317460317460316</v>
      </c>
      <c r="Z140" s="78">
        <v>0</v>
      </c>
      <c r="AA140" s="75" t="s">
        <v>142</v>
      </c>
      <c r="AB140" s="75">
        <v>38</v>
      </c>
      <c r="AC140" s="89">
        <f t="shared" si="41"/>
        <v>88.372093023255815</v>
      </c>
      <c r="AD140" s="147"/>
      <c r="AE140" s="147"/>
      <c r="AF140" s="147"/>
      <c r="AG140" s="147"/>
      <c r="AH140" s="147"/>
      <c r="AI140" s="147"/>
      <c r="AJ140" s="33">
        <v>0</v>
      </c>
      <c r="AK140" s="179" t="s">
        <v>142</v>
      </c>
      <c r="AL140" s="172" t="s">
        <v>243</v>
      </c>
      <c r="AM140" s="110" t="s">
        <v>243</v>
      </c>
      <c r="AN140" s="110" t="s">
        <v>243</v>
      </c>
      <c r="AO140" s="110" t="s">
        <v>243</v>
      </c>
      <c r="AP140" s="33" t="s">
        <v>40</v>
      </c>
      <c r="AQ140" s="158" t="s">
        <v>40</v>
      </c>
    </row>
    <row r="141" spans="1:52" ht="12" hidden="1" customHeight="1">
      <c r="A141" s="14"/>
      <c r="B141" s="39" t="s">
        <v>144</v>
      </c>
      <c r="C141" s="54" t="s">
        <v>13</v>
      </c>
      <c r="D141" s="73">
        <v>2562</v>
      </c>
      <c r="E141" s="93">
        <f t="shared" si="29"/>
        <v>95.3125</v>
      </c>
      <c r="F141" s="76">
        <v>4</v>
      </c>
      <c r="G141" s="93">
        <f t="shared" si="40"/>
        <v>40</v>
      </c>
      <c r="H141" s="78">
        <v>0</v>
      </c>
      <c r="I141" s="76" t="s">
        <v>142</v>
      </c>
      <c r="J141" s="76">
        <f t="shared" si="43"/>
        <v>2558</v>
      </c>
      <c r="K141" s="93">
        <f t="shared" si="30"/>
        <v>95.519044062733386</v>
      </c>
      <c r="L141" s="76">
        <v>17</v>
      </c>
      <c r="M141" s="93">
        <f>L141/L129*100</f>
        <v>16.50485436893204</v>
      </c>
      <c r="N141" s="76">
        <v>17</v>
      </c>
      <c r="O141" s="93">
        <f t="shared" si="42"/>
        <v>65.384615384615387</v>
      </c>
      <c r="P141" s="76">
        <f t="shared" si="44"/>
        <v>0</v>
      </c>
      <c r="Q141" s="93" t="s">
        <v>40</v>
      </c>
      <c r="R141" s="76">
        <f t="shared" si="45"/>
        <v>2558</v>
      </c>
      <c r="S141" s="93">
        <f t="shared" si="31"/>
        <v>98.346789696270662</v>
      </c>
      <c r="T141" s="76">
        <v>2515</v>
      </c>
      <c r="U141" s="93">
        <f t="shared" si="32"/>
        <v>98.280578350918319</v>
      </c>
      <c r="V141" s="76">
        <v>44</v>
      </c>
      <c r="W141" s="93">
        <f t="shared" si="36"/>
        <v>86.274509803921575</v>
      </c>
      <c r="X141" s="76">
        <f t="shared" si="46"/>
        <v>43</v>
      </c>
      <c r="Y141" s="93">
        <f t="shared" si="33"/>
        <v>102.38095238095238</v>
      </c>
      <c r="Z141" s="78">
        <v>0</v>
      </c>
      <c r="AA141" s="76" t="s">
        <v>142</v>
      </c>
      <c r="AB141" s="76">
        <v>43</v>
      </c>
      <c r="AC141" s="93">
        <f t="shared" si="41"/>
        <v>102.38095238095238</v>
      </c>
      <c r="AD141" s="148"/>
      <c r="AE141" s="148"/>
      <c r="AF141" s="148"/>
      <c r="AG141" s="148"/>
      <c r="AH141" s="148"/>
      <c r="AI141" s="148"/>
      <c r="AJ141" s="126">
        <v>17</v>
      </c>
      <c r="AK141" s="154">
        <f>AJ141/AJ129*100</f>
        <v>16.666666666666664</v>
      </c>
      <c r="AL141" s="173" t="s">
        <v>243</v>
      </c>
      <c r="AM141" s="174" t="s">
        <v>243</v>
      </c>
      <c r="AN141" s="174" t="s">
        <v>243</v>
      </c>
      <c r="AO141" s="174" t="s">
        <v>243</v>
      </c>
      <c r="AP141" s="126" t="s">
        <v>40</v>
      </c>
      <c r="AQ141" s="159" t="s">
        <v>40</v>
      </c>
    </row>
    <row r="142" spans="1:52" s="13" customFormat="1" ht="12" hidden="1" customHeight="1">
      <c r="B142" s="37" t="s">
        <v>172</v>
      </c>
      <c r="C142" s="55" t="s">
        <v>173</v>
      </c>
      <c r="D142" s="74">
        <v>2554</v>
      </c>
      <c r="E142" s="95">
        <f t="shared" si="29"/>
        <v>94.592592592592595</v>
      </c>
      <c r="F142" s="77">
        <v>4</v>
      </c>
      <c r="G142" s="95">
        <f t="shared" si="40"/>
        <v>23.52941176470588</v>
      </c>
      <c r="H142" s="80">
        <v>0</v>
      </c>
      <c r="I142" s="75" t="s">
        <v>142</v>
      </c>
      <c r="J142" s="77">
        <f t="shared" si="43"/>
        <v>2550</v>
      </c>
      <c r="K142" s="95">
        <f t="shared" si="30"/>
        <v>95.042862467387252</v>
      </c>
      <c r="L142" s="78">
        <v>17</v>
      </c>
      <c r="M142" s="95">
        <f>L142/L130*100</f>
        <v>19.767441860465116</v>
      </c>
      <c r="N142" s="77">
        <v>16</v>
      </c>
      <c r="O142" s="95">
        <f t="shared" si="42"/>
        <v>23.188405797101449</v>
      </c>
      <c r="P142" s="77">
        <f t="shared" si="44"/>
        <v>-1</v>
      </c>
      <c r="Q142" s="95">
        <f t="shared" si="38"/>
        <v>5.8823529411764701</v>
      </c>
      <c r="R142" s="77">
        <f t="shared" si="45"/>
        <v>2549</v>
      </c>
      <c r="S142" s="95">
        <f t="shared" si="31"/>
        <v>95.611402850712679</v>
      </c>
      <c r="T142" s="77">
        <v>2516</v>
      </c>
      <c r="U142" s="95">
        <f t="shared" si="32"/>
        <v>95.738203957382041</v>
      </c>
      <c r="V142" s="77">
        <v>38</v>
      </c>
      <c r="W142" s="95">
        <f t="shared" si="36"/>
        <v>97.435897435897431</v>
      </c>
      <c r="X142" s="77">
        <f t="shared" si="46"/>
        <v>33</v>
      </c>
      <c r="Y142" s="95">
        <f t="shared" si="33"/>
        <v>86.842105263157904</v>
      </c>
      <c r="Z142" s="80">
        <v>0</v>
      </c>
      <c r="AA142" s="75" t="s">
        <v>142</v>
      </c>
      <c r="AB142" s="77">
        <v>33</v>
      </c>
      <c r="AC142" s="95">
        <f t="shared" si="41"/>
        <v>86.842105263157904</v>
      </c>
      <c r="AD142" s="149"/>
      <c r="AE142" s="149"/>
      <c r="AF142" s="149"/>
      <c r="AG142" s="149"/>
      <c r="AH142" s="149"/>
      <c r="AI142" s="149"/>
      <c r="AJ142" s="30">
        <v>17</v>
      </c>
      <c r="AK142" s="43">
        <f>AJ142/AJ130*100</f>
        <v>20.238095238095237</v>
      </c>
      <c r="AL142" s="175" t="s">
        <v>243</v>
      </c>
      <c r="AM142" s="169" t="s">
        <v>243</v>
      </c>
      <c r="AN142" s="169" t="s">
        <v>243</v>
      </c>
      <c r="AO142" s="169" t="s">
        <v>243</v>
      </c>
      <c r="AP142" s="30" t="s">
        <v>40</v>
      </c>
      <c r="AQ142" s="160" t="s">
        <v>40</v>
      </c>
      <c r="AR142" s="15"/>
      <c r="AS142" s="15"/>
      <c r="AT142" s="15"/>
      <c r="AU142" s="15"/>
      <c r="AV142" s="15"/>
      <c r="AW142" s="15"/>
      <c r="AX142" s="15"/>
      <c r="AY142" s="15"/>
      <c r="AZ142" s="15"/>
    </row>
    <row r="143" spans="1:52" s="13" customFormat="1" ht="12" hidden="1" customHeight="1">
      <c r="B143" s="38" t="s">
        <v>147</v>
      </c>
      <c r="C143" s="54" t="s">
        <v>11</v>
      </c>
      <c r="D143" s="72">
        <v>2655</v>
      </c>
      <c r="E143" s="89">
        <f t="shared" si="29"/>
        <v>95.813785636954165</v>
      </c>
      <c r="F143" s="75">
        <v>4</v>
      </c>
      <c r="G143" s="89">
        <f t="shared" si="40"/>
        <v>100</v>
      </c>
      <c r="H143" s="78">
        <v>0</v>
      </c>
      <c r="I143" s="75" t="s">
        <v>142</v>
      </c>
      <c r="J143" s="75">
        <f t="shared" si="43"/>
        <v>2651</v>
      </c>
      <c r="K143" s="89">
        <f t="shared" si="30"/>
        <v>95.807734007950856</v>
      </c>
      <c r="L143" s="78">
        <v>0</v>
      </c>
      <c r="M143" s="75" t="s">
        <v>142</v>
      </c>
      <c r="N143" s="75">
        <v>52</v>
      </c>
      <c r="O143" s="89">
        <f t="shared" si="42"/>
        <v>86.666666666666671</v>
      </c>
      <c r="P143" s="75">
        <f t="shared" si="44"/>
        <v>52</v>
      </c>
      <c r="Q143" s="89">
        <f t="shared" si="38"/>
        <v>86.666666666666671</v>
      </c>
      <c r="R143" s="75">
        <f t="shared" si="45"/>
        <v>2703</v>
      </c>
      <c r="S143" s="89">
        <f t="shared" si="31"/>
        <v>95.613724796604174</v>
      </c>
      <c r="T143" s="75">
        <v>2665</v>
      </c>
      <c r="U143" s="89">
        <f t="shared" si="32"/>
        <v>95.485489072017188</v>
      </c>
      <c r="V143" s="75">
        <v>76</v>
      </c>
      <c r="W143" s="89">
        <f t="shared" si="36"/>
        <v>217.14285714285714</v>
      </c>
      <c r="X143" s="75">
        <f t="shared" si="46"/>
        <v>38</v>
      </c>
      <c r="Y143" s="89">
        <f t="shared" si="33"/>
        <v>105.55555555555556</v>
      </c>
      <c r="Z143" s="78">
        <v>0</v>
      </c>
      <c r="AA143" s="75" t="s">
        <v>142</v>
      </c>
      <c r="AB143" s="75">
        <v>38</v>
      </c>
      <c r="AC143" s="89">
        <f t="shared" si="41"/>
        <v>105.55555555555556</v>
      </c>
      <c r="AD143" s="147"/>
      <c r="AE143" s="147"/>
      <c r="AF143" s="147"/>
      <c r="AG143" s="147"/>
      <c r="AH143" s="147"/>
      <c r="AI143" s="147"/>
      <c r="AJ143" s="33">
        <v>0</v>
      </c>
      <c r="AK143" s="179" t="s">
        <v>142</v>
      </c>
      <c r="AL143" s="172" t="s">
        <v>243</v>
      </c>
      <c r="AM143" s="110" t="s">
        <v>243</v>
      </c>
      <c r="AN143" s="110" t="s">
        <v>243</v>
      </c>
      <c r="AO143" s="110" t="s">
        <v>243</v>
      </c>
      <c r="AP143" s="33" t="s">
        <v>40</v>
      </c>
      <c r="AQ143" s="158" t="s">
        <v>40</v>
      </c>
      <c r="AR143" s="15"/>
      <c r="AS143" s="15"/>
      <c r="AT143" s="15"/>
      <c r="AU143" s="15"/>
      <c r="AV143" s="15"/>
      <c r="AW143" s="15"/>
      <c r="AX143" s="15"/>
      <c r="AY143" s="15"/>
      <c r="AZ143" s="15"/>
    </row>
    <row r="144" spans="1:52" s="13" customFormat="1" ht="12" hidden="1" customHeight="1">
      <c r="B144" s="38" t="s">
        <v>148</v>
      </c>
      <c r="C144" s="54" t="s">
        <v>3</v>
      </c>
      <c r="D144" s="72">
        <v>2510</v>
      </c>
      <c r="E144" s="89">
        <f t="shared" si="29"/>
        <v>98.123534010946059</v>
      </c>
      <c r="F144" s="75">
        <v>4</v>
      </c>
      <c r="G144" s="89">
        <f t="shared" si="40"/>
        <v>100</v>
      </c>
      <c r="H144" s="78">
        <v>0</v>
      </c>
      <c r="I144" s="75" t="s">
        <v>142</v>
      </c>
      <c r="J144" s="75">
        <f t="shared" si="43"/>
        <v>2506</v>
      </c>
      <c r="K144" s="89">
        <f t="shared" si="30"/>
        <v>98.120595144870791</v>
      </c>
      <c r="L144" s="78">
        <v>0</v>
      </c>
      <c r="M144" s="75" t="s">
        <v>142</v>
      </c>
      <c r="N144" s="75">
        <v>17</v>
      </c>
      <c r="O144" s="89">
        <f t="shared" si="42"/>
        <v>50</v>
      </c>
      <c r="P144" s="75">
        <f t="shared" si="44"/>
        <v>17</v>
      </c>
      <c r="Q144" s="89">
        <f t="shared" si="38"/>
        <v>50</v>
      </c>
      <c r="R144" s="75">
        <f t="shared" si="45"/>
        <v>2523</v>
      </c>
      <c r="S144" s="89">
        <f t="shared" si="31"/>
        <v>97.488408037094274</v>
      </c>
      <c r="T144" s="75">
        <v>2484</v>
      </c>
      <c r="U144" s="89">
        <f t="shared" si="32"/>
        <v>97.449980384464496</v>
      </c>
      <c r="V144" s="75">
        <v>63</v>
      </c>
      <c r="W144" s="89">
        <f t="shared" si="36"/>
        <v>217.24137931034483</v>
      </c>
      <c r="X144" s="75">
        <f t="shared" si="46"/>
        <v>39</v>
      </c>
      <c r="Y144" s="89">
        <f t="shared" si="33"/>
        <v>100</v>
      </c>
      <c r="Z144" s="78">
        <v>0</v>
      </c>
      <c r="AA144" s="75" t="s">
        <v>142</v>
      </c>
      <c r="AB144" s="75">
        <v>39</v>
      </c>
      <c r="AC144" s="89">
        <f t="shared" si="41"/>
        <v>100</v>
      </c>
      <c r="AD144" s="147"/>
      <c r="AE144" s="147"/>
      <c r="AF144" s="147"/>
      <c r="AG144" s="147"/>
      <c r="AH144" s="147"/>
      <c r="AI144" s="147"/>
      <c r="AJ144" s="33">
        <v>0</v>
      </c>
      <c r="AK144" s="179" t="s">
        <v>142</v>
      </c>
      <c r="AL144" s="172" t="s">
        <v>243</v>
      </c>
      <c r="AM144" s="110" t="s">
        <v>243</v>
      </c>
      <c r="AN144" s="110" t="s">
        <v>243</v>
      </c>
      <c r="AO144" s="110" t="s">
        <v>243</v>
      </c>
      <c r="AP144" s="33" t="s">
        <v>40</v>
      </c>
      <c r="AQ144" s="158" t="s">
        <v>40</v>
      </c>
      <c r="AR144" s="15"/>
      <c r="AS144" s="15"/>
      <c r="AT144" s="15"/>
      <c r="AU144" s="15"/>
      <c r="AV144" s="15"/>
      <c r="AW144" s="15"/>
      <c r="AX144" s="15"/>
      <c r="AY144" s="15"/>
      <c r="AZ144" s="15"/>
    </row>
    <row r="145" spans="1:52" s="13" customFormat="1" ht="12" hidden="1" customHeight="1">
      <c r="B145" s="38" t="s">
        <v>149</v>
      </c>
      <c r="C145" s="54" t="s">
        <v>160</v>
      </c>
      <c r="D145" s="72">
        <v>2371</v>
      </c>
      <c r="E145" s="89">
        <f t="shared" si="29"/>
        <v>97.73289365210222</v>
      </c>
      <c r="F145" s="75">
        <v>4</v>
      </c>
      <c r="G145" s="89">
        <f t="shared" si="40"/>
        <v>100</v>
      </c>
      <c r="H145" s="78">
        <v>0</v>
      </c>
      <c r="I145" s="75" t="s">
        <v>142</v>
      </c>
      <c r="J145" s="75">
        <f t="shared" si="43"/>
        <v>2367</v>
      </c>
      <c r="K145" s="89">
        <f t="shared" si="30"/>
        <v>97.729149463253506</v>
      </c>
      <c r="L145" s="78">
        <v>0</v>
      </c>
      <c r="M145" s="75" t="s">
        <v>142</v>
      </c>
      <c r="N145" s="75">
        <v>34</v>
      </c>
      <c r="O145" s="89">
        <f t="shared" si="42"/>
        <v>103.03030303030303</v>
      </c>
      <c r="P145" s="75">
        <f t="shared" si="44"/>
        <v>34</v>
      </c>
      <c r="Q145" s="89">
        <f t="shared" si="38"/>
        <v>103.03030303030303</v>
      </c>
      <c r="R145" s="75">
        <f t="shared" si="45"/>
        <v>2401</v>
      </c>
      <c r="S145" s="89">
        <f t="shared" si="31"/>
        <v>97.800407331975563</v>
      </c>
      <c r="T145" s="75">
        <v>2362</v>
      </c>
      <c r="U145" s="89">
        <f t="shared" si="32"/>
        <v>97.684036393713811</v>
      </c>
      <c r="V145" s="75">
        <v>81</v>
      </c>
      <c r="W145" s="89">
        <f t="shared" si="36"/>
        <v>253.125</v>
      </c>
      <c r="X145" s="75">
        <f t="shared" si="46"/>
        <v>39</v>
      </c>
      <c r="Y145" s="89">
        <f t="shared" si="33"/>
        <v>105.40540540540539</v>
      </c>
      <c r="Z145" s="78">
        <v>0</v>
      </c>
      <c r="AA145" s="75" t="s">
        <v>142</v>
      </c>
      <c r="AB145" s="75">
        <v>39</v>
      </c>
      <c r="AC145" s="89">
        <f t="shared" si="41"/>
        <v>105.40540540540539</v>
      </c>
      <c r="AD145" s="147"/>
      <c r="AE145" s="147"/>
      <c r="AF145" s="147"/>
      <c r="AG145" s="147"/>
      <c r="AH145" s="147"/>
      <c r="AI145" s="147"/>
      <c r="AJ145" s="33">
        <v>0</v>
      </c>
      <c r="AK145" s="179" t="s">
        <v>142</v>
      </c>
      <c r="AL145" s="172" t="s">
        <v>243</v>
      </c>
      <c r="AM145" s="110" t="s">
        <v>243</v>
      </c>
      <c r="AN145" s="110" t="s">
        <v>243</v>
      </c>
      <c r="AO145" s="110" t="s">
        <v>243</v>
      </c>
      <c r="AP145" s="33" t="s">
        <v>40</v>
      </c>
      <c r="AQ145" s="158" t="s">
        <v>40</v>
      </c>
      <c r="AR145" s="15"/>
      <c r="AS145" s="15"/>
      <c r="AT145" s="15"/>
      <c r="AU145" s="15"/>
      <c r="AV145" s="15"/>
      <c r="AW145" s="15"/>
      <c r="AX145" s="15"/>
      <c r="AY145" s="15"/>
      <c r="AZ145" s="15"/>
    </row>
    <row r="146" spans="1:52" s="13" customFormat="1" ht="12" hidden="1" customHeight="1">
      <c r="B146" s="38" t="s">
        <v>150</v>
      </c>
      <c r="C146" s="54" t="s">
        <v>161</v>
      </c>
      <c r="D146" s="72">
        <v>2212</v>
      </c>
      <c r="E146" s="89">
        <f t="shared" si="29"/>
        <v>92.746331236897277</v>
      </c>
      <c r="F146" s="75">
        <v>4</v>
      </c>
      <c r="G146" s="89">
        <f t="shared" si="40"/>
        <v>100</v>
      </c>
      <c r="H146" s="78">
        <v>0</v>
      </c>
      <c r="I146" s="75" t="s">
        <v>142</v>
      </c>
      <c r="J146" s="75">
        <f t="shared" si="43"/>
        <v>2208</v>
      </c>
      <c r="K146" s="89">
        <f t="shared" si="30"/>
        <v>92.734145317093663</v>
      </c>
      <c r="L146" s="78">
        <v>0</v>
      </c>
      <c r="M146" s="75" t="s">
        <v>142</v>
      </c>
      <c r="N146" s="75">
        <v>34</v>
      </c>
      <c r="O146" s="89">
        <f t="shared" si="42"/>
        <v>200</v>
      </c>
      <c r="P146" s="75">
        <f t="shared" si="44"/>
        <v>34</v>
      </c>
      <c r="Q146" s="89">
        <f t="shared" si="38"/>
        <v>200</v>
      </c>
      <c r="R146" s="75">
        <f t="shared" si="45"/>
        <v>2242</v>
      </c>
      <c r="S146" s="89">
        <f t="shared" si="31"/>
        <v>93.494578815679731</v>
      </c>
      <c r="T146" s="75">
        <v>2207</v>
      </c>
      <c r="U146" s="89">
        <f t="shared" si="32"/>
        <v>93.516949152542367</v>
      </c>
      <c r="V146" s="75">
        <v>67</v>
      </c>
      <c r="W146" s="89">
        <f t="shared" si="36"/>
        <v>203.03030303030303</v>
      </c>
      <c r="X146" s="75">
        <f t="shared" si="46"/>
        <v>35</v>
      </c>
      <c r="Y146" s="89">
        <f t="shared" si="33"/>
        <v>92.10526315789474</v>
      </c>
      <c r="Z146" s="78">
        <v>0</v>
      </c>
      <c r="AA146" s="75" t="s">
        <v>142</v>
      </c>
      <c r="AB146" s="75">
        <v>35</v>
      </c>
      <c r="AC146" s="89">
        <f t="shared" si="41"/>
        <v>92.10526315789474</v>
      </c>
      <c r="AD146" s="147"/>
      <c r="AE146" s="147"/>
      <c r="AF146" s="147"/>
      <c r="AG146" s="147"/>
      <c r="AH146" s="147"/>
      <c r="AI146" s="147"/>
      <c r="AJ146" s="33">
        <v>0</v>
      </c>
      <c r="AK146" s="179" t="s">
        <v>142</v>
      </c>
      <c r="AL146" s="172" t="s">
        <v>243</v>
      </c>
      <c r="AM146" s="110" t="s">
        <v>243</v>
      </c>
      <c r="AN146" s="110" t="s">
        <v>243</v>
      </c>
      <c r="AO146" s="110" t="s">
        <v>243</v>
      </c>
      <c r="AP146" s="33" t="s">
        <v>40</v>
      </c>
      <c r="AQ146" s="158" t="s">
        <v>40</v>
      </c>
      <c r="AR146" s="15"/>
      <c r="AS146" s="15"/>
      <c r="AT146" s="15"/>
      <c r="AU146" s="15"/>
      <c r="AV146" s="15"/>
      <c r="AW146" s="15"/>
      <c r="AX146" s="15"/>
      <c r="AY146" s="15"/>
      <c r="AZ146" s="15"/>
    </row>
    <row r="147" spans="1:52" s="13" customFormat="1" ht="12" hidden="1" customHeight="1">
      <c r="B147" s="38" t="s">
        <v>151</v>
      </c>
      <c r="C147" s="54" t="s">
        <v>6</v>
      </c>
      <c r="D147" s="72">
        <v>2184</v>
      </c>
      <c r="E147" s="89">
        <f t="shared" si="29"/>
        <v>96.5090587715422</v>
      </c>
      <c r="F147" s="75">
        <v>4</v>
      </c>
      <c r="G147" s="89">
        <f t="shared" si="40"/>
        <v>100</v>
      </c>
      <c r="H147" s="78">
        <v>0</v>
      </c>
      <c r="I147" s="75" t="s">
        <v>142</v>
      </c>
      <c r="J147" s="75">
        <f t="shared" si="43"/>
        <v>2180</v>
      </c>
      <c r="K147" s="89">
        <f t="shared" si="30"/>
        <v>96.502877379371398</v>
      </c>
      <c r="L147" s="78">
        <v>0</v>
      </c>
      <c r="M147" s="75" t="s">
        <v>142</v>
      </c>
      <c r="N147" s="75">
        <v>121</v>
      </c>
      <c r="O147" s="89">
        <f t="shared" si="42"/>
        <v>237.25490196078431</v>
      </c>
      <c r="P147" s="75">
        <f t="shared" si="44"/>
        <v>121</v>
      </c>
      <c r="Q147" s="89">
        <f t="shared" si="38"/>
        <v>237.25490196078431</v>
      </c>
      <c r="R147" s="75">
        <f t="shared" si="45"/>
        <v>2301</v>
      </c>
      <c r="S147" s="89">
        <f t="shared" si="31"/>
        <v>99.610389610389618</v>
      </c>
      <c r="T147" s="75">
        <v>2261</v>
      </c>
      <c r="U147" s="89">
        <f t="shared" si="32"/>
        <v>99.428320140721198</v>
      </c>
      <c r="V147" s="75">
        <v>86</v>
      </c>
      <c r="W147" s="89">
        <f t="shared" si="36"/>
        <v>260.60606060606062</v>
      </c>
      <c r="X147" s="75">
        <f t="shared" si="46"/>
        <v>40</v>
      </c>
      <c r="Y147" s="89">
        <f t="shared" si="33"/>
        <v>111.11111111111111</v>
      </c>
      <c r="Z147" s="78">
        <v>0</v>
      </c>
      <c r="AA147" s="75" t="s">
        <v>142</v>
      </c>
      <c r="AB147" s="75">
        <v>40</v>
      </c>
      <c r="AC147" s="89">
        <f t="shared" si="41"/>
        <v>111.11111111111111</v>
      </c>
      <c r="AD147" s="147"/>
      <c r="AE147" s="147"/>
      <c r="AF147" s="147"/>
      <c r="AG147" s="147"/>
      <c r="AH147" s="147"/>
      <c r="AI147" s="147"/>
      <c r="AJ147" s="33">
        <v>0</v>
      </c>
      <c r="AK147" s="179" t="s">
        <v>142</v>
      </c>
      <c r="AL147" s="172" t="s">
        <v>243</v>
      </c>
      <c r="AM147" s="110" t="s">
        <v>243</v>
      </c>
      <c r="AN147" s="110" t="s">
        <v>243</v>
      </c>
      <c r="AO147" s="110" t="s">
        <v>243</v>
      </c>
      <c r="AP147" s="33" t="s">
        <v>40</v>
      </c>
      <c r="AQ147" s="158" t="s">
        <v>40</v>
      </c>
      <c r="AR147" s="15"/>
      <c r="AS147" s="15"/>
      <c r="AT147" s="15"/>
      <c r="AU147" s="15"/>
      <c r="AV147" s="15"/>
      <c r="AW147" s="15"/>
      <c r="AX147" s="15"/>
      <c r="AY147" s="15"/>
      <c r="AZ147" s="15"/>
    </row>
    <row r="148" spans="1:52" s="13" customFormat="1" ht="12" hidden="1" customHeight="1">
      <c r="B148" s="38" t="s">
        <v>152</v>
      </c>
      <c r="C148" s="54" t="s">
        <v>7</v>
      </c>
      <c r="D148" s="72">
        <v>2317</v>
      </c>
      <c r="E148" s="89">
        <f t="shared" si="29"/>
        <v>100.60790273556231</v>
      </c>
      <c r="F148" s="75">
        <v>4</v>
      </c>
      <c r="G148" s="89">
        <f t="shared" si="40"/>
        <v>100</v>
      </c>
      <c r="H148" s="78">
        <v>0</v>
      </c>
      <c r="I148" s="75" t="s">
        <v>142</v>
      </c>
      <c r="J148" s="75">
        <f t="shared" si="43"/>
        <v>2313</v>
      </c>
      <c r="K148" s="89">
        <f t="shared" si="30"/>
        <v>100.60896041757286</v>
      </c>
      <c r="L148" s="78">
        <v>0</v>
      </c>
      <c r="M148" s="75" t="s">
        <v>142</v>
      </c>
      <c r="N148" s="75">
        <v>190</v>
      </c>
      <c r="O148" s="89">
        <f t="shared" si="42"/>
        <v>279.41176470588232</v>
      </c>
      <c r="P148" s="75">
        <f t="shared" si="44"/>
        <v>190</v>
      </c>
      <c r="Q148" s="89">
        <f t="shared" si="38"/>
        <v>279.41176470588232</v>
      </c>
      <c r="R148" s="75">
        <f t="shared" si="45"/>
        <v>2503</v>
      </c>
      <c r="S148" s="89">
        <f t="shared" si="31"/>
        <v>105.74566962399663</v>
      </c>
      <c r="T148" s="75">
        <v>2449</v>
      </c>
      <c r="U148" s="89">
        <f t="shared" si="32"/>
        <v>105.33333333333333</v>
      </c>
      <c r="V148" s="75">
        <v>121</v>
      </c>
      <c r="W148" s="89">
        <f t="shared" si="36"/>
        <v>310.25641025641028</v>
      </c>
      <c r="X148" s="75">
        <f t="shared" si="46"/>
        <v>54</v>
      </c>
      <c r="Y148" s="89">
        <f t="shared" si="33"/>
        <v>128.57142857142858</v>
      </c>
      <c r="Z148" s="78">
        <v>0</v>
      </c>
      <c r="AA148" s="75" t="s">
        <v>142</v>
      </c>
      <c r="AB148" s="75">
        <v>54</v>
      </c>
      <c r="AC148" s="89">
        <f t="shared" si="41"/>
        <v>128.57142857142858</v>
      </c>
      <c r="AD148" s="147"/>
      <c r="AE148" s="147"/>
      <c r="AF148" s="147"/>
      <c r="AG148" s="147"/>
      <c r="AH148" s="147"/>
      <c r="AI148" s="147"/>
      <c r="AJ148" s="33">
        <v>0</v>
      </c>
      <c r="AK148" s="179" t="s">
        <v>142</v>
      </c>
      <c r="AL148" s="172" t="s">
        <v>243</v>
      </c>
      <c r="AM148" s="110" t="s">
        <v>243</v>
      </c>
      <c r="AN148" s="110" t="s">
        <v>243</v>
      </c>
      <c r="AO148" s="110" t="s">
        <v>243</v>
      </c>
      <c r="AP148" s="33" t="s">
        <v>40</v>
      </c>
      <c r="AQ148" s="158" t="s">
        <v>40</v>
      </c>
      <c r="AR148" s="15"/>
      <c r="AS148" s="15"/>
      <c r="AT148" s="15"/>
      <c r="AU148" s="15"/>
      <c r="AV148" s="15"/>
      <c r="AW148" s="15"/>
      <c r="AX148" s="15"/>
      <c r="AY148" s="15"/>
      <c r="AZ148" s="15"/>
    </row>
    <row r="149" spans="1:52" ht="12" hidden="1" customHeight="1">
      <c r="A149" s="14"/>
      <c r="B149" s="38" t="s">
        <v>153</v>
      </c>
      <c r="C149" s="54" t="s">
        <v>8</v>
      </c>
      <c r="D149" s="72">
        <v>2302</v>
      </c>
      <c r="E149" s="89">
        <f t="shared" si="29"/>
        <v>102.95169946332736</v>
      </c>
      <c r="F149" s="75">
        <v>4</v>
      </c>
      <c r="G149" s="89">
        <f t="shared" si="40"/>
        <v>100</v>
      </c>
      <c r="H149" s="78">
        <v>0</v>
      </c>
      <c r="I149" s="75" t="s">
        <v>142</v>
      </c>
      <c r="J149" s="75">
        <f t="shared" si="43"/>
        <v>2298</v>
      </c>
      <c r="K149" s="89">
        <f t="shared" si="30"/>
        <v>102.95698924731182</v>
      </c>
      <c r="L149" s="78">
        <v>0</v>
      </c>
      <c r="M149" s="75" t="s">
        <v>142</v>
      </c>
      <c r="N149" s="75">
        <v>224</v>
      </c>
      <c r="O149" s="89">
        <f t="shared" si="42"/>
        <v>238.29787234042553</v>
      </c>
      <c r="P149" s="75">
        <f t="shared" si="44"/>
        <v>224</v>
      </c>
      <c r="Q149" s="89">
        <f t="shared" si="38"/>
        <v>238.29787234042553</v>
      </c>
      <c r="R149" s="75">
        <f t="shared" si="45"/>
        <v>2522</v>
      </c>
      <c r="S149" s="89">
        <f t="shared" si="31"/>
        <v>108.42648323301806</v>
      </c>
      <c r="T149" s="75">
        <v>2477</v>
      </c>
      <c r="U149" s="89">
        <f t="shared" si="32"/>
        <v>108.40262582056891</v>
      </c>
      <c r="V149" s="75">
        <v>123</v>
      </c>
      <c r="W149" s="89">
        <f t="shared" si="36"/>
        <v>236.53846153846155</v>
      </c>
      <c r="X149" s="75">
        <f t="shared" si="46"/>
        <v>45</v>
      </c>
      <c r="Y149" s="89">
        <f t="shared" si="33"/>
        <v>109.75609756097562</v>
      </c>
      <c r="Z149" s="78">
        <v>0</v>
      </c>
      <c r="AA149" s="75" t="s">
        <v>142</v>
      </c>
      <c r="AB149" s="75">
        <v>45</v>
      </c>
      <c r="AC149" s="89">
        <f t="shared" si="41"/>
        <v>109.75609756097562</v>
      </c>
      <c r="AD149" s="147"/>
      <c r="AE149" s="147"/>
      <c r="AF149" s="147"/>
      <c r="AG149" s="147"/>
      <c r="AH149" s="147"/>
      <c r="AI149" s="147"/>
      <c r="AJ149" s="33">
        <v>0</v>
      </c>
      <c r="AK149" s="179" t="s">
        <v>142</v>
      </c>
      <c r="AL149" s="172" t="s">
        <v>243</v>
      </c>
      <c r="AM149" s="110" t="s">
        <v>243</v>
      </c>
      <c r="AN149" s="110" t="s">
        <v>243</v>
      </c>
      <c r="AO149" s="110" t="s">
        <v>243</v>
      </c>
      <c r="AP149" s="33" t="s">
        <v>40</v>
      </c>
      <c r="AQ149" s="158" t="s">
        <v>40</v>
      </c>
    </row>
    <row r="150" spans="1:52" ht="12" hidden="1" customHeight="1">
      <c r="A150" s="14"/>
      <c r="B150" s="38" t="s">
        <v>154</v>
      </c>
      <c r="C150" s="54" t="s">
        <v>9</v>
      </c>
      <c r="D150" s="72">
        <v>2354</v>
      </c>
      <c r="E150" s="89">
        <f t="shared" ref="E150:E213" si="47">D150/D138*100</f>
        <v>100.986700986701</v>
      </c>
      <c r="F150" s="75">
        <v>4</v>
      </c>
      <c r="G150" s="89">
        <f t="shared" si="40"/>
        <v>100</v>
      </c>
      <c r="H150" s="78">
        <v>0</v>
      </c>
      <c r="I150" s="75" t="s">
        <v>142</v>
      </c>
      <c r="J150" s="75">
        <f t="shared" si="43"/>
        <v>2350</v>
      </c>
      <c r="K150" s="89">
        <f t="shared" ref="K150:K213" si="48">J150/J138*100</f>
        <v>100.98839707778255</v>
      </c>
      <c r="L150" s="78">
        <v>0</v>
      </c>
      <c r="M150" s="75" t="s">
        <v>142</v>
      </c>
      <c r="N150" s="75">
        <v>69</v>
      </c>
      <c r="O150" s="89">
        <f t="shared" si="42"/>
        <v>202.94117647058823</v>
      </c>
      <c r="P150" s="75">
        <f t="shared" si="44"/>
        <v>69</v>
      </c>
      <c r="Q150" s="89">
        <f t="shared" si="38"/>
        <v>202.94117647058823</v>
      </c>
      <c r="R150" s="75">
        <f t="shared" si="45"/>
        <v>2419</v>
      </c>
      <c r="S150" s="89">
        <f t="shared" ref="S150:S213" si="49">R150/R138*100</f>
        <v>102.45658619229141</v>
      </c>
      <c r="T150" s="75">
        <v>2367</v>
      </c>
      <c r="U150" s="89">
        <f t="shared" ref="U150:U213" si="50">T150/T138*100</f>
        <v>102.33463035019454</v>
      </c>
      <c r="V150" s="75">
        <v>116</v>
      </c>
      <c r="W150" s="89">
        <f t="shared" si="36"/>
        <v>203.50877192982458</v>
      </c>
      <c r="X150" s="75">
        <f t="shared" si="46"/>
        <v>52</v>
      </c>
      <c r="Y150" s="89">
        <f t="shared" ref="Y150:Y183" si="51">X150/X138*100</f>
        <v>108.33333333333333</v>
      </c>
      <c r="Z150" s="78">
        <v>0</v>
      </c>
      <c r="AA150" s="75" t="s">
        <v>142</v>
      </c>
      <c r="AB150" s="75">
        <v>52</v>
      </c>
      <c r="AC150" s="89">
        <f t="shared" si="41"/>
        <v>108.33333333333333</v>
      </c>
      <c r="AD150" s="147"/>
      <c r="AE150" s="147"/>
      <c r="AF150" s="147"/>
      <c r="AG150" s="147"/>
      <c r="AH150" s="147"/>
      <c r="AI150" s="147"/>
      <c r="AJ150" s="33">
        <v>0</v>
      </c>
      <c r="AK150" s="179" t="s">
        <v>142</v>
      </c>
      <c r="AL150" s="172" t="s">
        <v>243</v>
      </c>
      <c r="AM150" s="110" t="s">
        <v>243</v>
      </c>
      <c r="AN150" s="110" t="s">
        <v>243</v>
      </c>
      <c r="AO150" s="110" t="s">
        <v>243</v>
      </c>
      <c r="AP150" s="33" t="s">
        <v>40</v>
      </c>
      <c r="AQ150" s="158" t="s">
        <v>40</v>
      </c>
    </row>
    <row r="151" spans="1:52" ht="12" hidden="1" customHeight="1">
      <c r="A151" s="14"/>
      <c r="B151" s="38" t="s">
        <v>174</v>
      </c>
      <c r="C151" s="54" t="s">
        <v>175</v>
      </c>
      <c r="D151" s="72">
        <v>2325</v>
      </c>
      <c r="E151" s="89">
        <f t="shared" si="47"/>
        <v>95.600328947368425</v>
      </c>
      <c r="F151" s="75">
        <v>4</v>
      </c>
      <c r="G151" s="89">
        <f t="shared" si="40"/>
        <v>100</v>
      </c>
      <c r="H151" s="78">
        <v>0</v>
      </c>
      <c r="I151" s="75" t="s">
        <v>142</v>
      </c>
      <c r="J151" s="75">
        <f t="shared" si="43"/>
        <v>2321</v>
      </c>
      <c r="K151" s="89">
        <f t="shared" si="48"/>
        <v>95.593080724876444</v>
      </c>
      <c r="L151" s="78">
        <v>0</v>
      </c>
      <c r="M151" s="75" t="s">
        <v>142</v>
      </c>
      <c r="N151" s="75">
        <v>35</v>
      </c>
      <c r="O151" s="89">
        <f t="shared" si="42"/>
        <v>102.94117647058823</v>
      </c>
      <c r="P151" s="75">
        <f t="shared" si="44"/>
        <v>35</v>
      </c>
      <c r="Q151" s="89">
        <f t="shared" si="38"/>
        <v>102.94117647058823</v>
      </c>
      <c r="R151" s="75">
        <f t="shared" si="45"/>
        <v>2356</v>
      </c>
      <c r="S151" s="89">
        <f t="shared" si="49"/>
        <v>95.69455727051178</v>
      </c>
      <c r="T151" s="75">
        <v>2317</v>
      </c>
      <c r="U151" s="89">
        <f t="shared" si="50"/>
        <v>95.507007419620777</v>
      </c>
      <c r="V151" s="75">
        <v>119</v>
      </c>
      <c r="W151" s="89">
        <f t="shared" si="36"/>
        <v>216.36363636363635</v>
      </c>
      <c r="X151" s="75">
        <f t="shared" si="46"/>
        <v>39</v>
      </c>
      <c r="Y151" s="89">
        <f t="shared" si="51"/>
        <v>108.33333333333333</v>
      </c>
      <c r="Z151" s="78">
        <v>0</v>
      </c>
      <c r="AA151" s="75" t="s">
        <v>142</v>
      </c>
      <c r="AB151" s="75">
        <v>39</v>
      </c>
      <c r="AC151" s="89">
        <f t="shared" si="41"/>
        <v>108.33333333333333</v>
      </c>
      <c r="AD151" s="147"/>
      <c r="AE151" s="147"/>
      <c r="AF151" s="147"/>
      <c r="AG151" s="147"/>
      <c r="AH151" s="147"/>
      <c r="AI151" s="147"/>
      <c r="AJ151" s="33">
        <v>0</v>
      </c>
      <c r="AK151" s="179" t="s">
        <v>142</v>
      </c>
      <c r="AL151" s="172" t="s">
        <v>243</v>
      </c>
      <c r="AM151" s="110" t="s">
        <v>243</v>
      </c>
      <c r="AN151" s="110" t="s">
        <v>243</v>
      </c>
      <c r="AO151" s="110" t="s">
        <v>243</v>
      </c>
      <c r="AP151" s="33" t="s">
        <v>40</v>
      </c>
      <c r="AQ151" s="158" t="s">
        <v>40</v>
      </c>
    </row>
    <row r="152" spans="1:52" ht="12" hidden="1" customHeight="1">
      <c r="A152" s="14"/>
      <c r="B152" s="38" t="s">
        <v>143</v>
      </c>
      <c r="C152" s="54" t="s">
        <v>157</v>
      </c>
      <c r="D152" s="72">
        <v>2218</v>
      </c>
      <c r="E152" s="89">
        <f t="shared" si="47"/>
        <v>96.560731388767962</v>
      </c>
      <c r="F152" s="75">
        <v>5</v>
      </c>
      <c r="G152" s="89">
        <f t="shared" si="40"/>
        <v>125</v>
      </c>
      <c r="H152" s="75">
        <v>1</v>
      </c>
      <c r="I152" s="75" t="s">
        <v>142</v>
      </c>
      <c r="J152" s="75">
        <f t="shared" si="43"/>
        <v>2213</v>
      </c>
      <c r="K152" s="89">
        <f t="shared" si="48"/>
        <v>96.511120802442221</v>
      </c>
      <c r="L152" s="78">
        <v>0</v>
      </c>
      <c r="M152" s="75" t="s">
        <v>142</v>
      </c>
      <c r="N152" s="75">
        <v>155</v>
      </c>
      <c r="O152" s="89">
        <f t="shared" si="42"/>
        <v>224.63768115942031</v>
      </c>
      <c r="P152" s="75">
        <f t="shared" si="44"/>
        <v>155</v>
      </c>
      <c r="Q152" s="89">
        <f>P152/P140*100</f>
        <v>224.63768115942031</v>
      </c>
      <c r="R152" s="75">
        <f t="shared" si="45"/>
        <v>2368</v>
      </c>
      <c r="S152" s="89">
        <f t="shared" si="49"/>
        <v>100.25402201524132</v>
      </c>
      <c r="T152" s="75">
        <v>2325</v>
      </c>
      <c r="U152" s="89">
        <f t="shared" si="50"/>
        <v>100.04302925989673</v>
      </c>
      <c r="V152" s="75">
        <v>145</v>
      </c>
      <c r="W152" s="89">
        <f t="shared" si="36"/>
        <v>371.79487179487182</v>
      </c>
      <c r="X152" s="75">
        <f t="shared" si="46"/>
        <v>43</v>
      </c>
      <c r="Y152" s="89">
        <f t="shared" si="51"/>
        <v>113.1578947368421</v>
      </c>
      <c r="Z152" s="78">
        <v>0</v>
      </c>
      <c r="AA152" s="75" t="s">
        <v>142</v>
      </c>
      <c r="AB152" s="75">
        <v>43</v>
      </c>
      <c r="AC152" s="89">
        <f t="shared" si="41"/>
        <v>113.1578947368421</v>
      </c>
      <c r="AD152" s="147"/>
      <c r="AE152" s="147"/>
      <c r="AF152" s="147"/>
      <c r="AG152" s="147"/>
      <c r="AH152" s="147"/>
      <c r="AI152" s="147"/>
      <c r="AJ152" s="33">
        <v>0</v>
      </c>
      <c r="AK152" s="179" t="s">
        <v>142</v>
      </c>
      <c r="AL152" s="172" t="s">
        <v>243</v>
      </c>
      <c r="AM152" s="110" t="s">
        <v>243</v>
      </c>
      <c r="AN152" s="110" t="s">
        <v>243</v>
      </c>
      <c r="AO152" s="110" t="s">
        <v>243</v>
      </c>
      <c r="AP152" s="33" t="s">
        <v>40</v>
      </c>
      <c r="AQ152" s="158" t="s">
        <v>40</v>
      </c>
    </row>
    <row r="153" spans="1:52" ht="12" hidden="1" customHeight="1">
      <c r="A153" s="14"/>
      <c r="B153" s="39" t="s">
        <v>144</v>
      </c>
      <c r="C153" s="56" t="s">
        <v>13</v>
      </c>
      <c r="D153" s="73">
        <v>2472</v>
      </c>
      <c r="E153" s="93">
        <f t="shared" si="47"/>
        <v>96.4871194379391</v>
      </c>
      <c r="F153" s="76">
        <v>6</v>
      </c>
      <c r="G153" s="93">
        <f t="shared" si="40"/>
        <v>150</v>
      </c>
      <c r="H153" s="76">
        <v>2</v>
      </c>
      <c r="I153" s="76" t="s">
        <v>142</v>
      </c>
      <c r="J153" s="76">
        <f t="shared" si="43"/>
        <v>2466</v>
      </c>
      <c r="K153" s="93">
        <f t="shared" si="48"/>
        <v>96.403440187646595</v>
      </c>
      <c r="L153" s="78">
        <v>0</v>
      </c>
      <c r="M153" s="93" t="s">
        <v>40</v>
      </c>
      <c r="N153" s="76">
        <v>51</v>
      </c>
      <c r="O153" s="93">
        <f t="shared" si="42"/>
        <v>300</v>
      </c>
      <c r="P153" s="76">
        <f t="shared" si="44"/>
        <v>51</v>
      </c>
      <c r="Q153" s="76" t="s">
        <v>142</v>
      </c>
      <c r="R153" s="76">
        <f t="shared" si="45"/>
        <v>2517</v>
      </c>
      <c r="S153" s="93">
        <f t="shared" si="49"/>
        <v>98.397185301016421</v>
      </c>
      <c r="T153" s="76">
        <v>2469</v>
      </c>
      <c r="U153" s="93">
        <f t="shared" si="50"/>
        <v>98.170974155069572</v>
      </c>
      <c r="V153" s="76">
        <v>137</v>
      </c>
      <c r="W153" s="93">
        <f t="shared" si="36"/>
        <v>311.36363636363637</v>
      </c>
      <c r="X153" s="76">
        <f t="shared" si="46"/>
        <v>48</v>
      </c>
      <c r="Y153" s="93">
        <f t="shared" si="51"/>
        <v>111.62790697674419</v>
      </c>
      <c r="Z153" s="78">
        <v>0</v>
      </c>
      <c r="AA153" s="76" t="s">
        <v>142</v>
      </c>
      <c r="AB153" s="76">
        <v>48</v>
      </c>
      <c r="AC153" s="93">
        <f t="shared" si="41"/>
        <v>111.62790697674419</v>
      </c>
      <c r="AD153" s="148"/>
      <c r="AE153" s="148"/>
      <c r="AF153" s="148"/>
      <c r="AG153" s="148"/>
      <c r="AH153" s="148"/>
      <c r="AI153" s="148"/>
      <c r="AJ153" s="126">
        <v>17</v>
      </c>
      <c r="AK153" s="154">
        <f>AJ153/AJ141*100</f>
        <v>100</v>
      </c>
      <c r="AL153" s="173" t="s">
        <v>243</v>
      </c>
      <c r="AM153" s="174" t="s">
        <v>243</v>
      </c>
      <c r="AN153" s="174" t="s">
        <v>243</v>
      </c>
      <c r="AO153" s="174" t="s">
        <v>243</v>
      </c>
      <c r="AP153" s="126" t="s">
        <v>40</v>
      </c>
      <c r="AQ153" s="159" t="s">
        <v>40</v>
      </c>
    </row>
    <row r="154" spans="1:52" ht="12" hidden="1" customHeight="1">
      <c r="A154" s="14"/>
      <c r="B154" s="37" t="s">
        <v>176</v>
      </c>
      <c r="C154" s="54" t="s">
        <v>177</v>
      </c>
      <c r="D154" s="74">
        <v>2444</v>
      </c>
      <c r="E154" s="95">
        <f t="shared" si="47"/>
        <v>95.693030540328891</v>
      </c>
      <c r="F154" s="77">
        <v>7</v>
      </c>
      <c r="G154" s="95">
        <f t="shared" si="40"/>
        <v>175</v>
      </c>
      <c r="H154" s="77">
        <v>3</v>
      </c>
      <c r="I154" s="75" t="s">
        <v>142</v>
      </c>
      <c r="J154" s="77">
        <f t="shared" si="43"/>
        <v>2437</v>
      </c>
      <c r="K154" s="95">
        <f t="shared" si="48"/>
        <v>95.568627450980387</v>
      </c>
      <c r="L154" s="80">
        <v>0</v>
      </c>
      <c r="M154" s="95" t="s">
        <v>40</v>
      </c>
      <c r="N154" s="77">
        <v>17</v>
      </c>
      <c r="O154" s="95">
        <f t="shared" si="42"/>
        <v>106.25</v>
      </c>
      <c r="P154" s="77">
        <f t="shared" si="44"/>
        <v>17</v>
      </c>
      <c r="Q154" s="95" t="s">
        <v>40</v>
      </c>
      <c r="R154" s="77">
        <f t="shared" si="45"/>
        <v>2454</v>
      </c>
      <c r="S154" s="95">
        <f t="shared" si="49"/>
        <v>96.273048254217343</v>
      </c>
      <c r="T154" s="75">
        <v>2415</v>
      </c>
      <c r="U154" s="95">
        <f t="shared" si="50"/>
        <v>95.985691573926871</v>
      </c>
      <c r="V154" s="77">
        <v>100</v>
      </c>
      <c r="W154" s="95">
        <f t="shared" si="36"/>
        <v>263.15789473684214</v>
      </c>
      <c r="X154" s="77">
        <f t="shared" si="46"/>
        <v>39</v>
      </c>
      <c r="Y154" s="95">
        <f t="shared" si="51"/>
        <v>118.18181818181819</v>
      </c>
      <c r="Z154" s="80">
        <v>0</v>
      </c>
      <c r="AA154" s="75" t="s">
        <v>142</v>
      </c>
      <c r="AB154" s="77">
        <v>39</v>
      </c>
      <c r="AC154" s="95">
        <f t="shared" si="41"/>
        <v>118.18181818181819</v>
      </c>
      <c r="AD154" s="149"/>
      <c r="AE154" s="149"/>
      <c r="AF154" s="149"/>
      <c r="AG154" s="149"/>
      <c r="AH154" s="149"/>
      <c r="AI154" s="149"/>
      <c r="AJ154" s="30">
        <v>17</v>
      </c>
      <c r="AK154" s="43">
        <f>AJ154/AJ142*100</f>
        <v>100</v>
      </c>
      <c r="AL154" s="175" t="s">
        <v>243</v>
      </c>
      <c r="AM154" s="169" t="s">
        <v>243</v>
      </c>
      <c r="AN154" s="169" t="s">
        <v>243</v>
      </c>
      <c r="AO154" s="169" t="s">
        <v>243</v>
      </c>
      <c r="AP154" s="30" t="s">
        <v>40</v>
      </c>
      <c r="AQ154" s="160" t="s">
        <v>40</v>
      </c>
    </row>
    <row r="155" spans="1:52" ht="12" hidden="1" customHeight="1">
      <c r="A155" s="14"/>
      <c r="B155" s="38" t="s">
        <v>147</v>
      </c>
      <c r="C155" s="54" t="s">
        <v>11</v>
      </c>
      <c r="D155" s="72">
        <v>2536</v>
      </c>
      <c r="E155" s="89">
        <f t="shared" si="47"/>
        <v>95.517890772128055</v>
      </c>
      <c r="F155" s="75">
        <v>6</v>
      </c>
      <c r="G155" s="89">
        <f t="shared" si="40"/>
        <v>150</v>
      </c>
      <c r="H155" s="75">
        <v>2</v>
      </c>
      <c r="I155" s="75" t="s">
        <v>142</v>
      </c>
      <c r="J155" s="75">
        <f t="shared" si="43"/>
        <v>2530</v>
      </c>
      <c r="K155" s="89">
        <f t="shared" si="48"/>
        <v>95.435684647302907</v>
      </c>
      <c r="L155" s="78">
        <v>0</v>
      </c>
      <c r="M155" s="75" t="s">
        <v>142</v>
      </c>
      <c r="N155" s="75">
        <v>34</v>
      </c>
      <c r="O155" s="89">
        <f t="shared" si="42"/>
        <v>65.384615384615387</v>
      </c>
      <c r="P155" s="75">
        <f t="shared" si="44"/>
        <v>34</v>
      </c>
      <c r="Q155" s="89">
        <f t="shared" si="38"/>
        <v>65.384615384615387</v>
      </c>
      <c r="R155" s="75">
        <f t="shared" si="45"/>
        <v>2564</v>
      </c>
      <c r="S155" s="89">
        <f t="shared" si="49"/>
        <v>94.857565667776541</v>
      </c>
      <c r="T155" s="75">
        <v>2522</v>
      </c>
      <c r="U155" s="89">
        <f t="shared" si="50"/>
        <v>94.634146341463406</v>
      </c>
      <c r="V155" s="75">
        <v>78</v>
      </c>
      <c r="W155" s="89">
        <f t="shared" si="36"/>
        <v>102.63157894736842</v>
      </c>
      <c r="X155" s="75">
        <f t="shared" si="46"/>
        <v>42</v>
      </c>
      <c r="Y155" s="89">
        <f t="shared" si="51"/>
        <v>110.5263157894737</v>
      </c>
      <c r="Z155" s="78">
        <v>0</v>
      </c>
      <c r="AA155" s="75" t="s">
        <v>142</v>
      </c>
      <c r="AB155" s="75">
        <v>42</v>
      </c>
      <c r="AC155" s="89">
        <f t="shared" si="41"/>
        <v>110.5263157894737</v>
      </c>
      <c r="AD155" s="147"/>
      <c r="AE155" s="147"/>
      <c r="AF155" s="147"/>
      <c r="AG155" s="147"/>
      <c r="AH155" s="147"/>
      <c r="AI155" s="147"/>
      <c r="AJ155" s="33">
        <v>0</v>
      </c>
      <c r="AK155" s="179" t="s">
        <v>142</v>
      </c>
      <c r="AL155" s="172" t="s">
        <v>243</v>
      </c>
      <c r="AM155" s="110" t="s">
        <v>243</v>
      </c>
      <c r="AN155" s="110" t="s">
        <v>243</v>
      </c>
      <c r="AO155" s="110" t="s">
        <v>243</v>
      </c>
      <c r="AP155" s="33" t="s">
        <v>40</v>
      </c>
      <c r="AQ155" s="158" t="s">
        <v>40</v>
      </c>
    </row>
    <row r="156" spans="1:52" ht="12" hidden="1" customHeight="1">
      <c r="A156" s="14"/>
      <c r="B156" s="38" t="s">
        <v>148</v>
      </c>
      <c r="C156" s="54" t="s">
        <v>3</v>
      </c>
      <c r="D156" s="72">
        <v>2400</v>
      </c>
      <c r="E156" s="89">
        <f t="shared" si="47"/>
        <v>95.617529880478088</v>
      </c>
      <c r="F156" s="75">
        <v>7</v>
      </c>
      <c r="G156" s="89">
        <f t="shared" si="40"/>
        <v>175</v>
      </c>
      <c r="H156" s="75">
        <v>3</v>
      </c>
      <c r="I156" s="75" t="s">
        <v>142</v>
      </c>
      <c r="J156" s="75">
        <f t="shared" si="43"/>
        <v>2393</v>
      </c>
      <c r="K156" s="89">
        <f t="shared" si="48"/>
        <v>95.490822027134882</v>
      </c>
      <c r="L156" s="78">
        <v>0</v>
      </c>
      <c r="M156" s="75" t="s">
        <v>142</v>
      </c>
      <c r="N156" s="75">
        <v>69</v>
      </c>
      <c r="O156" s="89">
        <f t="shared" si="42"/>
        <v>405.88235294117646</v>
      </c>
      <c r="P156" s="75">
        <f t="shared" si="44"/>
        <v>69</v>
      </c>
      <c r="Q156" s="89">
        <f t="shared" si="38"/>
        <v>405.88235294117646</v>
      </c>
      <c r="R156" s="75">
        <f t="shared" si="45"/>
        <v>2462</v>
      </c>
      <c r="S156" s="89">
        <f t="shared" si="49"/>
        <v>97.582243361078085</v>
      </c>
      <c r="T156" s="75">
        <v>2417</v>
      </c>
      <c r="U156" s="89">
        <f t="shared" si="50"/>
        <v>97.302737520128829</v>
      </c>
      <c r="V156" s="75">
        <v>68</v>
      </c>
      <c r="W156" s="89">
        <f t="shared" si="36"/>
        <v>107.93650793650794</v>
      </c>
      <c r="X156" s="75">
        <f t="shared" si="46"/>
        <v>45</v>
      </c>
      <c r="Y156" s="89">
        <f t="shared" si="51"/>
        <v>115.38461538461537</v>
      </c>
      <c r="Z156" s="78">
        <v>0</v>
      </c>
      <c r="AA156" s="75" t="s">
        <v>142</v>
      </c>
      <c r="AB156" s="75">
        <v>45</v>
      </c>
      <c r="AC156" s="89">
        <f t="shared" si="41"/>
        <v>115.38461538461537</v>
      </c>
      <c r="AD156" s="147"/>
      <c r="AE156" s="147"/>
      <c r="AF156" s="147"/>
      <c r="AG156" s="147"/>
      <c r="AH156" s="147"/>
      <c r="AI156" s="147"/>
      <c r="AJ156" s="33">
        <v>0</v>
      </c>
      <c r="AK156" s="179" t="s">
        <v>142</v>
      </c>
      <c r="AL156" s="172" t="s">
        <v>243</v>
      </c>
      <c r="AM156" s="110" t="s">
        <v>243</v>
      </c>
      <c r="AN156" s="110" t="s">
        <v>243</v>
      </c>
      <c r="AO156" s="110" t="s">
        <v>243</v>
      </c>
      <c r="AP156" s="33" t="s">
        <v>40</v>
      </c>
      <c r="AQ156" s="158" t="s">
        <v>40</v>
      </c>
    </row>
    <row r="157" spans="1:52" ht="12" hidden="1" customHeight="1">
      <c r="A157" s="14"/>
      <c r="B157" s="38" t="s">
        <v>149</v>
      </c>
      <c r="C157" s="54" t="s">
        <v>160</v>
      </c>
      <c r="D157" s="72">
        <v>2277</v>
      </c>
      <c r="E157" s="89">
        <f t="shared" si="47"/>
        <v>96.035428089413756</v>
      </c>
      <c r="F157" s="75">
        <v>5</v>
      </c>
      <c r="G157" s="89">
        <f t="shared" si="40"/>
        <v>125</v>
      </c>
      <c r="H157" s="75">
        <v>1</v>
      </c>
      <c r="I157" s="75" t="s">
        <v>142</v>
      </c>
      <c r="J157" s="75">
        <f t="shared" si="43"/>
        <v>2272</v>
      </c>
      <c r="K157" s="89">
        <f t="shared" si="48"/>
        <v>95.986480777355297</v>
      </c>
      <c r="L157" s="78">
        <v>0</v>
      </c>
      <c r="M157" s="75" t="s">
        <v>142</v>
      </c>
      <c r="N157" s="75">
        <v>84</v>
      </c>
      <c r="O157" s="89">
        <f t="shared" si="42"/>
        <v>247.05882352941177</v>
      </c>
      <c r="P157" s="75">
        <f t="shared" si="44"/>
        <v>84</v>
      </c>
      <c r="Q157" s="89">
        <f t="shared" si="38"/>
        <v>247.05882352941177</v>
      </c>
      <c r="R157" s="75">
        <f t="shared" si="45"/>
        <v>2356</v>
      </c>
      <c r="S157" s="89">
        <f t="shared" si="49"/>
        <v>98.125780924614745</v>
      </c>
      <c r="T157" s="75">
        <v>2309</v>
      </c>
      <c r="U157" s="89">
        <f t="shared" si="50"/>
        <v>97.756138865368342</v>
      </c>
      <c r="V157" s="75">
        <v>81</v>
      </c>
      <c r="W157" s="89">
        <f t="shared" si="36"/>
        <v>100</v>
      </c>
      <c r="X157" s="75">
        <f t="shared" si="46"/>
        <v>47</v>
      </c>
      <c r="Y157" s="89">
        <f t="shared" si="51"/>
        <v>120.51282051282051</v>
      </c>
      <c r="Z157" s="78">
        <v>0</v>
      </c>
      <c r="AA157" s="75" t="s">
        <v>142</v>
      </c>
      <c r="AB157" s="75">
        <v>47</v>
      </c>
      <c r="AC157" s="89">
        <f t="shared" si="41"/>
        <v>120.51282051282051</v>
      </c>
      <c r="AD157" s="147"/>
      <c r="AE157" s="147"/>
      <c r="AF157" s="147"/>
      <c r="AG157" s="147"/>
      <c r="AH157" s="147"/>
      <c r="AI157" s="147"/>
      <c r="AJ157" s="33">
        <v>0</v>
      </c>
      <c r="AK157" s="179" t="s">
        <v>142</v>
      </c>
      <c r="AL157" s="172" t="s">
        <v>243</v>
      </c>
      <c r="AM157" s="110" t="s">
        <v>243</v>
      </c>
      <c r="AN157" s="110" t="s">
        <v>243</v>
      </c>
      <c r="AO157" s="110" t="s">
        <v>243</v>
      </c>
      <c r="AP157" s="33" t="s">
        <v>40</v>
      </c>
      <c r="AQ157" s="158" t="s">
        <v>40</v>
      </c>
    </row>
    <row r="158" spans="1:52" ht="12" hidden="1" customHeight="1">
      <c r="A158" s="14"/>
      <c r="B158" s="38" t="s">
        <v>150</v>
      </c>
      <c r="C158" s="54" t="s">
        <v>161</v>
      </c>
      <c r="D158" s="72">
        <v>2213</v>
      </c>
      <c r="E158" s="89">
        <f t="shared" si="47"/>
        <v>100.04520795660036</v>
      </c>
      <c r="F158" s="75">
        <v>5</v>
      </c>
      <c r="G158" s="89">
        <f t="shared" si="40"/>
        <v>125</v>
      </c>
      <c r="H158" s="75">
        <v>1</v>
      </c>
      <c r="I158" s="75" t="s">
        <v>142</v>
      </c>
      <c r="J158" s="75">
        <f t="shared" si="43"/>
        <v>2208</v>
      </c>
      <c r="K158" s="89">
        <f t="shared" si="48"/>
        <v>100</v>
      </c>
      <c r="L158" s="78">
        <v>0</v>
      </c>
      <c r="M158" s="75" t="s">
        <v>142</v>
      </c>
      <c r="N158" s="75">
        <v>17</v>
      </c>
      <c r="O158" s="89">
        <f t="shared" si="42"/>
        <v>50</v>
      </c>
      <c r="P158" s="75">
        <f t="shared" si="44"/>
        <v>17</v>
      </c>
      <c r="Q158" s="89">
        <f t="shared" si="38"/>
        <v>50</v>
      </c>
      <c r="R158" s="75">
        <f t="shared" si="45"/>
        <v>2225</v>
      </c>
      <c r="S158" s="89">
        <f t="shared" si="49"/>
        <v>99.241748438893836</v>
      </c>
      <c r="T158" s="75">
        <v>2182</v>
      </c>
      <c r="U158" s="89">
        <f t="shared" si="50"/>
        <v>98.867240598096956</v>
      </c>
      <c r="V158" s="75">
        <v>104</v>
      </c>
      <c r="W158" s="89">
        <f t="shared" ref="W158:W213" si="52">V158/V146*100</f>
        <v>155.22388059701493</v>
      </c>
      <c r="X158" s="75">
        <f t="shared" si="46"/>
        <v>43</v>
      </c>
      <c r="Y158" s="89">
        <f t="shared" si="51"/>
        <v>122.85714285714286</v>
      </c>
      <c r="Z158" s="78">
        <v>0</v>
      </c>
      <c r="AA158" s="75" t="s">
        <v>142</v>
      </c>
      <c r="AB158" s="75">
        <v>43</v>
      </c>
      <c r="AC158" s="89">
        <f t="shared" si="41"/>
        <v>122.85714285714286</v>
      </c>
      <c r="AD158" s="147"/>
      <c r="AE158" s="147"/>
      <c r="AF158" s="147"/>
      <c r="AG158" s="147"/>
      <c r="AH158" s="147"/>
      <c r="AI158" s="147"/>
      <c r="AJ158" s="33">
        <v>0</v>
      </c>
      <c r="AK158" s="179" t="s">
        <v>142</v>
      </c>
      <c r="AL158" s="172" t="s">
        <v>243</v>
      </c>
      <c r="AM158" s="110" t="s">
        <v>243</v>
      </c>
      <c r="AN158" s="110" t="s">
        <v>243</v>
      </c>
      <c r="AO158" s="110" t="s">
        <v>243</v>
      </c>
      <c r="AP158" s="33" t="s">
        <v>40</v>
      </c>
      <c r="AQ158" s="158" t="s">
        <v>40</v>
      </c>
    </row>
    <row r="159" spans="1:52" s="13" customFormat="1" ht="12" hidden="1" customHeight="1">
      <c r="B159" s="38" t="s">
        <v>151</v>
      </c>
      <c r="C159" s="54" t="s">
        <v>6</v>
      </c>
      <c r="D159" s="72">
        <v>2220</v>
      </c>
      <c r="E159" s="89">
        <f t="shared" si="47"/>
        <v>101.64835164835165</v>
      </c>
      <c r="F159" s="75">
        <v>5</v>
      </c>
      <c r="G159" s="89">
        <f t="shared" si="40"/>
        <v>125</v>
      </c>
      <c r="H159" s="75">
        <v>1</v>
      </c>
      <c r="I159" s="75" t="s">
        <v>142</v>
      </c>
      <c r="J159" s="75">
        <f t="shared" si="43"/>
        <v>2215</v>
      </c>
      <c r="K159" s="89">
        <f t="shared" si="48"/>
        <v>101.60550458715596</v>
      </c>
      <c r="L159" s="78">
        <v>0</v>
      </c>
      <c r="M159" s="75" t="s">
        <v>142</v>
      </c>
      <c r="N159" s="75">
        <v>153</v>
      </c>
      <c r="O159" s="89">
        <f t="shared" si="42"/>
        <v>126.44628099173553</v>
      </c>
      <c r="P159" s="75">
        <f t="shared" si="44"/>
        <v>153</v>
      </c>
      <c r="Q159" s="89">
        <f t="shared" si="38"/>
        <v>126.44628099173553</v>
      </c>
      <c r="R159" s="75">
        <f t="shared" si="45"/>
        <v>2368</v>
      </c>
      <c r="S159" s="89">
        <f t="shared" si="49"/>
        <v>102.91177748804867</v>
      </c>
      <c r="T159" s="75">
        <v>2324</v>
      </c>
      <c r="U159" s="89">
        <f t="shared" si="50"/>
        <v>102.78637770897834</v>
      </c>
      <c r="V159" s="75">
        <v>121</v>
      </c>
      <c r="W159" s="89">
        <f t="shared" si="52"/>
        <v>140.69767441860466</v>
      </c>
      <c r="X159" s="75">
        <f t="shared" si="46"/>
        <v>44</v>
      </c>
      <c r="Y159" s="89">
        <f t="shared" si="51"/>
        <v>110.00000000000001</v>
      </c>
      <c r="Z159" s="78">
        <v>0</v>
      </c>
      <c r="AA159" s="75" t="s">
        <v>142</v>
      </c>
      <c r="AB159" s="75">
        <v>44</v>
      </c>
      <c r="AC159" s="89">
        <f t="shared" si="41"/>
        <v>110.00000000000001</v>
      </c>
      <c r="AD159" s="147"/>
      <c r="AE159" s="147"/>
      <c r="AF159" s="147"/>
      <c r="AG159" s="147"/>
      <c r="AH159" s="147"/>
      <c r="AI159" s="147"/>
      <c r="AJ159" s="33">
        <v>0</v>
      </c>
      <c r="AK159" s="179" t="s">
        <v>142</v>
      </c>
      <c r="AL159" s="172" t="s">
        <v>243</v>
      </c>
      <c r="AM159" s="110" t="s">
        <v>243</v>
      </c>
      <c r="AN159" s="110" t="s">
        <v>243</v>
      </c>
      <c r="AO159" s="110" t="s">
        <v>243</v>
      </c>
      <c r="AP159" s="33" t="s">
        <v>40</v>
      </c>
      <c r="AQ159" s="158" t="s">
        <v>40</v>
      </c>
      <c r="AR159" s="15"/>
      <c r="AS159" s="15"/>
      <c r="AT159" s="15"/>
      <c r="AU159" s="15"/>
      <c r="AV159" s="15"/>
      <c r="AW159" s="15"/>
      <c r="AX159" s="15"/>
      <c r="AY159" s="15"/>
      <c r="AZ159" s="15"/>
    </row>
    <row r="160" spans="1:52" s="13" customFormat="1" ht="12" hidden="1" customHeight="1">
      <c r="B160" s="38" t="s">
        <v>152</v>
      </c>
      <c r="C160" s="54" t="s">
        <v>7</v>
      </c>
      <c r="D160" s="72">
        <v>2285</v>
      </c>
      <c r="E160" s="89">
        <f t="shared" si="47"/>
        <v>98.61890375485541</v>
      </c>
      <c r="F160" s="75">
        <v>5</v>
      </c>
      <c r="G160" s="89">
        <f t="shared" si="40"/>
        <v>125</v>
      </c>
      <c r="H160" s="75">
        <v>1</v>
      </c>
      <c r="I160" s="75" t="s">
        <v>142</v>
      </c>
      <c r="J160" s="75">
        <f t="shared" si="43"/>
        <v>2280</v>
      </c>
      <c r="K160" s="89">
        <f t="shared" si="48"/>
        <v>98.57328145265889</v>
      </c>
      <c r="L160" s="78">
        <v>0</v>
      </c>
      <c r="M160" s="75" t="s">
        <v>142</v>
      </c>
      <c r="N160" s="75">
        <v>138</v>
      </c>
      <c r="O160" s="89">
        <f t="shared" si="42"/>
        <v>72.631578947368425</v>
      </c>
      <c r="P160" s="75">
        <f t="shared" si="44"/>
        <v>138</v>
      </c>
      <c r="Q160" s="89">
        <f t="shared" si="38"/>
        <v>72.631578947368425</v>
      </c>
      <c r="R160" s="75">
        <f t="shared" si="45"/>
        <v>2418</v>
      </c>
      <c r="S160" s="89">
        <f t="shared" si="49"/>
        <v>96.604075109868162</v>
      </c>
      <c r="T160" s="75">
        <v>2353</v>
      </c>
      <c r="U160" s="89">
        <f t="shared" si="50"/>
        <v>96.080032666394445</v>
      </c>
      <c r="V160" s="75">
        <v>87</v>
      </c>
      <c r="W160" s="89">
        <f t="shared" si="52"/>
        <v>71.900826446281002</v>
      </c>
      <c r="X160" s="75">
        <f t="shared" si="46"/>
        <v>65</v>
      </c>
      <c r="Y160" s="89">
        <f t="shared" si="51"/>
        <v>120.37037037037037</v>
      </c>
      <c r="Z160" s="78">
        <v>0</v>
      </c>
      <c r="AA160" s="75" t="s">
        <v>142</v>
      </c>
      <c r="AB160" s="75">
        <v>65</v>
      </c>
      <c r="AC160" s="89">
        <f t="shared" si="41"/>
        <v>120.37037037037037</v>
      </c>
      <c r="AD160" s="147"/>
      <c r="AE160" s="147"/>
      <c r="AF160" s="147"/>
      <c r="AG160" s="147"/>
      <c r="AH160" s="147"/>
      <c r="AI160" s="147"/>
      <c r="AJ160" s="33">
        <v>0</v>
      </c>
      <c r="AK160" s="179" t="s">
        <v>142</v>
      </c>
      <c r="AL160" s="172" t="s">
        <v>243</v>
      </c>
      <c r="AM160" s="110" t="s">
        <v>243</v>
      </c>
      <c r="AN160" s="110" t="s">
        <v>243</v>
      </c>
      <c r="AO160" s="110" t="s">
        <v>243</v>
      </c>
      <c r="AP160" s="33" t="s">
        <v>40</v>
      </c>
      <c r="AQ160" s="158" t="s">
        <v>40</v>
      </c>
      <c r="AR160" s="15"/>
      <c r="AS160" s="15"/>
      <c r="AT160" s="15"/>
      <c r="AU160" s="15"/>
      <c r="AV160" s="15"/>
      <c r="AW160" s="15"/>
      <c r="AX160" s="15"/>
      <c r="AY160" s="15"/>
      <c r="AZ160" s="15"/>
    </row>
    <row r="161" spans="1:52" s="13" customFormat="1" ht="12" hidden="1" customHeight="1">
      <c r="B161" s="38" t="s">
        <v>153</v>
      </c>
      <c r="C161" s="54" t="s">
        <v>8</v>
      </c>
      <c r="D161" s="72">
        <v>2254</v>
      </c>
      <c r="E161" s="89">
        <f t="shared" si="47"/>
        <v>97.914856646394441</v>
      </c>
      <c r="F161" s="75">
        <v>4</v>
      </c>
      <c r="G161" s="89">
        <f t="shared" si="40"/>
        <v>100</v>
      </c>
      <c r="H161" s="78">
        <v>0</v>
      </c>
      <c r="I161" s="75" t="s">
        <v>142</v>
      </c>
      <c r="J161" s="75">
        <f t="shared" si="43"/>
        <v>2250</v>
      </c>
      <c r="K161" s="89">
        <f t="shared" si="48"/>
        <v>97.911227154046998</v>
      </c>
      <c r="L161" s="78">
        <v>0</v>
      </c>
      <c r="M161" s="75" t="s">
        <v>142</v>
      </c>
      <c r="N161" s="75">
        <v>204</v>
      </c>
      <c r="O161" s="89">
        <f t="shared" si="42"/>
        <v>91.071428571428569</v>
      </c>
      <c r="P161" s="75">
        <f t="shared" si="44"/>
        <v>204</v>
      </c>
      <c r="Q161" s="89">
        <f t="shared" si="38"/>
        <v>91.071428571428569</v>
      </c>
      <c r="R161" s="75">
        <f t="shared" si="45"/>
        <v>2454</v>
      </c>
      <c r="S161" s="89">
        <f t="shared" si="49"/>
        <v>97.303727200634412</v>
      </c>
      <c r="T161" s="75">
        <v>2409</v>
      </c>
      <c r="U161" s="89">
        <f t="shared" si="50"/>
        <v>97.254743641501818</v>
      </c>
      <c r="V161" s="75">
        <v>92</v>
      </c>
      <c r="W161" s="89">
        <f t="shared" si="52"/>
        <v>74.796747967479675</v>
      </c>
      <c r="X161" s="75">
        <f t="shared" si="46"/>
        <v>45</v>
      </c>
      <c r="Y161" s="89">
        <f t="shared" si="51"/>
        <v>100</v>
      </c>
      <c r="Z161" s="78">
        <v>0</v>
      </c>
      <c r="AA161" s="75" t="s">
        <v>142</v>
      </c>
      <c r="AB161" s="75">
        <v>45</v>
      </c>
      <c r="AC161" s="89">
        <f t="shared" si="41"/>
        <v>100</v>
      </c>
      <c r="AD161" s="147"/>
      <c r="AE161" s="147"/>
      <c r="AF161" s="147"/>
      <c r="AG161" s="147"/>
      <c r="AH161" s="147"/>
      <c r="AI161" s="147"/>
      <c r="AJ161" s="33">
        <v>0</v>
      </c>
      <c r="AK161" s="179" t="s">
        <v>142</v>
      </c>
      <c r="AL161" s="172" t="s">
        <v>243</v>
      </c>
      <c r="AM161" s="110" t="s">
        <v>243</v>
      </c>
      <c r="AN161" s="110" t="s">
        <v>243</v>
      </c>
      <c r="AO161" s="110" t="s">
        <v>243</v>
      </c>
      <c r="AP161" s="33" t="s">
        <v>40</v>
      </c>
      <c r="AQ161" s="158" t="s">
        <v>40</v>
      </c>
      <c r="AR161" s="15"/>
      <c r="AS161" s="15"/>
      <c r="AT161" s="15"/>
      <c r="AU161" s="15"/>
      <c r="AV161" s="15"/>
      <c r="AW161" s="15"/>
      <c r="AX161" s="15"/>
      <c r="AY161" s="15"/>
      <c r="AZ161" s="15"/>
    </row>
    <row r="162" spans="1:52" ht="12" hidden="1" customHeight="1">
      <c r="A162" s="14"/>
      <c r="B162" s="38" t="s">
        <v>154</v>
      </c>
      <c r="C162" s="54" t="s">
        <v>9</v>
      </c>
      <c r="D162" s="72">
        <v>2325</v>
      </c>
      <c r="E162" s="89">
        <f t="shared" si="47"/>
        <v>98.768054375531008</v>
      </c>
      <c r="F162" s="75">
        <v>5</v>
      </c>
      <c r="G162" s="89">
        <f t="shared" si="40"/>
        <v>125</v>
      </c>
      <c r="H162" s="75">
        <v>1</v>
      </c>
      <c r="I162" s="75" t="s">
        <v>142</v>
      </c>
      <c r="J162" s="75">
        <f t="shared" si="43"/>
        <v>2320</v>
      </c>
      <c r="K162" s="89">
        <f t="shared" si="48"/>
        <v>98.723404255319153</v>
      </c>
      <c r="L162" s="78">
        <v>0</v>
      </c>
      <c r="M162" s="75" t="s">
        <v>142</v>
      </c>
      <c r="N162" s="75">
        <v>51</v>
      </c>
      <c r="O162" s="89">
        <f t="shared" si="42"/>
        <v>73.91304347826086</v>
      </c>
      <c r="P162" s="75">
        <f t="shared" si="44"/>
        <v>51</v>
      </c>
      <c r="Q162" s="89">
        <f t="shared" si="38"/>
        <v>73.91304347826086</v>
      </c>
      <c r="R162" s="75">
        <f t="shared" si="45"/>
        <v>2371</v>
      </c>
      <c r="S162" s="89">
        <f t="shared" si="49"/>
        <v>98.01570897064903</v>
      </c>
      <c r="T162" s="75">
        <v>2327</v>
      </c>
      <c r="U162" s="89">
        <f t="shared" si="50"/>
        <v>98.310097169412757</v>
      </c>
      <c r="V162" s="75">
        <v>154</v>
      </c>
      <c r="W162" s="89">
        <f t="shared" si="52"/>
        <v>132.75862068965517</v>
      </c>
      <c r="X162" s="75">
        <f t="shared" si="46"/>
        <v>44</v>
      </c>
      <c r="Y162" s="89">
        <f t="shared" si="51"/>
        <v>84.615384615384613</v>
      </c>
      <c r="Z162" s="78">
        <v>0</v>
      </c>
      <c r="AA162" s="75" t="s">
        <v>142</v>
      </c>
      <c r="AB162" s="75">
        <v>44</v>
      </c>
      <c r="AC162" s="89">
        <f t="shared" si="41"/>
        <v>84.615384615384613</v>
      </c>
      <c r="AD162" s="147"/>
      <c r="AE162" s="147"/>
      <c r="AF162" s="147"/>
      <c r="AG162" s="147"/>
      <c r="AH162" s="147"/>
      <c r="AI162" s="147"/>
      <c r="AJ162" s="33">
        <v>0</v>
      </c>
      <c r="AK162" s="179" t="s">
        <v>142</v>
      </c>
      <c r="AL162" s="172" t="s">
        <v>243</v>
      </c>
      <c r="AM162" s="110" t="s">
        <v>243</v>
      </c>
      <c r="AN162" s="110" t="s">
        <v>243</v>
      </c>
      <c r="AO162" s="110" t="s">
        <v>243</v>
      </c>
      <c r="AP162" s="33" t="s">
        <v>40</v>
      </c>
      <c r="AQ162" s="158" t="s">
        <v>40</v>
      </c>
    </row>
    <row r="163" spans="1:52" ht="12" hidden="1" customHeight="1">
      <c r="A163" s="14"/>
      <c r="B163" s="38" t="s">
        <v>178</v>
      </c>
      <c r="C163" s="54" t="s">
        <v>179</v>
      </c>
      <c r="D163" s="72">
        <v>2286</v>
      </c>
      <c r="E163" s="89">
        <f t="shared" si="47"/>
        <v>98.322580645161295</v>
      </c>
      <c r="F163" s="75">
        <v>10</v>
      </c>
      <c r="G163" s="89">
        <f t="shared" si="40"/>
        <v>250</v>
      </c>
      <c r="H163" s="75">
        <v>2</v>
      </c>
      <c r="I163" s="75" t="s">
        <v>142</v>
      </c>
      <c r="J163" s="75">
        <f t="shared" si="43"/>
        <v>2276</v>
      </c>
      <c r="K163" s="89">
        <f t="shared" si="48"/>
        <v>98.061180525635507</v>
      </c>
      <c r="L163" s="78">
        <v>0</v>
      </c>
      <c r="M163" s="75" t="s">
        <v>142</v>
      </c>
      <c r="N163" s="75">
        <v>86</v>
      </c>
      <c r="O163" s="89">
        <f t="shared" si="42"/>
        <v>245.71428571428572</v>
      </c>
      <c r="P163" s="75">
        <f t="shared" si="44"/>
        <v>86</v>
      </c>
      <c r="Q163" s="89">
        <f t="shared" si="38"/>
        <v>245.71428571428572</v>
      </c>
      <c r="R163" s="75">
        <f t="shared" si="45"/>
        <v>2362</v>
      </c>
      <c r="S163" s="89">
        <f t="shared" si="49"/>
        <v>100.25466893039049</v>
      </c>
      <c r="T163" s="75">
        <v>2320</v>
      </c>
      <c r="U163" s="89">
        <f t="shared" si="50"/>
        <v>100.12947777298231</v>
      </c>
      <c r="V163" s="75">
        <v>128</v>
      </c>
      <c r="W163" s="89">
        <f t="shared" si="52"/>
        <v>107.56302521008404</v>
      </c>
      <c r="X163" s="75">
        <f t="shared" si="46"/>
        <v>42</v>
      </c>
      <c r="Y163" s="89">
        <f t="shared" si="51"/>
        <v>107.69230769230769</v>
      </c>
      <c r="Z163" s="78">
        <v>0</v>
      </c>
      <c r="AA163" s="75" t="s">
        <v>142</v>
      </c>
      <c r="AB163" s="75">
        <v>42</v>
      </c>
      <c r="AC163" s="89">
        <f t="shared" si="41"/>
        <v>107.69230769230769</v>
      </c>
      <c r="AD163" s="147"/>
      <c r="AE163" s="147"/>
      <c r="AF163" s="147"/>
      <c r="AG163" s="147"/>
      <c r="AH163" s="147"/>
      <c r="AI163" s="147"/>
      <c r="AJ163" s="33">
        <v>0</v>
      </c>
      <c r="AK163" s="179" t="s">
        <v>142</v>
      </c>
      <c r="AL163" s="172" t="s">
        <v>243</v>
      </c>
      <c r="AM163" s="110" t="s">
        <v>243</v>
      </c>
      <c r="AN163" s="110" t="s">
        <v>243</v>
      </c>
      <c r="AO163" s="110" t="s">
        <v>243</v>
      </c>
      <c r="AP163" s="33" t="s">
        <v>40</v>
      </c>
      <c r="AQ163" s="158" t="s">
        <v>40</v>
      </c>
    </row>
    <row r="164" spans="1:52" s="13" customFormat="1" ht="12" hidden="1" customHeight="1">
      <c r="B164" s="38" t="s">
        <v>143</v>
      </c>
      <c r="C164" s="54" t="s">
        <v>157</v>
      </c>
      <c r="D164" s="72">
        <v>2125</v>
      </c>
      <c r="E164" s="89">
        <f t="shared" si="47"/>
        <v>95.807033363390431</v>
      </c>
      <c r="F164" s="75">
        <v>10</v>
      </c>
      <c r="G164" s="89">
        <f t="shared" si="40"/>
        <v>200</v>
      </c>
      <c r="H164" s="75">
        <v>2</v>
      </c>
      <c r="I164" s="89">
        <f>H164/H152*100</f>
        <v>200</v>
      </c>
      <c r="J164" s="75">
        <f t="shared" si="43"/>
        <v>2115</v>
      </c>
      <c r="K164" s="89">
        <f t="shared" si="48"/>
        <v>95.571622232263891</v>
      </c>
      <c r="L164" s="78">
        <v>0</v>
      </c>
      <c r="M164" s="75" t="s">
        <v>142</v>
      </c>
      <c r="N164" s="75">
        <v>34</v>
      </c>
      <c r="O164" s="89">
        <f t="shared" si="42"/>
        <v>21.935483870967744</v>
      </c>
      <c r="P164" s="75">
        <f t="shared" si="44"/>
        <v>34</v>
      </c>
      <c r="Q164" s="89">
        <f t="shared" si="38"/>
        <v>21.935483870967744</v>
      </c>
      <c r="R164" s="75">
        <f t="shared" si="45"/>
        <v>2149</v>
      </c>
      <c r="S164" s="89">
        <f t="shared" si="49"/>
        <v>90.751689189189193</v>
      </c>
      <c r="T164" s="75">
        <v>2106</v>
      </c>
      <c r="U164" s="89">
        <f t="shared" si="50"/>
        <v>90.58064516129032</v>
      </c>
      <c r="V164" s="75">
        <v>82</v>
      </c>
      <c r="W164" s="89">
        <f t="shared" si="52"/>
        <v>56.551724137931039</v>
      </c>
      <c r="X164" s="75">
        <f t="shared" si="46"/>
        <v>43</v>
      </c>
      <c r="Y164" s="89">
        <f t="shared" si="51"/>
        <v>100</v>
      </c>
      <c r="Z164" s="78">
        <v>0</v>
      </c>
      <c r="AA164" s="75" t="s">
        <v>142</v>
      </c>
      <c r="AB164" s="75">
        <v>43</v>
      </c>
      <c r="AC164" s="89">
        <f t="shared" si="41"/>
        <v>100</v>
      </c>
      <c r="AD164" s="147"/>
      <c r="AE164" s="147"/>
      <c r="AF164" s="147"/>
      <c r="AG164" s="147"/>
      <c r="AH164" s="147"/>
      <c r="AI164" s="147"/>
      <c r="AJ164" s="33">
        <v>0</v>
      </c>
      <c r="AK164" s="179" t="s">
        <v>142</v>
      </c>
      <c r="AL164" s="172" t="s">
        <v>243</v>
      </c>
      <c r="AM164" s="110" t="s">
        <v>243</v>
      </c>
      <c r="AN164" s="110" t="s">
        <v>243</v>
      </c>
      <c r="AO164" s="110" t="s">
        <v>243</v>
      </c>
      <c r="AP164" s="33" t="s">
        <v>40</v>
      </c>
      <c r="AQ164" s="158" t="s">
        <v>40</v>
      </c>
      <c r="AR164" s="15"/>
      <c r="AS164" s="15"/>
      <c r="AT164" s="15"/>
      <c r="AU164" s="15"/>
      <c r="AV164" s="15"/>
      <c r="AW164" s="15"/>
      <c r="AX164" s="15"/>
      <c r="AY164" s="15"/>
      <c r="AZ164" s="15"/>
    </row>
    <row r="165" spans="1:52" s="13" customFormat="1" ht="12" hidden="1" customHeight="1">
      <c r="B165" s="39" t="s">
        <v>144</v>
      </c>
      <c r="C165" s="54" t="s">
        <v>13</v>
      </c>
      <c r="D165" s="73">
        <v>2412</v>
      </c>
      <c r="E165" s="93">
        <f t="shared" si="47"/>
        <v>97.572815533980588</v>
      </c>
      <c r="F165" s="76">
        <v>10</v>
      </c>
      <c r="G165" s="93">
        <f t="shared" si="40"/>
        <v>166.66666666666669</v>
      </c>
      <c r="H165" s="76">
        <v>2</v>
      </c>
      <c r="I165" s="93">
        <f t="shared" ref="I165:I172" si="53">H165/H153*100</f>
        <v>100</v>
      </c>
      <c r="J165" s="76">
        <f t="shared" si="43"/>
        <v>2402</v>
      </c>
      <c r="K165" s="93">
        <f t="shared" si="48"/>
        <v>97.404703974047038</v>
      </c>
      <c r="L165" s="79">
        <v>17</v>
      </c>
      <c r="M165" s="79">
        <v>0</v>
      </c>
      <c r="N165" s="78">
        <v>0</v>
      </c>
      <c r="O165" s="76" t="s">
        <v>142</v>
      </c>
      <c r="P165" s="76">
        <f t="shared" si="44"/>
        <v>-17</v>
      </c>
      <c r="Q165" s="93" t="s">
        <v>40</v>
      </c>
      <c r="R165" s="76">
        <f t="shared" si="45"/>
        <v>2385</v>
      </c>
      <c r="S165" s="93">
        <f t="shared" si="49"/>
        <v>94.755661501787841</v>
      </c>
      <c r="T165" s="76">
        <v>2346</v>
      </c>
      <c r="U165" s="93">
        <f t="shared" si="50"/>
        <v>95.018226002430126</v>
      </c>
      <c r="V165" s="76">
        <v>137</v>
      </c>
      <c r="W165" s="93">
        <f t="shared" si="52"/>
        <v>100</v>
      </c>
      <c r="X165" s="76">
        <f t="shared" si="46"/>
        <v>39</v>
      </c>
      <c r="Y165" s="93">
        <f t="shared" si="51"/>
        <v>81.25</v>
      </c>
      <c r="Z165" s="78">
        <v>0</v>
      </c>
      <c r="AA165" s="76" t="s">
        <v>142</v>
      </c>
      <c r="AB165" s="76">
        <v>39</v>
      </c>
      <c r="AC165" s="93">
        <f t="shared" si="41"/>
        <v>81.25</v>
      </c>
      <c r="AD165" s="148"/>
      <c r="AE165" s="148"/>
      <c r="AF165" s="148"/>
      <c r="AG165" s="148"/>
      <c r="AH165" s="148"/>
      <c r="AI165" s="148"/>
      <c r="AJ165" s="126">
        <v>17</v>
      </c>
      <c r="AK165" s="154">
        <f>AJ165/AJ153*100</f>
        <v>100</v>
      </c>
      <c r="AL165" s="173" t="s">
        <v>243</v>
      </c>
      <c r="AM165" s="174" t="s">
        <v>243</v>
      </c>
      <c r="AN165" s="174" t="s">
        <v>243</v>
      </c>
      <c r="AO165" s="174" t="s">
        <v>243</v>
      </c>
      <c r="AP165" s="126" t="s">
        <v>40</v>
      </c>
      <c r="AQ165" s="159" t="s">
        <v>40</v>
      </c>
      <c r="AR165" s="15"/>
      <c r="AS165" s="15"/>
      <c r="AT165" s="15"/>
      <c r="AU165" s="15"/>
      <c r="AV165" s="15"/>
      <c r="AW165" s="15"/>
      <c r="AX165" s="15"/>
      <c r="AY165" s="15"/>
      <c r="AZ165" s="15"/>
    </row>
    <row r="166" spans="1:52" s="13" customFormat="1" ht="12" hidden="1" customHeight="1">
      <c r="B166" s="37" t="s">
        <v>180</v>
      </c>
      <c r="C166" s="55" t="s">
        <v>181</v>
      </c>
      <c r="D166" s="74">
        <v>2445</v>
      </c>
      <c r="E166" s="95">
        <f t="shared" si="47"/>
        <v>100.04091653027822</v>
      </c>
      <c r="F166" s="77">
        <v>10</v>
      </c>
      <c r="G166" s="95">
        <f t="shared" si="40"/>
        <v>142.85714285714286</v>
      </c>
      <c r="H166" s="77">
        <v>2</v>
      </c>
      <c r="I166" s="95">
        <f t="shared" si="53"/>
        <v>66.666666666666657</v>
      </c>
      <c r="J166" s="77">
        <f t="shared" si="43"/>
        <v>2435</v>
      </c>
      <c r="K166" s="95">
        <f t="shared" si="48"/>
        <v>99.917931883463268</v>
      </c>
      <c r="L166" s="78">
        <v>34</v>
      </c>
      <c r="M166" s="78">
        <v>0</v>
      </c>
      <c r="N166" s="80">
        <v>0</v>
      </c>
      <c r="O166" s="77" t="s">
        <v>142</v>
      </c>
      <c r="P166" s="77">
        <f t="shared" si="44"/>
        <v>-34</v>
      </c>
      <c r="Q166" s="95" t="s">
        <v>40</v>
      </c>
      <c r="R166" s="77">
        <f t="shared" si="45"/>
        <v>2401</v>
      </c>
      <c r="S166" s="95">
        <f t="shared" si="49"/>
        <v>97.840260798696008</v>
      </c>
      <c r="T166" s="77">
        <v>2369</v>
      </c>
      <c r="U166" s="95">
        <f t="shared" si="50"/>
        <v>98.095238095238088</v>
      </c>
      <c r="V166" s="77">
        <v>95</v>
      </c>
      <c r="W166" s="95">
        <f t="shared" si="52"/>
        <v>95</v>
      </c>
      <c r="X166" s="77">
        <f t="shared" si="46"/>
        <v>32</v>
      </c>
      <c r="Y166" s="95">
        <f t="shared" si="51"/>
        <v>82.051282051282044</v>
      </c>
      <c r="Z166" s="80">
        <v>0</v>
      </c>
      <c r="AA166" s="75" t="s">
        <v>142</v>
      </c>
      <c r="AB166" s="77">
        <v>32</v>
      </c>
      <c r="AC166" s="95">
        <f t="shared" si="41"/>
        <v>82.051282051282044</v>
      </c>
      <c r="AD166" s="149"/>
      <c r="AE166" s="149"/>
      <c r="AF166" s="149"/>
      <c r="AG166" s="149"/>
      <c r="AH166" s="149"/>
      <c r="AI166" s="149"/>
      <c r="AJ166" s="30">
        <v>34</v>
      </c>
      <c r="AK166" s="43">
        <f>AJ166/AJ154*100</f>
        <v>200</v>
      </c>
      <c r="AL166" s="175" t="s">
        <v>243</v>
      </c>
      <c r="AM166" s="169" t="s">
        <v>243</v>
      </c>
      <c r="AN166" s="169" t="s">
        <v>243</v>
      </c>
      <c r="AO166" s="169" t="s">
        <v>243</v>
      </c>
      <c r="AP166" s="30" t="s">
        <v>40</v>
      </c>
      <c r="AQ166" s="160" t="s">
        <v>40</v>
      </c>
      <c r="AR166" s="15"/>
      <c r="AS166" s="15"/>
      <c r="AT166" s="15"/>
      <c r="AU166" s="15"/>
      <c r="AV166" s="15"/>
      <c r="AW166" s="15"/>
      <c r="AX166" s="15"/>
      <c r="AY166" s="15"/>
      <c r="AZ166" s="15"/>
    </row>
    <row r="167" spans="1:52" s="13" customFormat="1" ht="12" hidden="1" customHeight="1">
      <c r="B167" s="38" t="s">
        <v>147</v>
      </c>
      <c r="C167" s="54" t="s">
        <v>11</v>
      </c>
      <c r="D167" s="72">
        <v>2515</v>
      </c>
      <c r="E167" s="89">
        <f t="shared" si="47"/>
        <v>99.171924290220829</v>
      </c>
      <c r="F167" s="75">
        <v>10</v>
      </c>
      <c r="G167" s="89">
        <f t="shared" si="40"/>
        <v>166.66666666666669</v>
      </c>
      <c r="H167" s="75">
        <v>2</v>
      </c>
      <c r="I167" s="89">
        <f t="shared" si="53"/>
        <v>100</v>
      </c>
      <c r="J167" s="75">
        <f t="shared" si="43"/>
        <v>2505</v>
      </c>
      <c r="K167" s="89">
        <f t="shared" si="48"/>
        <v>99.011857707509876</v>
      </c>
      <c r="L167" s="78">
        <v>0</v>
      </c>
      <c r="M167" s="75" t="s">
        <v>142</v>
      </c>
      <c r="N167" s="75">
        <v>17</v>
      </c>
      <c r="O167" s="89">
        <f>N167/N155*100</f>
        <v>50</v>
      </c>
      <c r="P167" s="75">
        <f t="shared" si="44"/>
        <v>17</v>
      </c>
      <c r="Q167" s="89">
        <f t="shared" si="38"/>
        <v>50</v>
      </c>
      <c r="R167" s="75">
        <f t="shared" si="45"/>
        <v>2522</v>
      </c>
      <c r="S167" s="89">
        <f t="shared" si="49"/>
        <v>98.361934477379094</v>
      </c>
      <c r="T167" s="75">
        <v>2491</v>
      </c>
      <c r="U167" s="89">
        <f t="shared" si="50"/>
        <v>98.770816812053937</v>
      </c>
      <c r="V167" s="75">
        <v>99</v>
      </c>
      <c r="W167" s="89">
        <f t="shared" si="52"/>
        <v>126.92307692307692</v>
      </c>
      <c r="X167" s="75">
        <f t="shared" si="46"/>
        <v>31</v>
      </c>
      <c r="Y167" s="89">
        <f t="shared" si="51"/>
        <v>73.80952380952381</v>
      </c>
      <c r="Z167" s="78">
        <v>0</v>
      </c>
      <c r="AA167" s="75" t="s">
        <v>142</v>
      </c>
      <c r="AB167" s="75">
        <v>31</v>
      </c>
      <c r="AC167" s="89">
        <f t="shared" si="41"/>
        <v>73.80952380952381</v>
      </c>
      <c r="AD167" s="147"/>
      <c r="AE167" s="147"/>
      <c r="AF167" s="147"/>
      <c r="AG167" s="147"/>
      <c r="AH167" s="147"/>
      <c r="AI167" s="147"/>
      <c r="AJ167" s="33">
        <v>0</v>
      </c>
      <c r="AK167" s="179" t="s">
        <v>142</v>
      </c>
      <c r="AL167" s="172" t="s">
        <v>243</v>
      </c>
      <c r="AM167" s="110" t="s">
        <v>243</v>
      </c>
      <c r="AN167" s="110" t="s">
        <v>243</v>
      </c>
      <c r="AO167" s="110" t="s">
        <v>243</v>
      </c>
      <c r="AP167" s="33" t="s">
        <v>40</v>
      </c>
      <c r="AQ167" s="158" t="s">
        <v>40</v>
      </c>
      <c r="AR167" s="15"/>
      <c r="AS167" s="15"/>
      <c r="AT167" s="15"/>
      <c r="AU167" s="15"/>
      <c r="AV167" s="15"/>
      <c r="AW167" s="15"/>
      <c r="AX167" s="15"/>
      <c r="AY167" s="15"/>
      <c r="AZ167" s="15"/>
    </row>
    <row r="168" spans="1:52" s="13" customFormat="1" ht="12" hidden="1" customHeight="1">
      <c r="B168" s="38" t="s">
        <v>148</v>
      </c>
      <c r="C168" s="54" t="s">
        <v>3</v>
      </c>
      <c r="D168" s="72">
        <v>2331</v>
      </c>
      <c r="E168" s="89">
        <f t="shared" si="47"/>
        <v>97.125</v>
      </c>
      <c r="F168" s="75">
        <v>10</v>
      </c>
      <c r="G168" s="89">
        <f t="shared" si="40"/>
        <v>142.85714285714286</v>
      </c>
      <c r="H168" s="75">
        <v>2</v>
      </c>
      <c r="I168" s="89">
        <f t="shared" si="53"/>
        <v>66.666666666666657</v>
      </c>
      <c r="J168" s="75">
        <f t="shared" si="43"/>
        <v>2321</v>
      </c>
      <c r="K168" s="89">
        <f t="shared" si="48"/>
        <v>96.991224404513162</v>
      </c>
      <c r="L168" s="78">
        <v>0</v>
      </c>
      <c r="M168" s="75" t="s">
        <v>142</v>
      </c>
      <c r="N168" s="75">
        <v>68</v>
      </c>
      <c r="O168" s="89">
        <f>N168/N156*100</f>
        <v>98.550724637681171</v>
      </c>
      <c r="P168" s="75">
        <f t="shared" si="44"/>
        <v>68</v>
      </c>
      <c r="Q168" s="89">
        <f t="shared" si="38"/>
        <v>98.550724637681171</v>
      </c>
      <c r="R168" s="75">
        <f t="shared" si="45"/>
        <v>2389</v>
      </c>
      <c r="S168" s="89">
        <f t="shared" si="49"/>
        <v>97.034930950446793</v>
      </c>
      <c r="T168" s="75">
        <v>2358</v>
      </c>
      <c r="U168" s="89">
        <f t="shared" si="50"/>
        <v>97.558957385188251</v>
      </c>
      <c r="V168" s="75">
        <v>81</v>
      </c>
      <c r="W168" s="89">
        <f t="shared" si="52"/>
        <v>119.11764705882352</v>
      </c>
      <c r="X168" s="75">
        <f t="shared" si="46"/>
        <v>31</v>
      </c>
      <c r="Y168" s="89">
        <f t="shared" si="51"/>
        <v>68.888888888888886</v>
      </c>
      <c r="Z168" s="78">
        <v>0</v>
      </c>
      <c r="AA168" s="75" t="s">
        <v>142</v>
      </c>
      <c r="AB168" s="75">
        <v>31</v>
      </c>
      <c r="AC168" s="89">
        <f t="shared" si="41"/>
        <v>68.888888888888886</v>
      </c>
      <c r="AD168" s="147"/>
      <c r="AE168" s="147"/>
      <c r="AF168" s="147"/>
      <c r="AG168" s="147"/>
      <c r="AH168" s="147"/>
      <c r="AI168" s="147"/>
      <c r="AJ168" s="33">
        <v>0</v>
      </c>
      <c r="AK168" s="179" t="s">
        <v>142</v>
      </c>
      <c r="AL168" s="172" t="s">
        <v>243</v>
      </c>
      <c r="AM168" s="110" t="s">
        <v>243</v>
      </c>
      <c r="AN168" s="110" t="s">
        <v>243</v>
      </c>
      <c r="AO168" s="110" t="s">
        <v>243</v>
      </c>
      <c r="AP168" s="33" t="s">
        <v>40</v>
      </c>
      <c r="AQ168" s="158" t="s">
        <v>40</v>
      </c>
      <c r="AR168" s="15"/>
      <c r="AS168" s="15"/>
      <c r="AT168" s="15"/>
      <c r="AU168" s="15"/>
      <c r="AV168" s="15"/>
      <c r="AW168" s="15"/>
      <c r="AX168" s="15"/>
      <c r="AY168" s="15"/>
      <c r="AZ168" s="15"/>
    </row>
    <row r="169" spans="1:52" s="13" customFormat="1" ht="12" hidden="1" customHeight="1">
      <c r="B169" s="38" t="s">
        <v>149</v>
      </c>
      <c r="C169" s="54" t="s">
        <v>160</v>
      </c>
      <c r="D169" s="72">
        <v>2301</v>
      </c>
      <c r="E169" s="89">
        <f t="shared" si="47"/>
        <v>101.0540184453228</v>
      </c>
      <c r="F169" s="75">
        <v>10</v>
      </c>
      <c r="G169" s="89">
        <f t="shared" si="40"/>
        <v>200</v>
      </c>
      <c r="H169" s="75">
        <v>2</v>
      </c>
      <c r="I169" s="89">
        <f t="shared" si="53"/>
        <v>200</v>
      </c>
      <c r="J169" s="75">
        <f t="shared" si="43"/>
        <v>2291</v>
      </c>
      <c r="K169" s="89">
        <f t="shared" si="48"/>
        <v>100.83626760563379</v>
      </c>
      <c r="L169" s="78">
        <v>0</v>
      </c>
      <c r="M169" s="75" t="s">
        <v>142</v>
      </c>
      <c r="N169" s="75">
        <v>17</v>
      </c>
      <c r="O169" s="89">
        <f>N169/N157*100</f>
        <v>20.238095238095237</v>
      </c>
      <c r="P169" s="75">
        <f t="shared" si="44"/>
        <v>17</v>
      </c>
      <c r="Q169" s="89">
        <f t="shared" si="38"/>
        <v>20.238095238095237</v>
      </c>
      <c r="R169" s="75">
        <f t="shared" si="45"/>
        <v>2308</v>
      </c>
      <c r="S169" s="89">
        <f t="shared" si="49"/>
        <v>97.962648556876061</v>
      </c>
      <c r="T169" s="75">
        <v>2287</v>
      </c>
      <c r="U169" s="89">
        <f t="shared" si="50"/>
        <v>99.047206582936326</v>
      </c>
      <c r="V169" s="75">
        <v>79</v>
      </c>
      <c r="W169" s="89">
        <f t="shared" si="52"/>
        <v>97.53086419753086</v>
      </c>
      <c r="X169" s="75">
        <f t="shared" si="46"/>
        <v>21</v>
      </c>
      <c r="Y169" s="89">
        <f t="shared" si="51"/>
        <v>44.680851063829785</v>
      </c>
      <c r="Z169" s="78">
        <v>0</v>
      </c>
      <c r="AA169" s="75" t="s">
        <v>142</v>
      </c>
      <c r="AB169" s="75">
        <v>21</v>
      </c>
      <c r="AC169" s="89">
        <f t="shared" si="41"/>
        <v>44.680851063829785</v>
      </c>
      <c r="AD169" s="147"/>
      <c r="AE169" s="147"/>
      <c r="AF169" s="147"/>
      <c r="AG169" s="147"/>
      <c r="AH169" s="147"/>
      <c r="AI169" s="147"/>
      <c r="AJ169" s="33">
        <v>0</v>
      </c>
      <c r="AK169" s="179" t="s">
        <v>142</v>
      </c>
      <c r="AL169" s="172" t="s">
        <v>243</v>
      </c>
      <c r="AM169" s="110" t="s">
        <v>243</v>
      </c>
      <c r="AN169" s="110" t="s">
        <v>243</v>
      </c>
      <c r="AO169" s="110" t="s">
        <v>243</v>
      </c>
      <c r="AP169" s="33" t="s">
        <v>40</v>
      </c>
      <c r="AQ169" s="158" t="s">
        <v>40</v>
      </c>
      <c r="AR169" s="15"/>
      <c r="AS169" s="15"/>
      <c r="AT169" s="15"/>
      <c r="AU169" s="15"/>
      <c r="AV169" s="15"/>
      <c r="AW169" s="15"/>
      <c r="AX169" s="15"/>
      <c r="AY169" s="15"/>
      <c r="AZ169" s="15"/>
    </row>
    <row r="170" spans="1:52" s="13" customFormat="1" ht="12" hidden="1" customHeight="1">
      <c r="B170" s="38" t="s">
        <v>150</v>
      </c>
      <c r="C170" s="54" t="s">
        <v>161</v>
      </c>
      <c r="D170" s="72">
        <v>2203</v>
      </c>
      <c r="E170" s="89">
        <f t="shared" si="47"/>
        <v>99.548124717577949</v>
      </c>
      <c r="F170" s="75">
        <v>10</v>
      </c>
      <c r="G170" s="89">
        <f t="shared" si="40"/>
        <v>200</v>
      </c>
      <c r="H170" s="75">
        <v>2</v>
      </c>
      <c r="I170" s="89">
        <f t="shared" si="53"/>
        <v>200</v>
      </c>
      <c r="J170" s="75">
        <f t="shared" si="43"/>
        <v>2193</v>
      </c>
      <c r="K170" s="89">
        <f t="shared" si="48"/>
        <v>99.320652173913047</v>
      </c>
      <c r="L170" s="78">
        <v>0</v>
      </c>
      <c r="M170" s="75" t="s">
        <v>142</v>
      </c>
      <c r="N170" s="78">
        <v>0</v>
      </c>
      <c r="O170" s="75" t="s">
        <v>142</v>
      </c>
      <c r="P170" s="75">
        <f t="shared" si="44"/>
        <v>0</v>
      </c>
      <c r="Q170" s="75" t="s">
        <v>142</v>
      </c>
      <c r="R170" s="75">
        <f t="shared" si="45"/>
        <v>2193</v>
      </c>
      <c r="S170" s="89">
        <f t="shared" si="49"/>
        <v>98.561797752808985</v>
      </c>
      <c r="T170" s="75">
        <v>2175</v>
      </c>
      <c r="U170" s="89">
        <f t="shared" si="50"/>
        <v>99.679193400549963</v>
      </c>
      <c r="V170" s="75">
        <v>117</v>
      </c>
      <c r="W170" s="89">
        <f t="shared" si="52"/>
        <v>112.5</v>
      </c>
      <c r="X170" s="75">
        <f t="shared" si="46"/>
        <v>18</v>
      </c>
      <c r="Y170" s="89">
        <f t="shared" si="51"/>
        <v>41.860465116279073</v>
      </c>
      <c r="Z170" s="78">
        <v>0</v>
      </c>
      <c r="AA170" s="75" t="s">
        <v>142</v>
      </c>
      <c r="AB170" s="75">
        <v>18</v>
      </c>
      <c r="AC170" s="89">
        <f t="shared" si="41"/>
        <v>41.860465116279073</v>
      </c>
      <c r="AD170" s="147"/>
      <c r="AE170" s="147"/>
      <c r="AF170" s="147"/>
      <c r="AG170" s="147"/>
      <c r="AH170" s="147"/>
      <c r="AI170" s="147"/>
      <c r="AJ170" s="33">
        <v>0</v>
      </c>
      <c r="AK170" s="179" t="s">
        <v>142</v>
      </c>
      <c r="AL170" s="172" t="s">
        <v>243</v>
      </c>
      <c r="AM170" s="110" t="s">
        <v>243</v>
      </c>
      <c r="AN170" s="110" t="s">
        <v>243</v>
      </c>
      <c r="AO170" s="110" t="s">
        <v>243</v>
      </c>
      <c r="AP170" s="33" t="s">
        <v>40</v>
      </c>
      <c r="AQ170" s="158" t="s">
        <v>40</v>
      </c>
      <c r="AR170" s="15"/>
      <c r="AS170" s="15"/>
      <c r="AT170" s="15"/>
      <c r="AU170" s="15"/>
      <c r="AV170" s="15"/>
      <c r="AW170" s="15"/>
      <c r="AX170" s="15"/>
      <c r="AY170" s="15"/>
      <c r="AZ170" s="15"/>
    </row>
    <row r="171" spans="1:52" ht="12" hidden="1" customHeight="1">
      <c r="A171" s="14"/>
      <c r="B171" s="38" t="s">
        <v>151</v>
      </c>
      <c r="C171" s="54" t="s">
        <v>6</v>
      </c>
      <c r="D171" s="72">
        <v>2134</v>
      </c>
      <c r="E171" s="89">
        <f t="shared" si="47"/>
        <v>96.126126126126124</v>
      </c>
      <c r="F171" s="75">
        <v>10</v>
      </c>
      <c r="G171" s="89">
        <f t="shared" si="40"/>
        <v>200</v>
      </c>
      <c r="H171" s="75">
        <v>2</v>
      </c>
      <c r="I171" s="89">
        <f t="shared" si="53"/>
        <v>200</v>
      </c>
      <c r="J171" s="75">
        <f t="shared" si="43"/>
        <v>2124</v>
      </c>
      <c r="K171" s="89">
        <f t="shared" si="48"/>
        <v>95.891647855530465</v>
      </c>
      <c r="L171" s="78">
        <v>0</v>
      </c>
      <c r="M171" s="75" t="s">
        <v>142</v>
      </c>
      <c r="N171" s="75">
        <v>85</v>
      </c>
      <c r="O171" s="89">
        <f t="shared" ref="O171:O176" si="54">N171/N159*100</f>
        <v>55.555555555555557</v>
      </c>
      <c r="P171" s="75">
        <f t="shared" si="44"/>
        <v>85</v>
      </c>
      <c r="Q171" s="89">
        <f t="shared" si="38"/>
        <v>55.555555555555557</v>
      </c>
      <c r="R171" s="75">
        <f t="shared" si="45"/>
        <v>2209</v>
      </c>
      <c r="S171" s="89">
        <f t="shared" si="49"/>
        <v>93.285472972972968</v>
      </c>
      <c r="T171" s="75">
        <v>2188</v>
      </c>
      <c r="U171" s="89">
        <f t="shared" si="50"/>
        <v>94.148020654044757</v>
      </c>
      <c r="V171" s="75">
        <v>92</v>
      </c>
      <c r="W171" s="89">
        <f t="shared" si="52"/>
        <v>76.033057851239676</v>
      </c>
      <c r="X171" s="75">
        <f t="shared" si="46"/>
        <v>21</v>
      </c>
      <c r="Y171" s="89">
        <f t="shared" si="51"/>
        <v>47.727272727272727</v>
      </c>
      <c r="Z171" s="78">
        <v>0</v>
      </c>
      <c r="AA171" s="75" t="s">
        <v>142</v>
      </c>
      <c r="AB171" s="75">
        <v>21</v>
      </c>
      <c r="AC171" s="89">
        <f t="shared" si="41"/>
        <v>47.727272727272727</v>
      </c>
      <c r="AD171" s="147"/>
      <c r="AE171" s="147"/>
      <c r="AF171" s="147"/>
      <c r="AG171" s="147"/>
      <c r="AH171" s="147"/>
      <c r="AI171" s="147"/>
      <c r="AJ171" s="33">
        <v>0</v>
      </c>
      <c r="AK171" s="179" t="s">
        <v>142</v>
      </c>
      <c r="AL171" s="172" t="s">
        <v>243</v>
      </c>
      <c r="AM171" s="110" t="s">
        <v>243</v>
      </c>
      <c r="AN171" s="110" t="s">
        <v>243</v>
      </c>
      <c r="AO171" s="110" t="s">
        <v>243</v>
      </c>
      <c r="AP171" s="33" t="s">
        <v>40</v>
      </c>
      <c r="AQ171" s="158" t="s">
        <v>40</v>
      </c>
    </row>
    <row r="172" spans="1:52" ht="12" hidden="1" customHeight="1">
      <c r="A172" s="14"/>
      <c r="B172" s="38" t="s">
        <v>152</v>
      </c>
      <c r="C172" s="54" t="s">
        <v>7</v>
      </c>
      <c r="D172" s="72">
        <v>2219</v>
      </c>
      <c r="E172" s="89">
        <f t="shared" si="47"/>
        <v>97.111597374179425</v>
      </c>
      <c r="F172" s="75">
        <v>10</v>
      </c>
      <c r="G172" s="89">
        <f t="shared" si="40"/>
        <v>200</v>
      </c>
      <c r="H172" s="75">
        <v>2</v>
      </c>
      <c r="I172" s="89">
        <f t="shared" si="53"/>
        <v>200</v>
      </c>
      <c r="J172" s="75">
        <f t="shared" si="43"/>
        <v>2209</v>
      </c>
      <c r="K172" s="89">
        <f t="shared" si="48"/>
        <v>96.885964912280699</v>
      </c>
      <c r="L172" s="78">
        <v>0</v>
      </c>
      <c r="M172" s="75" t="s">
        <v>142</v>
      </c>
      <c r="N172" s="75">
        <v>171</v>
      </c>
      <c r="O172" s="89">
        <f t="shared" si="54"/>
        <v>123.91304347826086</v>
      </c>
      <c r="P172" s="75">
        <f t="shared" si="44"/>
        <v>171</v>
      </c>
      <c r="Q172" s="89">
        <f t="shared" si="38"/>
        <v>123.91304347826086</v>
      </c>
      <c r="R172" s="75">
        <f t="shared" si="45"/>
        <v>2380</v>
      </c>
      <c r="S172" s="89">
        <f t="shared" si="49"/>
        <v>98.428453267162936</v>
      </c>
      <c r="T172" s="75">
        <v>2360</v>
      </c>
      <c r="U172" s="89">
        <f t="shared" si="50"/>
        <v>100.29749256268595</v>
      </c>
      <c r="V172" s="75">
        <v>118</v>
      </c>
      <c r="W172" s="89">
        <f t="shared" si="52"/>
        <v>135.63218390804596</v>
      </c>
      <c r="X172" s="75">
        <f t="shared" si="46"/>
        <v>20</v>
      </c>
      <c r="Y172" s="89">
        <f t="shared" si="51"/>
        <v>30.76923076923077</v>
      </c>
      <c r="Z172" s="78">
        <v>0</v>
      </c>
      <c r="AA172" s="75" t="s">
        <v>142</v>
      </c>
      <c r="AB172" s="75">
        <v>20</v>
      </c>
      <c r="AC172" s="89">
        <f t="shared" si="41"/>
        <v>30.76923076923077</v>
      </c>
      <c r="AD172" s="147"/>
      <c r="AE172" s="147"/>
      <c r="AF172" s="147"/>
      <c r="AG172" s="147"/>
      <c r="AH172" s="147"/>
      <c r="AI172" s="147"/>
      <c r="AJ172" s="33">
        <v>0</v>
      </c>
      <c r="AK172" s="179" t="s">
        <v>142</v>
      </c>
      <c r="AL172" s="172" t="s">
        <v>243</v>
      </c>
      <c r="AM172" s="110" t="s">
        <v>243</v>
      </c>
      <c r="AN172" s="110" t="s">
        <v>243</v>
      </c>
      <c r="AO172" s="110" t="s">
        <v>243</v>
      </c>
      <c r="AP172" s="33" t="s">
        <v>40</v>
      </c>
      <c r="AQ172" s="158" t="s">
        <v>40</v>
      </c>
    </row>
    <row r="173" spans="1:52" ht="12" hidden="1" customHeight="1">
      <c r="A173" s="14"/>
      <c r="B173" s="38" t="s">
        <v>153</v>
      </c>
      <c r="C173" s="54" t="s">
        <v>8</v>
      </c>
      <c r="D173" s="72">
        <v>2162</v>
      </c>
      <c r="E173" s="89">
        <f t="shared" si="47"/>
        <v>95.918367346938766</v>
      </c>
      <c r="F173" s="75">
        <v>10</v>
      </c>
      <c r="G173" s="89">
        <f t="shared" si="40"/>
        <v>250</v>
      </c>
      <c r="H173" s="75">
        <v>2</v>
      </c>
      <c r="I173" s="75" t="s">
        <v>142</v>
      </c>
      <c r="J173" s="75">
        <f t="shared" si="43"/>
        <v>2152</v>
      </c>
      <c r="K173" s="89">
        <f t="shared" si="48"/>
        <v>95.644444444444446</v>
      </c>
      <c r="L173" s="78">
        <v>0</v>
      </c>
      <c r="M173" s="75" t="s">
        <v>142</v>
      </c>
      <c r="N173" s="75">
        <v>171</v>
      </c>
      <c r="O173" s="89">
        <f t="shared" si="54"/>
        <v>83.82352941176471</v>
      </c>
      <c r="P173" s="75">
        <f t="shared" si="44"/>
        <v>171</v>
      </c>
      <c r="Q173" s="89">
        <f t="shared" si="38"/>
        <v>83.82352941176471</v>
      </c>
      <c r="R173" s="75">
        <f t="shared" si="45"/>
        <v>2323</v>
      </c>
      <c r="S173" s="89">
        <f t="shared" si="49"/>
        <v>94.661776691116543</v>
      </c>
      <c r="T173" s="75">
        <v>2299</v>
      </c>
      <c r="U173" s="89">
        <f t="shared" si="50"/>
        <v>95.433789954337897</v>
      </c>
      <c r="V173" s="75">
        <v>124</v>
      </c>
      <c r="W173" s="89">
        <f t="shared" si="52"/>
        <v>134.78260869565219</v>
      </c>
      <c r="X173" s="75">
        <f t="shared" si="46"/>
        <v>24</v>
      </c>
      <c r="Y173" s="89">
        <f t="shared" si="51"/>
        <v>53.333333333333336</v>
      </c>
      <c r="Z173" s="78">
        <v>0</v>
      </c>
      <c r="AA173" s="75" t="s">
        <v>142</v>
      </c>
      <c r="AB173" s="75">
        <v>24</v>
      </c>
      <c r="AC173" s="89">
        <f t="shared" si="41"/>
        <v>53.333333333333336</v>
      </c>
      <c r="AD173" s="147"/>
      <c r="AE173" s="147"/>
      <c r="AF173" s="147"/>
      <c r="AG173" s="147"/>
      <c r="AH173" s="147"/>
      <c r="AI173" s="147"/>
      <c r="AJ173" s="33">
        <v>0</v>
      </c>
      <c r="AK173" s="179" t="s">
        <v>142</v>
      </c>
      <c r="AL173" s="172" t="s">
        <v>243</v>
      </c>
      <c r="AM173" s="110" t="s">
        <v>243</v>
      </c>
      <c r="AN173" s="110" t="s">
        <v>243</v>
      </c>
      <c r="AO173" s="110" t="s">
        <v>243</v>
      </c>
      <c r="AP173" s="33" t="s">
        <v>40</v>
      </c>
      <c r="AQ173" s="158" t="s">
        <v>40</v>
      </c>
    </row>
    <row r="174" spans="1:52" ht="12" hidden="1" customHeight="1">
      <c r="A174" s="14"/>
      <c r="B174" s="38" t="s">
        <v>154</v>
      </c>
      <c r="C174" s="54" t="s">
        <v>9</v>
      </c>
      <c r="D174" s="72">
        <v>2227</v>
      </c>
      <c r="E174" s="89">
        <f t="shared" si="47"/>
        <v>95.784946236559136</v>
      </c>
      <c r="F174" s="75">
        <v>10</v>
      </c>
      <c r="G174" s="89">
        <f t="shared" si="40"/>
        <v>200</v>
      </c>
      <c r="H174" s="75">
        <v>2</v>
      </c>
      <c r="I174" s="89">
        <f t="shared" ref="I174:I213" si="55">H174/H162*100</f>
        <v>200</v>
      </c>
      <c r="J174" s="75">
        <f t="shared" si="43"/>
        <v>2217</v>
      </c>
      <c r="K174" s="89">
        <f t="shared" si="48"/>
        <v>95.560344827586206</v>
      </c>
      <c r="L174" s="78">
        <v>0</v>
      </c>
      <c r="M174" s="75" t="s">
        <v>142</v>
      </c>
      <c r="N174" s="75">
        <v>34</v>
      </c>
      <c r="O174" s="89">
        <f t="shared" si="54"/>
        <v>66.666666666666657</v>
      </c>
      <c r="P174" s="75">
        <f t="shared" si="44"/>
        <v>34</v>
      </c>
      <c r="Q174" s="89">
        <f t="shared" si="38"/>
        <v>66.666666666666657</v>
      </c>
      <c r="R174" s="75">
        <f t="shared" si="45"/>
        <v>2251</v>
      </c>
      <c r="S174" s="89">
        <f t="shared" si="49"/>
        <v>94.938844369464363</v>
      </c>
      <c r="T174" s="75">
        <v>2228</v>
      </c>
      <c r="U174" s="89">
        <f t="shared" si="50"/>
        <v>95.745595186935972</v>
      </c>
      <c r="V174" s="75">
        <v>128</v>
      </c>
      <c r="W174" s="89">
        <f t="shared" si="52"/>
        <v>83.116883116883116</v>
      </c>
      <c r="X174" s="75">
        <f t="shared" si="46"/>
        <v>23</v>
      </c>
      <c r="Y174" s="89">
        <f t="shared" si="51"/>
        <v>52.272727272727273</v>
      </c>
      <c r="Z174" s="78">
        <v>0</v>
      </c>
      <c r="AA174" s="75" t="s">
        <v>142</v>
      </c>
      <c r="AB174" s="75">
        <v>23</v>
      </c>
      <c r="AC174" s="89">
        <f t="shared" si="41"/>
        <v>52.272727272727273</v>
      </c>
      <c r="AD174" s="147"/>
      <c r="AE174" s="147"/>
      <c r="AF174" s="147"/>
      <c r="AG174" s="147"/>
      <c r="AH174" s="147"/>
      <c r="AI174" s="147"/>
      <c r="AJ174" s="33">
        <v>0</v>
      </c>
      <c r="AK174" s="179" t="s">
        <v>142</v>
      </c>
      <c r="AL174" s="172" t="s">
        <v>243</v>
      </c>
      <c r="AM174" s="110" t="s">
        <v>243</v>
      </c>
      <c r="AN174" s="110" t="s">
        <v>243</v>
      </c>
      <c r="AO174" s="110" t="s">
        <v>243</v>
      </c>
      <c r="AP174" s="33" t="s">
        <v>40</v>
      </c>
      <c r="AQ174" s="158" t="s">
        <v>40</v>
      </c>
    </row>
    <row r="175" spans="1:52" ht="12" hidden="1" customHeight="1">
      <c r="A175" s="14"/>
      <c r="B175" s="38" t="s">
        <v>182</v>
      </c>
      <c r="C175" s="54" t="s">
        <v>183</v>
      </c>
      <c r="D175" s="72">
        <v>2258</v>
      </c>
      <c r="E175" s="89">
        <f t="shared" si="47"/>
        <v>98.775153105861762</v>
      </c>
      <c r="F175" s="75">
        <v>8</v>
      </c>
      <c r="G175" s="89">
        <f t="shared" si="40"/>
        <v>80</v>
      </c>
      <c r="H175" s="75">
        <v>2</v>
      </c>
      <c r="I175" s="89">
        <f t="shared" si="55"/>
        <v>100</v>
      </c>
      <c r="J175" s="75">
        <f t="shared" si="43"/>
        <v>2250</v>
      </c>
      <c r="K175" s="89">
        <f t="shared" si="48"/>
        <v>98.857644991212652</v>
      </c>
      <c r="L175" s="78">
        <v>0</v>
      </c>
      <c r="M175" s="75" t="s">
        <v>142</v>
      </c>
      <c r="N175" s="75">
        <v>86</v>
      </c>
      <c r="O175" s="89">
        <f t="shared" si="54"/>
        <v>100</v>
      </c>
      <c r="P175" s="75">
        <f t="shared" si="44"/>
        <v>86</v>
      </c>
      <c r="Q175" s="89">
        <f t="shared" si="38"/>
        <v>100</v>
      </c>
      <c r="R175" s="75">
        <f t="shared" si="45"/>
        <v>2336</v>
      </c>
      <c r="S175" s="89">
        <f t="shared" si="49"/>
        <v>98.899237933954282</v>
      </c>
      <c r="T175" s="75">
        <v>2319</v>
      </c>
      <c r="U175" s="89">
        <f t="shared" si="50"/>
        <v>99.956896551724142</v>
      </c>
      <c r="V175" s="75">
        <v>154</v>
      </c>
      <c r="W175" s="89">
        <f t="shared" si="52"/>
        <v>120.3125</v>
      </c>
      <c r="X175" s="75">
        <f t="shared" si="46"/>
        <v>17</v>
      </c>
      <c r="Y175" s="89">
        <f t="shared" si="51"/>
        <v>40.476190476190474</v>
      </c>
      <c r="Z175" s="78">
        <v>0</v>
      </c>
      <c r="AA175" s="75" t="s">
        <v>142</v>
      </c>
      <c r="AB175" s="75">
        <v>17</v>
      </c>
      <c r="AC175" s="89">
        <f t="shared" si="41"/>
        <v>40.476190476190474</v>
      </c>
      <c r="AD175" s="147"/>
      <c r="AE175" s="147"/>
      <c r="AF175" s="147"/>
      <c r="AG175" s="147"/>
      <c r="AH175" s="147"/>
      <c r="AI175" s="147"/>
      <c r="AJ175" s="33">
        <v>0</v>
      </c>
      <c r="AK175" s="179" t="s">
        <v>142</v>
      </c>
      <c r="AL175" s="172" t="s">
        <v>243</v>
      </c>
      <c r="AM175" s="110" t="s">
        <v>243</v>
      </c>
      <c r="AN175" s="110" t="s">
        <v>243</v>
      </c>
      <c r="AO175" s="110" t="s">
        <v>243</v>
      </c>
      <c r="AP175" s="33" t="s">
        <v>40</v>
      </c>
      <c r="AQ175" s="158" t="s">
        <v>40</v>
      </c>
    </row>
    <row r="176" spans="1:52" ht="12" hidden="1" customHeight="1">
      <c r="A176" s="14"/>
      <c r="B176" s="38" t="s">
        <v>143</v>
      </c>
      <c r="C176" s="54" t="s">
        <v>157</v>
      </c>
      <c r="D176" s="72">
        <v>2271</v>
      </c>
      <c r="E176" s="89">
        <f t="shared" si="47"/>
        <v>106.87058823529412</v>
      </c>
      <c r="F176" s="75">
        <v>10</v>
      </c>
      <c r="G176" s="89">
        <f t="shared" si="40"/>
        <v>100</v>
      </c>
      <c r="H176" s="75">
        <v>4</v>
      </c>
      <c r="I176" s="89">
        <f t="shared" si="55"/>
        <v>200</v>
      </c>
      <c r="J176" s="75">
        <f t="shared" si="43"/>
        <v>2261</v>
      </c>
      <c r="K176" s="89">
        <f t="shared" si="48"/>
        <v>106.90307328605202</v>
      </c>
      <c r="L176" s="78">
        <v>0</v>
      </c>
      <c r="M176" s="75" t="s">
        <v>142</v>
      </c>
      <c r="N176" s="75">
        <v>102</v>
      </c>
      <c r="O176" s="89">
        <f t="shared" si="54"/>
        <v>300</v>
      </c>
      <c r="P176" s="75">
        <f t="shared" si="44"/>
        <v>102</v>
      </c>
      <c r="Q176" s="89">
        <f t="shared" si="38"/>
        <v>300</v>
      </c>
      <c r="R176" s="75">
        <f t="shared" si="45"/>
        <v>2363</v>
      </c>
      <c r="S176" s="89">
        <f t="shared" si="49"/>
        <v>109.95812005583994</v>
      </c>
      <c r="T176" s="75">
        <v>2344</v>
      </c>
      <c r="U176" s="89">
        <f t="shared" si="50"/>
        <v>111.30104463437797</v>
      </c>
      <c r="V176" s="75">
        <v>144</v>
      </c>
      <c r="W176" s="89">
        <f t="shared" si="52"/>
        <v>175.60975609756099</v>
      </c>
      <c r="X176" s="75">
        <f t="shared" si="46"/>
        <v>19</v>
      </c>
      <c r="Y176" s="89">
        <f t="shared" si="51"/>
        <v>44.186046511627907</v>
      </c>
      <c r="Z176" s="78">
        <v>0</v>
      </c>
      <c r="AA176" s="75" t="s">
        <v>142</v>
      </c>
      <c r="AB176" s="75">
        <v>19</v>
      </c>
      <c r="AC176" s="89">
        <f t="shared" si="41"/>
        <v>44.186046511627907</v>
      </c>
      <c r="AD176" s="147"/>
      <c r="AE176" s="147"/>
      <c r="AF176" s="147"/>
      <c r="AG176" s="147"/>
      <c r="AH176" s="147"/>
      <c r="AI176" s="147"/>
      <c r="AJ176" s="33">
        <v>0</v>
      </c>
      <c r="AK176" s="179" t="s">
        <v>142</v>
      </c>
      <c r="AL176" s="172" t="s">
        <v>243</v>
      </c>
      <c r="AM176" s="110" t="s">
        <v>243</v>
      </c>
      <c r="AN176" s="110" t="s">
        <v>243</v>
      </c>
      <c r="AO176" s="110" t="s">
        <v>243</v>
      </c>
      <c r="AP176" s="33" t="s">
        <v>40</v>
      </c>
      <c r="AQ176" s="158" t="s">
        <v>40</v>
      </c>
    </row>
    <row r="177" spans="1:44" ht="12" hidden="1" customHeight="1">
      <c r="A177" s="14"/>
      <c r="B177" s="39" t="s">
        <v>144</v>
      </c>
      <c r="C177" s="56" t="s">
        <v>13</v>
      </c>
      <c r="D177" s="73">
        <v>2523</v>
      </c>
      <c r="E177" s="93">
        <f t="shared" si="47"/>
        <v>104.60199004975124</v>
      </c>
      <c r="F177" s="76">
        <v>10</v>
      </c>
      <c r="G177" s="93">
        <f t="shared" si="40"/>
        <v>100</v>
      </c>
      <c r="H177" s="76">
        <v>4</v>
      </c>
      <c r="I177" s="93">
        <f t="shared" si="55"/>
        <v>200</v>
      </c>
      <c r="J177" s="76">
        <f t="shared" si="43"/>
        <v>2513</v>
      </c>
      <c r="K177" s="93">
        <f t="shared" si="48"/>
        <v>104.62114904246462</v>
      </c>
      <c r="L177" s="78">
        <v>34</v>
      </c>
      <c r="M177" s="93">
        <f>L177/L165*100</f>
        <v>200</v>
      </c>
      <c r="N177" s="76">
        <v>17</v>
      </c>
      <c r="O177" s="76" t="s">
        <v>142</v>
      </c>
      <c r="P177" s="76">
        <f t="shared" si="44"/>
        <v>-17</v>
      </c>
      <c r="Q177" s="93">
        <f t="shared" si="38"/>
        <v>100</v>
      </c>
      <c r="R177" s="76">
        <f t="shared" si="45"/>
        <v>2496</v>
      </c>
      <c r="S177" s="93">
        <f t="shared" si="49"/>
        <v>104.65408805031447</v>
      </c>
      <c r="T177" s="76">
        <v>2476</v>
      </c>
      <c r="U177" s="93">
        <f t="shared" si="50"/>
        <v>105.54134697357205</v>
      </c>
      <c r="V177" s="76">
        <v>130</v>
      </c>
      <c r="W177" s="93">
        <f t="shared" si="52"/>
        <v>94.890510948905103</v>
      </c>
      <c r="X177" s="76">
        <f t="shared" si="46"/>
        <v>20</v>
      </c>
      <c r="Y177" s="93">
        <f t="shared" si="51"/>
        <v>51.282051282051277</v>
      </c>
      <c r="Z177" s="78">
        <v>0</v>
      </c>
      <c r="AA177" s="76" t="s">
        <v>142</v>
      </c>
      <c r="AB177" s="76">
        <v>20</v>
      </c>
      <c r="AC177" s="93">
        <f t="shared" si="41"/>
        <v>51.282051282051277</v>
      </c>
      <c r="AD177" s="148"/>
      <c r="AE177" s="148"/>
      <c r="AF177" s="148"/>
      <c r="AG177" s="148"/>
      <c r="AH177" s="148"/>
      <c r="AI177" s="148"/>
      <c r="AJ177" s="126">
        <v>34</v>
      </c>
      <c r="AK177" s="154">
        <f>AJ177/AJ165*100</f>
        <v>200</v>
      </c>
      <c r="AL177" s="173" t="s">
        <v>243</v>
      </c>
      <c r="AM177" s="174" t="s">
        <v>243</v>
      </c>
      <c r="AN177" s="174" t="s">
        <v>243</v>
      </c>
      <c r="AO177" s="174" t="s">
        <v>243</v>
      </c>
      <c r="AP177" s="126" t="s">
        <v>40</v>
      </c>
      <c r="AQ177" s="159" t="s">
        <v>40</v>
      </c>
      <c r="AR177" s="71"/>
    </row>
    <row r="178" spans="1:44" s="15" customFormat="1" ht="12" hidden="1" customHeight="1">
      <c r="A178" s="13"/>
      <c r="B178" s="37" t="s">
        <v>184</v>
      </c>
      <c r="C178" s="54" t="s">
        <v>185</v>
      </c>
      <c r="D178" s="74">
        <v>2472</v>
      </c>
      <c r="E178" s="95">
        <f t="shared" si="47"/>
        <v>101.10429447852761</v>
      </c>
      <c r="F178" s="77">
        <v>10</v>
      </c>
      <c r="G178" s="95">
        <f t="shared" si="40"/>
        <v>100</v>
      </c>
      <c r="H178" s="77">
        <v>4</v>
      </c>
      <c r="I178" s="95">
        <f t="shared" si="55"/>
        <v>200</v>
      </c>
      <c r="J178" s="77">
        <f t="shared" si="43"/>
        <v>2462</v>
      </c>
      <c r="K178" s="95">
        <f t="shared" si="48"/>
        <v>101.10882956878851</v>
      </c>
      <c r="L178" s="77">
        <v>51</v>
      </c>
      <c r="M178" s="95">
        <f>L178/L166*100</f>
        <v>150</v>
      </c>
      <c r="N178" s="78">
        <v>0</v>
      </c>
      <c r="O178" s="75" t="s">
        <v>142</v>
      </c>
      <c r="P178" s="77">
        <f t="shared" si="44"/>
        <v>-51</v>
      </c>
      <c r="Q178" s="95">
        <f t="shared" ref="Q178:Q205" si="56">P178/P166*100</f>
        <v>150</v>
      </c>
      <c r="R178" s="77">
        <f t="shared" si="45"/>
        <v>2411</v>
      </c>
      <c r="S178" s="95">
        <f t="shared" si="49"/>
        <v>100.41649312786338</v>
      </c>
      <c r="T178" s="77">
        <v>2395</v>
      </c>
      <c r="U178" s="95">
        <f t="shared" si="50"/>
        <v>101.09750949767835</v>
      </c>
      <c r="V178" s="77">
        <v>112</v>
      </c>
      <c r="W178" s="95">
        <f t="shared" si="52"/>
        <v>117.89473684210525</v>
      </c>
      <c r="X178" s="77">
        <f t="shared" si="46"/>
        <v>16</v>
      </c>
      <c r="Y178" s="95">
        <f t="shared" si="51"/>
        <v>50</v>
      </c>
      <c r="Z178" s="80">
        <v>0</v>
      </c>
      <c r="AA178" s="75" t="s">
        <v>142</v>
      </c>
      <c r="AB178" s="77">
        <v>16</v>
      </c>
      <c r="AC178" s="95">
        <f t="shared" si="41"/>
        <v>50</v>
      </c>
      <c r="AD178" s="149"/>
      <c r="AE178" s="149"/>
      <c r="AF178" s="149"/>
      <c r="AG178" s="149"/>
      <c r="AH178" s="149"/>
      <c r="AI178" s="149"/>
      <c r="AJ178" s="30">
        <v>51</v>
      </c>
      <c r="AK178" s="43">
        <f>AJ178/AJ166*100</f>
        <v>150</v>
      </c>
      <c r="AL178" s="175" t="s">
        <v>243</v>
      </c>
      <c r="AM178" s="169" t="s">
        <v>243</v>
      </c>
      <c r="AN178" s="169" t="s">
        <v>243</v>
      </c>
      <c r="AO178" s="169" t="s">
        <v>243</v>
      </c>
      <c r="AP178" s="30" t="s">
        <v>40</v>
      </c>
      <c r="AQ178" s="160" t="s">
        <v>40</v>
      </c>
    </row>
    <row r="179" spans="1:44" s="15" customFormat="1" ht="12" hidden="1" customHeight="1">
      <c r="A179" s="13"/>
      <c r="B179" s="38" t="s">
        <v>147</v>
      </c>
      <c r="C179" s="54" t="s">
        <v>11</v>
      </c>
      <c r="D179" s="72">
        <v>2529</v>
      </c>
      <c r="E179" s="89">
        <f t="shared" si="47"/>
        <v>100.55666003976143</v>
      </c>
      <c r="F179" s="75">
        <v>10</v>
      </c>
      <c r="G179" s="89">
        <f t="shared" si="40"/>
        <v>100</v>
      </c>
      <c r="H179" s="75">
        <v>4</v>
      </c>
      <c r="I179" s="89">
        <f t="shared" si="55"/>
        <v>200</v>
      </c>
      <c r="J179" s="75">
        <f t="shared" si="43"/>
        <v>2519</v>
      </c>
      <c r="K179" s="89">
        <f t="shared" si="48"/>
        <v>100.55888223552894</v>
      </c>
      <c r="L179" s="78">
        <v>0</v>
      </c>
      <c r="M179" s="75" t="s">
        <v>142</v>
      </c>
      <c r="N179" s="75">
        <v>51</v>
      </c>
      <c r="O179" s="89">
        <f>N179/N167*100</f>
        <v>300</v>
      </c>
      <c r="P179" s="75">
        <f t="shared" si="44"/>
        <v>51</v>
      </c>
      <c r="Q179" s="89">
        <f t="shared" si="56"/>
        <v>300</v>
      </c>
      <c r="R179" s="75">
        <f t="shared" si="45"/>
        <v>2570</v>
      </c>
      <c r="S179" s="89">
        <f t="shared" si="49"/>
        <v>101.90325138778746</v>
      </c>
      <c r="T179" s="75">
        <v>2552</v>
      </c>
      <c r="U179" s="89">
        <f t="shared" si="50"/>
        <v>102.44881573665194</v>
      </c>
      <c r="V179" s="75">
        <v>122</v>
      </c>
      <c r="W179" s="89">
        <f t="shared" si="52"/>
        <v>123.23232323232322</v>
      </c>
      <c r="X179" s="75">
        <f t="shared" si="46"/>
        <v>18</v>
      </c>
      <c r="Y179" s="89">
        <f t="shared" si="51"/>
        <v>58.064516129032263</v>
      </c>
      <c r="Z179" s="78">
        <v>0</v>
      </c>
      <c r="AA179" s="75" t="s">
        <v>142</v>
      </c>
      <c r="AB179" s="75">
        <v>18</v>
      </c>
      <c r="AC179" s="89">
        <f t="shared" si="41"/>
        <v>58.064516129032263</v>
      </c>
      <c r="AD179" s="147"/>
      <c r="AE179" s="147"/>
      <c r="AF179" s="147"/>
      <c r="AG179" s="147"/>
      <c r="AH179" s="147"/>
      <c r="AI179" s="147"/>
      <c r="AJ179" s="33">
        <v>0</v>
      </c>
      <c r="AK179" s="179" t="s">
        <v>142</v>
      </c>
      <c r="AL179" s="172" t="s">
        <v>243</v>
      </c>
      <c r="AM179" s="110" t="s">
        <v>243</v>
      </c>
      <c r="AN179" s="110" t="s">
        <v>243</v>
      </c>
      <c r="AO179" s="110" t="s">
        <v>243</v>
      </c>
      <c r="AP179" s="33" t="s">
        <v>40</v>
      </c>
      <c r="AQ179" s="158" t="s">
        <v>40</v>
      </c>
    </row>
    <row r="180" spans="1:44" s="15" customFormat="1" ht="12" hidden="1" customHeight="1">
      <c r="A180" s="13"/>
      <c r="B180" s="38" t="s">
        <v>148</v>
      </c>
      <c r="C180" s="54" t="s">
        <v>3</v>
      </c>
      <c r="D180" s="72">
        <v>2389</v>
      </c>
      <c r="E180" s="89">
        <f t="shared" si="47"/>
        <v>102.48820248820249</v>
      </c>
      <c r="F180" s="75">
        <v>10</v>
      </c>
      <c r="G180" s="89">
        <f t="shared" si="40"/>
        <v>100</v>
      </c>
      <c r="H180" s="75">
        <v>4</v>
      </c>
      <c r="I180" s="89">
        <f t="shared" si="55"/>
        <v>200</v>
      </c>
      <c r="J180" s="75">
        <f t="shared" si="43"/>
        <v>2379</v>
      </c>
      <c r="K180" s="89">
        <f t="shared" si="48"/>
        <v>102.49892287806979</v>
      </c>
      <c r="L180" s="78">
        <v>0</v>
      </c>
      <c r="M180" s="75" t="s">
        <v>142</v>
      </c>
      <c r="N180" s="75">
        <v>102</v>
      </c>
      <c r="O180" s="89">
        <f>N180/N168*100</f>
        <v>150</v>
      </c>
      <c r="P180" s="75">
        <f t="shared" si="44"/>
        <v>102</v>
      </c>
      <c r="Q180" s="89">
        <f t="shared" si="56"/>
        <v>150</v>
      </c>
      <c r="R180" s="75">
        <f t="shared" si="45"/>
        <v>2481</v>
      </c>
      <c r="S180" s="89">
        <f t="shared" si="49"/>
        <v>103.85098367517789</v>
      </c>
      <c r="T180" s="75">
        <v>2466</v>
      </c>
      <c r="U180" s="89">
        <f t="shared" si="50"/>
        <v>104.58015267175573</v>
      </c>
      <c r="V180" s="75">
        <v>102</v>
      </c>
      <c r="W180" s="89">
        <f t="shared" si="52"/>
        <v>125.92592592592592</v>
      </c>
      <c r="X180" s="75">
        <f t="shared" si="46"/>
        <v>15</v>
      </c>
      <c r="Y180" s="89">
        <f t="shared" si="51"/>
        <v>48.387096774193552</v>
      </c>
      <c r="Z180" s="78">
        <v>0</v>
      </c>
      <c r="AA180" s="75" t="s">
        <v>142</v>
      </c>
      <c r="AB180" s="75">
        <v>15</v>
      </c>
      <c r="AC180" s="89">
        <f t="shared" si="41"/>
        <v>48.387096774193552</v>
      </c>
      <c r="AD180" s="147"/>
      <c r="AE180" s="147"/>
      <c r="AF180" s="147"/>
      <c r="AG180" s="147"/>
      <c r="AH180" s="147"/>
      <c r="AI180" s="147"/>
      <c r="AJ180" s="33">
        <v>0</v>
      </c>
      <c r="AK180" s="179" t="s">
        <v>142</v>
      </c>
      <c r="AL180" s="172" t="s">
        <v>243</v>
      </c>
      <c r="AM180" s="110" t="s">
        <v>243</v>
      </c>
      <c r="AN180" s="110" t="s">
        <v>243</v>
      </c>
      <c r="AO180" s="110" t="s">
        <v>243</v>
      </c>
      <c r="AP180" s="33" t="s">
        <v>40</v>
      </c>
      <c r="AQ180" s="158" t="s">
        <v>40</v>
      </c>
    </row>
    <row r="181" spans="1:44" s="15" customFormat="1" ht="12" hidden="1" customHeight="1">
      <c r="A181" s="13"/>
      <c r="B181" s="38" t="s">
        <v>149</v>
      </c>
      <c r="C181" s="54" t="s">
        <v>160</v>
      </c>
      <c r="D181" s="72">
        <v>2368</v>
      </c>
      <c r="E181" s="89">
        <f t="shared" si="47"/>
        <v>102.91177748804867</v>
      </c>
      <c r="F181" s="75">
        <v>10</v>
      </c>
      <c r="G181" s="89">
        <f t="shared" si="40"/>
        <v>100</v>
      </c>
      <c r="H181" s="75">
        <v>4</v>
      </c>
      <c r="I181" s="89">
        <f t="shared" si="55"/>
        <v>200</v>
      </c>
      <c r="J181" s="75">
        <f t="shared" si="43"/>
        <v>2358</v>
      </c>
      <c r="K181" s="89">
        <f t="shared" si="48"/>
        <v>102.92448712352684</v>
      </c>
      <c r="L181" s="78">
        <v>0</v>
      </c>
      <c r="M181" s="75" t="s">
        <v>142</v>
      </c>
      <c r="N181" s="75">
        <v>102</v>
      </c>
      <c r="O181" s="89">
        <f>N181/N169*100</f>
        <v>600</v>
      </c>
      <c r="P181" s="75">
        <f t="shared" si="44"/>
        <v>102</v>
      </c>
      <c r="Q181" s="89">
        <f t="shared" si="56"/>
        <v>600</v>
      </c>
      <c r="R181" s="75">
        <f t="shared" si="45"/>
        <v>2460</v>
      </c>
      <c r="S181" s="89">
        <f t="shared" si="49"/>
        <v>106.58578856152513</v>
      </c>
      <c r="T181" s="75">
        <v>2445</v>
      </c>
      <c r="U181" s="89">
        <f t="shared" si="50"/>
        <v>106.90861390467863</v>
      </c>
      <c r="V181" s="75">
        <v>115</v>
      </c>
      <c r="W181" s="89">
        <f t="shared" si="52"/>
        <v>145.56962025316454</v>
      </c>
      <c r="X181" s="75">
        <f t="shared" si="46"/>
        <v>15</v>
      </c>
      <c r="Y181" s="89">
        <f t="shared" si="51"/>
        <v>71.428571428571431</v>
      </c>
      <c r="Z181" s="78">
        <v>0</v>
      </c>
      <c r="AA181" s="75" t="s">
        <v>142</v>
      </c>
      <c r="AB181" s="75">
        <v>15</v>
      </c>
      <c r="AC181" s="89">
        <f t="shared" si="41"/>
        <v>71.428571428571431</v>
      </c>
      <c r="AD181" s="147"/>
      <c r="AE181" s="147"/>
      <c r="AF181" s="147"/>
      <c r="AG181" s="147"/>
      <c r="AH181" s="147"/>
      <c r="AI181" s="147"/>
      <c r="AJ181" s="33">
        <v>0</v>
      </c>
      <c r="AK181" s="179" t="s">
        <v>142</v>
      </c>
      <c r="AL181" s="172" t="s">
        <v>243</v>
      </c>
      <c r="AM181" s="110" t="s">
        <v>243</v>
      </c>
      <c r="AN181" s="110" t="s">
        <v>243</v>
      </c>
      <c r="AO181" s="110" t="s">
        <v>243</v>
      </c>
      <c r="AP181" s="33" t="s">
        <v>40</v>
      </c>
      <c r="AQ181" s="158" t="s">
        <v>40</v>
      </c>
    </row>
    <row r="182" spans="1:44" s="15" customFormat="1" ht="12" hidden="1" customHeight="1">
      <c r="A182" s="13"/>
      <c r="B182" s="38" t="s">
        <v>150</v>
      </c>
      <c r="C182" s="54" t="s">
        <v>161</v>
      </c>
      <c r="D182" s="72">
        <v>2283</v>
      </c>
      <c r="E182" s="89">
        <f t="shared" si="47"/>
        <v>103.63141171130277</v>
      </c>
      <c r="F182" s="75">
        <v>10</v>
      </c>
      <c r="G182" s="89">
        <f t="shared" si="40"/>
        <v>100</v>
      </c>
      <c r="H182" s="75">
        <v>4</v>
      </c>
      <c r="I182" s="89">
        <f t="shared" si="55"/>
        <v>200</v>
      </c>
      <c r="J182" s="75">
        <f t="shared" si="43"/>
        <v>2273</v>
      </c>
      <c r="K182" s="89">
        <f t="shared" si="48"/>
        <v>103.64797081623347</v>
      </c>
      <c r="L182" s="78">
        <v>0</v>
      </c>
      <c r="M182" s="75" t="s">
        <v>142</v>
      </c>
      <c r="N182" s="78">
        <v>0</v>
      </c>
      <c r="O182" s="75" t="s">
        <v>142</v>
      </c>
      <c r="P182" s="75">
        <f t="shared" si="44"/>
        <v>0</v>
      </c>
      <c r="Q182" s="75" t="s">
        <v>142</v>
      </c>
      <c r="R182" s="75">
        <f t="shared" si="45"/>
        <v>2273</v>
      </c>
      <c r="S182" s="89">
        <f t="shared" si="49"/>
        <v>103.64797081623347</v>
      </c>
      <c r="T182" s="75">
        <v>2260</v>
      </c>
      <c r="U182" s="89">
        <f t="shared" si="50"/>
        <v>103.90804597701148</v>
      </c>
      <c r="V182" s="75">
        <v>132</v>
      </c>
      <c r="W182" s="89">
        <f t="shared" si="52"/>
        <v>112.82051282051282</v>
      </c>
      <c r="X182" s="75">
        <f t="shared" si="46"/>
        <v>13</v>
      </c>
      <c r="Y182" s="89">
        <f t="shared" si="51"/>
        <v>72.222222222222214</v>
      </c>
      <c r="Z182" s="78">
        <v>0</v>
      </c>
      <c r="AA182" s="75" t="s">
        <v>142</v>
      </c>
      <c r="AB182" s="75">
        <v>13</v>
      </c>
      <c r="AC182" s="89">
        <f t="shared" si="41"/>
        <v>72.222222222222214</v>
      </c>
      <c r="AD182" s="147"/>
      <c r="AE182" s="147"/>
      <c r="AF182" s="147"/>
      <c r="AG182" s="147"/>
      <c r="AH182" s="147"/>
      <c r="AI182" s="147"/>
      <c r="AJ182" s="33">
        <v>0</v>
      </c>
      <c r="AK182" s="179" t="s">
        <v>142</v>
      </c>
      <c r="AL182" s="172" t="s">
        <v>243</v>
      </c>
      <c r="AM182" s="110" t="s">
        <v>243</v>
      </c>
      <c r="AN182" s="110" t="s">
        <v>243</v>
      </c>
      <c r="AO182" s="110" t="s">
        <v>243</v>
      </c>
      <c r="AP182" s="33" t="s">
        <v>40</v>
      </c>
      <c r="AQ182" s="158" t="s">
        <v>40</v>
      </c>
    </row>
    <row r="183" spans="1:44" s="15" customFormat="1" ht="12" hidden="1" customHeight="1">
      <c r="A183" s="13"/>
      <c r="B183" s="38" t="s">
        <v>151</v>
      </c>
      <c r="C183" s="54" t="s">
        <v>6</v>
      </c>
      <c r="D183" s="72">
        <v>2217</v>
      </c>
      <c r="E183" s="89">
        <f t="shared" si="47"/>
        <v>103.88940955951264</v>
      </c>
      <c r="F183" s="75">
        <v>10</v>
      </c>
      <c r="G183" s="89">
        <f t="shared" si="40"/>
        <v>100</v>
      </c>
      <c r="H183" s="75">
        <v>4</v>
      </c>
      <c r="I183" s="89">
        <f t="shared" si="55"/>
        <v>200</v>
      </c>
      <c r="J183" s="75">
        <f t="shared" si="43"/>
        <v>2207</v>
      </c>
      <c r="K183" s="89">
        <f t="shared" si="48"/>
        <v>103.90772128060264</v>
      </c>
      <c r="L183" s="78">
        <v>0</v>
      </c>
      <c r="M183" s="75" t="s">
        <v>142</v>
      </c>
      <c r="N183" s="75">
        <v>68</v>
      </c>
      <c r="O183" s="89">
        <f t="shared" ref="O183:O188" si="57">N183/N171*100</f>
        <v>80</v>
      </c>
      <c r="P183" s="75">
        <f t="shared" si="44"/>
        <v>68</v>
      </c>
      <c r="Q183" s="89">
        <f t="shared" si="56"/>
        <v>80</v>
      </c>
      <c r="R183" s="75">
        <f t="shared" si="45"/>
        <v>2275</v>
      </c>
      <c r="S183" s="89">
        <f t="shared" si="49"/>
        <v>102.98777727478496</v>
      </c>
      <c r="T183" s="75">
        <v>2262</v>
      </c>
      <c r="U183" s="89">
        <f t="shared" si="50"/>
        <v>103.38208409506397</v>
      </c>
      <c r="V183" s="75">
        <v>84</v>
      </c>
      <c r="W183" s="89">
        <f t="shared" si="52"/>
        <v>91.304347826086953</v>
      </c>
      <c r="X183" s="75">
        <f t="shared" si="46"/>
        <v>13</v>
      </c>
      <c r="Y183" s="89">
        <f t="shared" si="51"/>
        <v>61.904761904761905</v>
      </c>
      <c r="Z183" s="78">
        <v>0</v>
      </c>
      <c r="AA183" s="75" t="s">
        <v>142</v>
      </c>
      <c r="AB183" s="75">
        <v>13</v>
      </c>
      <c r="AC183" s="89">
        <f t="shared" si="41"/>
        <v>61.904761904761905</v>
      </c>
      <c r="AD183" s="147"/>
      <c r="AE183" s="147"/>
      <c r="AF183" s="147"/>
      <c r="AG183" s="147"/>
      <c r="AH183" s="147"/>
      <c r="AI183" s="147"/>
      <c r="AJ183" s="33">
        <v>0</v>
      </c>
      <c r="AK183" s="179" t="s">
        <v>142</v>
      </c>
      <c r="AL183" s="172" t="s">
        <v>243</v>
      </c>
      <c r="AM183" s="110" t="s">
        <v>243</v>
      </c>
      <c r="AN183" s="110" t="s">
        <v>243</v>
      </c>
      <c r="AO183" s="110" t="s">
        <v>243</v>
      </c>
      <c r="AP183" s="33" t="s">
        <v>40</v>
      </c>
      <c r="AQ183" s="158" t="s">
        <v>40</v>
      </c>
    </row>
    <row r="184" spans="1:44" s="15" customFormat="1" ht="12" hidden="1" customHeight="1">
      <c r="A184" s="13"/>
      <c r="B184" s="38" t="s">
        <v>152</v>
      </c>
      <c r="C184" s="54" t="s">
        <v>7</v>
      </c>
      <c r="D184" s="72">
        <v>2257</v>
      </c>
      <c r="E184" s="89">
        <f t="shared" si="47"/>
        <v>101.71248310049572</v>
      </c>
      <c r="F184" s="75">
        <v>10</v>
      </c>
      <c r="G184" s="89">
        <f t="shared" si="40"/>
        <v>100</v>
      </c>
      <c r="H184" s="75">
        <v>4</v>
      </c>
      <c r="I184" s="89">
        <f t="shared" si="55"/>
        <v>200</v>
      </c>
      <c r="J184" s="75">
        <f t="shared" si="43"/>
        <v>2247</v>
      </c>
      <c r="K184" s="89">
        <f t="shared" si="48"/>
        <v>101.72023540063377</v>
      </c>
      <c r="L184" s="78">
        <v>0</v>
      </c>
      <c r="M184" s="75" t="s">
        <v>142</v>
      </c>
      <c r="N184" s="75">
        <v>189</v>
      </c>
      <c r="O184" s="89">
        <f t="shared" si="57"/>
        <v>110.5263157894737</v>
      </c>
      <c r="P184" s="75">
        <f t="shared" si="44"/>
        <v>189</v>
      </c>
      <c r="Q184" s="89">
        <f t="shared" si="56"/>
        <v>110.5263157894737</v>
      </c>
      <c r="R184" s="75">
        <f t="shared" si="45"/>
        <v>2436</v>
      </c>
      <c r="S184" s="89">
        <f t="shared" si="49"/>
        <v>102.35294117647058</v>
      </c>
      <c r="T184" s="75">
        <v>2436</v>
      </c>
      <c r="U184" s="89">
        <f t="shared" si="50"/>
        <v>103.22033898305085</v>
      </c>
      <c r="V184" s="75">
        <v>111</v>
      </c>
      <c r="W184" s="89">
        <f t="shared" si="52"/>
        <v>94.067796610169495</v>
      </c>
      <c r="X184" s="75">
        <f>+R184-T184</f>
        <v>0</v>
      </c>
      <c r="Y184" s="89" t="s">
        <v>40</v>
      </c>
      <c r="Z184" s="78">
        <v>0</v>
      </c>
      <c r="AA184" s="75" t="s">
        <v>142</v>
      </c>
      <c r="AB184" s="78">
        <v>0</v>
      </c>
      <c r="AC184" s="75" t="s">
        <v>142</v>
      </c>
      <c r="AD184" s="147"/>
      <c r="AE184" s="147"/>
      <c r="AF184" s="147"/>
      <c r="AG184" s="147"/>
      <c r="AH184" s="147"/>
      <c r="AI184" s="147"/>
      <c r="AJ184" s="33">
        <v>0</v>
      </c>
      <c r="AK184" s="179" t="s">
        <v>142</v>
      </c>
      <c r="AL184" s="172" t="s">
        <v>243</v>
      </c>
      <c r="AM184" s="110" t="s">
        <v>243</v>
      </c>
      <c r="AN184" s="110" t="s">
        <v>243</v>
      </c>
      <c r="AO184" s="110" t="s">
        <v>243</v>
      </c>
      <c r="AP184" s="33" t="s">
        <v>40</v>
      </c>
      <c r="AQ184" s="158" t="s">
        <v>40</v>
      </c>
    </row>
    <row r="185" spans="1:44" s="15" customFormat="1" ht="12" hidden="1" customHeight="1">
      <c r="A185" s="36"/>
      <c r="B185" s="38" t="s">
        <v>153</v>
      </c>
      <c r="C185" s="54" t="s">
        <v>8</v>
      </c>
      <c r="D185" s="72">
        <v>2195</v>
      </c>
      <c r="E185" s="89">
        <f t="shared" si="47"/>
        <v>101.5263644773358</v>
      </c>
      <c r="F185" s="75">
        <v>10</v>
      </c>
      <c r="G185" s="89">
        <f t="shared" ref="G185:G213" si="58">F185/F173*100</f>
        <v>100</v>
      </c>
      <c r="H185" s="75">
        <v>4</v>
      </c>
      <c r="I185" s="89">
        <f t="shared" si="55"/>
        <v>200</v>
      </c>
      <c r="J185" s="75">
        <f t="shared" si="43"/>
        <v>2185</v>
      </c>
      <c r="K185" s="89">
        <f t="shared" si="48"/>
        <v>101.53345724907064</v>
      </c>
      <c r="L185" s="78">
        <v>0</v>
      </c>
      <c r="M185" s="75" t="s">
        <v>142</v>
      </c>
      <c r="N185" s="75">
        <v>188</v>
      </c>
      <c r="O185" s="89">
        <f t="shared" si="57"/>
        <v>109.94152046783626</v>
      </c>
      <c r="P185" s="75">
        <f t="shared" si="44"/>
        <v>188</v>
      </c>
      <c r="Q185" s="89">
        <f t="shared" si="56"/>
        <v>109.94152046783626</v>
      </c>
      <c r="R185" s="75">
        <f t="shared" si="45"/>
        <v>2373</v>
      </c>
      <c r="S185" s="89">
        <f t="shared" si="49"/>
        <v>102.15238915195867</v>
      </c>
      <c r="T185" s="75">
        <v>2363</v>
      </c>
      <c r="U185" s="89">
        <f t="shared" si="50"/>
        <v>102.78381905176164</v>
      </c>
      <c r="V185" s="75">
        <v>127</v>
      </c>
      <c r="W185" s="89">
        <f t="shared" si="52"/>
        <v>102.41935483870968</v>
      </c>
      <c r="X185" s="75">
        <f>+R185-T185</f>
        <v>10</v>
      </c>
      <c r="Y185" s="89">
        <f>X185/X173*100</f>
        <v>41.666666666666671</v>
      </c>
      <c r="Z185" s="78">
        <v>0</v>
      </c>
      <c r="AA185" s="75" t="s">
        <v>142</v>
      </c>
      <c r="AB185" s="75">
        <v>10</v>
      </c>
      <c r="AC185" s="89">
        <f t="shared" si="41"/>
        <v>41.666666666666671</v>
      </c>
      <c r="AD185" s="147"/>
      <c r="AE185" s="147"/>
      <c r="AF185" s="147"/>
      <c r="AG185" s="147"/>
      <c r="AH185" s="147"/>
      <c r="AI185" s="147"/>
      <c r="AJ185" s="33">
        <v>0</v>
      </c>
      <c r="AK185" s="179" t="s">
        <v>142</v>
      </c>
      <c r="AL185" s="172" t="s">
        <v>243</v>
      </c>
      <c r="AM185" s="110" t="s">
        <v>243</v>
      </c>
      <c r="AN185" s="110" t="s">
        <v>243</v>
      </c>
      <c r="AO185" s="110" t="s">
        <v>243</v>
      </c>
      <c r="AP185" s="33" t="s">
        <v>40</v>
      </c>
      <c r="AQ185" s="158" t="s">
        <v>40</v>
      </c>
    </row>
    <row r="186" spans="1:44" s="15" customFormat="1" ht="12" hidden="1" customHeight="1">
      <c r="A186" s="36"/>
      <c r="B186" s="38" t="s">
        <v>154</v>
      </c>
      <c r="C186" s="54" t="s">
        <v>9</v>
      </c>
      <c r="D186" s="72">
        <v>2287</v>
      </c>
      <c r="E186" s="89">
        <f t="shared" si="47"/>
        <v>102.69420745397395</v>
      </c>
      <c r="F186" s="75">
        <v>10</v>
      </c>
      <c r="G186" s="89">
        <f t="shared" si="58"/>
        <v>100</v>
      </c>
      <c r="H186" s="75">
        <v>4</v>
      </c>
      <c r="I186" s="89">
        <f t="shared" si="55"/>
        <v>200</v>
      </c>
      <c r="J186" s="75">
        <f t="shared" si="43"/>
        <v>2277</v>
      </c>
      <c r="K186" s="89">
        <f t="shared" si="48"/>
        <v>102.7063599458728</v>
      </c>
      <c r="L186" s="78">
        <v>0</v>
      </c>
      <c r="M186" s="75" t="s">
        <v>142</v>
      </c>
      <c r="N186" s="75">
        <v>153</v>
      </c>
      <c r="O186" s="89">
        <f t="shared" si="57"/>
        <v>450</v>
      </c>
      <c r="P186" s="75">
        <f t="shared" si="44"/>
        <v>153</v>
      </c>
      <c r="Q186" s="89">
        <f t="shared" si="56"/>
        <v>450</v>
      </c>
      <c r="R186" s="75">
        <f t="shared" si="45"/>
        <v>2430</v>
      </c>
      <c r="S186" s="89">
        <f t="shared" si="49"/>
        <v>107.95202132385606</v>
      </c>
      <c r="T186" s="75">
        <v>2430</v>
      </c>
      <c r="U186" s="89">
        <f t="shared" si="50"/>
        <v>109.06642728904848</v>
      </c>
      <c r="V186" s="75">
        <v>144</v>
      </c>
      <c r="W186" s="89">
        <f t="shared" si="52"/>
        <v>112.5</v>
      </c>
      <c r="X186" s="75">
        <f t="shared" si="46"/>
        <v>0</v>
      </c>
      <c r="Y186" s="89" t="s">
        <v>40</v>
      </c>
      <c r="Z186" s="78">
        <v>0</v>
      </c>
      <c r="AA186" s="75" t="s">
        <v>142</v>
      </c>
      <c r="AB186" s="78">
        <v>0</v>
      </c>
      <c r="AC186" s="75" t="s">
        <v>142</v>
      </c>
      <c r="AD186" s="147"/>
      <c r="AE186" s="147"/>
      <c r="AF186" s="147"/>
      <c r="AG186" s="147"/>
      <c r="AH186" s="147"/>
      <c r="AI186" s="147"/>
      <c r="AJ186" s="33">
        <v>0</v>
      </c>
      <c r="AK186" s="179" t="s">
        <v>142</v>
      </c>
      <c r="AL186" s="172" t="s">
        <v>243</v>
      </c>
      <c r="AM186" s="110" t="s">
        <v>243</v>
      </c>
      <c r="AN186" s="110" t="s">
        <v>243</v>
      </c>
      <c r="AO186" s="110" t="s">
        <v>243</v>
      </c>
      <c r="AP186" s="33" t="s">
        <v>40</v>
      </c>
      <c r="AQ186" s="158" t="s">
        <v>40</v>
      </c>
    </row>
    <row r="187" spans="1:44" s="15" customFormat="1" ht="12" hidden="1" customHeight="1">
      <c r="A187" s="36"/>
      <c r="B187" s="38" t="s">
        <v>186</v>
      </c>
      <c r="C187" s="54" t="s">
        <v>187</v>
      </c>
      <c r="D187" s="72">
        <v>2374</v>
      </c>
      <c r="E187" s="89">
        <f t="shared" si="47"/>
        <v>105.13728963684676</v>
      </c>
      <c r="F187" s="75">
        <v>10</v>
      </c>
      <c r="G187" s="89">
        <f t="shared" si="58"/>
        <v>125</v>
      </c>
      <c r="H187" s="75">
        <v>4</v>
      </c>
      <c r="I187" s="89">
        <f t="shared" si="55"/>
        <v>200</v>
      </c>
      <c r="J187" s="75">
        <f t="shared" si="43"/>
        <v>2364</v>
      </c>
      <c r="K187" s="89">
        <f t="shared" si="48"/>
        <v>105.06666666666666</v>
      </c>
      <c r="L187" s="78">
        <v>0</v>
      </c>
      <c r="M187" s="75" t="s">
        <v>142</v>
      </c>
      <c r="N187" s="75">
        <v>85</v>
      </c>
      <c r="O187" s="89">
        <f t="shared" si="57"/>
        <v>98.837209302325576</v>
      </c>
      <c r="P187" s="75">
        <f t="shared" si="44"/>
        <v>85</v>
      </c>
      <c r="Q187" s="89">
        <f t="shared" si="56"/>
        <v>98.837209302325576</v>
      </c>
      <c r="R187" s="75">
        <f t="shared" si="45"/>
        <v>2449</v>
      </c>
      <c r="S187" s="89">
        <f t="shared" si="49"/>
        <v>104.83732876712328</v>
      </c>
      <c r="T187" s="75">
        <v>2449</v>
      </c>
      <c r="U187" s="89">
        <f t="shared" si="50"/>
        <v>105.60586459680896</v>
      </c>
      <c r="V187" s="75">
        <v>133</v>
      </c>
      <c r="W187" s="89">
        <f t="shared" si="52"/>
        <v>86.36363636363636</v>
      </c>
      <c r="X187" s="75">
        <f t="shared" si="46"/>
        <v>0</v>
      </c>
      <c r="Y187" s="89" t="s">
        <v>40</v>
      </c>
      <c r="Z187" s="78">
        <v>0</v>
      </c>
      <c r="AA187" s="75" t="s">
        <v>142</v>
      </c>
      <c r="AB187" s="78">
        <v>0</v>
      </c>
      <c r="AC187" s="75" t="s">
        <v>142</v>
      </c>
      <c r="AD187" s="147"/>
      <c r="AE187" s="147"/>
      <c r="AF187" s="147"/>
      <c r="AG187" s="147"/>
      <c r="AH187" s="147"/>
      <c r="AI187" s="147"/>
      <c r="AJ187" s="33">
        <v>0</v>
      </c>
      <c r="AK187" s="179" t="s">
        <v>142</v>
      </c>
      <c r="AL187" s="172" t="s">
        <v>243</v>
      </c>
      <c r="AM187" s="110" t="s">
        <v>243</v>
      </c>
      <c r="AN187" s="110" t="s">
        <v>243</v>
      </c>
      <c r="AO187" s="110" t="s">
        <v>243</v>
      </c>
      <c r="AP187" s="33" t="s">
        <v>40</v>
      </c>
      <c r="AQ187" s="158" t="s">
        <v>40</v>
      </c>
    </row>
    <row r="188" spans="1:44" s="15" customFormat="1" ht="12" hidden="1" customHeight="1">
      <c r="A188" s="13"/>
      <c r="B188" s="38" t="s">
        <v>143</v>
      </c>
      <c r="C188" s="54" t="s">
        <v>157</v>
      </c>
      <c r="D188" s="72">
        <v>2260</v>
      </c>
      <c r="E188" s="89">
        <f t="shared" si="47"/>
        <v>99.515631880228966</v>
      </c>
      <c r="F188" s="75">
        <v>10</v>
      </c>
      <c r="G188" s="89">
        <f t="shared" si="58"/>
        <v>100</v>
      </c>
      <c r="H188" s="75">
        <v>4</v>
      </c>
      <c r="I188" s="89">
        <f t="shared" si="55"/>
        <v>100</v>
      </c>
      <c r="J188" s="75">
        <f t="shared" si="43"/>
        <v>2250</v>
      </c>
      <c r="K188" s="89">
        <f t="shared" si="48"/>
        <v>99.513489606368864</v>
      </c>
      <c r="L188" s="78">
        <v>0</v>
      </c>
      <c r="M188" s="75" t="s">
        <v>142</v>
      </c>
      <c r="N188" s="75">
        <v>17</v>
      </c>
      <c r="O188" s="89">
        <f t="shared" si="57"/>
        <v>16.666666666666664</v>
      </c>
      <c r="P188" s="75">
        <f t="shared" si="44"/>
        <v>17</v>
      </c>
      <c r="Q188" s="89">
        <f t="shared" si="56"/>
        <v>16.666666666666664</v>
      </c>
      <c r="R188" s="75">
        <f t="shared" si="45"/>
        <v>2267</v>
      </c>
      <c r="S188" s="89">
        <f t="shared" si="49"/>
        <v>95.937367752856545</v>
      </c>
      <c r="T188" s="75">
        <v>2267</v>
      </c>
      <c r="U188" s="89">
        <f t="shared" si="50"/>
        <v>96.715017064846421</v>
      </c>
      <c r="V188" s="75">
        <v>121</v>
      </c>
      <c r="W188" s="89">
        <f t="shared" si="52"/>
        <v>84.027777777777786</v>
      </c>
      <c r="X188" s="75">
        <f t="shared" si="46"/>
        <v>0</v>
      </c>
      <c r="Y188" s="89" t="s">
        <v>40</v>
      </c>
      <c r="Z188" s="78">
        <v>0</v>
      </c>
      <c r="AA188" s="75" t="s">
        <v>142</v>
      </c>
      <c r="AB188" s="78">
        <v>0</v>
      </c>
      <c r="AC188" s="75" t="s">
        <v>142</v>
      </c>
      <c r="AD188" s="147"/>
      <c r="AE188" s="147"/>
      <c r="AF188" s="147"/>
      <c r="AG188" s="147"/>
      <c r="AH188" s="147"/>
      <c r="AI188" s="147"/>
      <c r="AJ188" s="33">
        <v>0</v>
      </c>
      <c r="AK188" s="179" t="s">
        <v>142</v>
      </c>
      <c r="AL188" s="172" t="s">
        <v>243</v>
      </c>
      <c r="AM188" s="110" t="s">
        <v>243</v>
      </c>
      <c r="AN188" s="110" t="s">
        <v>243</v>
      </c>
      <c r="AO188" s="110" t="s">
        <v>243</v>
      </c>
      <c r="AP188" s="33" t="s">
        <v>40</v>
      </c>
      <c r="AQ188" s="158" t="s">
        <v>40</v>
      </c>
    </row>
    <row r="189" spans="1:44" s="15" customFormat="1" ht="12" hidden="1" customHeight="1">
      <c r="A189" s="13"/>
      <c r="B189" s="39" t="s">
        <v>144</v>
      </c>
      <c r="C189" s="54" t="s">
        <v>13</v>
      </c>
      <c r="D189" s="73">
        <v>2604</v>
      </c>
      <c r="E189" s="93">
        <f t="shared" si="47"/>
        <v>103.21046373365041</v>
      </c>
      <c r="F189" s="76">
        <v>10</v>
      </c>
      <c r="G189" s="93">
        <f t="shared" si="58"/>
        <v>100</v>
      </c>
      <c r="H189" s="76">
        <v>4</v>
      </c>
      <c r="I189" s="93">
        <f t="shared" si="55"/>
        <v>100</v>
      </c>
      <c r="J189" s="76">
        <f t="shared" si="43"/>
        <v>2594</v>
      </c>
      <c r="K189" s="93">
        <f t="shared" si="48"/>
        <v>103.22323915638678</v>
      </c>
      <c r="L189" s="78">
        <v>51</v>
      </c>
      <c r="M189" s="93">
        <f>L189/L177*100</f>
        <v>150</v>
      </c>
      <c r="N189" s="78">
        <v>0</v>
      </c>
      <c r="O189" s="76" t="s">
        <v>142</v>
      </c>
      <c r="P189" s="76">
        <f t="shared" si="44"/>
        <v>-51</v>
      </c>
      <c r="Q189" s="93">
        <f t="shared" si="56"/>
        <v>300</v>
      </c>
      <c r="R189" s="76">
        <f t="shared" si="45"/>
        <v>2543</v>
      </c>
      <c r="S189" s="93">
        <f t="shared" si="49"/>
        <v>101.88301282051282</v>
      </c>
      <c r="T189" s="76">
        <v>2543</v>
      </c>
      <c r="U189" s="93">
        <f t="shared" si="50"/>
        <v>102.70597738287562</v>
      </c>
      <c r="V189" s="76">
        <v>134</v>
      </c>
      <c r="W189" s="93">
        <f t="shared" si="52"/>
        <v>103.07692307692307</v>
      </c>
      <c r="X189" s="76">
        <f t="shared" si="46"/>
        <v>0</v>
      </c>
      <c r="Y189" s="93" t="s">
        <v>40</v>
      </c>
      <c r="Z189" s="78">
        <v>0</v>
      </c>
      <c r="AA189" s="75" t="s">
        <v>142</v>
      </c>
      <c r="AB189" s="79">
        <v>0</v>
      </c>
      <c r="AC189" s="93" t="s">
        <v>40</v>
      </c>
      <c r="AD189" s="148"/>
      <c r="AE189" s="148"/>
      <c r="AF189" s="148"/>
      <c r="AG189" s="148"/>
      <c r="AH189" s="148"/>
      <c r="AI189" s="148"/>
      <c r="AJ189" s="126">
        <v>51</v>
      </c>
      <c r="AK189" s="154">
        <f>AJ189/AJ177*100</f>
        <v>150</v>
      </c>
      <c r="AL189" s="173" t="s">
        <v>243</v>
      </c>
      <c r="AM189" s="174" t="s">
        <v>243</v>
      </c>
      <c r="AN189" s="174" t="s">
        <v>243</v>
      </c>
      <c r="AO189" s="174" t="s">
        <v>243</v>
      </c>
      <c r="AP189" s="126" t="s">
        <v>40</v>
      </c>
      <c r="AQ189" s="159" t="s">
        <v>40</v>
      </c>
      <c r="AR189" s="71"/>
    </row>
    <row r="190" spans="1:44" s="15" customFormat="1" ht="12" hidden="1" customHeight="1">
      <c r="A190" s="36"/>
      <c r="B190" s="37" t="s">
        <v>188</v>
      </c>
      <c r="C190" s="55" t="s">
        <v>189</v>
      </c>
      <c r="D190" s="74">
        <v>2528</v>
      </c>
      <c r="E190" s="95">
        <f t="shared" si="47"/>
        <v>102.2653721682848</v>
      </c>
      <c r="F190" s="77">
        <v>11</v>
      </c>
      <c r="G190" s="95">
        <f t="shared" si="58"/>
        <v>110.00000000000001</v>
      </c>
      <c r="H190" s="77">
        <v>5</v>
      </c>
      <c r="I190" s="95">
        <f t="shared" si="55"/>
        <v>125</v>
      </c>
      <c r="J190" s="77">
        <f t="shared" si="43"/>
        <v>2517</v>
      </c>
      <c r="K190" s="95">
        <f t="shared" si="48"/>
        <v>102.23395613322501</v>
      </c>
      <c r="L190" s="77">
        <v>48</v>
      </c>
      <c r="M190" s="95">
        <f>L190/L178*100</f>
        <v>94.117647058823522</v>
      </c>
      <c r="N190" s="80">
        <v>0</v>
      </c>
      <c r="O190" s="75" t="s">
        <v>142</v>
      </c>
      <c r="P190" s="77">
        <f t="shared" si="44"/>
        <v>-48</v>
      </c>
      <c r="Q190" s="95">
        <f t="shared" si="56"/>
        <v>94.117647058823522</v>
      </c>
      <c r="R190" s="77">
        <f t="shared" si="45"/>
        <v>2469</v>
      </c>
      <c r="S190" s="95">
        <f t="shared" si="49"/>
        <v>102.40564081294067</v>
      </c>
      <c r="T190" s="75">
        <v>2469</v>
      </c>
      <c r="U190" s="95">
        <f t="shared" si="50"/>
        <v>103.08977035490605</v>
      </c>
      <c r="V190" s="77">
        <v>125</v>
      </c>
      <c r="W190" s="95">
        <f t="shared" si="52"/>
        <v>111.60714285714286</v>
      </c>
      <c r="X190" s="77">
        <f>+R190-T190</f>
        <v>0</v>
      </c>
      <c r="Y190" s="95" t="s">
        <v>40</v>
      </c>
      <c r="Z190" s="80">
        <v>0</v>
      </c>
      <c r="AA190" s="77" t="s">
        <v>142</v>
      </c>
      <c r="AB190" s="78">
        <v>0</v>
      </c>
      <c r="AC190" s="75" t="s">
        <v>142</v>
      </c>
      <c r="AD190" s="149"/>
      <c r="AE190" s="149"/>
      <c r="AF190" s="149"/>
      <c r="AG190" s="149"/>
      <c r="AH190" s="149"/>
      <c r="AI190" s="149"/>
      <c r="AJ190" s="30">
        <v>48</v>
      </c>
      <c r="AK190" s="43">
        <f>AJ190/AJ178*100</f>
        <v>94.117647058823522</v>
      </c>
      <c r="AL190" s="175" t="s">
        <v>243</v>
      </c>
      <c r="AM190" s="169" t="s">
        <v>243</v>
      </c>
      <c r="AN190" s="169" t="s">
        <v>243</v>
      </c>
      <c r="AO190" s="169" t="s">
        <v>243</v>
      </c>
      <c r="AP190" s="30" t="s">
        <v>40</v>
      </c>
      <c r="AQ190" s="160" t="s">
        <v>40</v>
      </c>
    </row>
    <row r="191" spans="1:44" s="15" customFormat="1" ht="12" hidden="1" customHeight="1">
      <c r="A191" s="36"/>
      <c r="B191" s="38" t="s">
        <v>147</v>
      </c>
      <c r="C191" s="54" t="s">
        <v>11</v>
      </c>
      <c r="D191" s="72">
        <v>2591</v>
      </c>
      <c r="E191" s="89">
        <f t="shared" si="47"/>
        <v>102.45156188216686</v>
      </c>
      <c r="F191" s="75">
        <v>11</v>
      </c>
      <c r="G191" s="89">
        <f t="shared" si="58"/>
        <v>110.00000000000001</v>
      </c>
      <c r="H191" s="75">
        <v>5</v>
      </c>
      <c r="I191" s="89">
        <f t="shared" si="55"/>
        <v>125</v>
      </c>
      <c r="J191" s="75">
        <f t="shared" si="43"/>
        <v>2580</v>
      </c>
      <c r="K191" s="89">
        <f t="shared" si="48"/>
        <v>102.42159587137753</v>
      </c>
      <c r="L191" s="78">
        <v>0</v>
      </c>
      <c r="M191" s="75" t="s">
        <v>142</v>
      </c>
      <c r="N191" s="78">
        <v>0</v>
      </c>
      <c r="O191" s="75" t="s">
        <v>142</v>
      </c>
      <c r="P191" s="75">
        <f t="shared" si="44"/>
        <v>0</v>
      </c>
      <c r="Q191" s="89">
        <f t="shared" si="56"/>
        <v>0</v>
      </c>
      <c r="R191" s="75">
        <f t="shared" si="45"/>
        <v>2580</v>
      </c>
      <c r="S191" s="89">
        <f t="shared" si="49"/>
        <v>100.38910505836576</v>
      </c>
      <c r="T191" s="75">
        <v>2575</v>
      </c>
      <c r="U191" s="89">
        <f t="shared" si="50"/>
        <v>100.90125391849529</v>
      </c>
      <c r="V191" s="75">
        <v>99</v>
      </c>
      <c r="W191" s="89">
        <f t="shared" si="52"/>
        <v>81.147540983606561</v>
      </c>
      <c r="X191" s="75">
        <f t="shared" si="46"/>
        <v>5</v>
      </c>
      <c r="Y191" s="89">
        <f>X191/X179*100</f>
        <v>27.777777777777779</v>
      </c>
      <c r="Z191" s="78">
        <v>0</v>
      </c>
      <c r="AA191" s="75" t="s">
        <v>142</v>
      </c>
      <c r="AB191" s="78">
        <v>5</v>
      </c>
      <c r="AC191" s="89">
        <f t="shared" ref="AC191" si="59">AB191/AB179*100</f>
        <v>27.777777777777779</v>
      </c>
      <c r="AD191" s="147"/>
      <c r="AE191" s="147"/>
      <c r="AF191" s="147"/>
      <c r="AG191" s="147"/>
      <c r="AH191" s="147"/>
      <c r="AI191" s="147"/>
      <c r="AJ191" s="33">
        <v>0</v>
      </c>
      <c r="AK191" s="179" t="s">
        <v>142</v>
      </c>
      <c r="AL191" s="172" t="s">
        <v>243</v>
      </c>
      <c r="AM191" s="110" t="s">
        <v>243</v>
      </c>
      <c r="AN191" s="110" t="s">
        <v>243</v>
      </c>
      <c r="AO191" s="110" t="s">
        <v>243</v>
      </c>
      <c r="AP191" s="33" t="s">
        <v>40</v>
      </c>
      <c r="AQ191" s="158" t="s">
        <v>40</v>
      </c>
    </row>
    <row r="192" spans="1:44" s="15" customFormat="1" ht="12" hidden="1" customHeight="1">
      <c r="A192" s="36"/>
      <c r="B192" s="38" t="s">
        <v>148</v>
      </c>
      <c r="C192" s="54" t="s">
        <v>3</v>
      </c>
      <c r="D192" s="72">
        <v>2414</v>
      </c>
      <c r="E192" s="89">
        <f t="shared" si="47"/>
        <v>101.04646295521138</v>
      </c>
      <c r="F192" s="75">
        <v>11</v>
      </c>
      <c r="G192" s="89">
        <f t="shared" si="58"/>
        <v>110.00000000000001</v>
      </c>
      <c r="H192" s="75">
        <v>5</v>
      </c>
      <c r="I192" s="89">
        <f t="shared" si="55"/>
        <v>125</v>
      </c>
      <c r="J192" s="75">
        <f t="shared" si="43"/>
        <v>2403</v>
      </c>
      <c r="K192" s="89">
        <f t="shared" si="48"/>
        <v>101.00882723833544</v>
      </c>
      <c r="L192" s="78">
        <v>0</v>
      </c>
      <c r="M192" s="75" t="s">
        <v>142</v>
      </c>
      <c r="N192" s="75">
        <v>51</v>
      </c>
      <c r="O192" s="89">
        <f>N192/N180*100</f>
        <v>50</v>
      </c>
      <c r="P192" s="75">
        <f t="shared" si="44"/>
        <v>51</v>
      </c>
      <c r="Q192" s="89">
        <f t="shared" si="56"/>
        <v>50</v>
      </c>
      <c r="R192" s="75">
        <f t="shared" si="45"/>
        <v>2454</v>
      </c>
      <c r="S192" s="89">
        <f t="shared" si="49"/>
        <v>98.911729141475206</v>
      </c>
      <c r="T192" s="75">
        <v>2454</v>
      </c>
      <c r="U192" s="89">
        <f t="shared" si="50"/>
        <v>99.513381995133827</v>
      </c>
      <c r="V192" s="75">
        <v>95</v>
      </c>
      <c r="W192" s="89">
        <f t="shared" si="52"/>
        <v>93.137254901960787</v>
      </c>
      <c r="X192" s="75">
        <f t="shared" si="46"/>
        <v>0</v>
      </c>
      <c r="Y192" s="75" t="s">
        <v>142</v>
      </c>
      <c r="Z192" s="78">
        <v>0</v>
      </c>
      <c r="AA192" s="75" t="s">
        <v>142</v>
      </c>
      <c r="AB192" s="78">
        <v>0</v>
      </c>
      <c r="AC192" s="75" t="s">
        <v>142</v>
      </c>
      <c r="AD192" s="147"/>
      <c r="AE192" s="147"/>
      <c r="AF192" s="147"/>
      <c r="AG192" s="147"/>
      <c r="AH192" s="147"/>
      <c r="AI192" s="147"/>
      <c r="AJ192" s="33">
        <v>0</v>
      </c>
      <c r="AK192" s="179" t="s">
        <v>142</v>
      </c>
      <c r="AL192" s="172" t="s">
        <v>243</v>
      </c>
      <c r="AM192" s="110" t="s">
        <v>243</v>
      </c>
      <c r="AN192" s="110" t="s">
        <v>243</v>
      </c>
      <c r="AO192" s="110" t="s">
        <v>243</v>
      </c>
      <c r="AP192" s="33" t="s">
        <v>40</v>
      </c>
      <c r="AQ192" s="158" t="s">
        <v>40</v>
      </c>
    </row>
    <row r="193" spans="1:44" s="15" customFormat="1" ht="12" hidden="1" customHeight="1">
      <c r="A193" s="36"/>
      <c r="B193" s="38" t="s">
        <v>149</v>
      </c>
      <c r="C193" s="54" t="s">
        <v>160</v>
      </c>
      <c r="D193" s="72">
        <v>2362</v>
      </c>
      <c r="E193" s="89">
        <f t="shared" si="47"/>
        <v>99.746621621621628</v>
      </c>
      <c r="F193" s="75">
        <v>11</v>
      </c>
      <c r="G193" s="89">
        <f t="shared" si="58"/>
        <v>110.00000000000001</v>
      </c>
      <c r="H193" s="75">
        <v>5</v>
      </c>
      <c r="I193" s="89">
        <f t="shared" si="55"/>
        <v>125</v>
      </c>
      <c r="J193" s="75">
        <f t="shared" si="43"/>
        <v>2351</v>
      </c>
      <c r="K193" s="89">
        <f t="shared" si="48"/>
        <v>99.703138252756574</v>
      </c>
      <c r="L193" s="78">
        <v>0</v>
      </c>
      <c r="M193" s="75" t="s">
        <v>142</v>
      </c>
      <c r="N193" s="75">
        <v>51</v>
      </c>
      <c r="O193" s="89">
        <f>N193/N181*100</f>
        <v>50</v>
      </c>
      <c r="P193" s="75">
        <f t="shared" si="44"/>
        <v>51</v>
      </c>
      <c r="Q193" s="89">
        <f t="shared" si="56"/>
        <v>50</v>
      </c>
      <c r="R193" s="75">
        <f t="shared" si="45"/>
        <v>2402</v>
      </c>
      <c r="S193" s="89">
        <f t="shared" si="49"/>
        <v>97.642276422764226</v>
      </c>
      <c r="T193" s="75">
        <v>2402</v>
      </c>
      <c r="U193" s="89">
        <f t="shared" si="50"/>
        <v>98.241308793456028</v>
      </c>
      <c r="V193" s="75">
        <v>111</v>
      </c>
      <c r="W193" s="89">
        <f t="shared" si="52"/>
        <v>96.521739130434781</v>
      </c>
      <c r="X193" s="75">
        <f t="shared" si="46"/>
        <v>0</v>
      </c>
      <c r="Y193" s="75" t="s">
        <v>142</v>
      </c>
      <c r="Z193" s="78">
        <v>0</v>
      </c>
      <c r="AA193" s="75" t="s">
        <v>142</v>
      </c>
      <c r="AB193" s="78">
        <v>0</v>
      </c>
      <c r="AC193" s="75" t="s">
        <v>142</v>
      </c>
      <c r="AD193" s="147"/>
      <c r="AE193" s="147"/>
      <c r="AF193" s="147"/>
      <c r="AG193" s="147"/>
      <c r="AH193" s="147"/>
      <c r="AI193" s="147"/>
      <c r="AJ193" s="33">
        <v>0</v>
      </c>
      <c r="AK193" s="179" t="s">
        <v>142</v>
      </c>
      <c r="AL193" s="172" t="s">
        <v>243</v>
      </c>
      <c r="AM193" s="110" t="s">
        <v>243</v>
      </c>
      <c r="AN193" s="110" t="s">
        <v>243</v>
      </c>
      <c r="AO193" s="110" t="s">
        <v>243</v>
      </c>
      <c r="AP193" s="33" t="s">
        <v>40</v>
      </c>
      <c r="AQ193" s="158" t="s">
        <v>40</v>
      </c>
    </row>
    <row r="194" spans="1:44" s="15" customFormat="1" ht="12" hidden="1" customHeight="1">
      <c r="A194" s="36"/>
      <c r="B194" s="38" t="s">
        <v>150</v>
      </c>
      <c r="C194" s="54" t="s">
        <v>161</v>
      </c>
      <c r="D194" s="72">
        <v>2255</v>
      </c>
      <c r="E194" s="89">
        <f t="shared" si="47"/>
        <v>98.773543583004823</v>
      </c>
      <c r="F194" s="75">
        <v>11</v>
      </c>
      <c r="G194" s="89">
        <f t="shared" si="58"/>
        <v>110.00000000000001</v>
      </c>
      <c r="H194" s="75">
        <v>5</v>
      </c>
      <c r="I194" s="89">
        <f t="shared" si="55"/>
        <v>125</v>
      </c>
      <c r="J194" s="75">
        <f t="shared" si="43"/>
        <v>2244</v>
      </c>
      <c r="K194" s="89">
        <f t="shared" si="48"/>
        <v>98.724153101627806</v>
      </c>
      <c r="L194" s="78">
        <v>0</v>
      </c>
      <c r="M194" s="75" t="s">
        <v>142</v>
      </c>
      <c r="N194" s="75">
        <v>34</v>
      </c>
      <c r="O194" s="75" t="s">
        <v>142</v>
      </c>
      <c r="P194" s="75">
        <f t="shared" si="44"/>
        <v>34</v>
      </c>
      <c r="Q194" s="75" t="s">
        <v>142</v>
      </c>
      <c r="R194" s="75">
        <f t="shared" si="45"/>
        <v>2278</v>
      </c>
      <c r="S194" s="89">
        <f t="shared" si="49"/>
        <v>100.21997360316762</v>
      </c>
      <c r="T194" s="75">
        <v>2278</v>
      </c>
      <c r="U194" s="89">
        <f t="shared" si="50"/>
        <v>100.79646017699116</v>
      </c>
      <c r="V194" s="75">
        <v>118</v>
      </c>
      <c r="W194" s="89">
        <f t="shared" si="52"/>
        <v>89.393939393939391</v>
      </c>
      <c r="X194" s="75">
        <f t="shared" si="46"/>
        <v>0</v>
      </c>
      <c r="Y194" s="75" t="s">
        <v>142</v>
      </c>
      <c r="Z194" s="78">
        <v>0</v>
      </c>
      <c r="AA194" s="75" t="s">
        <v>142</v>
      </c>
      <c r="AB194" s="78">
        <v>0</v>
      </c>
      <c r="AC194" s="75" t="s">
        <v>142</v>
      </c>
      <c r="AD194" s="147"/>
      <c r="AE194" s="147"/>
      <c r="AF194" s="147"/>
      <c r="AG194" s="147"/>
      <c r="AH194" s="147"/>
      <c r="AI194" s="147"/>
      <c r="AJ194" s="33">
        <v>0</v>
      </c>
      <c r="AK194" s="179" t="s">
        <v>142</v>
      </c>
      <c r="AL194" s="172" t="s">
        <v>243</v>
      </c>
      <c r="AM194" s="110" t="s">
        <v>243</v>
      </c>
      <c r="AN194" s="110" t="s">
        <v>243</v>
      </c>
      <c r="AO194" s="110" t="s">
        <v>243</v>
      </c>
      <c r="AP194" s="33" t="s">
        <v>40</v>
      </c>
      <c r="AQ194" s="158" t="s">
        <v>40</v>
      </c>
    </row>
    <row r="195" spans="1:44" s="15" customFormat="1" ht="12" hidden="1" customHeight="1">
      <c r="A195" s="36"/>
      <c r="B195" s="38" t="s">
        <v>151</v>
      </c>
      <c r="C195" s="54" t="s">
        <v>6</v>
      </c>
      <c r="D195" s="72">
        <v>2191</v>
      </c>
      <c r="E195" s="89">
        <f t="shared" si="47"/>
        <v>98.827244023455123</v>
      </c>
      <c r="F195" s="75">
        <v>11</v>
      </c>
      <c r="G195" s="89">
        <f t="shared" si="58"/>
        <v>110.00000000000001</v>
      </c>
      <c r="H195" s="75">
        <v>5</v>
      </c>
      <c r="I195" s="89">
        <f t="shared" si="55"/>
        <v>125</v>
      </c>
      <c r="J195" s="75">
        <f t="shared" si="43"/>
        <v>2180</v>
      </c>
      <c r="K195" s="89">
        <f t="shared" si="48"/>
        <v>98.776619845944722</v>
      </c>
      <c r="L195" s="78">
        <v>0</v>
      </c>
      <c r="M195" s="75" t="s">
        <v>142</v>
      </c>
      <c r="N195" s="75">
        <v>85</v>
      </c>
      <c r="O195" s="89">
        <f t="shared" ref="O195:O200" si="60">N195/N183*100</f>
        <v>125</v>
      </c>
      <c r="P195" s="75">
        <f t="shared" si="44"/>
        <v>85</v>
      </c>
      <c r="Q195" s="89">
        <f t="shared" si="56"/>
        <v>125</v>
      </c>
      <c r="R195" s="75">
        <f t="shared" si="45"/>
        <v>2265</v>
      </c>
      <c r="S195" s="89">
        <f t="shared" si="49"/>
        <v>99.560439560439562</v>
      </c>
      <c r="T195" s="75">
        <v>2265</v>
      </c>
      <c r="U195" s="89">
        <f t="shared" si="50"/>
        <v>100.13262599469496</v>
      </c>
      <c r="V195" s="75">
        <v>114</v>
      </c>
      <c r="W195" s="89">
        <f t="shared" si="52"/>
        <v>135.71428571428572</v>
      </c>
      <c r="X195" s="75">
        <f t="shared" si="46"/>
        <v>0</v>
      </c>
      <c r="Y195" s="75" t="s">
        <v>142</v>
      </c>
      <c r="Z195" s="78">
        <v>0</v>
      </c>
      <c r="AA195" s="75" t="s">
        <v>142</v>
      </c>
      <c r="AB195" s="78">
        <v>0</v>
      </c>
      <c r="AC195" s="75" t="s">
        <v>142</v>
      </c>
      <c r="AD195" s="147"/>
      <c r="AE195" s="147"/>
      <c r="AF195" s="147"/>
      <c r="AG195" s="147"/>
      <c r="AH195" s="147"/>
      <c r="AI195" s="147"/>
      <c r="AJ195" s="33">
        <v>0</v>
      </c>
      <c r="AK195" s="179" t="s">
        <v>142</v>
      </c>
      <c r="AL195" s="172" t="s">
        <v>243</v>
      </c>
      <c r="AM195" s="110" t="s">
        <v>243</v>
      </c>
      <c r="AN195" s="110" t="s">
        <v>243</v>
      </c>
      <c r="AO195" s="110" t="s">
        <v>243</v>
      </c>
      <c r="AP195" s="33" t="s">
        <v>40</v>
      </c>
      <c r="AQ195" s="158" t="s">
        <v>40</v>
      </c>
    </row>
    <row r="196" spans="1:44" s="15" customFormat="1" ht="12" hidden="1" customHeight="1">
      <c r="A196" s="36"/>
      <c r="B196" s="38" t="s">
        <v>152</v>
      </c>
      <c r="C196" s="54" t="s">
        <v>7</v>
      </c>
      <c r="D196" s="72">
        <v>2280</v>
      </c>
      <c r="E196" s="89">
        <f t="shared" si="47"/>
        <v>101.01905183872397</v>
      </c>
      <c r="F196" s="75">
        <v>11</v>
      </c>
      <c r="G196" s="89">
        <f t="shared" si="58"/>
        <v>110.00000000000001</v>
      </c>
      <c r="H196" s="75">
        <v>5</v>
      </c>
      <c r="I196" s="89">
        <f t="shared" si="55"/>
        <v>125</v>
      </c>
      <c r="J196" s="75">
        <f t="shared" si="43"/>
        <v>2269</v>
      </c>
      <c r="K196" s="89">
        <f t="shared" si="48"/>
        <v>100.97908322207387</v>
      </c>
      <c r="L196" s="78">
        <v>0</v>
      </c>
      <c r="M196" s="75" t="s">
        <v>142</v>
      </c>
      <c r="N196" s="75">
        <v>85</v>
      </c>
      <c r="O196" s="89">
        <f t="shared" si="60"/>
        <v>44.973544973544968</v>
      </c>
      <c r="P196" s="75">
        <f t="shared" si="44"/>
        <v>85</v>
      </c>
      <c r="Q196" s="89">
        <f t="shared" si="56"/>
        <v>44.973544973544968</v>
      </c>
      <c r="R196" s="75">
        <f t="shared" si="45"/>
        <v>2354</v>
      </c>
      <c r="S196" s="89">
        <f t="shared" si="49"/>
        <v>96.633825944170766</v>
      </c>
      <c r="T196" s="75">
        <v>2354</v>
      </c>
      <c r="U196" s="89">
        <f t="shared" si="50"/>
        <v>96.633825944170766</v>
      </c>
      <c r="V196" s="75">
        <v>109</v>
      </c>
      <c r="W196" s="89">
        <f t="shared" si="52"/>
        <v>98.198198198198199</v>
      </c>
      <c r="X196" s="75">
        <f t="shared" si="46"/>
        <v>0</v>
      </c>
      <c r="Y196" s="75" t="s">
        <v>142</v>
      </c>
      <c r="Z196" s="78">
        <v>0</v>
      </c>
      <c r="AA196" s="75" t="s">
        <v>142</v>
      </c>
      <c r="AB196" s="78">
        <v>0</v>
      </c>
      <c r="AC196" s="75" t="s">
        <v>142</v>
      </c>
      <c r="AD196" s="147"/>
      <c r="AE196" s="147"/>
      <c r="AF196" s="147"/>
      <c r="AG196" s="147"/>
      <c r="AH196" s="147"/>
      <c r="AI196" s="147"/>
      <c r="AJ196" s="164">
        <v>0</v>
      </c>
      <c r="AK196" s="179" t="s">
        <v>142</v>
      </c>
      <c r="AL196" s="172" t="s">
        <v>243</v>
      </c>
      <c r="AM196" s="110" t="s">
        <v>243</v>
      </c>
      <c r="AN196" s="110" t="s">
        <v>243</v>
      </c>
      <c r="AO196" s="110" t="s">
        <v>243</v>
      </c>
      <c r="AP196" s="33" t="s">
        <v>40</v>
      </c>
      <c r="AQ196" s="158" t="s">
        <v>40</v>
      </c>
    </row>
    <row r="197" spans="1:44" s="15" customFormat="1" ht="12" hidden="1" customHeight="1">
      <c r="A197" s="13"/>
      <c r="B197" s="38" t="s">
        <v>153</v>
      </c>
      <c r="C197" s="54" t="s">
        <v>8</v>
      </c>
      <c r="D197" s="72">
        <v>2184</v>
      </c>
      <c r="E197" s="89">
        <f t="shared" si="47"/>
        <v>99.498861047836002</v>
      </c>
      <c r="F197" s="75">
        <v>11</v>
      </c>
      <c r="G197" s="89">
        <f t="shared" si="58"/>
        <v>110.00000000000001</v>
      </c>
      <c r="H197" s="75">
        <v>5</v>
      </c>
      <c r="I197" s="89">
        <f t="shared" si="55"/>
        <v>125</v>
      </c>
      <c r="J197" s="75">
        <f t="shared" si="43"/>
        <v>2173</v>
      </c>
      <c r="K197" s="89">
        <f t="shared" si="48"/>
        <v>99.450800915331811</v>
      </c>
      <c r="L197" s="78">
        <v>0</v>
      </c>
      <c r="M197" s="75" t="s">
        <v>142</v>
      </c>
      <c r="N197" s="75">
        <v>136</v>
      </c>
      <c r="O197" s="89">
        <f t="shared" si="60"/>
        <v>72.340425531914903</v>
      </c>
      <c r="P197" s="75">
        <f t="shared" si="44"/>
        <v>136</v>
      </c>
      <c r="Q197" s="89">
        <f t="shared" si="56"/>
        <v>72.340425531914903</v>
      </c>
      <c r="R197" s="75">
        <f t="shared" si="45"/>
        <v>2309</v>
      </c>
      <c r="S197" s="89">
        <f t="shared" si="49"/>
        <v>97.302991993257478</v>
      </c>
      <c r="T197" s="75">
        <v>2309</v>
      </c>
      <c r="U197" s="89">
        <f t="shared" si="50"/>
        <v>97.714769360981805</v>
      </c>
      <c r="V197" s="75">
        <v>151</v>
      </c>
      <c r="W197" s="89">
        <f t="shared" si="52"/>
        <v>118.8976377952756</v>
      </c>
      <c r="X197" s="75">
        <f t="shared" si="46"/>
        <v>0</v>
      </c>
      <c r="Y197" s="75" t="s">
        <v>142</v>
      </c>
      <c r="Z197" s="78">
        <v>0</v>
      </c>
      <c r="AA197" s="75" t="s">
        <v>142</v>
      </c>
      <c r="AB197" s="78">
        <v>0</v>
      </c>
      <c r="AC197" s="75" t="s">
        <v>142</v>
      </c>
      <c r="AD197" s="147"/>
      <c r="AE197" s="147"/>
      <c r="AF197" s="147"/>
      <c r="AG197" s="147"/>
      <c r="AH197" s="147"/>
      <c r="AI197" s="147"/>
      <c r="AJ197" s="33">
        <v>0</v>
      </c>
      <c r="AK197" s="179" t="s">
        <v>142</v>
      </c>
      <c r="AL197" s="172" t="s">
        <v>243</v>
      </c>
      <c r="AM197" s="110" t="s">
        <v>243</v>
      </c>
      <c r="AN197" s="110" t="s">
        <v>243</v>
      </c>
      <c r="AO197" s="110" t="s">
        <v>243</v>
      </c>
      <c r="AP197" s="33" t="s">
        <v>40</v>
      </c>
      <c r="AQ197" s="158" t="s">
        <v>40</v>
      </c>
    </row>
    <row r="198" spans="1:44" s="15" customFormat="1" ht="12" hidden="1" customHeight="1">
      <c r="A198" s="13"/>
      <c r="B198" s="38" t="s">
        <v>154</v>
      </c>
      <c r="C198" s="54" t="s">
        <v>9</v>
      </c>
      <c r="D198" s="72">
        <v>2238</v>
      </c>
      <c r="E198" s="89">
        <f t="shared" si="47"/>
        <v>97.857455181460423</v>
      </c>
      <c r="F198" s="75">
        <v>11</v>
      </c>
      <c r="G198" s="89">
        <f t="shared" si="58"/>
        <v>110.00000000000001</v>
      </c>
      <c r="H198" s="75">
        <v>5</v>
      </c>
      <c r="I198" s="89">
        <f t="shared" si="55"/>
        <v>125</v>
      </c>
      <c r="J198" s="75">
        <f t="shared" si="43"/>
        <v>2227</v>
      </c>
      <c r="K198" s="89">
        <f t="shared" si="48"/>
        <v>97.804128238910849</v>
      </c>
      <c r="L198" s="78">
        <v>0</v>
      </c>
      <c r="M198" s="75" t="s">
        <v>142</v>
      </c>
      <c r="N198" s="75">
        <v>119</v>
      </c>
      <c r="O198" s="89">
        <f t="shared" si="60"/>
        <v>77.777777777777786</v>
      </c>
      <c r="P198" s="75">
        <f t="shared" si="44"/>
        <v>119</v>
      </c>
      <c r="Q198" s="89">
        <f t="shared" si="56"/>
        <v>77.777777777777786</v>
      </c>
      <c r="R198" s="75">
        <f t="shared" si="45"/>
        <v>2346</v>
      </c>
      <c r="S198" s="89">
        <f t="shared" si="49"/>
        <v>96.543209876543216</v>
      </c>
      <c r="T198" s="75">
        <v>2344</v>
      </c>
      <c r="U198" s="89">
        <f t="shared" si="50"/>
        <v>96.460905349794231</v>
      </c>
      <c r="V198" s="75">
        <v>142</v>
      </c>
      <c r="W198" s="89">
        <f t="shared" si="52"/>
        <v>98.611111111111114</v>
      </c>
      <c r="X198" s="75">
        <f>+R198-T198</f>
        <v>2</v>
      </c>
      <c r="Y198" s="75" t="s">
        <v>142</v>
      </c>
      <c r="Z198" s="78">
        <v>0</v>
      </c>
      <c r="AA198" s="75" t="s">
        <v>142</v>
      </c>
      <c r="AB198" s="78">
        <v>2</v>
      </c>
      <c r="AC198" s="75" t="s">
        <v>142</v>
      </c>
      <c r="AD198" s="147"/>
      <c r="AE198" s="147"/>
      <c r="AF198" s="147"/>
      <c r="AG198" s="147"/>
      <c r="AH198" s="147"/>
      <c r="AI198" s="147"/>
      <c r="AJ198" s="33">
        <v>0</v>
      </c>
      <c r="AK198" s="179" t="s">
        <v>142</v>
      </c>
      <c r="AL198" s="172" t="s">
        <v>243</v>
      </c>
      <c r="AM198" s="110" t="s">
        <v>243</v>
      </c>
      <c r="AN198" s="110" t="s">
        <v>243</v>
      </c>
      <c r="AO198" s="110" t="s">
        <v>243</v>
      </c>
      <c r="AP198" s="33" t="s">
        <v>40</v>
      </c>
      <c r="AQ198" s="158" t="s">
        <v>40</v>
      </c>
    </row>
    <row r="199" spans="1:44" s="15" customFormat="1" ht="12" hidden="1" customHeight="1">
      <c r="A199" s="13"/>
      <c r="B199" s="38" t="s">
        <v>190</v>
      </c>
      <c r="C199" s="54" t="s">
        <v>191</v>
      </c>
      <c r="D199" s="72">
        <v>2279</v>
      </c>
      <c r="E199" s="89">
        <f t="shared" si="47"/>
        <v>95.998315080033706</v>
      </c>
      <c r="F199" s="75">
        <v>11</v>
      </c>
      <c r="G199" s="89">
        <f t="shared" si="58"/>
        <v>110.00000000000001</v>
      </c>
      <c r="H199" s="75">
        <v>5</v>
      </c>
      <c r="I199" s="89">
        <f t="shared" si="55"/>
        <v>125</v>
      </c>
      <c r="J199" s="75">
        <f t="shared" si="43"/>
        <v>2268</v>
      </c>
      <c r="K199" s="89">
        <f t="shared" si="48"/>
        <v>95.939086294416242</v>
      </c>
      <c r="L199" s="78">
        <v>0</v>
      </c>
      <c r="M199" s="75" t="s">
        <v>142</v>
      </c>
      <c r="N199" s="75">
        <v>85</v>
      </c>
      <c r="O199" s="89">
        <f t="shared" si="60"/>
        <v>100</v>
      </c>
      <c r="P199" s="75">
        <f>N199-L199</f>
        <v>85</v>
      </c>
      <c r="Q199" s="89">
        <f t="shared" si="56"/>
        <v>100</v>
      </c>
      <c r="R199" s="75">
        <f t="shared" si="45"/>
        <v>2353</v>
      </c>
      <c r="S199" s="89">
        <f t="shared" si="49"/>
        <v>96.080032666394445</v>
      </c>
      <c r="T199" s="75">
        <v>2353</v>
      </c>
      <c r="U199" s="89">
        <f t="shared" si="50"/>
        <v>96.080032666394445</v>
      </c>
      <c r="V199" s="75">
        <v>149</v>
      </c>
      <c r="W199" s="89">
        <f t="shared" si="52"/>
        <v>112.03007518796993</v>
      </c>
      <c r="X199" s="75">
        <f>+R199-T199</f>
        <v>0</v>
      </c>
      <c r="Y199" s="75" t="s">
        <v>142</v>
      </c>
      <c r="Z199" s="78">
        <v>0</v>
      </c>
      <c r="AA199" s="75" t="s">
        <v>142</v>
      </c>
      <c r="AB199" s="78">
        <v>0</v>
      </c>
      <c r="AC199" s="75" t="s">
        <v>142</v>
      </c>
      <c r="AD199" s="147"/>
      <c r="AE199" s="147"/>
      <c r="AF199" s="147"/>
      <c r="AG199" s="147"/>
      <c r="AH199" s="147"/>
      <c r="AI199" s="147"/>
      <c r="AJ199" s="33">
        <v>0</v>
      </c>
      <c r="AK199" s="179" t="s">
        <v>142</v>
      </c>
      <c r="AL199" s="172" t="s">
        <v>243</v>
      </c>
      <c r="AM199" s="110" t="s">
        <v>243</v>
      </c>
      <c r="AN199" s="110" t="s">
        <v>243</v>
      </c>
      <c r="AO199" s="110" t="s">
        <v>243</v>
      </c>
      <c r="AP199" s="33" t="s">
        <v>40</v>
      </c>
      <c r="AQ199" s="158" t="s">
        <v>40</v>
      </c>
    </row>
    <row r="200" spans="1:44" s="15" customFormat="1" ht="12" hidden="1" customHeight="1">
      <c r="A200" s="13"/>
      <c r="B200" s="38" t="s">
        <v>143</v>
      </c>
      <c r="C200" s="54" t="s">
        <v>157</v>
      </c>
      <c r="D200" s="72">
        <v>2178</v>
      </c>
      <c r="E200" s="89">
        <f t="shared" si="47"/>
        <v>96.371681415929203</v>
      </c>
      <c r="F200" s="75">
        <v>11</v>
      </c>
      <c r="G200" s="89">
        <f t="shared" si="58"/>
        <v>110.00000000000001</v>
      </c>
      <c r="H200" s="75">
        <v>5</v>
      </c>
      <c r="I200" s="89">
        <f t="shared" si="55"/>
        <v>125</v>
      </c>
      <c r="J200" s="75">
        <f t="shared" si="43"/>
        <v>2167</v>
      </c>
      <c r="K200" s="89">
        <f t="shared" si="48"/>
        <v>96.311111111111117</v>
      </c>
      <c r="L200" s="78">
        <v>0</v>
      </c>
      <c r="M200" s="75" t="s">
        <v>142</v>
      </c>
      <c r="N200" s="75">
        <v>17</v>
      </c>
      <c r="O200" s="89">
        <f t="shared" si="60"/>
        <v>100</v>
      </c>
      <c r="P200" s="75">
        <f t="shared" ref="P200:P210" si="61">N200-L200</f>
        <v>17</v>
      </c>
      <c r="Q200" s="89">
        <f t="shared" si="56"/>
        <v>100</v>
      </c>
      <c r="R200" s="75">
        <f t="shared" si="45"/>
        <v>2184</v>
      </c>
      <c r="S200" s="89">
        <f t="shared" si="49"/>
        <v>96.338773709748565</v>
      </c>
      <c r="T200" s="75">
        <v>2184</v>
      </c>
      <c r="U200" s="89">
        <f t="shared" si="50"/>
        <v>96.338773709748565</v>
      </c>
      <c r="V200" s="75">
        <v>124</v>
      </c>
      <c r="W200" s="89">
        <f t="shared" si="52"/>
        <v>102.4793388429752</v>
      </c>
      <c r="X200" s="75">
        <f t="shared" si="46"/>
        <v>0</v>
      </c>
      <c r="Y200" s="89" t="s">
        <v>40</v>
      </c>
      <c r="Z200" s="78">
        <v>0</v>
      </c>
      <c r="AA200" s="75" t="s">
        <v>142</v>
      </c>
      <c r="AB200" s="78">
        <v>0</v>
      </c>
      <c r="AC200" s="75" t="s">
        <v>142</v>
      </c>
      <c r="AD200" s="147"/>
      <c r="AE200" s="147"/>
      <c r="AF200" s="147"/>
      <c r="AG200" s="147"/>
      <c r="AH200" s="147"/>
      <c r="AI200" s="147"/>
      <c r="AJ200" s="33">
        <v>0</v>
      </c>
      <c r="AK200" s="179" t="s">
        <v>142</v>
      </c>
      <c r="AL200" s="172" t="s">
        <v>243</v>
      </c>
      <c r="AM200" s="110" t="s">
        <v>243</v>
      </c>
      <c r="AN200" s="110" t="s">
        <v>243</v>
      </c>
      <c r="AO200" s="110" t="s">
        <v>243</v>
      </c>
      <c r="AP200" s="33" t="s">
        <v>40</v>
      </c>
      <c r="AQ200" s="158" t="s">
        <v>40</v>
      </c>
    </row>
    <row r="201" spans="1:44" s="50" customFormat="1" ht="12" hidden="1" customHeight="1">
      <c r="A201" s="11"/>
      <c r="B201" s="39" t="s">
        <v>144</v>
      </c>
      <c r="C201" s="56" t="s">
        <v>192</v>
      </c>
      <c r="D201" s="73">
        <v>2495</v>
      </c>
      <c r="E201" s="93">
        <f t="shared" si="47"/>
        <v>95.814132104454686</v>
      </c>
      <c r="F201" s="76">
        <v>11</v>
      </c>
      <c r="G201" s="93">
        <f t="shared" si="58"/>
        <v>110.00000000000001</v>
      </c>
      <c r="H201" s="76">
        <v>5</v>
      </c>
      <c r="I201" s="93">
        <f t="shared" si="55"/>
        <v>125</v>
      </c>
      <c r="J201" s="76">
        <f t="shared" si="43"/>
        <v>2484</v>
      </c>
      <c r="K201" s="93">
        <f t="shared" si="48"/>
        <v>95.759444872783348</v>
      </c>
      <c r="L201" s="76">
        <v>68</v>
      </c>
      <c r="M201" s="93">
        <f>L201/L189*100</f>
        <v>133.33333333333331</v>
      </c>
      <c r="N201" s="78">
        <v>0</v>
      </c>
      <c r="O201" s="93" t="s">
        <v>141</v>
      </c>
      <c r="P201" s="76">
        <f t="shared" si="61"/>
        <v>-68</v>
      </c>
      <c r="Q201" s="93">
        <f t="shared" si="56"/>
        <v>133.33333333333331</v>
      </c>
      <c r="R201" s="76">
        <f t="shared" si="45"/>
        <v>2416</v>
      </c>
      <c r="S201" s="93">
        <f t="shared" si="49"/>
        <v>95.005898545025559</v>
      </c>
      <c r="T201" s="76">
        <v>2416</v>
      </c>
      <c r="U201" s="93">
        <f t="shared" si="50"/>
        <v>95.005898545025559</v>
      </c>
      <c r="V201" s="76">
        <v>130</v>
      </c>
      <c r="W201" s="93">
        <f t="shared" si="52"/>
        <v>97.014925373134332</v>
      </c>
      <c r="X201" s="76">
        <f t="shared" si="46"/>
        <v>0</v>
      </c>
      <c r="Y201" s="93" t="s">
        <v>40</v>
      </c>
      <c r="Z201" s="78">
        <v>0</v>
      </c>
      <c r="AA201" s="76" t="s">
        <v>142</v>
      </c>
      <c r="AB201" s="78">
        <v>0</v>
      </c>
      <c r="AC201" s="76" t="s">
        <v>142</v>
      </c>
      <c r="AD201" s="150"/>
      <c r="AE201" s="150"/>
      <c r="AF201" s="150"/>
      <c r="AG201" s="150"/>
      <c r="AH201" s="150"/>
      <c r="AI201" s="150"/>
      <c r="AJ201" s="126">
        <v>68</v>
      </c>
      <c r="AK201" s="154">
        <f>AJ201/AJ189*100</f>
        <v>133.33333333333331</v>
      </c>
      <c r="AL201" s="173" t="s">
        <v>243</v>
      </c>
      <c r="AM201" s="174" t="s">
        <v>243</v>
      </c>
      <c r="AN201" s="174" t="s">
        <v>243</v>
      </c>
      <c r="AO201" s="174" t="s">
        <v>243</v>
      </c>
      <c r="AP201" s="126" t="s">
        <v>40</v>
      </c>
      <c r="AQ201" s="159" t="s">
        <v>40</v>
      </c>
      <c r="AR201" s="71"/>
    </row>
    <row r="202" spans="1:44" s="15" customFormat="1" ht="12" hidden="1" customHeight="1">
      <c r="A202" s="36"/>
      <c r="B202" s="38" t="s">
        <v>193</v>
      </c>
      <c r="C202" s="54" t="s">
        <v>194</v>
      </c>
      <c r="D202" s="72">
        <v>2436</v>
      </c>
      <c r="E202" s="89">
        <f t="shared" si="47"/>
        <v>96.360759493670884</v>
      </c>
      <c r="F202" s="75">
        <v>9</v>
      </c>
      <c r="G202" s="89">
        <f t="shared" si="58"/>
        <v>81.818181818181827</v>
      </c>
      <c r="H202" s="75">
        <v>4</v>
      </c>
      <c r="I202" s="89">
        <f t="shared" si="55"/>
        <v>80</v>
      </c>
      <c r="J202" s="75">
        <f t="shared" ref="J202:J213" si="62">D202-F202</f>
        <v>2427</v>
      </c>
      <c r="K202" s="89">
        <f t="shared" si="48"/>
        <v>96.424314660309889</v>
      </c>
      <c r="L202" s="75">
        <v>86</v>
      </c>
      <c r="M202" s="89">
        <f>L202/L190*100</f>
        <v>179.16666666666669</v>
      </c>
      <c r="N202" s="80">
        <v>0</v>
      </c>
      <c r="O202" s="75" t="s">
        <v>142</v>
      </c>
      <c r="P202" s="75">
        <f t="shared" si="61"/>
        <v>-86</v>
      </c>
      <c r="Q202" s="89">
        <f t="shared" si="56"/>
        <v>179.16666666666669</v>
      </c>
      <c r="R202" s="75">
        <f t="shared" ref="R202:R213" si="63">J202+P202</f>
        <v>2341</v>
      </c>
      <c r="S202" s="89">
        <f t="shared" si="49"/>
        <v>94.815714864317542</v>
      </c>
      <c r="T202" s="75">
        <v>2341</v>
      </c>
      <c r="U202" s="89">
        <f t="shared" si="50"/>
        <v>94.815714864317542</v>
      </c>
      <c r="V202" s="75">
        <v>131</v>
      </c>
      <c r="W202" s="89">
        <f t="shared" si="52"/>
        <v>104.80000000000001</v>
      </c>
      <c r="X202" s="75">
        <f t="shared" si="46"/>
        <v>0</v>
      </c>
      <c r="Y202" s="89" t="s">
        <v>40</v>
      </c>
      <c r="Z202" s="80">
        <v>0</v>
      </c>
      <c r="AA202" s="75" t="s">
        <v>142</v>
      </c>
      <c r="AB202" s="80">
        <v>0</v>
      </c>
      <c r="AC202" s="75" t="s">
        <v>142</v>
      </c>
      <c r="AD202" s="147"/>
      <c r="AE202" s="147"/>
      <c r="AF202" s="147"/>
      <c r="AG202" s="147"/>
      <c r="AH202" s="147"/>
      <c r="AI202" s="147"/>
      <c r="AJ202" s="33">
        <v>86</v>
      </c>
      <c r="AK202" s="153">
        <f>AJ202/AJ190*100</f>
        <v>179.16666666666669</v>
      </c>
      <c r="AL202" s="175">
        <v>0</v>
      </c>
      <c r="AM202" s="169" t="s">
        <v>243</v>
      </c>
      <c r="AN202" s="169" t="s">
        <v>243</v>
      </c>
      <c r="AO202" s="169" t="s">
        <v>243</v>
      </c>
      <c r="AP202" s="33" t="s">
        <v>40</v>
      </c>
      <c r="AQ202" s="158" t="s">
        <v>40</v>
      </c>
    </row>
    <row r="203" spans="1:44" s="15" customFormat="1" ht="12" hidden="1" customHeight="1">
      <c r="A203" s="36"/>
      <c r="B203" s="38" t="s">
        <v>147</v>
      </c>
      <c r="C203" s="54" t="s">
        <v>11</v>
      </c>
      <c r="D203" s="72">
        <v>2453</v>
      </c>
      <c r="E203" s="89">
        <f t="shared" si="47"/>
        <v>94.673871092242379</v>
      </c>
      <c r="F203" s="75">
        <v>9</v>
      </c>
      <c r="G203" s="89">
        <f t="shared" si="58"/>
        <v>81.818181818181827</v>
      </c>
      <c r="H203" s="75">
        <v>4</v>
      </c>
      <c r="I203" s="89">
        <f t="shared" si="55"/>
        <v>80</v>
      </c>
      <c r="J203" s="75">
        <f t="shared" si="62"/>
        <v>2444</v>
      </c>
      <c r="K203" s="89">
        <f t="shared" si="48"/>
        <v>94.728682170542626</v>
      </c>
      <c r="L203" s="78">
        <v>0</v>
      </c>
      <c r="M203" s="75" t="s">
        <v>142</v>
      </c>
      <c r="N203" s="78">
        <v>0</v>
      </c>
      <c r="O203" s="75" t="s">
        <v>142</v>
      </c>
      <c r="P203" s="75">
        <f>N203-L203</f>
        <v>0</v>
      </c>
      <c r="Q203" s="75" t="s">
        <v>142</v>
      </c>
      <c r="R203" s="75">
        <f>J203+P203</f>
        <v>2444</v>
      </c>
      <c r="S203" s="89">
        <f t="shared" si="49"/>
        <v>94.728682170542626</v>
      </c>
      <c r="T203" s="75">
        <v>2444</v>
      </c>
      <c r="U203" s="89">
        <f t="shared" si="50"/>
        <v>94.912621359223309</v>
      </c>
      <c r="V203" s="75">
        <v>103</v>
      </c>
      <c r="W203" s="89">
        <f t="shared" si="52"/>
        <v>104.04040404040404</v>
      </c>
      <c r="X203" s="75">
        <f t="shared" ref="X203:X214" si="64">+R203-T203</f>
        <v>0</v>
      </c>
      <c r="Y203" s="75" t="s">
        <v>85</v>
      </c>
      <c r="Z203" s="78">
        <v>0</v>
      </c>
      <c r="AA203" s="75" t="s">
        <v>142</v>
      </c>
      <c r="AB203" s="78">
        <v>0</v>
      </c>
      <c r="AC203" s="75" t="s">
        <v>85</v>
      </c>
      <c r="AD203" s="147"/>
      <c r="AE203" s="147"/>
      <c r="AF203" s="147"/>
      <c r="AG203" s="147"/>
      <c r="AH203" s="147"/>
      <c r="AI203" s="147"/>
      <c r="AJ203" s="33">
        <v>0</v>
      </c>
      <c r="AK203" s="179" t="s">
        <v>142</v>
      </c>
      <c r="AL203" s="172">
        <v>0</v>
      </c>
      <c r="AM203" s="110" t="s">
        <v>243</v>
      </c>
      <c r="AN203" s="110" t="s">
        <v>243</v>
      </c>
      <c r="AO203" s="110" t="s">
        <v>243</v>
      </c>
      <c r="AP203" s="33" t="s">
        <v>40</v>
      </c>
      <c r="AQ203" s="158" t="s">
        <v>40</v>
      </c>
    </row>
    <row r="204" spans="1:44" s="15" customFormat="1" ht="12" hidden="1" customHeight="1">
      <c r="A204" s="36"/>
      <c r="B204" s="38" t="s">
        <v>148</v>
      </c>
      <c r="C204" s="54" t="s">
        <v>3</v>
      </c>
      <c r="D204" s="72">
        <v>2279</v>
      </c>
      <c r="E204" s="89">
        <f t="shared" si="47"/>
        <v>94.407622203811101</v>
      </c>
      <c r="F204" s="75">
        <v>9</v>
      </c>
      <c r="G204" s="89">
        <f t="shared" si="58"/>
        <v>81.818181818181827</v>
      </c>
      <c r="H204" s="75">
        <v>4</v>
      </c>
      <c r="I204" s="89">
        <f t="shared" si="55"/>
        <v>80</v>
      </c>
      <c r="J204" s="75">
        <f t="shared" si="62"/>
        <v>2270</v>
      </c>
      <c r="K204" s="89">
        <f t="shared" si="48"/>
        <v>94.465251768622565</v>
      </c>
      <c r="L204" s="78">
        <v>0</v>
      </c>
      <c r="M204" s="75" t="s">
        <v>142</v>
      </c>
      <c r="N204" s="75">
        <v>34</v>
      </c>
      <c r="O204" s="89">
        <f>N204/N192*100</f>
        <v>66.666666666666657</v>
      </c>
      <c r="P204" s="75">
        <f t="shared" si="61"/>
        <v>34</v>
      </c>
      <c r="Q204" s="89">
        <f t="shared" si="56"/>
        <v>66.666666666666657</v>
      </c>
      <c r="R204" s="75">
        <f t="shared" si="63"/>
        <v>2304</v>
      </c>
      <c r="S204" s="89">
        <f t="shared" si="49"/>
        <v>93.887530562347195</v>
      </c>
      <c r="T204" s="75">
        <v>2304</v>
      </c>
      <c r="U204" s="89">
        <f t="shared" si="50"/>
        <v>93.887530562347195</v>
      </c>
      <c r="V204" s="75">
        <v>88</v>
      </c>
      <c r="W204" s="89">
        <f t="shared" si="52"/>
        <v>92.631578947368425</v>
      </c>
      <c r="X204" s="75">
        <f t="shared" si="64"/>
        <v>0</v>
      </c>
      <c r="Y204" s="75" t="s">
        <v>142</v>
      </c>
      <c r="Z204" s="78">
        <v>0</v>
      </c>
      <c r="AA204" s="75" t="s">
        <v>142</v>
      </c>
      <c r="AB204" s="78">
        <v>0</v>
      </c>
      <c r="AC204" s="75" t="s">
        <v>142</v>
      </c>
      <c r="AD204" s="147"/>
      <c r="AE204" s="147"/>
      <c r="AF204" s="147"/>
      <c r="AG204" s="147"/>
      <c r="AH204" s="147"/>
      <c r="AI204" s="147"/>
      <c r="AJ204" s="33">
        <v>0</v>
      </c>
      <c r="AK204" s="179" t="s">
        <v>142</v>
      </c>
      <c r="AL204" s="172">
        <v>0</v>
      </c>
      <c r="AM204" s="110" t="s">
        <v>243</v>
      </c>
      <c r="AN204" s="110" t="s">
        <v>243</v>
      </c>
      <c r="AO204" s="110" t="s">
        <v>243</v>
      </c>
      <c r="AP204" s="33" t="s">
        <v>40</v>
      </c>
      <c r="AQ204" s="158" t="s">
        <v>40</v>
      </c>
    </row>
    <row r="205" spans="1:44" s="15" customFormat="1" ht="12" hidden="1" customHeight="1">
      <c r="A205" s="36"/>
      <c r="B205" s="38" t="s">
        <v>149</v>
      </c>
      <c r="C205" s="54" t="s">
        <v>160</v>
      </c>
      <c r="D205" s="72">
        <v>2108</v>
      </c>
      <c r="E205" s="89">
        <f t="shared" si="47"/>
        <v>89.246401354784084</v>
      </c>
      <c r="F205" s="75">
        <v>9</v>
      </c>
      <c r="G205" s="89">
        <f t="shared" si="58"/>
        <v>81.818181818181827</v>
      </c>
      <c r="H205" s="75">
        <v>4</v>
      </c>
      <c r="I205" s="89">
        <f t="shared" si="55"/>
        <v>80</v>
      </c>
      <c r="J205" s="75">
        <f t="shared" si="62"/>
        <v>2099</v>
      </c>
      <c r="K205" s="89">
        <f t="shared" si="48"/>
        <v>89.281156954487457</v>
      </c>
      <c r="L205" s="78">
        <v>0</v>
      </c>
      <c r="M205" s="75" t="s">
        <v>142</v>
      </c>
      <c r="N205" s="75">
        <v>51</v>
      </c>
      <c r="O205" s="89">
        <f>N205/N193*100</f>
        <v>100</v>
      </c>
      <c r="P205" s="75">
        <f t="shared" si="61"/>
        <v>51</v>
      </c>
      <c r="Q205" s="89">
        <f t="shared" si="56"/>
        <v>100</v>
      </c>
      <c r="R205" s="75">
        <f t="shared" si="63"/>
        <v>2150</v>
      </c>
      <c r="S205" s="89">
        <f t="shared" si="49"/>
        <v>89.508742714404661</v>
      </c>
      <c r="T205" s="75">
        <v>2150</v>
      </c>
      <c r="U205" s="89">
        <f t="shared" si="50"/>
        <v>89.508742714404661</v>
      </c>
      <c r="V205" s="75">
        <v>91</v>
      </c>
      <c r="W205" s="89">
        <f t="shared" si="52"/>
        <v>81.981981981981974</v>
      </c>
      <c r="X205" s="75">
        <f t="shared" si="64"/>
        <v>0</v>
      </c>
      <c r="Y205" s="75" t="s">
        <v>142</v>
      </c>
      <c r="Z205" s="78">
        <v>0</v>
      </c>
      <c r="AA205" s="75" t="s">
        <v>142</v>
      </c>
      <c r="AB205" s="78">
        <v>0</v>
      </c>
      <c r="AC205" s="75" t="s">
        <v>142</v>
      </c>
      <c r="AD205" s="147"/>
      <c r="AE205" s="147"/>
      <c r="AF205" s="147"/>
      <c r="AG205" s="147"/>
      <c r="AH205" s="147"/>
      <c r="AI205" s="147"/>
      <c r="AJ205" s="33">
        <v>0</v>
      </c>
      <c r="AK205" s="179" t="s">
        <v>142</v>
      </c>
      <c r="AL205" s="172">
        <v>0</v>
      </c>
      <c r="AM205" s="110" t="s">
        <v>243</v>
      </c>
      <c r="AN205" s="110" t="s">
        <v>243</v>
      </c>
      <c r="AO205" s="110" t="s">
        <v>243</v>
      </c>
      <c r="AP205" s="33" t="s">
        <v>40</v>
      </c>
      <c r="AQ205" s="158" t="s">
        <v>40</v>
      </c>
    </row>
    <row r="206" spans="1:44" s="15" customFormat="1" ht="12" hidden="1" customHeight="1">
      <c r="A206" s="36"/>
      <c r="B206" s="38" t="s">
        <v>150</v>
      </c>
      <c r="C206" s="54" t="s">
        <v>161</v>
      </c>
      <c r="D206" s="72">
        <v>2110</v>
      </c>
      <c r="E206" s="89">
        <f t="shared" si="47"/>
        <v>93.569844789356978</v>
      </c>
      <c r="F206" s="75">
        <v>9</v>
      </c>
      <c r="G206" s="89">
        <f t="shared" si="58"/>
        <v>81.818181818181827</v>
      </c>
      <c r="H206" s="75">
        <v>4</v>
      </c>
      <c r="I206" s="89">
        <f t="shared" si="55"/>
        <v>80</v>
      </c>
      <c r="J206" s="75">
        <f t="shared" si="62"/>
        <v>2101</v>
      </c>
      <c r="K206" s="89">
        <f t="shared" si="48"/>
        <v>93.627450980392155</v>
      </c>
      <c r="L206" s="78">
        <v>0</v>
      </c>
      <c r="M206" s="75" t="s">
        <v>142</v>
      </c>
      <c r="N206" s="75">
        <v>16</v>
      </c>
      <c r="O206" s="75" t="s">
        <v>142</v>
      </c>
      <c r="P206" s="75">
        <f t="shared" si="61"/>
        <v>16</v>
      </c>
      <c r="Q206" s="75" t="s">
        <v>142</v>
      </c>
      <c r="R206" s="75">
        <f t="shared" si="63"/>
        <v>2117</v>
      </c>
      <c r="S206" s="89">
        <f t="shared" si="49"/>
        <v>92.932396839332739</v>
      </c>
      <c r="T206" s="75">
        <v>2117</v>
      </c>
      <c r="U206" s="89">
        <f t="shared" si="50"/>
        <v>92.932396839332739</v>
      </c>
      <c r="V206" s="75">
        <v>111</v>
      </c>
      <c r="W206" s="89">
        <f t="shared" si="52"/>
        <v>94.067796610169495</v>
      </c>
      <c r="X206" s="75">
        <f t="shared" si="64"/>
        <v>0</v>
      </c>
      <c r="Y206" s="75" t="s">
        <v>142</v>
      </c>
      <c r="Z206" s="78">
        <v>0</v>
      </c>
      <c r="AA206" s="75" t="s">
        <v>142</v>
      </c>
      <c r="AB206" s="78">
        <v>0</v>
      </c>
      <c r="AC206" s="75" t="s">
        <v>142</v>
      </c>
      <c r="AD206" s="147"/>
      <c r="AE206" s="147"/>
      <c r="AF206" s="147"/>
      <c r="AG206" s="147"/>
      <c r="AH206" s="147"/>
      <c r="AI206" s="147"/>
      <c r="AJ206" s="33">
        <v>0</v>
      </c>
      <c r="AK206" s="179" t="s">
        <v>142</v>
      </c>
      <c r="AL206" s="172">
        <v>0</v>
      </c>
      <c r="AM206" s="110" t="s">
        <v>243</v>
      </c>
      <c r="AN206" s="110" t="s">
        <v>243</v>
      </c>
      <c r="AO206" s="110" t="s">
        <v>243</v>
      </c>
      <c r="AP206" s="33" t="s">
        <v>40</v>
      </c>
      <c r="AQ206" s="158" t="s">
        <v>40</v>
      </c>
    </row>
    <row r="207" spans="1:44" s="15" customFormat="1" ht="12" hidden="1" customHeight="1">
      <c r="A207" s="36"/>
      <c r="B207" s="38" t="s">
        <v>151</v>
      </c>
      <c r="C207" s="54" t="s">
        <v>6</v>
      </c>
      <c r="D207" s="72">
        <v>2029</v>
      </c>
      <c r="E207" s="89">
        <f t="shared" si="47"/>
        <v>92.606115928799639</v>
      </c>
      <c r="F207" s="75">
        <v>9</v>
      </c>
      <c r="G207" s="89">
        <f t="shared" si="58"/>
        <v>81.818181818181827</v>
      </c>
      <c r="H207" s="75">
        <v>4</v>
      </c>
      <c r="I207" s="89">
        <f t="shared" si="55"/>
        <v>80</v>
      </c>
      <c r="J207" s="75">
        <f t="shared" si="62"/>
        <v>2020</v>
      </c>
      <c r="K207" s="89">
        <f t="shared" si="48"/>
        <v>92.660550458715591</v>
      </c>
      <c r="L207" s="78">
        <v>0</v>
      </c>
      <c r="M207" s="75" t="s">
        <v>142</v>
      </c>
      <c r="N207" s="75">
        <v>34</v>
      </c>
      <c r="O207" s="89">
        <f t="shared" ref="O207:O212" si="65">N207/N195*100</f>
        <v>40</v>
      </c>
      <c r="P207" s="75">
        <f t="shared" si="61"/>
        <v>34</v>
      </c>
      <c r="Q207" s="89">
        <f t="shared" ref="Q207:Q214" si="66">P207/P195*100</f>
        <v>40</v>
      </c>
      <c r="R207" s="75">
        <f t="shared" si="63"/>
        <v>2054</v>
      </c>
      <c r="S207" s="89">
        <f t="shared" si="49"/>
        <v>90.684326710816777</v>
      </c>
      <c r="T207" s="75">
        <v>2052</v>
      </c>
      <c r="U207" s="89">
        <f t="shared" si="50"/>
        <v>90.596026490066222</v>
      </c>
      <c r="V207" s="75">
        <v>103</v>
      </c>
      <c r="W207" s="89">
        <f t="shared" si="52"/>
        <v>90.350877192982466</v>
      </c>
      <c r="X207" s="75">
        <f>+R207-T207</f>
        <v>2</v>
      </c>
      <c r="Y207" s="75" t="s">
        <v>142</v>
      </c>
      <c r="Z207" s="78">
        <v>0</v>
      </c>
      <c r="AA207" s="75" t="s">
        <v>142</v>
      </c>
      <c r="AB207" s="75">
        <v>2</v>
      </c>
      <c r="AC207" s="75" t="s">
        <v>142</v>
      </c>
      <c r="AD207" s="147"/>
      <c r="AE207" s="147"/>
      <c r="AF207" s="147"/>
      <c r="AG207" s="147"/>
      <c r="AH207" s="147"/>
      <c r="AI207" s="147"/>
      <c r="AJ207" s="33">
        <v>0</v>
      </c>
      <c r="AK207" s="179" t="s">
        <v>142</v>
      </c>
      <c r="AL207" s="172">
        <v>0</v>
      </c>
      <c r="AM207" s="110" t="s">
        <v>243</v>
      </c>
      <c r="AN207" s="110" t="s">
        <v>243</v>
      </c>
      <c r="AO207" s="110" t="s">
        <v>243</v>
      </c>
      <c r="AP207" s="33" t="s">
        <v>40</v>
      </c>
      <c r="AQ207" s="158" t="s">
        <v>40</v>
      </c>
    </row>
    <row r="208" spans="1:44" s="15" customFormat="1" ht="12" hidden="1" customHeight="1">
      <c r="A208" s="36"/>
      <c r="B208" s="38" t="s">
        <v>152</v>
      </c>
      <c r="C208" s="54" t="s">
        <v>7</v>
      </c>
      <c r="D208" s="72">
        <v>2185</v>
      </c>
      <c r="E208" s="89">
        <f t="shared" si="47"/>
        <v>95.833333333333343</v>
      </c>
      <c r="F208" s="75">
        <v>9</v>
      </c>
      <c r="G208" s="89">
        <f t="shared" si="58"/>
        <v>81.818181818181827</v>
      </c>
      <c r="H208" s="75">
        <v>4</v>
      </c>
      <c r="I208" s="89">
        <f t="shared" si="55"/>
        <v>80</v>
      </c>
      <c r="J208" s="75">
        <f t="shared" si="62"/>
        <v>2176</v>
      </c>
      <c r="K208" s="89">
        <f t="shared" si="48"/>
        <v>95.901278096077576</v>
      </c>
      <c r="L208" s="78">
        <v>0</v>
      </c>
      <c r="M208" s="75" t="s">
        <v>142</v>
      </c>
      <c r="N208" s="75">
        <v>34</v>
      </c>
      <c r="O208" s="89">
        <f t="shared" si="65"/>
        <v>40</v>
      </c>
      <c r="P208" s="75">
        <f t="shared" si="61"/>
        <v>34</v>
      </c>
      <c r="Q208" s="89">
        <f t="shared" si="66"/>
        <v>40</v>
      </c>
      <c r="R208" s="75">
        <f t="shared" si="63"/>
        <v>2210</v>
      </c>
      <c r="S208" s="89">
        <f t="shared" si="49"/>
        <v>93.882752761257436</v>
      </c>
      <c r="T208" s="75">
        <v>2210</v>
      </c>
      <c r="U208" s="89">
        <f t="shared" si="50"/>
        <v>93.882752761257436</v>
      </c>
      <c r="V208" s="75">
        <v>121</v>
      </c>
      <c r="W208" s="89">
        <f t="shared" si="52"/>
        <v>111.0091743119266</v>
      </c>
      <c r="X208" s="75">
        <f t="shared" si="64"/>
        <v>0</v>
      </c>
      <c r="Y208" s="75" t="s">
        <v>142</v>
      </c>
      <c r="Z208" s="78">
        <v>0</v>
      </c>
      <c r="AA208" s="75" t="s">
        <v>142</v>
      </c>
      <c r="AB208" s="78">
        <v>0</v>
      </c>
      <c r="AC208" s="75" t="s">
        <v>142</v>
      </c>
      <c r="AD208" s="147"/>
      <c r="AE208" s="147"/>
      <c r="AF208" s="147"/>
      <c r="AG208" s="147"/>
      <c r="AH208" s="147"/>
      <c r="AI208" s="147"/>
      <c r="AJ208" s="164">
        <v>0</v>
      </c>
      <c r="AK208" s="179" t="s">
        <v>142</v>
      </c>
      <c r="AL208" s="172">
        <v>0</v>
      </c>
      <c r="AM208" s="110" t="s">
        <v>243</v>
      </c>
      <c r="AN208" s="110" t="s">
        <v>243</v>
      </c>
      <c r="AO208" s="110" t="s">
        <v>243</v>
      </c>
      <c r="AP208" s="33" t="s">
        <v>40</v>
      </c>
      <c r="AQ208" s="158" t="s">
        <v>40</v>
      </c>
    </row>
    <row r="209" spans="1:44" s="15" customFormat="1" ht="12" hidden="1" customHeight="1">
      <c r="A209" s="13"/>
      <c r="B209" s="38" t="s">
        <v>153</v>
      </c>
      <c r="C209" s="54" t="s">
        <v>8</v>
      </c>
      <c r="D209" s="72">
        <v>2117</v>
      </c>
      <c r="E209" s="89">
        <f t="shared" si="47"/>
        <v>96.932234432234438</v>
      </c>
      <c r="F209" s="75">
        <v>9</v>
      </c>
      <c r="G209" s="89">
        <f t="shared" si="58"/>
        <v>81.818181818181827</v>
      </c>
      <c r="H209" s="75">
        <v>4</v>
      </c>
      <c r="I209" s="89">
        <f t="shared" si="55"/>
        <v>80</v>
      </c>
      <c r="J209" s="75">
        <f t="shared" si="62"/>
        <v>2108</v>
      </c>
      <c r="K209" s="89">
        <f t="shared" si="48"/>
        <v>97.008743672342376</v>
      </c>
      <c r="L209" s="78">
        <v>0</v>
      </c>
      <c r="M209" s="75" t="s">
        <v>142</v>
      </c>
      <c r="N209" s="75">
        <v>67</v>
      </c>
      <c r="O209" s="89">
        <f t="shared" si="65"/>
        <v>49.264705882352942</v>
      </c>
      <c r="P209" s="75">
        <f t="shared" si="61"/>
        <v>67</v>
      </c>
      <c r="Q209" s="89">
        <f t="shared" si="66"/>
        <v>49.264705882352942</v>
      </c>
      <c r="R209" s="75">
        <f t="shared" si="63"/>
        <v>2175</v>
      </c>
      <c r="S209" s="89">
        <f t="shared" si="49"/>
        <v>94.196621914248595</v>
      </c>
      <c r="T209" s="75">
        <v>2175</v>
      </c>
      <c r="U209" s="89">
        <f t="shared" si="50"/>
        <v>94.196621914248595</v>
      </c>
      <c r="V209" s="75">
        <v>140</v>
      </c>
      <c r="W209" s="89">
        <f t="shared" si="52"/>
        <v>92.715231788079464</v>
      </c>
      <c r="X209" s="75">
        <f t="shared" si="64"/>
        <v>0</v>
      </c>
      <c r="Y209" s="75" t="s">
        <v>142</v>
      </c>
      <c r="Z209" s="78">
        <v>0</v>
      </c>
      <c r="AA209" s="75" t="s">
        <v>142</v>
      </c>
      <c r="AB209" s="78">
        <v>0</v>
      </c>
      <c r="AC209" s="75" t="s">
        <v>142</v>
      </c>
      <c r="AD209" s="147"/>
      <c r="AE209" s="147"/>
      <c r="AF209" s="147"/>
      <c r="AG209" s="147"/>
      <c r="AH209" s="147"/>
      <c r="AI209" s="147"/>
      <c r="AJ209" s="33">
        <v>0</v>
      </c>
      <c r="AK209" s="179" t="s">
        <v>142</v>
      </c>
      <c r="AL209" s="172">
        <v>0</v>
      </c>
      <c r="AM209" s="110" t="s">
        <v>243</v>
      </c>
      <c r="AN209" s="110" t="s">
        <v>243</v>
      </c>
      <c r="AO209" s="110" t="s">
        <v>243</v>
      </c>
      <c r="AP209" s="33" t="s">
        <v>40</v>
      </c>
      <c r="AQ209" s="158" t="s">
        <v>40</v>
      </c>
    </row>
    <row r="210" spans="1:44" s="15" customFormat="1" ht="12" hidden="1" customHeight="1">
      <c r="A210" s="13"/>
      <c r="B210" s="38" t="s">
        <v>154</v>
      </c>
      <c r="C210" s="54" t="s">
        <v>9</v>
      </c>
      <c r="D210" s="72">
        <v>2128</v>
      </c>
      <c r="E210" s="89">
        <f t="shared" si="47"/>
        <v>95.084897229669352</v>
      </c>
      <c r="F210" s="75">
        <v>9</v>
      </c>
      <c r="G210" s="89">
        <f t="shared" si="58"/>
        <v>81.818181818181827</v>
      </c>
      <c r="H210" s="75">
        <v>4</v>
      </c>
      <c r="I210" s="89">
        <f t="shared" si="55"/>
        <v>80</v>
      </c>
      <c r="J210" s="75">
        <f t="shared" si="62"/>
        <v>2119</v>
      </c>
      <c r="K210" s="89">
        <f t="shared" si="48"/>
        <v>95.150426582846876</v>
      </c>
      <c r="L210" s="78">
        <v>0</v>
      </c>
      <c r="M210" s="75" t="s">
        <v>142</v>
      </c>
      <c r="N210" s="75">
        <v>51</v>
      </c>
      <c r="O210" s="89">
        <f t="shared" si="65"/>
        <v>42.857142857142854</v>
      </c>
      <c r="P210" s="75">
        <f t="shared" si="61"/>
        <v>51</v>
      </c>
      <c r="Q210" s="89">
        <f t="shared" si="66"/>
        <v>42.857142857142854</v>
      </c>
      <c r="R210" s="75">
        <f t="shared" si="63"/>
        <v>2170</v>
      </c>
      <c r="S210" s="89">
        <f t="shared" si="49"/>
        <v>92.49786871270247</v>
      </c>
      <c r="T210" s="75">
        <v>2170</v>
      </c>
      <c r="U210" s="89">
        <f t="shared" si="50"/>
        <v>92.576791808873722</v>
      </c>
      <c r="V210" s="75">
        <v>170</v>
      </c>
      <c r="W210" s="89">
        <f t="shared" si="52"/>
        <v>119.71830985915493</v>
      </c>
      <c r="X210" s="75">
        <f t="shared" si="64"/>
        <v>0</v>
      </c>
      <c r="Y210" s="75" t="s">
        <v>142</v>
      </c>
      <c r="Z210" s="78">
        <v>0</v>
      </c>
      <c r="AA210" s="75" t="s">
        <v>142</v>
      </c>
      <c r="AB210" s="78">
        <v>0</v>
      </c>
      <c r="AC210" s="75" t="s">
        <v>142</v>
      </c>
      <c r="AD210" s="147"/>
      <c r="AE210" s="147"/>
      <c r="AF210" s="147"/>
      <c r="AG210" s="147"/>
      <c r="AH210" s="147"/>
      <c r="AI210" s="147"/>
      <c r="AJ210" s="33">
        <v>0</v>
      </c>
      <c r="AK210" s="179" t="s">
        <v>142</v>
      </c>
      <c r="AL210" s="172">
        <v>0</v>
      </c>
      <c r="AM210" s="110" t="s">
        <v>243</v>
      </c>
      <c r="AN210" s="110" t="s">
        <v>243</v>
      </c>
      <c r="AO210" s="110" t="s">
        <v>243</v>
      </c>
      <c r="AP210" s="33" t="s">
        <v>40</v>
      </c>
      <c r="AQ210" s="158" t="s">
        <v>40</v>
      </c>
    </row>
    <row r="211" spans="1:44" s="15" customFormat="1" ht="12" hidden="1" customHeight="1">
      <c r="A211" s="13"/>
      <c r="B211" s="38" t="s">
        <v>195</v>
      </c>
      <c r="C211" s="54" t="s">
        <v>196</v>
      </c>
      <c r="D211" s="72">
        <v>2231</v>
      </c>
      <c r="E211" s="89">
        <f t="shared" si="47"/>
        <v>97.893813075910487</v>
      </c>
      <c r="F211" s="75">
        <v>9</v>
      </c>
      <c r="G211" s="89">
        <f t="shared" si="58"/>
        <v>81.818181818181827</v>
      </c>
      <c r="H211" s="75">
        <v>4</v>
      </c>
      <c r="I211" s="89">
        <f t="shared" si="55"/>
        <v>80</v>
      </c>
      <c r="J211" s="75">
        <f t="shared" si="62"/>
        <v>2222</v>
      </c>
      <c r="K211" s="89">
        <f t="shared" si="48"/>
        <v>97.971781305114632</v>
      </c>
      <c r="L211" s="78">
        <v>0</v>
      </c>
      <c r="M211" s="75" t="s">
        <v>142</v>
      </c>
      <c r="N211" s="75">
        <v>68</v>
      </c>
      <c r="O211" s="89">
        <f t="shared" si="65"/>
        <v>80</v>
      </c>
      <c r="P211" s="75">
        <f>N211-L211</f>
        <v>68</v>
      </c>
      <c r="Q211" s="89">
        <f t="shared" si="66"/>
        <v>80</v>
      </c>
      <c r="R211" s="75">
        <f t="shared" si="63"/>
        <v>2290</v>
      </c>
      <c r="S211" s="89">
        <f t="shared" si="49"/>
        <v>97.3225669358266</v>
      </c>
      <c r="T211" s="75">
        <v>2290</v>
      </c>
      <c r="U211" s="89">
        <f t="shared" si="50"/>
        <v>97.3225669358266</v>
      </c>
      <c r="V211" s="75">
        <v>155</v>
      </c>
      <c r="W211" s="89">
        <f t="shared" si="52"/>
        <v>104.02684563758389</v>
      </c>
      <c r="X211" s="75">
        <f t="shared" si="64"/>
        <v>0</v>
      </c>
      <c r="Y211" s="75" t="s">
        <v>142</v>
      </c>
      <c r="Z211" s="78">
        <v>0</v>
      </c>
      <c r="AA211" s="75" t="s">
        <v>142</v>
      </c>
      <c r="AB211" s="78">
        <v>0</v>
      </c>
      <c r="AC211" s="75" t="s">
        <v>142</v>
      </c>
      <c r="AD211" s="89"/>
      <c r="AE211" s="89"/>
      <c r="AF211" s="89"/>
      <c r="AG211" s="89"/>
      <c r="AH211" s="89"/>
      <c r="AI211" s="89"/>
      <c r="AJ211" s="33">
        <v>0</v>
      </c>
      <c r="AK211" s="179" t="s">
        <v>142</v>
      </c>
      <c r="AL211" s="172">
        <v>0</v>
      </c>
      <c r="AM211" s="110" t="s">
        <v>243</v>
      </c>
      <c r="AN211" s="110" t="s">
        <v>243</v>
      </c>
      <c r="AO211" s="110" t="s">
        <v>243</v>
      </c>
      <c r="AP211" s="33" t="s">
        <v>40</v>
      </c>
      <c r="AQ211" s="158" t="s">
        <v>40</v>
      </c>
    </row>
    <row r="212" spans="1:44" s="15" customFormat="1" ht="12" hidden="1" customHeight="1">
      <c r="A212" s="13"/>
      <c r="B212" s="38" t="s">
        <v>143</v>
      </c>
      <c r="C212" s="54" t="s">
        <v>157</v>
      </c>
      <c r="D212" s="72">
        <v>2131</v>
      </c>
      <c r="E212" s="89">
        <f t="shared" si="47"/>
        <v>97.842056932966031</v>
      </c>
      <c r="F212" s="75">
        <v>9</v>
      </c>
      <c r="G212" s="89">
        <f t="shared" si="58"/>
        <v>81.818181818181827</v>
      </c>
      <c r="H212" s="75">
        <v>4</v>
      </c>
      <c r="I212" s="89">
        <f t="shared" si="55"/>
        <v>80</v>
      </c>
      <c r="J212" s="75">
        <f t="shared" si="62"/>
        <v>2122</v>
      </c>
      <c r="K212" s="89">
        <f t="shared" si="48"/>
        <v>97.92339640055377</v>
      </c>
      <c r="L212" s="78">
        <v>0</v>
      </c>
      <c r="M212" s="75" t="s">
        <v>142</v>
      </c>
      <c r="N212" s="75">
        <v>85</v>
      </c>
      <c r="O212" s="89">
        <f t="shared" si="65"/>
        <v>500</v>
      </c>
      <c r="P212" s="75">
        <f t="shared" ref="P212:P214" si="67">N212-L212</f>
        <v>85</v>
      </c>
      <c r="Q212" s="89">
        <f t="shared" si="66"/>
        <v>500</v>
      </c>
      <c r="R212" s="75">
        <f t="shared" si="63"/>
        <v>2207</v>
      </c>
      <c r="S212" s="89">
        <f t="shared" si="49"/>
        <v>101.05311355311355</v>
      </c>
      <c r="T212" s="75">
        <v>2207</v>
      </c>
      <c r="U212" s="89">
        <f t="shared" si="50"/>
        <v>101.05311355311355</v>
      </c>
      <c r="V212" s="75">
        <v>156</v>
      </c>
      <c r="W212" s="89">
        <f t="shared" si="52"/>
        <v>125.80645161290323</v>
      </c>
      <c r="X212" s="75">
        <f t="shared" si="64"/>
        <v>0</v>
      </c>
      <c r="Y212" s="89" t="s">
        <v>40</v>
      </c>
      <c r="Z212" s="78">
        <v>0</v>
      </c>
      <c r="AA212" s="75" t="s">
        <v>142</v>
      </c>
      <c r="AB212" s="78">
        <v>0</v>
      </c>
      <c r="AC212" s="75" t="s">
        <v>142</v>
      </c>
      <c r="AD212" s="89"/>
      <c r="AE212" s="89"/>
      <c r="AF212" s="89"/>
      <c r="AG212" s="89"/>
      <c r="AH212" s="89"/>
      <c r="AI212" s="89"/>
      <c r="AJ212" s="33">
        <v>0</v>
      </c>
      <c r="AK212" s="179" t="s">
        <v>142</v>
      </c>
      <c r="AL212" s="172">
        <v>0</v>
      </c>
      <c r="AM212" s="110" t="s">
        <v>243</v>
      </c>
      <c r="AN212" s="110" t="s">
        <v>243</v>
      </c>
      <c r="AO212" s="110" t="s">
        <v>243</v>
      </c>
      <c r="AP212" s="33" t="s">
        <v>40</v>
      </c>
      <c r="AQ212" s="158" t="s">
        <v>40</v>
      </c>
    </row>
    <row r="213" spans="1:44" s="50" customFormat="1" ht="12" hidden="1" customHeight="1">
      <c r="A213" s="11"/>
      <c r="B213" s="64" t="s">
        <v>144</v>
      </c>
      <c r="C213" s="65" t="s">
        <v>192</v>
      </c>
      <c r="D213" s="127">
        <v>2475</v>
      </c>
      <c r="E213" s="128">
        <f t="shared" si="47"/>
        <v>99.198396793587179</v>
      </c>
      <c r="F213" s="129">
        <v>9</v>
      </c>
      <c r="G213" s="128">
        <f t="shared" si="58"/>
        <v>81.818181818181827</v>
      </c>
      <c r="H213" s="129">
        <v>4</v>
      </c>
      <c r="I213" s="128">
        <f t="shared" si="55"/>
        <v>80</v>
      </c>
      <c r="J213" s="129">
        <f t="shared" si="62"/>
        <v>2466</v>
      </c>
      <c r="K213" s="128">
        <f t="shared" si="48"/>
        <v>99.275362318840578</v>
      </c>
      <c r="L213" s="78">
        <v>68</v>
      </c>
      <c r="M213" s="93">
        <f>L213/L201*100</f>
        <v>100</v>
      </c>
      <c r="N213" s="79">
        <v>0</v>
      </c>
      <c r="O213" s="128" t="s">
        <v>141</v>
      </c>
      <c r="P213" s="129">
        <f t="shared" si="67"/>
        <v>-68</v>
      </c>
      <c r="Q213" s="128">
        <f t="shared" si="66"/>
        <v>100</v>
      </c>
      <c r="R213" s="129">
        <f t="shared" si="63"/>
        <v>2398</v>
      </c>
      <c r="S213" s="128">
        <f t="shared" si="49"/>
        <v>99.254966887417211</v>
      </c>
      <c r="T213" s="129">
        <v>2398</v>
      </c>
      <c r="U213" s="128">
        <f t="shared" si="50"/>
        <v>99.254966887417211</v>
      </c>
      <c r="V213" s="129">
        <v>114</v>
      </c>
      <c r="W213" s="128">
        <f t="shared" si="52"/>
        <v>87.692307692307693</v>
      </c>
      <c r="X213" s="129">
        <f t="shared" si="64"/>
        <v>0</v>
      </c>
      <c r="Y213" s="128" t="s">
        <v>40</v>
      </c>
      <c r="Z213" s="79">
        <v>0</v>
      </c>
      <c r="AA213" s="129" t="s">
        <v>142</v>
      </c>
      <c r="AB213" s="78">
        <v>0</v>
      </c>
      <c r="AC213" s="129" t="s">
        <v>142</v>
      </c>
      <c r="AD213" s="93"/>
      <c r="AE213" s="93"/>
      <c r="AF213" s="93"/>
      <c r="AG213" s="93"/>
      <c r="AH213" s="93"/>
      <c r="AI213" s="93"/>
      <c r="AJ213" s="165">
        <v>68</v>
      </c>
      <c r="AK213" s="184">
        <f>AJ213/AJ201*100</f>
        <v>100</v>
      </c>
      <c r="AL213" s="176">
        <v>0</v>
      </c>
      <c r="AM213" s="174" t="s">
        <v>85</v>
      </c>
      <c r="AN213" s="174" t="s">
        <v>85</v>
      </c>
      <c r="AO213" s="174" t="s">
        <v>85</v>
      </c>
      <c r="AP213" s="165" t="s">
        <v>40</v>
      </c>
      <c r="AQ213" s="166" t="s">
        <v>40</v>
      </c>
      <c r="AR213" s="71"/>
    </row>
    <row r="214" spans="1:44" s="15" customFormat="1" ht="12" hidden="1" customHeight="1">
      <c r="A214" s="36"/>
      <c r="B214" s="38" t="s">
        <v>198</v>
      </c>
      <c r="C214" s="54" t="s">
        <v>199</v>
      </c>
      <c r="D214" s="72">
        <v>2432</v>
      </c>
      <c r="E214" s="89">
        <f t="shared" ref="E214:E225" si="68">D214/D202*100</f>
        <v>99.835796387520531</v>
      </c>
      <c r="F214" s="75">
        <v>19</v>
      </c>
      <c r="G214" s="89">
        <f t="shared" ref="G214:G225" si="69">F214/F202*100</f>
        <v>211.11111111111111</v>
      </c>
      <c r="H214" s="75">
        <v>14</v>
      </c>
      <c r="I214" s="89">
        <f t="shared" ref="I214:I225" si="70">H214/H202*100</f>
        <v>350</v>
      </c>
      <c r="J214" s="75">
        <f t="shared" ref="J214:J225" si="71">D214-F214</f>
        <v>2413</v>
      </c>
      <c r="K214" s="89">
        <f t="shared" ref="K214:K225" si="72">J214/J202*100</f>
        <v>99.423156159868157</v>
      </c>
      <c r="L214" s="77">
        <v>33</v>
      </c>
      <c r="M214" s="89">
        <f>L214/L202*100</f>
        <v>38.372093023255815</v>
      </c>
      <c r="N214" s="75">
        <v>34</v>
      </c>
      <c r="O214" s="75" t="s">
        <v>142</v>
      </c>
      <c r="P214" s="75">
        <f t="shared" si="67"/>
        <v>1</v>
      </c>
      <c r="Q214" s="89">
        <f t="shared" si="66"/>
        <v>-1.1627906976744187</v>
      </c>
      <c r="R214" s="75">
        <f t="shared" ref="R214" si="73">J214+P214</f>
        <v>2414</v>
      </c>
      <c r="S214" s="89">
        <f t="shared" ref="S214:S225" si="74">R214/R202*100</f>
        <v>103.11832550192226</v>
      </c>
      <c r="T214" s="75">
        <v>2414</v>
      </c>
      <c r="U214" s="89">
        <f t="shared" ref="U214:U225" si="75">T214/T202*100</f>
        <v>103.11832550192226</v>
      </c>
      <c r="V214" s="75">
        <v>137</v>
      </c>
      <c r="W214" s="89">
        <f t="shared" ref="W214:W225" si="76">V214/V202*100</f>
        <v>104.58015267175573</v>
      </c>
      <c r="X214" s="75">
        <f t="shared" si="64"/>
        <v>0</v>
      </c>
      <c r="Y214" s="78">
        <v>0</v>
      </c>
      <c r="Z214" s="78">
        <v>0</v>
      </c>
      <c r="AA214" s="78">
        <v>0</v>
      </c>
      <c r="AB214" s="80">
        <v>0</v>
      </c>
      <c r="AC214" s="75" t="s">
        <v>142</v>
      </c>
      <c r="AD214" s="89"/>
      <c r="AE214" s="89"/>
      <c r="AF214" s="89"/>
      <c r="AG214" s="89"/>
      <c r="AH214" s="89"/>
      <c r="AI214" s="89"/>
      <c r="AJ214" s="33">
        <v>33</v>
      </c>
      <c r="AK214" s="153">
        <f>AJ214/AJ202*100</f>
        <v>38.372093023255815</v>
      </c>
      <c r="AL214" s="172">
        <v>0</v>
      </c>
      <c r="AM214" s="169" t="s">
        <v>243</v>
      </c>
      <c r="AN214" s="169" t="s">
        <v>85</v>
      </c>
      <c r="AO214" s="169" t="s">
        <v>85</v>
      </c>
      <c r="AP214" s="33" t="s">
        <v>40</v>
      </c>
      <c r="AQ214" s="158" t="s">
        <v>40</v>
      </c>
    </row>
    <row r="215" spans="1:44" s="15" customFormat="1" ht="12" hidden="1" customHeight="1">
      <c r="A215" s="36"/>
      <c r="B215" s="38" t="s">
        <v>11</v>
      </c>
      <c r="C215" s="54" t="s">
        <v>11</v>
      </c>
      <c r="D215" s="72">
        <v>2473</v>
      </c>
      <c r="E215" s="89">
        <f t="shared" si="68"/>
        <v>100.81532816958827</v>
      </c>
      <c r="F215" s="75">
        <v>9</v>
      </c>
      <c r="G215" s="89">
        <f t="shared" si="69"/>
        <v>100</v>
      </c>
      <c r="H215" s="75">
        <v>4</v>
      </c>
      <c r="I215" s="89">
        <f t="shared" si="70"/>
        <v>100</v>
      </c>
      <c r="J215" s="75">
        <f t="shared" si="71"/>
        <v>2464</v>
      </c>
      <c r="K215" s="89">
        <f t="shared" si="72"/>
        <v>100.81833060556464</v>
      </c>
      <c r="L215" s="78">
        <v>0</v>
      </c>
      <c r="M215" s="75" t="s">
        <v>142</v>
      </c>
      <c r="N215" s="75">
        <v>68</v>
      </c>
      <c r="O215" s="75" t="s">
        <v>142</v>
      </c>
      <c r="P215" s="75">
        <f>N215-L215</f>
        <v>68</v>
      </c>
      <c r="Q215" s="75" t="s">
        <v>142</v>
      </c>
      <c r="R215" s="75">
        <f>J215+P215</f>
        <v>2532</v>
      </c>
      <c r="S215" s="89">
        <f t="shared" si="74"/>
        <v>103.60065466448445</v>
      </c>
      <c r="T215" s="75">
        <v>2532</v>
      </c>
      <c r="U215" s="89">
        <f t="shared" si="75"/>
        <v>103.60065466448445</v>
      </c>
      <c r="V215" s="75">
        <v>110</v>
      </c>
      <c r="W215" s="89">
        <f t="shared" si="76"/>
        <v>106.79611650485437</v>
      </c>
      <c r="X215" s="75">
        <f t="shared" ref="X215:X224" si="77">+R215-T215</f>
        <v>0</v>
      </c>
      <c r="Y215" s="78">
        <v>0</v>
      </c>
      <c r="Z215" s="78">
        <v>0</v>
      </c>
      <c r="AA215" s="78">
        <v>0</v>
      </c>
      <c r="AB215" s="78">
        <v>0</v>
      </c>
      <c r="AC215" s="75" t="s">
        <v>142</v>
      </c>
      <c r="AD215" s="89"/>
      <c r="AE215" s="89"/>
      <c r="AF215" s="89"/>
      <c r="AG215" s="89"/>
      <c r="AH215" s="89"/>
      <c r="AI215" s="89"/>
      <c r="AJ215" s="33">
        <v>0</v>
      </c>
      <c r="AK215" s="179" t="s">
        <v>142</v>
      </c>
      <c r="AL215" s="172">
        <v>0</v>
      </c>
      <c r="AM215" s="110" t="s">
        <v>243</v>
      </c>
      <c r="AN215" s="110" t="s">
        <v>85</v>
      </c>
      <c r="AO215" s="110" t="s">
        <v>85</v>
      </c>
      <c r="AP215" s="33" t="s">
        <v>40</v>
      </c>
      <c r="AQ215" s="158" t="s">
        <v>40</v>
      </c>
    </row>
    <row r="216" spans="1:44" s="15" customFormat="1" ht="12" hidden="1" customHeight="1">
      <c r="A216" s="36"/>
      <c r="B216" s="38" t="s">
        <v>3</v>
      </c>
      <c r="C216" s="54" t="s">
        <v>3</v>
      </c>
      <c r="D216" s="72">
        <v>2240</v>
      </c>
      <c r="E216" s="89">
        <f t="shared" si="68"/>
        <v>98.288723124177267</v>
      </c>
      <c r="F216" s="75">
        <v>9</v>
      </c>
      <c r="G216" s="89">
        <f t="shared" si="69"/>
        <v>100</v>
      </c>
      <c r="H216" s="75">
        <v>4</v>
      </c>
      <c r="I216" s="89">
        <f t="shared" si="70"/>
        <v>100</v>
      </c>
      <c r="J216" s="75">
        <f t="shared" si="71"/>
        <v>2231</v>
      </c>
      <c r="K216" s="89">
        <f t="shared" si="72"/>
        <v>98.281938325991192</v>
      </c>
      <c r="L216" s="78">
        <v>0</v>
      </c>
      <c r="M216" s="75" t="s">
        <v>142</v>
      </c>
      <c r="N216" s="75">
        <v>119</v>
      </c>
      <c r="O216" s="89">
        <f>N216/N204*100</f>
        <v>350</v>
      </c>
      <c r="P216" s="75">
        <f t="shared" ref="P216:P222" si="78">N216-L216</f>
        <v>119</v>
      </c>
      <c r="Q216" s="89">
        <f t="shared" ref="Q216:Q217" si="79">P216/P204*100</f>
        <v>350</v>
      </c>
      <c r="R216" s="75">
        <f t="shared" ref="R216:R226" si="80">J216+P216</f>
        <v>2350</v>
      </c>
      <c r="S216" s="89">
        <f t="shared" si="74"/>
        <v>101.99652777777777</v>
      </c>
      <c r="T216" s="75">
        <v>2350</v>
      </c>
      <c r="U216" s="89">
        <f t="shared" si="75"/>
        <v>101.99652777777777</v>
      </c>
      <c r="V216" s="75">
        <v>98</v>
      </c>
      <c r="W216" s="89">
        <f t="shared" si="76"/>
        <v>111.36363636363636</v>
      </c>
      <c r="X216" s="75">
        <f t="shared" si="77"/>
        <v>0</v>
      </c>
      <c r="Y216" s="78">
        <v>0</v>
      </c>
      <c r="Z216" s="78">
        <v>0</v>
      </c>
      <c r="AA216" s="78">
        <v>0</v>
      </c>
      <c r="AB216" s="78">
        <v>0</v>
      </c>
      <c r="AC216" s="75" t="s">
        <v>142</v>
      </c>
      <c r="AD216" s="85"/>
      <c r="AE216" s="85"/>
      <c r="AF216" s="85"/>
      <c r="AG216" s="85"/>
      <c r="AH216" s="85"/>
      <c r="AI216" s="85"/>
      <c r="AJ216" s="33">
        <v>0</v>
      </c>
      <c r="AK216" s="179" t="s">
        <v>142</v>
      </c>
      <c r="AL216" s="172">
        <v>0</v>
      </c>
      <c r="AM216" s="110" t="s">
        <v>243</v>
      </c>
      <c r="AN216" s="110" t="s">
        <v>85</v>
      </c>
      <c r="AO216" s="110" t="s">
        <v>85</v>
      </c>
      <c r="AP216" s="33" t="s">
        <v>40</v>
      </c>
      <c r="AQ216" s="158" t="s">
        <v>40</v>
      </c>
    </row>
    <row r="217" spans="1:44" s="15" customFormat="1" ht="12" hidden="1" customHeight="1">
      <c r="A217" s="36"/>
      <c r="B217" s="38" t="s">
        <v>4</v>
      </c>
      <c r="C217" s="54" t="s">
        <v>4</v>
      </c>
      <c r="D217" s="72">
        <v>2119</v>
      </c>
      <c r="E217" s="89">
        <f t="shared" si="68"/>
        <v>100.52182163187855</v>
      </c>
      <c r="F217" s="75">
        <v>9</v>
      </c>
      <c r="G217" s="89">
        <f t="shared" si="69"/>
        <v>100</v>
      </c>
      <c r="H217" s="75">
        <v>4</v>
      </c>
      <c r="I217" s="89">
        <f t="shared" si="70"/>
        <v>100</v>
      </c>
      <c r="J217" s="75">
        <f t="shared" si="71"/>
        <v>2110</v>
      </c>
      <c r="K217" s="89">
        <f t="shared" si="72"/>
        <v>100.52405907575034</v>
      </c>
      <c r="L217" s="78">
        <v>0</v>
      </c>
      <c r="M217" s="75" t="s">
        <v>142</v>
      </c>
      <c r="N217" s="75">
        <v>102</v>
      </c>
      <c r="O217" s="89">
        <f>N217/N205*100</f>
        <v>200</v>
      </c>
      <c r="P217" s="75">
        <f t="shared" si="78"/>
        <v>102</v>
      </c>
      <c r="Q217" s="89">
        <f t="shared" si="79"/>
        <v>200</v>
      </c>
      <c r="R217" s="75">
        <f t="shared" si="80"/>
        <v>2212</v>
      </c>
      <c r="S217" s="89">
        <f t="shared" si="74"/>
        <v>102.88372093023254</v>
      </c>
      <c r="T217" s="75">
        <v>2212</v>
      </c>
      <c r="U217" s="89">
        <f t="shared" si="75"/>
        <v>102.88372093023254</v>
      </c>
      <c r="V217" s="75">
        <v>132</v>
      </c>
      <c r="W217" s="89">
        <f t="shared" si="76"/>
        <v>145.05494505494505</v>
      </c>
      <c r="X217" s="75">
        <f t="shared" si="77"/>
        <v>0</v>
      </c>
      <c r="Y217" s="78">
        <v>0</v>
      </c>
      <c r="Z217" s="78">
        <v>0</v>
      </c>
      <c r="AA217" s="78">
        <v>0</v>
      </c>
      <c r="AB217" s="78">
        <v>0</v>
      </c>
      <c r="AC217" s="75" t="s">
        <v>85</v>
      </c>
      <c r="AD217" s="89"/>
      <c r="AE217" s="89"/>
      <c r="AF217" s="89"/>
      <c r="AG217" s="89"/>
      <c r="AH217" s="89"/>
      <c r="AI217" s="89"/>
      <c r="AJ217" s="33">
        <v>0</v>
      </c>
      <c r="AK217" s="179" t="s">
        <v>142</v>
      </c>
      <c r="AL217" s="172">
        <v>0</v>
      </c>
      <c r="AM217" s="110" t="s">
        <v>243</v>
      </c>
      <c r="AN217" s="110" t="s">
        <v>85</v>
      </c>
      <c r="AO217" s="110" t="s">
        <v>85</v>
      </c>
      <c r="AP217" s="33" t="s">
        <v>40</v>
      </c>
      <c r="AQ217" s="158" t="s">
        <v>40</v>
      </c>
    </row>
    <row r="218" spans="1:44" s="15" customFormat="1" ht="12" hidden="1" customHeight="1">
      <c r="A218" s="36"/>
      <c r="B218" s="38" t="s">
        <v>5</v>
      </c>
      <c r="C218" s="54" t="s">
        <v>5</v>
      </c>
      <c r="D218" s="72">
        <v>2095</v>
      </c>
      <c r="E218" s="89">
        <f t="shared" si="68"/>
        <v>99.289099526066352</v>
      </c>
      <c r="F218" s="75">
        <v>9</v>
      </c>
      <c r="G218" s="89">
        <f t="shared" si="69"/>
        <v>100</v>
      </c>
      <c r="H218" s="75">
        <v>4</v>
      </c>
      <c r="I218" s="89">
        <f t="shared" si="70"/>
        <v>100</v>
      </c>
      <c r="J218" s="75">
        <f t="shared" si="71"/>
        <v>2086</v>
      </c>
      <c r="K218" s="89">
        <f t="shared" si="72"/>
        <v>99.286054259876238</v>
      </c>
      <c r="L218" s="78">
        <v>0</v>
      </c>
      <c r="M218" s="75" t="s">
        <v>142</v>
      </c>
      <c r="N218" s="75">
        <v>34</v>
      </c>
      <c r="O218" s="75" t="s">
        <v>142</v>
      </c>
      <c r="P218" s="75">
        <f t="shared" si="78"/>
        <v>34</v>
      </c>
      <c r="Q218" s="75" t="s">
        <v>142</v>
      </c>
      <c r="R218" s="75">
        <f t="shared" si="80"/>
        <v>2120</v>
      </c>
      <c r="S218" s="89">
        <f t="shared" si="74"/>
        <v>100.14170996693434</v>
      </c>
      <c r="T218" s="75">
        <v>2120</v>
      </c>
      <c r="U218" s="89">
        <f t="shared" si="75"/>
        <v>100.14170996693434</v>
      </c>
      <c r="V218" s="75">
        <v>97</v>
      </c>
      <c r="W218" s="89">
        <f t="shared" si="76"/>
        <v>87.387387387387378</v>
      </c>
      <c r="X218" s="75">
        <f t="shared" si="77"/>
        <v>0</v>
      </c>
      <c r="Y218" s="78">
        <v>0</v>
      </c>
      <c r="Z218" s="78">
        <v>0</v>
      </c>
      <c r="AA218" s="78">
        <v>0</v>
      </c>
      <c r="AB218" s="78">
        <v>0</v>
      </c>
      <c r="AC218" s="75" t="s">
        <v>142</v>
      </c>
      <c r="AD218" s="85"/>
      <c r="AE218" s="85"/>
      <c r="AF218" s="85"/>
      <c r="AG218" s="85"/>
      <c r="AH218" s="85"/>
      <c r="AI218" s="85"/>
      <c r="AJ218" s="33">
        <v>0</v>
      </c>
      <c r="AK218" s="179" t="s">
        <v>142</v>
      </c>
      <c r="AL218" s="172">
        <v>0</v>
      </c>
      <c r="AM218" s="110" t="s">
        <v>243</v>
      </c>
      <c r="AN218" s="110" t="s">
        <v>85</v>
      </c>
      <c r="AO218" s="110" t="s">
        <v>85</v>
      </c>
      <c r="AP218" s="33" t="s">
        <v>40</v>
      </c>
      <c r="AQ218" s="158" t="s">
        <v>40</v>
      </c>
    </row>
    <row r="219" spans="1:44" s="15" customFormat="1" ht="12" hidden="1" customHeight="1">
      <c r="A219" s="36"/>
      <c r="B219" s="38" t="s">
        <v>6</v>
      </c>
      <c r="C219" s="54" t="s">
        <v>6</v>
      </c>
      <c r="D219" s="72">
        <v>2044</v>
      </c>
      <c r="E219" s="89">
        <f t="shared" si="68"/>
        <v>100.73928043371119</v>
      </c>
      <c r="F219" s="75">
        <v>9</v>
      </c>
      <c r="G219" s="89">
        <f t="shared" si="69"/>
        <v>100</v>
      </c>
      <c r="H219" s="75">
        <v>4</v>
      </c>
      <c r="I219" s="89">
        <f t="shared" si="70"/>
        <v>100</v>
      </c>
      <c r="J219" s="75">
        <f t="shared" si="71"/>
        <v>2035</v>
      </c>
      <c r="K219" s="89">
        <f t="shared" si="72"/>
        <v>100.74257425742574</v>
      </c>
      <c r="L219" s="78">
        <v>0</v>
      </c>
      <c r="M219" s="75" t="s">
        <v>142</v>
      </c>
      <c r="N219" s="75">
        <v>102</v>
      </c>
      <c r="O219" s="89">
        <f t="shared" ref="O219:O224" si="81">N219/N207*100</f>
        <v>300</v>
      </c>
      <c r="P219" s="75">
        <f t="shared" si="78"/>
        <v>102</v>
      </c>
      <c r="Q219" s="89">
        <f t="shared" ref="Q219:Q226" si="82">P219/P207*100</f>
        <v>300</v>
      </c>
      <c r="R219" s="75">
        <f t="shared" si="80"/>
        <v>2137</v>
      </c>
      <c r="S219" s="89">
        <f t="shared" si="74"/>
        <v>104.04089581304771</v>
      </c>
      <c r="T219" s="75">
        <v>2135</v>
      </c>
      <c r="U219" s="89">
        <f t="shared" si="75"/>
        <v>104.0448343079922</v>
      </c>
      <c r="V219" s="75">
        <v>110</v>
      </c>
      <c r="W219" s="89">
        <f t="shared" si="76"/>
        <v>106.79611650485437</v>
      </c>
      <c r="X219" s="75">
        <f>+R219-T219</f>
        <v>2</v>
      </c>
      <c r="Y219" s="89">
        <f>X219/X207*100</f>
        <v>100</v>
      </c>
      <c r="Z219" s="78">
        <v>0</v>
      </c>
      <c r="AA219" s="78">
        <v>0</v>
      </c>
      <c r="AB219" s="75">
        <v>2</v>
      </c>
      <c r="AC219" s="89">
        <f>AB219/AB207*100</f>
        <v>100</v>
      </c>
      <c r="AD219" s="85"/>
      <c r="AE219" s="85"/>
      <c r="AF219" s="85"/>
      <c r="AG219" s="85"/>
      <c r="AH219" s="85"/>
      <c r="AI219" s="85"/>
      <c r="AJ219" s="33">
        <v>0</v>
      </c>
      <c r="AK219" s="179" t="s">
        <v>142</v>
      </c>
      <c r="AL219" s="172">
        <v>0</v>
      </c>
      <c r="AM219" s="110" t="s">
        <v>243</v>
      </c>
      <c r="AN219" s="110" t="s">
        <v>85</v>
      </c>
      <c r="AO219" s="110" t="s">
        <v>85</v>
      </c>
      <c r="AP219" s="33" t="s">
        <v>40</v>
      </c>
      <c r="AQ219" s="158" t="s">
        <v>40</v>
      </c>
    </row>
    <row r="220" spans="1:44" s="15" customFormat="1" ht="12" hidden="1" customHeight="1">
      <c r="A220" s="36"/>
      <c r="B220" s="38" t="s">
        <v>7</v>
      </c>
      <c r="C220" s="54" t="s">
        <v>7</v>
      </c>
      <c r="D220" s="72">
        <v>2150</v>
      </c>
      <c r="E220" s="89">
        <f t="shared" si="68"/>
        <v>98.398169336384441</v>
      </c>
      <c r="F220" s="75">
        <v>9</v>
      </c>
      <c r="G220" s="89">
        <f t="shared" si="69"/>
        <v>100</v>
      </c>
      <c r="H220" s="75">
        <v>4</v>
      </c>
      <c r="I220" s="89">
        <f t="shared" si="70"/>
        <v>100</v>
      </c>
      <c r="J220" s="75">
        <f t="shared" si="71"/>
        <v>2141</v>
      </c>
      <c r="K220" s="89">
        <f t="shared" si="72"/>
        <v>98.391544117647058</v>
      </c>
      <c r="L220" s="78">
        <v>0</v>
      </c>
      <c r="M220" s="75" t="s">
        <v>142</v>
      </c>
      <c r="N220" s="75">
        <v>136</v>
      </c>
      <c r="O220" s="89">
        <f t="shared" si="81"/>
        <v>400</v>
      </c>
      <c r="P220" s="75">
        <f t="shared" si="78"/>
        <v>136</v>
      </c>
      <c r="Q220" s="89">
        <f t="shared" si="82"/>
        <v>400</v>
      </c>
      <c r="R220" s="75">
        <f t="shared" si="80"/>
        <v>2277</v>
      </c>
      <c r="S220" s="89">
        <f t="shared" si="74"/>
        <v>103.03167420814478</v>
      </c>
      <c r="T220" s="75">
        <v>2277</v>
      </c>
      <c r="U220" s="89">
        <f t="shared" si="75"/>
        <v>103.03167420814478</v>
      </c>
      <c r="V220" s="75">
        <v>129</v>
      </c>
      <c r="W220" s="89">
        <f t="shared" si="76"/>
        <v>106.61157024793388</v>
      </c>
      <c r="X220" s="75">
        <f t="shared" si="77"/>
        <v>0</v>
      </c>
      <c r="Y220" s="78">
        <v>0</v>
      </c>
      <c r="Z220" s="78">
        <v>0</v>
      </c>
      <c r="AA220" s="78">
        <v>0</v>
      </c>
      <c r="AB220" s="78">
        <v>0</v>
      </c>
      <c r="AC220" s="75" t="s">
        <v>142</v>
      </c>
      <c r="AD220" s="89"/>
      <c r="AE220" s="89"/>
      <c r="AF220" s="89"/>
      <c r="AG220" s="89"/>
      <c r="AH220" s="89"/>
      <c r="AI220" s="89"/>
      <c r="AJ220" s="33">
        <v>0</v>
      </c>
      <c r="AK220" s="179" t="s">
        <v>142</v>
      </c>
      <c r="AL220" s="172">
        <v>0</v>
      </c>
      <c r="AM220" s="110" t="s">
        <v>243</v>
      </c>
      <c r="AN220" s="110" t="s">
        <v>85</v>
      </c>
      <c r="AO220" s="110" t="s">
        <v>85</v>
      </c>
      <c r="AP220" s="33" t="s">
        <v>40</v>
      </c>
      <c r="AQ220" s="158" t="s">
        <v>40</v>
      </c>
    </row>
    <row r="221" spans="1:44" s="15" customFormat="1" ht="12" hidden="1" customHeight="1">
      <c r="A221" s="13"/>
      <c r="B221" s="38" t="s">
        <v>8</v>
      </c>
      <c r="C221" s="54" t="s">
        <v>8</v>
      </c>
      <c r="D221" s="72">
        <v>2120</v>
      </c>
      <c r="E221" s="89">
        <f t="shared" si="68"/>
        <v>100.14170996693434</v>
      </c>
      <c r="F221" s="75">
        <v>9</v>
      </c>
      <c r="G221" s="89">
        <f t="shared" si="69"/>
        <v>100</v>
      </c>
      <c r="H221" s="75">
        <v>4</v>
      </c>
      <c r="I221" s="89">
        <f t="shared" si="70"/>
        <v>100</v>
      </c>
      <c r="J221" s="75">
        <f t="shared" si="71"/>
        <v>2111</v>
      </c>
      <c r="K221" s="89">
        <f t="shared" si="72"/>
        <v>100.14231499051233</v>
      </c>
      <c r="L221" s="78">
        <v>0</v>
      </c>
      <c r="M221" s="75" t="s">
        <v>142</v>
      </c>
      <c r="N221" s="75">
        <v>119</v>
      </c>
      <c r="O221" s="89">
        <f t="shared" si="81"/>
        <v>177.61194029850748</v>
      </c>
      <c r="P221" s="75">
        <f t="shared" si="78"/>
        <v>119</v>
      </c>
      <c r="Q221" s="89">
        <f t="shared" si="82"/>
        <v>177.61194029850748</v>
      </c>
      <c r="R221" s="75">
        <f t="shared" si="80"/>
        <v>2230</v>
      </c>
      <c r="S221" s="89">
        <f t="shared" si="74"/>
        <v>102.5287356321839</v>
      </c>
      <c r="T221" s="75">
        <v>2230</v>
      </c>
      <c r="U221" s="89">
        <f t="shared" si="75"/>
        <v>102.5287356321839</v>
      </c>
      <c r="V221" s="75">
        <v>121</v>
      </c>
      <c r="W221" s="89">
        <f t="shared" si="76"/>
        <v>86.428571428571431</v>
      </c>
      <c r="X221" s="75">
        <f t="shared" si="77"/>
        <v>0</v>
      </c>
      <c r="Y221" s="78">
        <v>0</v>
      </c>
      <c r="Z221" s="78">
        <v>0</v>
      </c>
      <c r="AA221" s="78">
        <v>0</v>
      </c>
      <c r="AB221" s="78">
        <v>0</v>
      </c>
      <c r="AC221" s="75" t="s">
        <v>142</v>
      </c>
      <c r="AD221" s="89"/>
      <c r="AE221" s="89"/>
      <c r="AF221" s="89"/>
      <c r="AG221" s="89"/>
      <c r="AH221" s="89"/>
      <c r="AI221" s="89"/>
      <c r="AJ221" s="33">
        <v>0</v>
      </c>
      <c r="AK221" s="179" t="s">
        <v>142</v>
      </c>
      <c r="AL221" s="172">
        <v>0</v>
      </c>
      <c r="AM221" s="110" t="s">
        <v>243</v>
      </c>
      <c r="AN221" s="110" t="s">
        <v>85</v>
      </c>
      <c r="AO221" s="110" t="s">
        <v>85</v>
      </c>
      <c r="AP221" s="33" t="s">
        <v>40</v>
      </c>
      <c r="AQ221" s="158" t="s">
        <v>40</v>
      </c>
    </row>
    <row r="222" spans="1:44" s="15" customFormat="1" ht="12" hidden="1" customHeight="1">
      <c r="A222" s="13"/>
      <c r="B222" s="38" t="s">
        <v>9</v>
      </c>
      <c r="C222" s="54" t="s">
        <v>9</v>
      </c>
      <c r="D222" s="72">
        <v>2172</v>
      </c>
      <c r="E222" s="89">
        <f t="shared" si="68"/>
        <v>102.06766917293233</v>
      </c>
      <c r="F222" s="75">
        <v>9</v>
      </c>
      <c r="G222" s="89">
        <f t="shared" si="69"/>
        <v>100</v>
      </c>
      <c r="H222" s="75">
        <v>4</v>
      </c>
      <c r="I222" s="89">
        <f t="shared" si="70"/>
        <v>100</v>
      </c>
      <c r="J222" s="75">
        <f t="shared" si="71"/>
        <v>2163</v>
      </c>
      <c r="K222" s="89">
        <f t="shared" si="72"/>
        <v>102.07645115620576</v>
      </c>
      <c r="L222" s="78">
        <v>0</v>
      </c>
      <c r="M222" s="75" t="s">
        <v>142</v>
      </c>
      <c r="N222" s="75">
        <v>68</v>
      </c>
      <c r="O222" s="89">
        <f t="shared" si="81"/>
        <v>133.33333333333331</v>
      </c>
      <c r="P222" s="75">
        <f t="shared" si="78"/>
        <v>68</v>
      </c>
      <c r="Q222" s="89">
        <f t="shared" si="82"/>
        <v>133.33333333333331</v>
      </c>
      <c r="R222" s="75">
        <f t="shared" si="80"/>
        <v>2231</v>
      </c>
      <c r="S222" s="89">
        <f t="shared" si="74"/>
        <v>102.81105990783411</v>
      </c>
      <c r="T222" s="75">
        <v>2231</v>
      </c>
      <c r="U222" s="89">
        <f t="shared" si="75"/>
        <v>102.81105990783411</v>
      </c>
      <c r="V222" s="75">
        <v>162</v>
      </c>
      <c r="W222" s="89">
        <f t="shared" si="76"/>
        <v>95.294117647058812</v>
      </c>
      <c r="X222" s="75">
        <f t="shared" si="77"/>
        <v>0</v>
      </c>
      <c r="Y222" s="78">
        <v>0</v>
      </c>
      <c r="Z222" s="78">
        <v>0</v>
      </c>
      <c r="AA222" s="78">
        <v>0</v>
      </c>
      <c r="AB222" s="78">
        <v>0</v>
      </c>
      <c r="AC222" s="75" t="s">
        <v>142</v>
      </c>
      <c r="AD222" s="89"/>
      <c r="AE222" s="89"/>
      <c r="AF222" s="89"/>
      <c r="AG222" s="89"/>
      <c r="AH222" s="89"/>
      <c r="AI222" s="89"/>
      <c r="AJ222" s="33">
        <v>0</v>
      </c>
      <c r="AK222" s="179" t="s">
        <v>142</v>
      </c>
      <c r="AL222" s="172">
        <v>0</v>
      </c>
      <c r="AM222" s="110" t="s">
        <v>243</v>
      </c>
      <c r="AN222" s="110" t="s">
        <v>85</v>
      </c>
      <c r="AO222" s="110" t="s">
        <v>85</v>
      </c>
      <c r="AP222" s="33" t="s">
        <v>40</v>
      </c>
      <c r="AQ222" s="158" t="s">
        <v>40</v>
      </c>
    </row>
    <row r="223" spans="1:44" s="15" customFormat="1" ht="12" hidden="1" customHeight="1">
      <c r="A223" s="13"/>
      <c r="B223" s="38" t="s">
        <v>200</v>
      </c>
      <c r="C223" s="54" t="s">
        <v>201</v>
      </c>
      <c r="D223" s="72">
        <v>2250</v>
      </c>
      <c r="E223" s="89">
        <f t="shared" si="68"/>
        <v>100.85163603765128</v>
      </c>
      <c r="F223" s="75">
        <v>9</v>
      </c>
      <c r="G223" s="89">
        <f t="shared" si="69"/>
        <v>100</v>
      </c>
      <c r="H223" s="75">
        <v>4</v>
      </c>
      <c r="I223" s="89">
        <f t="shared" si="70"/>
        <v>100</v>
      </c>
      <c r="J223" s="75">
        <f>D223-F223</f>
        <v>2241</v>
      </c>
      <c r="K223" s="89">
        <f t="shared" si="72"/>
        <v>100.85508550855084</v>
      </c>
      <c r="L223" s="78">
        <v>0</v>
      </c>
      <c r="M223" s="75" t="s">
        <v>142</v>
      </c>
      <c r="N223" s="75">
        <v>85</v>
      </c>
      <c r="O223" s="89">
        <f t="shared" si="81"/>
        <v>125</v>
      </c>
      <c r="P223" s="75">
        <f>N223-L223</f>
        <v>85</v>
      </c>
      <c r="Q223" s="89">
        <f t="shared" si="82"/>
        <v>125</v>
      </c>
      <c r="R223" s="75">
        <f>J223+P223</f>
        <v>2326</v>
      </c>
      <c r="S223" s="89">
        <f t="shared" si="74"/>
        <v>101.57205240174672</v>
      </c>
      <c r="T223" s="75">
        <v>2326</v>
      </c>
      <c r="U223" s="89">
        <f t="shared" si="75"/>
        <v>101.57205240174672</v>
      </c>
      <c r="V223" s="75">
        <v>147</v>
      </c>
      <c r="W223" s="89">
        <f t="shared" si="76"/>
        <v>94.838709677419359</v>
      </c>
      <c r="X223" s="75">
        <f>+R223-T223</f>
        <v>0</v>
      </c>
      <c r="Y223" s="78">
        <v>0</v>
      </c>
      <c r="Z223" s="78">
        <v>0</v>
      </c>
      <c r="AA223" s="78">
        <v>0</v>
      </c>
      <c r="AB223" s="78">
        <v>0</v>
      </c>
      <c r="AC223" s="75" t="s">
        <v>142</v>
      </c>
      <c r="AD223" s="89"/>
      <c r="AE223" s="89"/>
      <c r="AF223" s="89"/>
      <c r="AG223" s="89"/>
      <c r="AH223" s="89"/>
      <c r="AI223" s="89"/>
      <c r="AJ223" s="33">
        <v>0</v>
      </c>
      <c r="AK223" s="179" t="s">
        <v>142</v>
      </c>
      <c r="AL223" s="172">
        <v>0</v>
      </c>
      <c r="AM223" s="110" t="s">
        <v>243</v>
      </c>
      <c r="AN223" s="110" t="s">
        <v>85</v>
      </c>
      <c r="AO223" s="110" t="s">
        <v>85</v>
      </c>
      <c r="AP223" s="33" t="s">
        <v>40</v>
      </c>
      <c r="AQ223" s="158" t="s">
        <v>40</v>
      </c>
    </row>
    <row r="224" spans="1:44" s="15" customFormat="1" ht="12" hidden="1" customHeight="1">
      <c r="A224" s="13"/>
      <c r="B224" s="38" t="s">
        <v>12</v>
      </c>
      <c r="C224" s="54" t="s">
        <v>12</v>
      </c>
      <c r="D224" s="72">
        <v>2178</v>
      </c>
      <c r="E224" s="89">
        <f t="shared" si="68"/>
        <v>102.20553730642892</v>
      </c>
      <c r="F224" s="75">
        <v>9</v>
      </c>
      <c r="G224" s="89">
        <f t="shared" si="69"/>
        <v>100</v>
      </c>
      <c r="H224" s="75">
        <v>4</v>
      </c>
      <c r="I224" s="89">
        <f t="shared" si="70"/>
        <v>100</v>
      </c>
      <c r="J224" s="75">
        <f t="shared" si="71"/>
        <v>2169</v>
      </c>
      <c r="K224" s="89">
        <f t="shared" si="72"/>
        <v>102.21489161168708</v>
      </c>
      <c r="L224" s="78">
        <v>0</v>
      </c>
      <c r="M224" s="75" t="s">
        <v>142</v>
      </c>
      <c r="N224" s="75">
        <v>68</v>
      </c>
      <c r="O224" s="89">
        <f t="shared" si="81"/>
        <v>80</v>
      </c>
      <c r="P224" s="75">
        <f t="shared" ref="P224:P226" si="83">N224-L224</f>
        <v>68</v>
      </c>
      <c r="Q224" s="89">
        <f t="shared" si="82"/>
        <v>80</v>
      </c>
      <c r="R224" s="75">
        <f t="shared" si="80"/>
        <v>2237</v>
      </c>
      <c r="S224" s="89">
        <f t="shared" si="74"/>
        <v>101.35931128228364</v>
      </c>
      <c r="T224" s="75">
        <v>2237</v>
      </c>
      <c r="U224" s="89">
        <f t="shared" si="75"/>
        <v>101.35931128228364</v>
      </c>
      <c r="V224" s="75">
        <v>152</v>
      </c>
      <c r="W224" s="89">
        <f t="shared" si="76"/>
        <v>97.435897435897431</v>
      </c>
      <c r="X224" s="75">
        <f t="shared" si="77"/>
        <v>0</v>
      </c>
      <c r="Y224" s="78">
        <v>0</v>
      </c>
      <c r="Z224" s="78">
        <v>0</v>
      </c>
      <c r="AA224" s="78">
        <v>0</v>
      </c>
      <c r="AB224" s="78">
        <v>0</v>
      </c>
      <c r="AC224" s="75" t="s">
        <v>142</v>
      </c>
      <c r="AD224" s="89"/>
      <c r="AE224" s="89"/>
      <c r="AF224" s="89"/>
      <c r="AG224" s="89"/>
      <c r="AH224" s="89"/>
      <c r="AI224" s="89"/>
      <c r="AJ224" s="33">
        <v>0</v>
      </c>
      <c r="AK224" s="179" t="s">
        <v>142</v>
      </c>
      <c r="AL224" s="172">
        <v>0</v>
      </c>
      <c r="AM224" s="110" t="s">
        <v>243</v>
      </c>
      <c r="AN224" s="110" t="s">
        <v>85</v>
      </c>
      <c r="AO224" s="110" t="s">
        <v>85</v>
      </c>
      <c r="AP224" s="33" t="s">
        <v>40</v>
      </c>
      <c r="AQ224" s="158" t="s">
        <v>40</v>
      </c>
    </row>
    <row r="225" spans="1:43" s="50" customFormat="1" ht="12" hidden="1" customHeight="1">
      <c r="A225" s="11"/>
      <c r="B225" s="39" t="s">
        <v>13</v>
      </c>
      <c r="C225" s="56" t="s">
        <v>13</v>
      </c>
      <c r="D225" s="73">
        <v>2427</v>
      </c>
      <c r="E225" s="93">
        <f t="shared" si="68"/>
        <v>98.060606060606062</v>
      </c>
      <c r="F225" s="76">
        <v>10</v>
      </c>
      <c r="G225" s="93">
        <f t="shared" si="69"/>
        <v>111.11111111111111</v>
      </c>
      <c r="H225" s="76">
        <v>5</v>
      </c>
      <c r="I225" s="93">
        <f t="shared" si="70"/>
        <v>125</v>
      </c>
      <c r="J225" s="76">
        <f t="shared" si="71"/>
        <v>2417</v>
      </c>
      <c r="K225" s="93">
        <f t="shared" si="72"/>
        <v>98.012976480129765</v>
      </c>
      <c r="L225" s="76">
        <v>34</v>
      </c>
      <c r="M225" s="93">
        <f>L225/L213*100</f>
        <v>50</v>
      </c>
      <c r="N225" s="76">
        <v>34</v>
      </c>
      <c r="O225" s="93" t="s">
        <v>141</v>
      </c>
      <c r="P225" s="76">
        <f t="shared" si="83"/>
        <v>0</v>
      </c>
      <c r="Q225" s="93">
        <f t="shared" si="82"/>
        <v>0</v>
      </c>
      <c r="R225" s="76">
        <f t="shared" si="80"/>
        <v>2417</v>
      </c>
      <c r="S225" s="93">
        <f t="shared" si="74"/>
        <v>100.79232693911592</v>
      </c>
      <c r="T225" s="76">
        <v>2415</v>
      </c>
      <c r="U225" s="93">
        <f t="shared" si="75"/>
        <v>100.70892410341952</v>
      </c>
      <c r="V225" s="76">
        <v>151</v>
      </c>
      <c r="W225" s="93">
        <f t="shared" si="76"/>
        <v>132.45614035087718</v>
      </c>
      <c r="X225" s="76">
        <f>+R225-T225</f>
        <v>2</v>
      </c>
      <c r="Y225" s="79">
        <v>0</v>
      </c>
      <c r="Z225" s="79">
        <v>0</v>
      </c>
      <c r="AA225" s="79">
        <v>0</v>
      </c>
      <c r="AB225" s="76">
        <v>2</v>
      </c>
      <c r="AC225" s="76" t="s">
        <v>142</v>
      </c>
      <c r="AD225" s="93"/>
      <c r="AE225" s="93"/>
      <c r="AF225" s="93"/>
      <c r="AG225" s="93"/>
      <c r="AH225" s="93"/>
      <c r="AI225" s="93"/>
      <c r="AJ225" s="126">
        <v>33</v>
      </c>
      <c r="AK225" s="154">
        <f>AJ225/AJ213*100</f>
        <v>48.529411764705884</v>
      </c>
      <c r="AL225" s="172">
        <v>0</v>
      </c>
      <c r="AM225" s="174" t="s">
        <v>85</v>
      </c>
      <c r="AN225" s="174" t="s">
        <v>85</v>
      </c>
      <c r="AO225" s="174" t="s">
        <v>85</v>
      </c>
      <c r="AP225" s="126" t="s">
        <v>40</v>
      </c>
      <c r="AQ225" s="159" t="s">
        <v>40</v>
      </c>
    </row>
    <row r="226" spans="1:43" s="15" customFormat="1" ht="12" hidden="1" customHeight="1">
      <c r="A226" s="36"/>
      <c r="B226" s="38" t="s">
        <v>206</v>
      </c>
      <c r="C226" s="54" t="s">
        <v>207</v>
      </c>
      <c r="D226" s="72">
        <v>2328</v>
      </c>
      <c r="E226" s="89">
        <f t="shared" ref="E226:E237" si="84">D226/D214*100</f>
        <v>95.723684210526315</v>
      </c>
      <c r="F226" s="75">
        <v>8</v>
      </c>
      <c r="G226" s="89">
        <f t="shared" ref="G226:G237" si="85">F226/F214*100</f>
        <v>42.105263157894733</v>
      </c>
      <c r="H226" s="75">
        <v>4</v>
      </c>
      <c r="I226" s="89">
        <f t="shared" ref="I226:I237" si="86">H226/H214*100</f>
        <v>28.571428571428569</v>
      </c>
      <c r="J226" s="75">
        <f t="shared" ref="J226:J237" si="87">D226-F226</f>
        <v>2320</v>
      </c>
      <c r="K226" s="89">
        <f t="shared" ref="K226:K237" si="88">J226/J214*100</f>
        <v>96.145876502279322</v>
      </c>
      <c r="L226" s="75">
        <v>34</v>
      </c>
      <c r="M226" s="89">
        <f>L226/L214*100</f>
        <v>103.03030303030303</v>
      </c>
      <c r="N226" s="75">
        <v>68</v>
      </c>
      <c r="O226" s="89">
        <f>N226/N214*100</f>
        <v>200</v>
      </c>
      <c r="P226" s="75">
        <f t="shared" si="83"/>
        <v>34</v>
      </c>
      <c r="Q226" s="89">
        <f t="shared" si="82"/>
        <v>3400</v>
      </c>
      <c r="R226" s="75">
        <f t="shared" si="80"/>
        <v>2354</v>
      </c>
      <c r="S226" s="89">
        <f t="shared" ref="S226:S237" si="89">R226/R214*100</f>
        <v>97.514498757249385</v>
      </c>
      <c r="T226" s="75">
        <v>2354</v>
      </c>
      <c r="U226" s="89">
        <f t="shared" ref="U226:U237" si="90">T226/T214*100</f>
        <v>97.514498757249385</v>
      </c>
      <c r="V226" s="75">
        <v>121</v>
      </c>
      <c r="W226" s="89">
        <f t="shared" ref="W226:W237" si="91">V226/V214*100</f>
        <v>88.321167883211686</v>
      </c>
      <c r="X226" s="75">
        <f t="shared" ref="X226:X236" si="92">+R226-T226</f>
        <v>0</v>
      </c>
      <c r="Y226" s="78">
        <v>0</v>
      </c>
      <c r="Z226" s="78">
        <v>0</v>
      </c>
      <c r="AA226" s="78">
        <v>0</v>
      </c>
      <c r="AB226" s="78">
        <v>0</v>
      </c>
      <c r="AC226" s="75" t="s">
        <v>142</v>
      </c>
      <c r="AD226" s="89"/>
      <c r="AE226" s="89"/>
      <c r="AF226" s="89"/>
      <c r="AG226" s="89"/>
      <c r="AH226" s="89"/>
      <c r="AI226" s="89"/>
      <c r="AJ226" s="33">
        <v>32</v>
      </c>
      <c r="AK226" s="153">
        <f>AJ226/AJ214*100</f>
        <v>96.969696969696969</v>
      </c>
      <c r="AL226" s="175">
        <v>0</v>
      </c>
      <c r="AM226" s="169" t="s">
        <v>243</v>
      </c>
      <c r="AN226" s="169" t="s">
        <v>85</v>
      </c>
      <c r="AO226" s="169" t="s">
        <v>85</v>
      </c>
      <c r="AP226" s="110" t="s">
        <v>40</v>
      </c>
      <c r="AQ226" s="177" t="s">
        <v>40</v>
      </c>
    </row>
    <row r="227" spans="1:43" s="15" customFormat="1" ht="12" hidden="1" customHeight="1">
      <c r="A227" s="36"/>
      <c r="B227" s="38" t="s">
        <v>11</v>
      </c>
      <c r="C227" s="54" t="s">
        <v>11</v>
      </c>
      <c r="D227" s="72">
        <v>2372</v>
      </c>
      <c r="E227" s="89">
        <f t="shared" si="84"/>
        <v>95.915891629599685</v>
      </c>
      <c r="F227" s="75">
        <v>8</v>
      </c>
      <c r="G227" s="89">
        <f t="shared" si="85"/>
        <v>88.888888888888886</v>
      </c>
      <c r="H227" s="75">
        <v>4</v>
      </c>
      <c r="I227" s="89">
        <f t="shared" si="86"/>
        <v>100</v>
      </c>
      <c r="J227" s="75">
        <f t="shared" si="87"/>
        <v>2364</v>
      </c>
      <c r="K227" s="89">
        <f t="shared" si="88"/>
        <v>95.941558441558442</v>
      </c>
      <c r="L227" s="78">
        <v>0</v>
      </c>
      <c r="M227" s="75" t="s">
        <v>142</v>
      </c>
      <c r="N227" s="75">
        <v>17</v>
      </c>
      <c r="O227" s="89">
        <f>N227/N215*100</f>
        <v>25</v>
      </c>
      <c r="P227" s="75">
        <f>N227-L227</f>
        <v>17</v>
      </c>
      <c r="Q227" s="89">
        <f t="shared" ref="Q227:Q236" si="93">P227/P215*100</f>
        <v>25</v>
      </c>
      <c r="R227" s="75">
        <f>J227+P227</f>
        <v>2381</v>
      </c>
      <c r="S227" s="89">
        <f t="shared" si="89"/>
        <v>94.036334913112157</v>
      </c>
      <c r="T227" s="75">
        <v>2381</v>
      </c>
      <c r="U227" s="89">
        <f t="shared" si="90"/>
        <v>94.036334913112157</v>
      </c>
      <c r="V227" s="75">
        <v>92</v>
      </c>
      <c r="W227" s="89">
        <f t="shared" si="91"/>
        <v>83.636363636363626</v>
      </c>
      <c r="X227" s="75">
        <f t="shared" si="92"/>
        <v>0</v>
      </c>
      <c r="Y227" s="78">
        <v>0</v>
      </c>
      <c r="Z227" s="78">
        <v>0</v>
      </c>
      <c r="AA227" s="78">
        <v>0</v>
      </c>
      <c r="AB227" s="78">
        <v>0</v>
      </c>
      <c r="AC227" s="75" t="s">
        <v>142</v>
      </c>
      <c r="AD227" s="89"/>
      <c r="AE227" s="89"/>
      <c r="AF227" s="89"/>
      <c r="AG227" s="89"/>
      <c r="AH227" s="89"/>
      <c r="AI227" s="89"/>
      <c r="AJ227" s="33">
        <v>0</v>
      </c>
      <c r="AK227" s="179" t="s">
        <v>142</v>
      </c>
      <c r="AL227" s="172">
        <v>0</v>
      </c>
      <c r="AM227" s="110" t="s">
        <v>243</v>
      </c>
      <c r="AN227" s="110" t="s">
        <v>85</v>
      </c>
      <c r="AO227" s="110" t="s">
        <v>85</v>
      </c>
      <c r="AP227" s="110" t="s">
        <v>40</v>
      </c>
      <c r="AQ227" s="177" t="s">
        <v>40</v>
      </c>
    </row>
    <row r="228" spans="1:43" s="15" customFormat="1" ht="12" hidden="1" customHeight="1">
      <c r="A228" s="36"/>
      <c r="B228" s="38" t="s">
        <v>3</v>
      </c>
      <c r="C228" s="54" t="s">
        <v>3</v>
      </c>
      <c r="D228" s="72">
        <v>2146</v>
      </c>
      <c r="E228" s="89">
        <f t="shared" si="84"/>
        <v>95.803571428571431</v>
      </c>
      <c r="F228" s="75">
        <v>8</v>
      </c>
      <c r="G228" s="89">
        <f t="shared" si="85"/>
        <v>88.888888888888886</v>
      </c>
      <c r="H228" s="75">
        <v>4</v>
      </c>
      <c r="I228" s="89">
        <f t="shared" si="86"/>
        <v>100</v>
      </c>
      <c r="J228" s="75">
        <f t="shared" si="87"/>
        <v>2138</v>
      </c>
      <c r="K228" s="89">
        <f t="shared" si="88"/>
        <v>95.831465710443737</v>
      </c>
      <c r="L228" s="78">
        <v>0</v>
      </c>
      <c r="M228" s="75" t="s">
        <v>142</v>
      </c>
      <c r="N228" s="75">
        <v>34</v>
      </c>
      <c r="O228" s="89">
        <f t="shared" ref="O228:O236" si="94">N228/N216*100</f>
        <v>28.571428571428569</v>
      </c>
      <c r="P228" s="75">
        <f t="shared" ref="P228:P233" si="95">N228-L228</f>
        <v>34</v>
      </c>
      <c r="Q228" s="89">
        <f t="shared" si="93"/>
        <v>28.571428571428569</v>
      </c>
      <c r="R228" s="75">
        <f t="shared" ref="R228:R238" si="96">J228+P228</f>
        <v>2172</v>
      </c>
      <c r="S228" s="89">
        <f t="shared" si="89"/>
        <v>92.425531914893625</v>
      </c>
      <c r="T228" s="75">
        <v>2172</v>
      </c>
      <c r="U228" s="89">
        <f t="shared" si="90"/>
        <v>92.425531914893625</v>
      </c>
      <c r="V228" s="75">
        <v>91</v>
      </c>
      <c r="W228" s="89">
        <f t="shared" si="91"/>
        <v>92.857142857142861</v>
      </c>
      <c r="X228" s="75">
        <f t="shared" si="92"/>
        <v>0</v>
      </c>
      <c r="Y228" s="78">
        <v>0</v>
      </c>
      <c r="Z228" s="78">
        <v>0</v>
      </c>
      <c r="AA228" s="78">
        <v>0</v>
      </c>
      <c r="AB228" s="78">
        <v>0</v>
      </c>
      <c r="AC228" s="75" t="s">
        <v>142</v>
      </c>
      <c r="AD228" s="89"/>
      <c r="AE228" s="89"/>
      <c r="AF228" s="89"/>
      <c r="AG228" s="89"/>
      <c r="AH228" s="89"/>
      <c r="AI228" s="89"/>
      <c r="AJ228" s="33">
        <v>0</v>
      </c>
      <c r="AK228" s="179" t="s">
        <v>142</v>
      </c>
      <c r="AL228" s="172">
        <v>0</v>
      </c>
      <c r="AM228" s="110" t="s">
        <v>243</v>
      </c>
      <c r="AN228" s="110" t="s">
        <v>85</v>
      </c>
      <c r="AO228" s="110" t="s">
        <v>85</v>
      </c>
      <c r="AP228" s="110" t="s">
        <v>40</v>
      </c>
      <c r="AQ228" s="177" t="s">
        <v>40</v>
      </c>
    </row>
    <row r="229" spans="1:43" s="15" customFormat="1" ht="12" hidden="1" customHeight="1">
      <c r="A229" s="36"/>
      <c r="B229" s="38" t="s">
        <v>4</v>
      </c>
      <c r="C229" s="54" t="s">
        <v>4</v>
      </c>
      <c r="D229" s="72">
        <v>2069</v>
      </c>
      <c r="E229" s="89">
        <f t="shared" si="84"/>
        <v>97.640396413402556</v>
      </c>
      <c r="F229" s="75">
        <v>8</v>
      </c>
      <c r="G229" s="89">
        <f t="shared" si="85"/>
        <v>88.888888888888886</v>
      </c>
      <c r="H229" s="75">
        <v>4</v>
      </c>
      <c r="I229" s="89">
        <f t="shared" si="86"/>
        <v>100</v>
      </c>
      <c r="J229" s="75">
        <f t="shared" si="87"/>
        <v>2061</v>
      </c>
      <c r="K229" s="89">
        <f t="shared" si="88"/>
        <v>97.677725118483423</v>
      </c>
      <c r="L229" s="78">
        <v>0</v>
      </c>
      <c r="M229" s="75" t="s">
        <v>142</v>
      </c>
      <c r="N229" s="75">
        <v>68</v>
      </c>
      <c r="O229" s="89">
        <f t="shared" si="94"/>
        <v>66.666666666666657</v>
      </c>
      <c r="P229" s="75">
        <f t="shared" si="95"/>
        <v>68</v>
      </c>
      <c r="Q229" s="89">
        <f t="shared" si="93"/>
        <v>66.666666666666657</v>
      </c>
      <c r="R229" s="75">
        <f t="shared" si="96"/>
        <v>2129</v>
      </c>
      <c r="S229" s="89">
        <f t="shared" si="89"/>
        <v>96.247739602169986</v>
      </c>
      <c r="T229" s="75">
        <v>2129</v>
      </c>
      <c r="U229" s="89">
        <f t="shared" si="90"/>
        <v>96.247739602169986</v>
      </c>
      <c r="V229" s="75">
        <v>84</v>
      </c>
      <c r="W229" s="89">
        <f t="shared" si="91"/>
        <v>63.636363636363633</v>
      </c>
      <c r="X229" s="75">
        <f t="shared" si="92"/>
        <v>0</v>
      </c>
      <c r="Y229" s="78">
        <v>0</v>
      </c>
      <c r="Z229" s="78">
        <v>0</v>
      </c>
      <c r="AA229" s="78">
        <v>0</v>
      </c>
      <c r="AB229" s="78">
        <v>0</v>
      </c>
      <c r="AC229" s="75" t="s">
        <v>142</v>
      </c>
      <c r="AD229" s="89"/>
      <c r="AE229" s="89"/>
      <c r="AF229" s="89"/>
      <c r="AG229" s="89"/>
      <c r="AH229" s="89"/>
      <c r="AI229" s="89"/>
      <c r="AJ229" s="33">
        <v>0</v>
      </c>
      <c r="AK229" s="179" t="s">
        <v>142</v>
      </c>
      <c r="AL229" s="172">
        <v>0</v>
      </c>
      <c r="AM229" s="110" t="s">
        <v>243</v>
      </c>
      <c r="AN229" s="110" t="s">
        <v>85</v>
      </c>
      <c r="AO229" s="110" t="s">
        <v>85</v>
      </c>
      <c r="AP229" s="110" t="s">
        <v>40</v>
      </c>
      <c r="AQ229" s="177" t="s">
        <v>40</v>
      </c>
    </row>
    <row r="230" spans="1:43" s="15" customFormat="1" ht="12" hidden="1" customHeight="1">
      <c r="A230" s="36"/>
      <c r="B230" s="38" t="s">
        <v>5</v>
      </c>
      <c r="C230" s="54" t="s">
        <v>5</v>
      </c>
      <c r="D230" s="72">
        <v>2021</v>
      </c>
      <c r="E230" s="89">
        <f t="shared" si="84"/>
        <v>96.467780429594271</v>
      </c>
      <c r="F230" s="75">
        <v>8</v>
      </c>
      <c r="G230" s="89">
        <f t="shared" si="85"/>
        <v>88.888888888888886</v>
      </c>
      <c r="H230" s="75">
        <v>4</v>
      </c>
      <c r="I230" s="89">
        <f t="shared" si="86"/>
        <v>100</v>
      </c>
      <c r="J230" s="75">
        <f t="shared" si="87"/>
        <v>2013</v>
      </c>
      <c r="K230" s="89">
        <f t="shared" si="88"/>
        <v>96.500479386385436</v>
      </c>
      <c r="L230" s="78">
        <v>0</v>
      </c>
      <c r="M230" s="75" t="s">
        <v>142</v>
      </c>
      <c r="N230" s="75">
        <v>68</v>
      </c>
      <c r="O230" s="89">
        <f t="shared" si="94"/>
        <v>200</v>
      </c>
      <c r="P230" s="75">
        <f t="shared" si="95"/>
        <v>68</v>
      </c>
      <c r="Q230" s="89">
        <f t="shared" si="93"/>
        <v>200</v>
      </c>
      <c r="R230" s="75">
        <f t="shared" si="96"/>
        <v>2081</v>
      </c>
      <c r="S230" s="89">
        <f t="shared" si="89"/>
        <v>98.160377358490564</v>
      </c>
      <c r="T230" s="75">
        <v>2081</v>
      </c>
      <c r="U230" s="89">
        <f t="shared" si="90"/>
        <v>98.160377358490564</v>
      </c>
      <c r="V230" s="75">
        <v>118</v>
      </c>
      <c r="W230" s="89">
        <f t="shared" si="91"/>
        <v>121.64948453608247</v>
      </c>
      <c r="X230" s="75">
        <f t="shared" si="92"/>
        <v>0</v>
      </c>
      <c r="Y230" s="78">
        <v>0</v>
      </c>
      <c r="Z230" s="78">
        <v>0</v>
      </c>
      <c r="AA230" s="78">
        <v>0</v>
      </c>
      <c r="AB230" s="78">
        <v>0</v>
      </c>
      <c r="AC230" s="75" t="s">
        <v>142</v>
      </c>
      <c r="AD230" s="89"/>
      <c r="AE230" s="89"/>
      <c r="AF230" s="89"/>
      <c r="AG230" s="89"/>
      <c r="AH230" s="89"/>
      <c r="AI230" s="89"/>
      <c r="AJ230" s="33">
        <v>0</v>
      </c>
      <c r="AK230" s="179" t="s">
        <v>142</v>
      </c>
      <c r="AL230" s="172">
        <v>0</v>
      </c>
      <c r="AM230" s="110" t="s">
        <v>243</v>
      </c>
      <c r="AN230" s="110" t="s">
        <v>85</v>
      </c>
      <c r="AO230" s="110" t="s">
        <v>85</v>
      </c>
      <c r="AP230" s="33" t="s">
        <v>40</v>
      </c>
      <c r="AQ230" s="158" t="s">
        <v>40</v>
      </c>
    </row>
    <row r="231" spans="1:43" s="15" customFormat="1" ht="12" hidden="1" customHeight="1">
      <c r="A231" s="36"/>
      <c r="B231" s="38" t="s">
        <v>6</v>
      </c>
      <c r="C231" s="54" t="s">
        <v>6</v>
      </c>
      <c r="D231" s="72">
        <v>1954</v>
      </c>
      <c r="E231" s="89">
        <f t="shared" si="84"/>
        <v>95.596868884540115</v>
      </c>
      <c r="F231" s="75">
        <v>8</v>
      </c>
      <c r="G231" s="89">
        <f t="shared" si="85"/>
        <v>88.888888888888886</v>
      </c>
      <c r="H231" s="75">
        <v>4</v>
      </c>
      <c r="I231" s="89">
        <f t="shared" si="86"/>
        <v>100</v>
      </c>
      <c r="J231" s="75">
        <f t="shared" si="87"/>
        <v>1946</v>
      </c>
      <c r="K231" s="89">
        <f t="shared" si="88"/>
        <v>95.626535626535627</v>
      </c>
      <c r="L231" s="78">
        <v>0</v>
      </c>
      <c r="M231" s="75" t="s">
        <v>142</v>
      </c>
      <c r="N231" s="75">
        <v>85</v>
      </c>
      <c r="O231" s="89">
        <f t="shared" si="94"/>
        <v>83.333333333333343</v>
      </c>
      <c r="P231" s="188">
        <f>N231-L231</f>
        <v>85</v>
      </c>
      <c r="Q231" s="89">
        <f t="shared" si="93"/>
        <v>83.333333333333343</v>
      </c>
      <c r="R231" s="75">
        <f t="shared" si="96"/>
        <v>2031</v>
      </c>
      <c r="S231" s="89">
        <f t="shared" si="89"/>
        <v>95.039775386055211</v>
      </c>
      <c r="T231" s="75">
        <v>2031</v>
      </c>
      <c r="U231" s="89">
        <f t="shared" si="90"/>
        <v>95.128805620608901</v>
      </c>
      <c r="V231" s="75">
        <v>102</v>
      </c>
      <c r="W231" s="89">
        <f t="shared" si="91"/>
        <v>92.72727272727272</v>
      </c>
      <c r="X231" s="75">
        <f t="shared" si="92"/>
        <v>0</v>
      </c>
      <c r="Y231" s="78">
        <v>0</v>
      </c>
      <c r="Z231" s="78">
        <v>0</v>
      </c>
      <c r="AA231" s="78">
        <v>0</v>
      </c>
      <c r="AB231" s="78">
        <v>0</v>
      </c>
      <c r="AC231" s="75" t="s">
        <v>142</v>
      </c>
      <c r="AD231" s="89"/>
      <c r="AE231" s="89"/>
      <c r="AF231" s="89"/>
      <c r="AG231" s="89"/>
      <c r="AH231" s="89"/>
      <c r="AI231" s="89"/>
      <c r="AJ231" s="33">
        <v>0</v>
      </c>
      <c r="AK231" s="179" t="s">
        <v>142</v>
      </c>
      <c r="AL231" s="172">
        <v>0</v>
      </c>
      <c r="AM231" s="110" t="s">
        <v>243</v>
      </c>
      <c r="AN231" s="110" t="s">
        <v>85</v>
      </c>
      <c r="AO231" s="110" t="s">
        <v>85</v>
      </c>
      <c r="AP231" s="33" t="s">
        <v>40</v>
      </c>
      <c r="AQ231" s="158" t="s">
        <v>40</v>
      </c>
    </row>
    <row r="232" spans="1:43" s="15" customFormat="1" ht="12" hidden="1" customHeight="1">
      <c r="A232" s="36"/>
      <c r="B232" s="38" t="s">
        <v>7</v>
      </c>
      <c r="C232" s="54" t="s">
        <v>7</v>
      </c>
      <c r="D232" s="72">
        <v>2002</v>
      </c>
      <c r="E232" s="89">
        <f t="shared" si="84"/>
        <v>93.116279069767444</v>
      </c>
      <c r="F232" s="75">
        <v>8</v>
      </c>
      <c r="G232" s="89">
        <f t="shared" si="85"/>
        <v>88.888888888888886</v>
      </c>
      <c r="H232" s="75">
        <v>4</v>
      </c>
      <c r="I232" s="89">
        <f t="shared" si="86"/>
        <v>100</v>
      </c>
      <c r="J232" s="75">
        <f t="shared" si="87"/>
        <v>1994</v>
      </c>
      <c r="K232" s="89">
        <f t="shared" si="88"/>
        <v>93.134049509574965</v>
      </c>
      <c r="L232" s="78">
        <v>0</v>
      </c>
      <c r="M232" s="75" t="s">
        <v>142</v>
      </c>
      <c r="N232" s="75">
        <v>102</v>
      </c>
      <c r="O232" s="89">
        <f t="shared" si="94"/>
        <v>75</v>
      </c>
      <c r="P232" s="75">
        <f t="shared" si="95"/>
        <v>102</v>
      </c>
      <c r="Q232" s="89">
        <f t="shared" si="93"/>
        <v>75</v>
      </c>
      <c r="R232" s="75">
        <f t="shared" si="96"/>
        <v>2096</v>
      </c>
      <c r="S232" s="89">
        <f t="shared" si="89"/>
        <v>92.050944224857261</v>
      </c>
      <c r="T232" s="75">
        <v>2096</v>
      </c>
      <c r="U232" s="89">
        <f t="shared" si="90"/>
        <v>92.050944224857261</v>
      </c>
      <c r="V232" s="75">
        <v>104</v>
      </c>
      <c r="W232" s="89">
        <f t="shared" si="91"/>
        <v>80.620155038759691</v>
      </c>
      <c r="X232" s="75">
        <f t="shared" si="92"/>
        <v>0</v>
      </c>
      <c r="Y232" s="78">
        <v>0</v>
      </c>
      <c r="Z232" s="78">
        <v>0</v>
      </c>
      <c r="AA232" s="78">
        <v>0</v>
      </c>
      <c r="AB232" s="78">
        <v>0</v>
      </c>
      <c r="AC232" s="75" t="s">
        <v>142</v>
      </c>
      <c r="AD232" s="89"/>
      <c r="AE232" s="89"/>
      <c r="AF232" s="89"/>
      <c r="AG232" s="89"/>
      <c r="AH232" s="89"/>
      <c r="AI232" s="89"/>
      <c r="AJ232" s="33">
        <v>0</v>
      </c>
      <c r="AK232" s="179" t="s">
        <v>142</v>
      </c>
      <c r="AL232" s="172">
        <v>0</v>
      </c>
      <c r="AM232" s="110" t="s">
        <v>243</v>
      </c>
      <c r="AN232" s="110" t="s">
        <v>85</v>
      </c>
      <c r="AO232" s="110" t="s">
        <v>85</v>
      </c>
      <c r="AP232" s="33" t="s">
        <v>40</v>
      </c>
      <c r="AQ232" s="158" t="s">
        <v>40</v>
      </c>
    </row>
    <row r="233" spans="1:43" s="15" customFormat="1" ht="12" hidden="1" customHeight="1">
      <c r="A233" s="13"/>
      <c r="B233" s="38" t="s">
        <v>8</v>
      </c>
      <c r="C233" s="54" t="s">
        <v>8</v>
      </c>
      <c r="D233" s="72">
        <v>1962</v>
      </c>
      <c r="E233" s="89">
        <f t="shared" si="84"/>
        <v>92.547169811320757</v>
      </c>
      <c r="F233" s="75">
        <v>8</v>
      </c>
      <c r="G233" s="89">
        <f t="shared" si="85"/>
        <v>88.888888888888886</v>
      </c>
      <c r="H233" s="75">
        <v>4</v>
      </c>
      <c r="I233" s="89">
        <f t="shared" si="86"/>
        <v>100</v>
      </c>
      <c r="J233" s="75">
        <f t="shared" si="87"/>
        <v>1954</v>
      </c>
      <c r="K233" s="89">
        <f t="shared" si="88"/>
        <v>92.562766461392712</v>
      </c>
      <c r="L233" s="78">
        <v>0</v>
      </c>
      <c r="M233" s="75" t="s">
        <v>142</v>
      </c>
      <c r="N233" s="75">
        <v>102</v>
      </c>
      <c r="O233" s="89">
        <f t="shared" si="94"/>
        <v>85.714285714285708</v>
      </c>
      <c r="P233" s="75">
        <f t="shared" si="95"/>
        <v>102</v>
      </c>
      <c r="Q233" s="89">
        <f t="shared" si="93"/>
        <v>85.714285714285708</v>
      </c>
      <c r="R233" s="75">
        <f t="shared" si="96"/>
        <v>2056</v>
      </c>
      <c r="S233" s="89">
        <f t="shared" si="89"/>
        <v>92.197309417040358</v>
      </c>
      <c r="T233" s="75">
        <v>2056</v>
      </c>
      <c r="U233" s="89">
        <f t="shared" si="90"/>
        <v>92.197309417040358</v>
      </c>
      <c r="V233" s="75">
        <v>128</v>
      </c>
      <c r="W233" s="89">
        <f t="shared" si="91"/>
        <v>105.78512396694215</v>
      </c>
      <c r="X233" s="75">
        <f t="shared" si="92"/>
        <v>0</v>
      </c>
      <c r="Y233" s="78">
        <v>0</v>
      </c>
      <c r="Z233" s="78">
        <v>0</v>
      </c>
      <c r="AA233" s="78">
        <v>0</v>
      </c>
      <c r="AB233" s="78">
        <v>0</v>
      </c>
      <c r="AC233" s="75" t="s">
        <v>142</v>
      </c>
      <c r="AD233" s="89"/>
      <c r="AE233" s="89"/>
      <c r="AF233" s="89"/>
      <c r="AG233" s="89"/>
      <c r="AH233" s="89"/>
      <c r="AI233" s="89"/>
      <c r="AJ233" s="33">
        <v>0</v>
      </c>
      <c r="AK233" s="179" t="s">
        <v>142</v>
      </c>
      <c r="AL233" s="172">
        <v>0</v>
      </c>
      <c r="AM233" s="110" t="s">
        <v>243</v>
      </c>
      <c r="AN233" s="110" t="s">
        <v>85</v>
      </c>
      <c r="AO233" s="110" t="s">
        <v>85</v>
      </c>
      <c r="AP233" s="33" t="s">
        <v>40</v>
      </c>
      <c r="AQ233" s="158" t="s">
        <v>40</v>
      </c>
    </row>
    <row r="234" spans="1:43" s="15" customFormat="1" ht="12" hidden="1" customHeight="1">
      <c r="A234" s="13"/>
      <c r="B234" s="38" t="s">
        <v>9</v>
      </c>
      <c r="C234" s="54" t="s">
        <v>9</v>
      </c>
      <c r="D234" s="72">
        <v>2103</v>
      </c>
      <c r="E234" s="89">
        <f t="shared" si="84"/>
        <v>96.823204419889507</v>
      </c>
      <c r="F234" s="75">
        <v>8</v>
      </c>
      <c r="G234" s="89">
        <f t="shared" si="85"/>
        <v>88.888888888888886</v>
      </c>
      <c r="H234" s="75">
        <v>4</v>
      </c>
      <c r="I234" s="89">
        <f t="shared" si="86"/>
        <v>100</v>
      </c>
      <c r="J234" s="75">
        <f>D234-F234</f>
        <v>2095</v>
      </c>
      <c r="K234" s="89">
        <f t="shared" si="88"/>
        <v>96.856218215441515</v>
      </c>
      <c r="L234" s="78">
        <v>0</v>
      </c>
      <c r="M234" s="75" t="s">
        <v>142</v>
      </c>
      <c r="N234" s="75">
        <v>102</v>
      </c>
      <c r="O234" s="89">
        <f t="shared" si="94"/>
        <v>150</v>
      </c>
      <c r="P234" s="75">
        <f>N234-L234</f>
        <v>102</v>
      </c>
      <c r="Q234" s="89">
        <f t="shared" si="93"/>
        <v>150</v>
      </c>
      <c r="R234" s="75">
        <f>J234+P234</f>
        <v>2197</v>
      </c>
      <c r="S234" s="89">
        <f t="shared" si="89"/>
        <v>98.476019722097718</v>
      </c>
      <c r="T234" s="75">
        <v>2197</v>
      </c>
      <c r="U234" s="89">
        <f t="shared" si="90"/>
        <v>98.476019722097718</v>
      </c>
      <c r="V234" s="75">
        <v>136</v>
      </c>
      <c r="W234" s="89">
        <f t="shared" si="91"/>
        <v>83.950617283950606</v>
      </c>
      <c r="X234" s="75">
        <f t="shared" si="92"/>
        <v>0</v>
      </c>
      <c r="Y234" s="78">
        <v>0</v>
      </c>
      <c r="Z234" s="78">
        <v>0</v>
      </c>
      <c r="AA234" s="78">
        <v>0</v>
      </c>
      <c r="AB234" s="78">
        <v>0</v>
      </c>
      <c r="AC234" s="75" t="s">
        <v>142</v>
      </c>
      <c r="AD234" s="89"/>
      <c r="AE234" s="89"/>
      <c r="AF234" s="89"/>
      <c r="AG234" s="89"/>
      <c r="AH234" s="89"/>
      <c r="AI234" s="89"/>
      <c r="AJ234" s="33">
        <v>0</v>
      </c>
      <c r="AK234" s="179" t="s">
        <v>142</v>
      </c>
      <c r="AL234" s="172">
        <v>0</v>
      </c>
      <c r="AM234" s="110" t="s">
        <v>243</v>
      </c>
      <c r="AN234" s="110" t="s">
        <v>85</v>
      </c>
      <c r="AO234" s="110" t="s">
        <v>85</v>
      </c>
      <c r="AP234" s="33" t="s">
        <v>40</v>
      </c>
      <c r="AQ234" s="158" t="s">
        <v>40</v>
      </c>
    </row>
    <row r="235" spans="1:43" s="15" customFormat="1" ht="12" hidden="1" customHeight="1">
      <c r="A235" s="13"/>
      <c r="B235" s="38" t="s">
        <v>208</v>
      </c>
      <c r="C235" s="54" t="s">
        <v>209</v>
      </c>
      <c r="D235" s="72">
        <v>2226</v>
      </c>
      <c r="E235" s="89">
        <f t="shared" si="84"/>
        <v>98.933333333333323</v>
      </c>
      <c r="F235" s="75">
        <v>8</v>
      </c>
      <c r="G235" s="89">
        <f t="shared" si="85"/>
        <v>88.888888888888886</v>
      </c>
      <c r="H235" s="75">
        <v>4</v>
      </c>
      <c r="I235" s="89">
        <f t="shared" si="86"/>
        <v>100</v>
      </c>
      <c r="J235" s="75">
        <f t="shared" si="87"/>
        <v>2218</v>
      </c>
      <c r="K235" s="89">
        <f t="shared" si="88"/>
        <v>98.97367246764837</v>
      </c>
      <c r="L235" s="78">
        <v>0</v>
      </c>
      <c r="M235" s="75" t="s">
        <v>142</v>
      </c>
      <c r="N235" s="75">
        <v>68</v>
      </c>
      <c r="O235" s="89">
        <f t="shared" si="94"/>
        <v>80</v>
      </c>
      <c r="P235" s="75">
        <f>N235-L235</f>
        <v>68</v>
      </c>
      <c r="Q235" s="89">
        <f t="shared" si="93"/>
        <v>80</v>
      </c>
      <c r="R235" s="75">
        <f t="shared" si="96"/>
        <v>2286</v>
      </c>
      <c r="S235" s="89">
        <f t="shared" si="89"/>
        <v>98.280309544282034</v>
      </c>
      <c r="T235" s="75">
        <v>2286</v>
      </c>
      <c r="U235" s="89">
        <f t="shared" si="90"/>
        <v>98.280309544282034</v>
      </c>
      <c r="V235" s="75">
        <v>131</v>
      </c>
      <c r="W235" s="89">
        <f t="shared" si="91"/>
        <v>89.115646258503403</v>
      </c>
      <c r="X235" s="75">
        <f t="shared" si="92"/>
        <v>0</v>
      </c>
      <c r="Y235" s="78">
        <v>0</v>
      </c>
      <c r="Z235" s="78">
        <v>0</v>
      </c>
      <c r="AA235" s="78">
        <v>0</v>
      </c>
      <c r="AB235" s="78">
        <v>0</v>
      </c>
      <c r="AC235" s="75" t="s">
        <v>40</v>
      </c>
      <c r="AD235" s="75" t="s">
        <v>40</v>
      </c>
      <c r="AE235" s="75" t="s">
        <v>40</v>
      </c>
      <c r="AF235" s="75" t="s">
        <v>40</v>
      </c>
      <c r="AG235" s="75" t="s">
        <v>40</v>
      </c>
      <c r="AH235" s="75" t="s">
        <v>40</v>
      </c>
      <c r="AI235" s="75" t="s">
        <v>40</v>
      </c>
      <c r="AJ235" s="33">
        <v>0</v>
      </c>
      <c r="AK235" s="179" t="s">
        <v>142</v>
      </c>
      <c r="AL235" s="172">
        <v>0</v>
      </c>
      <c r="AM235" s="110" t="s">
        <v>243</v>
      </c>
      <c r="AN235" s="110" t="s">
        <v>85</v>
      </c>
      <c r="AO235" s="110" t="s">
        <v>85</v>
      </c>
      <c r="AP235" s="33" t="s">
        <v>40</v>
      </c>
      <c r="AQ235" s="158" t="s">
        <v>40</v>
      </c>
    </row>
    <row r="236" spans="1:43" s="15" customFormat="1" ht="12" hidden="1" customHeight="1">
      <c r="A236" s="13"/>
      <c r="B236" s="38" t="s">
        <v>12</v>
      </c>
      <c r="C236" s="54" t="s">
        <v>12</v>
      </c>
      <c r="D236" s="72">
        <v>2114</v>
      </c>
      <c r="E236" s="89">
        <f t="shared" si="84"/>
        <v>97.061524334251601</v>
      </c>
      <c r="F236" s="75">
        <v>8</v>
      </c>
      <c r="G236" s="89">
        <f t="shared" si="85"/>
        <v>88.888888888888886</v>
      </c>
      <c r="H236" s="75">
        <v>4</v>
      </c>
      <c r="I236" s="89">
        <f t="shared" si="86"/>
        <v>100</v>
      </c>
      <c r="J236" s="75">
        <f t="shared" si="87"/>
        <v>2106</v>
      </c>
      <c r="K236" s="89">
        <f t="shared" si="88"/>
        <v>97.095435684647299</v>
      </c>
      <c r="L236" s="78">
        <v>0</v>
      </c>
      <c r="M236" s="75" t="s">
        <v>142</v>
      </c>
      <c r="N236" s="75">
        <v>17</v>
      </c>
      <c r="O236" s="89">
        <f t="shared" si="94"/>
        <v>25</v>
      </c>
      <c r="P236" s="75">
        <f t="shared" ref="P236:P238" si="97">N236-L236</f>
        <v>17</v>
      </c>
      <c r="Q236" s="89">
        <f t="shared" si="93"/>
        <v>25</v>
      </c>
      <c r="R236" s="75">
        <f t="shared" si="96"/>
        <v>2123</v>
      </c>
      <c r="S236" s="89">
        <f t="shared" si="89"/>
        <v>94.903889137237371</v>
      </c>
      <c r="T236" s="75">
        <v>2123</v>
      </c>
      <c r="U236" s="89">
        <f t="shared" si="90"/>
        <v>94.903889137237371</v>
      </c>
      <c r="V236" s="75">
        <v>137</v>
      </c>
      <c r="W236" s="89">
        <f t="shared" si="91"/>
        <v>90.131578947368425</v>
      </c>
      <c r="X236" s="75">
        <f t="shared" si="92"/>
        <v>0</v>
      </c>
      <c r="Y236" s="78">
        <v>0</v>
      </c>
      <c r="Z236" s="78">
        <v>0</v>
      </c>
      <c r="AA236" s="78">
        <v>0</v>
      </c>
      <c r="AB236" s="78">
        <v>0</v>
      </c>
      <c r="AC236" s="75" t="s">
        <v>40</v>
      </c>
      <c r="AD236" s="89" t="s">
        <v>40</v>
      </c>
      <c r="AE236" s="89" t="s">
        <v>40</v>
      </c>
      <c r="AF236" s="89" t="s">
        <v>40</v>
      </c>
      <c r="AG236" s="89" t="s">
        <v>40</v>
      </c>
      <c r="AH236" s="89" t="s">
        <v>40</v>
      </c>
      <c r="AI236" s="89" t="s">
        <v>40</v>
      </c>
      <c r="AJ236" s="33">
        <v>0</v>
      </c>
      <c r="AK236" s="179" t="s">
        <v>142</v>
      </c>
      <c r="AL236" s="172">
        <v>0</v>
      </c>
      <c r="AM236" s="110" t="s">
        <v>243</v>
      </c>
      <c r="AN236" s="110" t="s">
        <v>85</v>
      </c>
      <c r="AO236" s="110" t="s">
        <v>85</v>
      </c>
      <c r="AP236" s="33" t="s">
        <v>40</v>
      </c>
      <c r="AQ236" s="158" t="s">
        <v>40</v>
      </c>
    </row>
    <row r="237" spans="1:43" s="50" customFormat="1" ht="12" hidden="1" customHeight="1">
      <c r="A237" s="11"/>
      <c r="B237" s="38" t="s">
        <v>13</v>
      </c>
      <c r="C237" s="54" t="s">
        <v>13</v>
      </c>
      <c r="D237" s="72">
        <v>2415</v>
      </c>
      <c r="E237" s="89">
        <f t="shared" si="84"/>
        <v>99.505562422744134</v>
      </c>
      <c r="F237" s="75">
        <v>8</v>
      </c>
      <c r="G237" s="89">
        <f t="shared" si="85"/>
        <v>80</v>
      </c>
      <c r="H237" s="75">
        <v>4</v>
      </c>
      <c r="I237" s="89">
        <f t="shared" si="86"/>
        <v>80</v>
      </c>
      <c r="J237" s="75">
        <f t="shared" si="87"/>
        <v>2407</v>
      </c>
      <c r="K237" s="89">
        <f t="shared" si="88"/>
        <v>99.586263963591222</v>
      </c>
      <c r="L237" s="75">
        <v>16</v>
      </c>
      <c r="M237" s="89">
        <f>L237/L225*100</f>
        <v>47.058823529411761</v>
      </c>
      <c r="N237" s="78">
        <v>0</v>
      </c>
      <c r="O237" s="75" t="s">
        <v>142</v>
      </c>
      <c r="P237" s="75">
        <f t="shared" si="97"/>
        <v>-16</v>
      </c>
      <c r="Q237" s="89">
        <v>0</v>
      </c>
      <c r="R237" s="75">
        <f t="shared" si="96"/>
        <v>2391</v>
      </c>
      <c r="S237" s="89">
        <f t="shared" si="89"/>
        <v>98.924286305337191</v>
      </c>
      <c r="T237" s="75">
        <v>2391</v>
      </c>
      <c r="U237" s="89">
        <f t="shared" si="90"/>
        <v>99.006211180124225</v>
      </c>
      <c r="V237" s="75">
        <v>109</v>
      </c>
      <c r="W237" s="89">
        <f t="shared" si="91"/>
        <v>72.185430463576168</v>
      </c>
      <c r="X237" s="75">
        <f>+R237-T237</f>
        <v>0</v>
      </c>
      <c r="Y237" s="78">
        <v>0</v>
      </c>
      <c r="Z237" s="78">
        <v>0</v>
      </c>
      <c r="AA237" s="78">
        <v>0</v>
      </c>
      <c r="AB237" s="78">
        <v>0</v>
      </c>
      <c r="AC237" s="89" t="s">
        <v>40</v>
      </c>
      <c r="AD237" s="89" t="s">
        <v>40</v>
      </c>
      <c r="AE237" s="89" t="s">
        <v>40</v>
      </c>
      <c r="AF237" s="89" t="s">
        <v>40</v>
      </c>
      <c r="AG237" s="89" t="s">
        <v>40</v>
      </c>
      <c r="AH237" s="89" t="s">
        <v>40</v>
      </c>
      <c r="AI237" s="89" t="s">
        <v>40</v>
      </c>
      <c r="AJ237" s="33">
        <v>16</v>
      </c>
      <c r="AK237" s="153">
        <f>AJ237/AJ225*100</f>
        <v>48.484848484848484</v>
      </c>
      <c r="AL237" s="173">
        <v>0</v>
      </c>
      <c r="AM237" s="174" t="s">
        <v>85</v>
      </c>
      <c r="AN237" s="174" t="s">
        <v>85</v>
      </c>
      <c r="AO237" s="174" t="s">
        <v>85</v>
      </c>
      <c r="AP237" s="33" t="s">
        <v>40</v>
      </c>
      <c r="AQ237" s="159" t="s">
        <v>40</v>
      </c>
    </row>
    <row r="238" spans="1:43" s="15" customFormat="1" ht="12" hidden="1" customHeight="1">
      <c r="A238" s="36"/>
      <c r="B238" s="37" t="s">
        <v>217</v>
      </c>
      <c r="C238" s="55" t="s">
        <v>218</v>
      </c>
      <c r="D238" s="74">
        <v>2274</v>
      </c>
      <c r="E238" s="95">
        <f t="shared" ref="E238:E249" si="98">D238/D226*100</f>
        <v>97.680412371134011</v>
      </c>
      <c r="F238" s="77">
        <v>5</v>
      </c>
      <c r="G238" s="95">
        <f t="shared" ref="G238:G249" si="99">F238/F226*100</f>
        <v>62.5</v>
      </c>
      <c r="H238" s="77">
        <v>1</v>
      </c>
      <c r="I238" s="95">
        <f t="shared" ref="I238:I249" si="100">H238/H226*100</f>
        <v>25</v>
      </c>
      <c r="J238" s="77">
        <f t="shared" ref="J238:J249" si="101">D238-F238</f>
        <v>2269</v>
      </c>
      <c r="K238" s="95">
        <f t="shared" ref="K238:K249" si="102">J238/J226*100</f>
        <v>97.801724137931032</v>
      </c>
      <c r="L238" s="77">
        <v>16</v>
      </c>
      <c r="M238" s="95">
        <f>L238/L226*100</f>
        <v>47.058823529411761</v>
      </c>
      <c r="N238" s="77">
        <v>17</v>
      </c>
      <c r="O238" s="219">
        <f>N238/N226*100</f>
        <v>25</v>
      </c>
      <c r="P238" s="77">
        <f t="shared" si="97"/>
        <v>1</v>
      </c>
      <c r="Q238" s="95">
        <f t="shared" ref="Q238:Q248" si="103">P238/P226*100</f>
        <v>2.9411764705882351</v>
      </c>
      <c r="R238" s="77">
        <f t="shared" si="96"/>
        <v>2270</v>
      </c>
      <c r="S238" s="95">
        <f t="shared" ref="S238:S249" si="104">R238/R226*100</f>
        <v>96.431605777400165</v>
      </c>
      <c r="T238" s="77">
        <v>2270</v>
      </c>
      <c r="U238" s="95">
        <f t="shared" ref="U238:U249" si="105">T238/T226*100</f>
        <v>96.431605777400165</v>
      </c>
      <c r="V238" s="77">
        <v>113</v>
      </c>
      <c r="W238" s="95">
        <f t="shared" ref="W238:W249" si="106">V238/V226*100</f>
        <v>93.388429752066116</v>
      </c>
      <c r="X238" s="77">
        <f t="shared" ref="X238:X248" si="107">+R238-T238</f>
        <v>0</v>
      </c>
      <c r="Y238" s="80">
        <v>0</v>
      </c>
      <c r="Z238" s="80">
        <v>0</v>
      </c>
      <c r="AA238" s="80">
        <v>0</v>
      </c>
      <c r="AB238" s="80">
        <v>0</v>
      </c>
      <c r="AC238" s="77" t="s">
        <v>85</v>
      </c>
      <c r="AD238" s="95" t="s">
        <v>230</v>
      </c>
      <c r="AE238" s="95" t="s">
        <v>230</v>
      </c>
      <c r="AF238" s="95" t="s">
        <v>230</v>
      </c>
      <c r="AG238" s="95" t="s">
        <v>230</v>
      </c>
      <c r="AH238" s="95" t="s">
        <v>230</v>
      </c>
      <c r="AI238" s="95" t="s">
        <v>230</v>
      </c>
      <c r="AJ238" s="30">
        <v>16</v>
      </c>
      <c r="AK238" s="43">
        <v>50.1</v>
      </c>
      <c r="AL238" s="172">
        <v>0</v>
      </c>
      <c r="AM238" s="110" t="s">
        <v>85</v>
      </c>
      <c r="AN238" s="172">
        <v>0</v>
      </c>
      <c r="AO238" s="110" t="s">
        <v>85</v>
      </c>
      <c r="AP238" s="169">
        <v>16</v>
      </c>
      <c r="AQ238" s="177" t="s">
        <v>40</v>
      </c>
    </row>
    <row r="239" spans="1:43" s="15" customFormat="1" ht="12" hidden="1" customHeight="1">
      <c r="A239" s="36"/>
      <c r="B239" s="38" t="s">
        <v>219</v>
      </c>
      <c r="C239" s="54" t="s">
        <v>11</v>
      </c>
      <c r="D239" s="72">
        <v>2285</v>
      </c>
      <c r="E239" s="89">
        <f t="shared" si="98"/>
        <v>96.332209106239461</v>
      </c>
      <c r="F239" s="75">
        <v>5</v>
      </c>
      <c r="G239" s="89">
        <f t="shared" si="99"/>
        <v>62.5</v>
      </c>
      <c r="H239" s="75">
        <v>1</v>
      </c>
      <c r="I239" s="89">
        <f t="shared" si="100"/>
        <v>25</v>
      </c>
      <c r="J239" s="75">
        <f t="shared" si="101"/>
        <v>2280</v>
      </c>
      <c r="K239" s="89">
        <f t="shared" si="102"/>
        <v>96.44670050761421</v>
      </c>
      <c r="L239" s="78">
        <v>0</v>
      </c>
      <c r="M239" s="75" t="s">
        <v>85</v>
      </c>
      <c r="N239" s="75">
        <v>85</v>
      </c>
      <c r="O239" s="220">
        <f>N239/N227*100</f>
        <v>500</v>
      </c>
      <c r="P239" s="75">
        <f>N239-L239</f>
        <v>85</v>
      </c>
      <c r="Q239" s="89">
        <f t="shared" si="103"/>
        <v>500</v>
      </c>
      <c r="R239" s="75">
        <f>J239+P239</f>
        <v>2365</v>
      </c>
      <c r="S239" s="89">
        <f t="shared" si="104"/>
        <v>99.328013439731208</v>
      </c>
      <c r="T239" s="75">
        <v>2365</v>
      </c>
      <c r="U239" s="89">
        <f t="shared" si="105"/>
        <v>99.328013439731208</v>
      </c>
      <c r="V239" s="75">
        <v>104</v>
      </c>
      <c r="W239" s="89">
        <f t="shared" si="106"/>
        <v>113.04347826086956</v>
      </c>
      <c r="X239" s="75">
        <f t="shared" si="107"/>
        <v>0</v>
      </c>
      <c r="Y239" s="78">
        <v>0</v>
      </c>
      <c r="Z239" s="78" t="s">
        <v>231</v>
      </c>
      <c r="AA239" s="78" t="s">
        <v>231</v>
      </c>
      <c r="AB239" s="78">
        <v>0</v>
      </c>
      <c r="AC239" s="75" t="s">
        <v>232</v>
      </c>
      <c r="AD239" s="89" t="s">
        <v>233</v>
      </c>
      <c r="AE239" s="89" t="s">
        <v>234</v>
      </c>
      <c r="AF239" s="89" t="s">
        <v>233</v>
      </c>
      <c r="AG239" s="89" t="s">
        <v>234</v>
      </c>
      <c r="AH239" s="89" t="s">
        <v>235</v>
      </c>
      <c r="AI239" s="89" t="s">
        <v>235</v>
      </c>
      <c r="AJ239" s="33">
        <v>0</v>
      </c>
      <c r="AK239" s="153" t="s">
        <v>236</v>
      </c>
      <c r="AL239" s="172">
        <v>0</v>
      </c>
      <c r="AM239" s="110" t="s">
        <v>85</v>
      </c>
      <c r="AN239" s="172">
        <v>0</v>
      </c>
      <c r="AO239" s="110" t="s">
        <v>85</v>
      </c>
      <c r="AP239" s="172">
        <v>0</v>
      </c>
      <c r="AQ239" s="177" t="s">
        <v>40</v>
      </c>
    </row>
    <row r="240" spans="1:43" s="15" customFormat="1" ht="12" hidden="1" customHeight="1">
      <c r="A240" s="36"/>
      <c r="B240" s="38" t="s">
        <v>220</v>
      </c>
      <c r="C240" s="54" t="s">
        <v>3</v>
      </c>
      <c r="D240" s="72">
        <v>2107</v>
      </c>
      <c r="E240" s="89">
        <f t="shared" si="98"/>
        <v>98.182665424044728</v>
      </c>
      <c r="F240" s="75">
        <v>4</v>
      </c>
      <c r="G240" s="89">
        <f t="shared" si="99"/>
        <v>50</v>
      </c>
      <c r="H240" s="75">
        <v>1</v>
      </c>
      <c r="I240" s="89">
        <f t="shared" si="100"/>
        <v>25</v>
      </c>
      <c r="J240" s="75">
        <f t="shared" si="101"/>
        <v>2103</v>
      </c>
      <c r="K240" s="89">
        <f t="shared" si="102"/>
        <v>98.362956033676326</v>
      </c>
      <c r="L240" s="78">
        <v>0</v>
      </c>
      <c r="M240" s="75" t="s">
        <v>85</v>
      </c>
      <c r="N240" s="75">
        <v>102</v>
      </c>
      <c r="O240" s="220">
        <f>N240/N228*100</f>
        <v>300</v>
      </c>
      <c r="P240" s="75">
        <f t="shared" ref="P240:P246" si="108">N240-L240</f>
        <v>102</v>
      </c>
      <c r="Q240" s="89">
        <f t="shared" si="103"/>
        <v>300</v>
      </c>
      <c r="R240" s="75">
        <f t="shared" ref="R240:R250" si="109">J240+P240</f>
        <v>2205</v>
      </c>
      <c r="S240" s="89">
        <f t="shared" si="104"/>
        <v>101.51933701657458</v>
      </c>
      <c r="T240" s="75">
        <v>2205</v>
      </c>
      <c r="U240" s="89">
        <f t="shared" si="105"/>
        <v>101.51933701657458</v>
      </c>
      <c r="V240" s="75">
        <v>110</v>
      </c>
      <c r="W240" s="89">
        <f t="shared" si="106"/>
        <v>120.87912087912088</v>
      </c>
      <c r="X240" s="75">
        <f t="shared" si="107"/>
        <v>0</v>
      </c>
      <c r="Y240" s="78">
        <v>0</v>
      </c>
      <c r="Z240" s="78" t="s">
        <v>231</v>
      </c>
      <c r="AA240" s="78" t="s">
        <v>231</v>
      </c>
      <c r="AB240" s="78">
        <v>0</v>
      </c>
      <c r="AC240" s="75" t="s">
        <v>216</v>
      </c>
      <c r="AD240" s="89" t="s">
        <v>233</v>
      </c>
      <c r="AE240" s="89" t="s">
        <v>216</v>
      </c>
      <c r="AF240" s="89" t="s">
        <v>233</v>
      </c>
      <c r="AG240" s="89" t="s">
        <v>216</v>
      </c>
      <c r="AH240" s="89" t="s">
        <v>235</v>
      </c>
      <c r="AI240" s="89" t="s">
        <v>235</v>
      </c>
      <c r="AJ240" s="33">
        <v>0</v>
      </c>
      <c r="AK240" s="153" t="s">
        <v>235</v>
      </c>
      <c r="AL240" s="172">
        <v>0</v>
      </c>
      <c r="AM240" s="110" t="s">
        <v>85</v>
      </c>
      <c r="AN240" s="172">
        <v>0</v>
      </c>
      <c r="AO240" s="110" t="s">
        <v>85</v>
      </c>
      <c r="AP240" s="172">
        <v>0</v>
      </c>
      <c r="AQ240" s="177" t="s">
        <v>40</v>
      </c>
    </row>
    <row r="241" spans="1:43" s="15" customFormat="1" ht="12" hidden="1" customHeight="1">
      <c r="A241" s="36"/>
      <c r="B241" s="38" t="s">
        <v>221</v>
      </c>
      <c r="C241" s="54" t="s">
        <v>222</v>
      </c>
      <c r="D241" s="72">
        <v>2025</v>
      </c>
      <c r="E241" s="89">
        <f t="shared" si="98"/>
        <v>97.873368777187039</v>
      </c>
      <c r="F241" s="75">
        <v>5</v>
      </c>
      <c r="G241" s="89">
        <f t="shared" si="99"/>
        <v>62.5</v>
      </c>
      <c r="H241" s="75">
        <v>1</v>
      </c>
      <c r="I241" s="89">
        <f t="shared" si="100"/>
        <v>25</v>
      </c>
      <c r="J241" s="75">
        <f t="shared" si="101"/>
        <v>2020</v>
      </c>
      <c r="K241" s="89">
        <f t="shared" si="102"/>
        <v>98.010674429888397</v>
      </c>
      <c r="L241" s="78">
        <v>0</v>
      </c>
      <c r="M241" s="75" t="s">
        <v>85</v>
      </c>
      <c r="N241" s="75">
        <v>51</v>
      </c>
      <c r="O241" s="220">
        <f>N241/N229*100</f>
        <v>75</v>
      </c>
      <c r="P241" s="75">
        <f t="shared" si="108"/>
        <v>51</v>
      </c>
      <c r="Q241" s="89">
        <f t="shared" si="103"/>
        <v>75</v>
      </c>
      <c r="R241" s="75">
        <f t="shared" si="109"/>
        <v>2071</v>
      </c>
      <c r="S241" s="89">
        <f t="shared" si="104"/>
        <v>97.275716298731794</v>
      </c>
      <c r="T241" s="75">
        <v>2071</v>
      </c>
      <c r="U241" s="89">
        <f t="shared" si="105"/>
        <v>97.275716298731794</v>
      </c>
      <c r="V241" s="75">
        <v>106</v>
      </c>
      <c r="W241" s="89">
        <f t="shared" si="106"/>
        <v>126.19047619047619</v>
      </c>
      <c r="X241" s="75">
        <f t="shared" si="107"/>
        <v>0</v>
      </c>
      <c r="Y241" s="78">
        <v>0</v>
      </c>
      <c r="Z241" s="78" t="s">
        <v>231</v>
      </c>
      <c r="AA241" s="78" t="s">
        <v>231</v>
      </c>
      <c r="AB241" s="78" t="s">
        <v>254</v>
      </c>
      <c r="AC241" s="75" t="s">
        <v>216</v>
      </c>
      <c r="AD241" s="89" t="s">
        <v>85</v>
      </c>
      <c r="AE241" s="89" t="s">
        <v>216</v>
      </c>
      <c r="AF241" s="89" t="s">
        <v>85</v>
      </c>
      <c r="AG241" s="89" t="s">
        <v>216</v>
      </c>
      <c r="AH241" s="89" t="s">
        <v>230</v>
      </c>
      <c r="AI241" s="89" t="s">
        <v>230</v>
      </c>
      <c r="AJ241" s="33">
        <v>0</v>
      </c>
      <c r="AK241" s="153" t="s">
        <v>230</v>
      </c>
      <c r="AL241" s="172">
        <v>0</v>
      </c>
      <c r="AM241" s="110" t="s">
        <v>85</v>
      </c>
      <c r="AN241" s="172">
        <v>0</v>
      </c>
      <c r="AO241" s="110" t="s">
        <v>85</v>
      </c>
      <c r="AP241" s="172">
        <v>0</v>
      </c>
      <c r="AQ241" s="177" t="s">
        <v>40</v>
      </c>
    </row>
    <row r="242" spans="1:43" s="15" customFormat="1" ht="12" hidden="1" customHeight="1">
      <c r="A242" s="36"/>
      <c r="B242" s="38" t="s">
        <v>223</v>
      </c>
      <c r="C242" s="54" t="s">
        <v>224</v>
      </c>
      <c r="D242" s="72">
        <v>1828</v>
      </c>
      <c r="E242" s="89">
        <f t="shared" si="98"/>
        <v>90.450272142503707</v>
      </c>
      <c r="F242" s="75">
        <v>5</v>
      </c>
      <c r="G242" s="89">
        <f t="shared" si="99"/>
        <v>62.5</v>
      </c>
      <c r="H242" s="75">
        <v>1</v>
      </c>
      <c r="I242" s="89">
        <f t="shared" si="100"/>
        <v>25</v>
      </c>
      <c r="J242" s="75">
        <f t="shared" si="101"/>
        <v>1823</v>
      </c>
      <c r="K242" s="89">
        <f t="shared" si="102"/>
        <v>90.561351217088927</v>
      </c>
      <c r="L242" s="78">
        <v>0</v>
      </c>
      <c r="M242" s="75" t="s">
        <v>85</v>
      </c>
      <c r="N242" s="75">
        <v>85</v>
      </c>
      <c r="O242" s="220">
        <f t="shared" ref="O242:O248" si="110">N242/N230*100</f>
        <v>125</v>
      </c>
      <c r="P242" s="75">
        <f t="shared" si="108"/>
        <v>85</v>
      </c>
      <c r="Q242" s="89">
        <f t="shared" si="103"/>
        <v>125</v>
      </c>
      <c r="R242" s="75">
        <f t="shared" si="109"/>
        <v>1908</v>
      </c>
      <c r="S242" s="89">
        <f t="shared" si="104"/>
        <v>91.686689091782796</v>
      </c>
      <c r="T242" s="75">
        <v>1908</v>
      </c>
      <c r="U242" s="89">
        <f t="shared" si="105"/>
        <v>91.686689091782796</v>
      </c>
      <c r="V242" s="75">
        <v>102</v>
      </c>
      <c r="W242" s="89">
        <f t="shared" si="106"/>
        <v>86.440677966101703</v>
      </c>
      <c r="X242" s="75">
        <f t="shared" si="107"/>
        <v>0</v>
      </c>
      <c r="Y242" s="78">
        <v>0</v>
      </c>
      <c r="Z242" s="78" t="s">
        <v>231</v>
      </c>
      <c r="AA242" s="78" t="s">
        <v>231</v>
      </c>
      <c r="AB242" s="78" t="s">
        <v>254</v>
      </c>
      <c r="AC242" s="75" t="s">
        <v>216</v>
      </c>
      <c r="AD242" s="75" t="s">
        <v>216</v>
      </c>
      <c r="AE242" s="75" t="s">
        <v>216</v>
      </c>
      <c r="AF242" s="75" t="s">
        <v>216</v>
      </c>
      <c r="AG242" s="75" t="s">
        <v>216</v>
      </c>
      <c r="AH242" s="75" t="s">
        <v>216</v>
      </c>
      <c r="AI242" s="75" t="s">
        <v>216</v>
      </c>
      <c r="AJ242" s="33">
        <v>0</v>
      </c>
      <c r="AK242" s="153" t="s">
        <v>230</v>
      </c>
      <c r="AL242" s="172">
        <v>0</v>
      </c>
      <c r="AM242" s="110" t="s">
        <v>52</v>
      </c>
      <c r="AN242" s="172">
        <v>0</v>
      </c>
      <c r="AO242" s="110" t="s">
        <v>52</v>
      </c>
      <c r="AP242" s="172">
        <v>0</v>
      </c>
      <c r="AQ242" s="177" t="s">
        <v>40</v>
      </c>
    </row>
    <row r="243" spans="1:43" s="15" customFormat="1" ht="12" hidden="1" customHeight="1">
      <c r="A243" s="36"/>
      <c r="B243" s="38" t="s">
        <v>225</v>
      </c>
      <c r="C243" s="54" t="s">
        <v>6</v>
      </c>
      <c r="D243" s="72">
        <v>1778</v>
      </c>
      <c r="E243" s="89">
        <f t="shared" si="98"/>
        <v>90.992835209825998</v>
      </c>
      <c r="F243" s="75">
        <v>5</v>
      </c>
      <c r="G243" s="89">
        <f t="shared" si="99"/>
        <v>62.5</v>
      </c>
      <c r="H243" s="75">
        <v>1</v>
      </c>
      <c r="I243" s="89">
        <f t="shared" si="100"/>
        <v>25</v>
      </c>
      <c r="J243" s="75">
        <f t="shared" si="101"/>
        <v>1773</v>
      </c>
      <c r="K243" s="89">
        <f t="shared" si="102"/>
        <v>91.109969167523118</v>
      </c>
      <c r="L243" s="78">
        <v>0</v>
      </c>
      <c r="M243" s="75" t="s">
        <v>85</v>
      </c>
      <c r="N243" s="75">
        <v>85</v>
      </c>
      <c r="O243" s="220">
        <f t="shared" si="110"/>
        <v>100</v>
      </c>
      <c r="P243" s="75">
        <f t="shared" si="108"/>
        <v>85</v>
      </c>
      <c r="Q243" s="89">
        <f t="shared" si="103"/>
        <v>100</v>
      </c>
      <c r="R243" s="75">
        <f t="shared" si="109"/>
        <v>1858</v>
      </c>
      <c r="S243" s="89">
        <f t="shared" si="104"/>
        <v>91.482028557360906</v>
      </c>
      <c r="T243" s="75">
        <v>1858</v>
      </c>
      <c r="U243" s="89">
        <f t="shared" si="105"/>
        <v>91.482028557360906</v>
      </c>
      <c r="V243" s="75">
        <v>98</v>
      </c>
      <c r="W243" s="89">
        <f t="shared" si="106"/>
        <v>96.078431372549019</v>
      </c>
      <c r="X243" s="75">
        <f t="shared" si="107"/>
        <v>0</v>
      </c>
      <c r="Y243" s="78">
        <v>0</v>
      </c>
      <c r="Z243" s="78" t="s">
        <v>231</v>
      </c>
      <c r="AA243" s="78" t="s">
        <v>231</v>
      </c>
      <c r="AB243" s="78" t="s">
        <v>231</v>
      </c>
      <c r="AC243" s="75" t="s">
        <v>216</v>
      </c>
      <c r="AD243" s="75" t="s">
        <v>216</v>
      </c>
      <c r="AE243" s="75" t="s">
        <v>216</v>
      </c>
      <c r="AF243" s="75" t="s">
        <v>216</v>
      </c>
      <c r="AG243" s="75" t="s">
        <v>216</v>
      </c>
      <c r="AH243" s="75" t="s">
        <v>216</v>
      </c>
      <c r="AI243" s="75" t="s">
        <v>216</v>
      </c>
      <c r="AJ243" s="33">
        <v>0</v>
      </c>
      <c r="AK243" s="153" t="s">
        <v>35</v>
      </c>
      <c r="AL243" s="172">
        <v>0</v>
      </c>
      <c r="AM243" s="110" t="s">
        <v>35</v>
      </c>
      <c r="AN243" s="172">
        <v>0</v>
      </c>
      <c r="AO243" s="110" t="s">
        <v>35</v>
      </c>
      <c r="AP243" s="172">
        <v>0</v>
      </c>
      <c r="AQ243" s="177" t="s">
        <v>40</v>
      </c>
    </row>
    <row r="244" spans="1:43" s="15" customFormat="1" ht="12" hidden="1" customHeight="1">
      <c r="A244" s="36"/>
      <c r="B244" s="38" t="s">
        <v>226</v>
      </c>
      <c r="C244" s="54" t="s">
        <v>7</v>
      </c>
      <c r="D244" s="72">
        <v>1884</v>
      </c>
      <c r="E244" s="89">
        <f t="shared" si="98"/>
        <v>94.105894105894109</v>
      </c>
      <c r="F244" s="75">
        <v>5</v>
      </c>
      <c r="G244" s="89">
        <f t="shared" si="99"/>
        <v>62.5</v>
      </c>
      <c r="H244" s="75">
        <v>1</v>
      </c>
      <c r="I244" s="89">
        <f t="shared" si="100"/>
        <v>25</v>
      </c>
      <c r="J244" s="75">
        <f t="shared" si="101"/>
        <v>1879</v>
      </c>
      <c r="K244" s="89">
        <f t="shared" si="102"/>
        <v>94.232698094282853</v>
      </c>
      <c r="L244" s="78">
        <v>0</v>
      </c>
      <c r="M244" s="75" t="s">
        <v>85</v>
      </c>
      <c r="N244" s="75">
        <v>68</v>
      </c>
      <c r="O244" s="220">
        <f t="shared" si="110"/>
        <v>66.666666666666657</v>
      </c>
      <c r="P244" s="75">
        <f t="shared" si="108"/>
        <v>68</v>
      </c>
      <c r="Q244" s="89">
        <f t="shared" si="103"/>
        <v>66.666666666666657</v>
      </c>
      <c r="R244" s="75">
        <f t="shared" si="109"/>
        <v>1947</v>
      </c>
      <c r="S244" s="89">
        <f t="shared" si="104"/>
        <v>92.891221374045813</v>
      </c>
      <c r="T244" s="75">
        <v>1947</v>
      </c>
      <c r="U244" s="89">
        <f t="shared" si="105"/>
        <v>92.891221374045813</v>
      </c>
      <c r="V244" s="75">
        <v>120</v>
      </c>
      <c r="W244" s="89">
        <f t="shared" si="106"/>
        <v>115.38461538461537</v>
      </c>
      <c r="X244" s="75">
        <f t="shared" si="107"/>
        <v>0</v>
      </c>
      <c r="Y244" s="78">
        <v>0</v>
      </c>
      <c r="Z244" s="78" t="s">
        <v>231</v>
      </c>
      <c r="AA244" s="78" t="s">
        <v>231</v>
      </c>
      <c r="AB244" s="78" t="s">
        <v>231</v>
      </c>
      <c r="AC244" s="75" t="s">
        <v>216</v>
      </c>
      <c r="AD244" s="75" t="s">
        <v>216</v>
      </c>
      <c r="AE244" s="75" t="s">
        <v>216</v>
      </c>
      <c r="AF244" s="75" t="s">
        <v>216</v>
      </c>
      <c r="AG244" s="75" t="s">
        <v>216</v>
      </c>
      <c r="AH244" s="75" t="s">
        <v>216</v>
      </c>
      <c r="AI244" s="75" t="s">
        <v>216</v>
      </c>
      <c r="AJ244" s="33">
        <v>0</v>
      </c>
      <c r="AK244" s="153" t="s">
        <v>35</v>
      </c>
      <c r="AL244" s="172">
        <v>0</v>
      </c>
      <c r="AM244" s="110" t="s">
        <v>35</v>
      </c>
      <c r="AN244" s="110">
        <v>0</v>
      </c>
      <c r="AO244" s="110" t="s">
        <v>35</v>
      </c>
      <c r="AP244" s="33">
        <v>0</v>
      </c>
      <c r="AQ244" s="177" t="s">
        <v>40</v>
      </c>
    </row>
    <row r="245" spans="1:43" s="15" customFormat="1" ht="12" hidden="1" customHeight="1">
      <c r="A245" s="13"/>
      <c r="B245" s="38" t="s">
        <v>227</v>
      </c>
      <c r="C245" s="54" t="s">
        <v>8</v>
      </c>
      <c r="D245" s="72">
        <v>1855</v>
      </c>
      <c r="E245" s="89">
        <f t="shared" si="98"/>
        <v>94.546381243628957</v>
      </c>
      <c r="F245" s="75">
        <v>5</v>
      </c>
      <c r="G245" s="89">
        <f t="shared" si="99"/>
        <v>62.5</v>
      </c>
      <c r="H245" s="75">
        <v>1</v>
      </c>
      <c r="I245" s="89">
        <f t="shared" si="100"/>
        <v>25</v>
      </c>
      <c r="J245" s="75">
        <f t="shared" si="101"/>
        <v>1850</v>
      </c>
      <c r="K245" s="89">
        <f t="shared" si="102"/>
        <v>94.677584442169902</v>
      </c>
      <c r="L245" s="78">
        <v>0</v>
      </c>
      <c r="M245" s="75" t="s">
        <v>85</v>
      </c>
      <c r="N245" s="75">
        <v>119</v>
      </c>
      <c r="O245" s="220">
        <f t="shared" si="110"/>
        <v>116.66666666666667</v>
      </c>
      <c r="P245" s="75">
        <f t="shared" si="108"/>
        <v>119</v>
      </c>
      <c r="Q245" s="89">
        <f t="shared" si="103"/>
        <v>116.66666666666667</v>
      </c>
      <c r="R245" s="75">
        <f t="shared" si="109"/>
        <v>1969</v>
      </c>
      <c r="S245" s="89">
        <f t="shared" si="104"/>
        <v>95.768482490272376</v>
      </c>
      <c r="T245" s="75">
        <v>1969</v>
      </c>
      <c r="U245" s="89">
        <f t="shared" si="105"/>
        <v>95.768482490272376</v>
      </c>
      <c r="V245" s="75">
        <v>129</v>
      </c>
      <c r="W245" s="89">
        <f t="shared" si="106"/>
        <v>100.78125</v>
      </c>
      <c r="X245" s="75">
        <f t="shared" si="107"/>
        <v>0</v>
      </c>
      <c r="Y245" s="78">
        <v>0</v>
      </c>
      <c r="Z245" s="78" t="s">
        <v>231</v>
      </c>
      <c r="AA245" s="78" t="s">
        <v>231</v>
      </c>
      <c r="AB245" s="78" t="s">
        <v>231</v>
      </c>
      <c r="AC245" s="75" t="s">
        <v>216</v>
      </c>
      <c r="AD245" s="75" t="s">
        <v>216</v>
      </c>
      <c r="AE245" s="75" t="s">
        <v>216</v>
      </c>
      <c r="AF245" s="75" t="s">
        <v>216</v>
      </c>
      <c r="AG245" s="75" t="s">
        <v>216</v>
      </c>
      <c r="AH245" s="75" t="s">
        <v>216</v>
      </c>
      <c r="AI245" s="75" t="s">
        <v>216</v>
      </c>
      <c r="AJ245" s="33">
        <v>0</v>
      </c>
      <c r="AK245" s="153" t="s">
        <v>35</v>
      </c>
      <c r="AL245" s="172">
        <v>0</v>
      </c>
      <c r="AM245" s="110" t="s">
        <v>35</v>
      </c>
      <c r="AN245" s="110">
        <v>0</v>
      </c>
      <c r="AO245" s="110" t="s">
        <v>35</v>
      </c>
      <c r="AP245" s="33">
        <v>0</v>
      </c>
      <c r="AQ245" s="177" t="s">
        <v>40</v>
      </c>
    </row>
    <row r="246" spans="1:43" s="15" customFormat="1" ht="12" hidden="1" customHeight="1">
      <c r="A246" s="13"/>
      <c r="B246" s="38" t="s">
        <v>228</v>
      </c>
      <c r="C246" s="54" t="s">
        <v>9</v>
      </c>
      <c r="D246" s="72">
        <v>1967</v>
      </c>
      <c r="E246" s="89">
        <f t="shared" si="98"/>
        <v>93.533048026628634</v>
      </c>
      <c r="F246" s="75">
        <v>5</v>
      </c>
      <c r="G246" s="89">
        <f t="shared" si="99"/>
        <v>62.5</v>
      </c>
      <c r="H246" s="75">
        <v>1</v>
      </c>
      <c r="I246" s="89">
        <f t="shared" si="100"/>
        <v>25</v>
      </c>
      <c r="J246" s="75">
        <f t="shared" si="101"/>
        <v>1962</v>
      </c>
      <c r="K246" s="89">
        <f t="shared" si="102"/>
        <v>93.651551312649161</v>
      </c>
      <c r="L246" s="78">
        <v>0</v>
      </c>
      <c r="M246" s="75" t="s">
        <v>85</v>
      </c>
      <c r="N246" s="75">
        <v>85</v>
      </c>
      <c r="O246" s="220">
        <f t="shared" si="110"/>
        <v>83.333333333333343</v>
      </c>
      <c r="P246" s="75">
        <f t="shared" si="108"/>
        <v>85</v>
      </c>
      <c r="Q246" s="89">
        <f t="shared" si="103"/>
        <v>83.333333333333343</v>
      </c>
      <c r="R246" s="75">
        <f t="shared" si="109"/>
        <v>2047</v>
      </c>
      <c r="S246" s="89">
        <f t="shared" si="104"/>
        <v>93.172507965407362</v>
      </c>
      <c r="T246" s="75">
        <v>2047</v>
      </c>
      <c r="U246" s="89">
        <f t="shared" si="105"/>
        <v>93.172507965407362</v>
      </c>
      <c r="V246" s="75">
        <v>140</v>
      </c>
      <c r="W246" s="89">
        <f t="shared" si="106"/>
        <v>102.94117647058823</v>
      </c>
      <c r="X246" s="75">
        <f t="shared" si="107"/>
        <v>0</v>
      </c>
      <c r="Y246" s="78">
        <v>0</v>
      </c>
      <c r="Z246" s="78" t="s">
        <v>231</v>
      </c>
      <c r="AA246" s="78" t="s">
        <v>231</v>
      </c>
      <c r="AB246" s="78" t="s">
        <v>231</v>
      </c>
      <c r="AC246" s="75" t="s">
        <v>95</v>
      </c>
      <c r="AD246" s="75" t="s">
        <v>95</v>
      </c>
      <c r="AE246" s="75" t="s">
        <v>95</v>
      </c>
      <c r="AF246" s="75" t="s">
        <v>95</v>
      </c>
      <c r="AG246" s="75" t="s">
        <v>95</v>
      </c>
      <c r="AH246" s="75" t="s">
        <v>95</v>
      </c>
      <c r="AI246" s="75" t="s">
        <v>95</v>
      </c>
      <c r="AJ246" s="33">
        <v>0</v>
      </c>
      <c r="AK246" s="153" t="s">
        <v>35</v>
      </c>
      <c r="AL246" s="172">
        <v>0</v>
      </c>
      <c r="AM246" s="110" t="s">
        <v>35</v>
      </c>
      <c r="AN246" s="110">
        <v>0</v>
      </c>
      <c r="AO246" s="110" t="s">
        <v>35</v>
      </c>
      <c r="AP246" s="33">
        <v>0</v>
      </c>
      <c r="AQ246" s="177" t="s">
        <v>40</v>
      </c>
    </row>
    <row r="247" spans="1:43" s="15" customFormat="1" ht="12" hidden="1" customHeight="1">
      <c r="A247" s="13"/>
      <c r="B247" s="38" t="s">
        <v>264</v>
      </c>
      <c r="C247" s="54" t="s">
        <v>229</v>
      </c>
      <c r="D247" s="72">
        <v>2127</v>
      </c>
      <c r="E247" s="89">
        <f t="shared" si="98"/>
        <v>95.552560646900261</v>
      </c>
      <c r="F247" s="75">
        <v>5</v>
      </c>
      <c r="G247" s="89">
        <f t="shared" si="99"/>
        <v>62.5</v>
      </c>
      <c r="H247" s="75">
        <v>1</v>
      </c>
      <c r="I247" s="89">
        <f t="shared" si="100"/>
        <v>25</v>
      </c>
      <c r="J247" s="75">
        <f t="shared" si="101"/>
        <v>2122</v>
      </c>
      <c r="K247" s="89">
        <f t="shared" si="102"/>
        <v>95.671776375112714</v>
      </c>
      <c r="L247" s="78">
        <v>0</v>
      </c>
      <c r="M247" s="75" t="s">
        <v>85</v>
      </c>
      <c r="N247" s="75">
        <v>102</v>
      </c>
      <c r="O247" s="220">
        <f t="shared" si="110"/>
        <v>150</v>
      </c>
      <c r="P247" s="75">
        <f t="shared" ref="P247" si="111">N247-L247</f>
        <v>102</v>
      </c>
      <c r="Q247" s="89">
        <f t="shared" si="103"/>
        <v>150</v>
      </c>
      <c r="R247" s="75">
        <f t="shared" si="109"/>
        <v>2224</v>
      </c>
      <c r="S247" s="89">
        <f t="shared" si="104"/>
        <v>97.287839020122476</v>
      </c>
      <c r="T247" s="75">
        <v>2224</v>
      </c>
      <c r="U247" s="89">
        <f t="shared" si="105"/>
        <v>97.287839020122476</v>
      </c>
      <c r="V247" s="75">
        <v>143</v>
      </c>
      <c r="W247" s="89">
        <f t="shared" si="106"/>
        <v>109.16030534351144</v>
      </c>
      <c r="X247" s="75">
        <f t="shared" si="107"/>
        <v>0</v>
      </c>
      <c r="Y247" s="78">
        <v>0</v>
      </c>
      <c r="Z247" s="78" t="s">
        <v>231</v>
      </c>
      <c r="AA247" s="78" t="s">
        <v>231</v>
      </c>
      <c r="AB247" s="78" t="s">
        <v>231</v>
      </c>
      <c r="AC247" s="75" t="s">
        <v>35</v>
      </c>
      <c r="AD247" s="75" t="s">
        <v>35</v>
      </c>
      <c r="AE247" s="75" t="s">
        <v>35</v>
      </c>
      <c r="AF247" s="75" t="s">
        <v>35</v>
      </c>
      <c r="AG247" s="75" t="s">
        <v>35</v>
      </c>
      <c r="AH247" s="75" t="s">
        <v>35</v>
      </c>
      <c r="AI247" s="75" t="s">
        <v>35</v>
      </c>
      <c r="AJ247" s="33">
        <v>0</v>
      </c>
      <c r="AK247" s="153" t="s">
        <v>35</v>
      </c>
      <c r="AL247" s="172">
        <v>0</v>
      </c>
      <c r="AM247" s="110" t="s">
        <v>35</v>
      </c>
      <c r="AN247" s="110">
        <v>0</v>
      </c>
      <c r="AO247" s="110" t="s">
        <v>35</v>
      </c>
      <c r="AP247" s="33">
        <v>0</v>
      </c>
      <c r="AQ247" s="177" t="s">
        <v>40</v>
      </c>
    </row>
    <row r="248" spans="1:43" s="15" customFormat="1" ht="12" hidden="1" customHeight="1">
      <c r="A248" s="13"/>
      <c r="B248" s="38" t="s">
        <v>12</v>
      </c>
      <c r="C248" s="54" t="s">
        <v>12</v>
      </c>
      <c r="D248" s="72">
        <v>1939</v>
      </c>
      <c r="E248" s="89">
        <f t="shared" si="98"/>
        <v>91.721854304635769</v>
      </c>
      <c r="F248" s="75">
        <v>5</v>
      </c>
      <c r="G248" s="89">
        <f t="shared" si="99"/>
        <v>62.5</v>
      </c>
      <c r="H248" s="75">
        <v>1</v>
      </c>
      <c r="I248" s="89">
        <f t="shared" si="100"/>
        <v>25</v>
      </c>
      <c r="J248" s="75">
        <f t="shared" si="101"/>
        <v>1934</v>
      </c>
      <c r="K248" s="89">
        <f t="shared" si="102"/>
        <v>91.832858499525159</v>
      </c>
      <c r="L248" s="78">
        <v>0</v>
      </c>
      <c r="M248" s="75" t="s">
        <v>85</v>
      </c>
      <c r="N248" s="75">
        <v>68</v>
      </c>
      <c r="O248" s="220">
        <f t="shared" si="110"/>
        <v>400</v>
      </c>
      <c r="P248" s="75">
        <f t="shared" ref="P248:P250" si="112">N248-L248</f>
        <v>68</v>
      </c>
      <c r="Q248" s="89">
        <f t="shared" si="103"/>
        <v>400</v>
      </c>
      <c r="R248" s="75">
        <f t="shared" si="109"/>
        <v>2002</v>
      </c>
      <c r="S248" s="89">
        <f t="shared" si="104"/>
        <v>94.300518134715034</v>
      </c>
      <c r="T248" s="75">
        <v>2002</v>
      </c>
      <c r="U248" s="89">
        <f t="shared" si="105"/>
        <v>94.300518134715034</v>
      </c>
      <c r="V248" s="75">
        <v>115</v>
      </c>
      <c r="W248" s="89">
        <f t="shared" si="106"/>
        <v>83.941605839416056</v>
      </c>
      <c r="X248" s="75">
        <f t="shared" si="107"/>
        <v>0</v>
      </c>
      <c r="Y248" s="78">
        <v>0</v>
      </c>
      <c r="Z248" s="78" t="s">
        <v>231</v>
      </c>
      <c r="AA248" s="78" t="s">
        <v>231</v>
      </c>
      <c r="AB248" s="78" t="s">
        <v>231</v>
      </c>
      <c r="AC248" s="75" t="s">
        <v>35</v>
      </c>
      <c r="AD248" s="75" t="s">
        <v>35</v>
      </c>
      <c r="AE248" s="75" t="s">
        <v>35</v>
      </c>
      <c r="AF248" s="75" t="s">
        <v>35</v>
      </c>
      <c r="AG248" s="75" t="s">
        <v>35</v>
      </c>
      <c r="AH248" s="75" t="s">
        <v>35</v>
      </c>
      <c r="AI248" s="75" t="s">
        <v>35</v>
      </c>
      <c r="AJ248" s="33">
        <v>0</v>
      </c>
      <c r="AK248" s="153" t="s">
        <v>35</v>
      </c>
      <c r="AL248" s="172">
        <v>0</v>
      </c>
      <c r="AM248" s="110" t="s">
        <v>35</v>
      </c>
      <c r="AN248" s="110">
        <v>0</v>
      </c>
      <c r="AO248" s="110" t="s">
        <v>35</v>
      </c>
      <c r="AP248" s="33">
        <v>0</v>
      </c>
      <c r="AQ248" s="177" t="s">
        <v>40</v>
      </c>
    </row>
    <row r="249" spans="1:43" s="50" customFormat="1" ht="12" hidden="1" customHeight="1">
      <c r="A249" s="11"/>
      <c r="B249" s="64" t="s">
        <v>13</v>
      </c>
      <c r="C249" s="65" t="s">
        <v>13</v>
      </c>
      <c r="D249" s="127">
        <v>2280</v>
      </c>
      <c r="E249" s="128">
        <f t="shared" si="98"/>
        <v>94.409937888198755</v>
      </c>
      <c r="F249" s="129">
        <v>5</v>
      </c>
      <c r="G249" s="128">
        <f t="shared" si="99"/>
        <v>62.5</v>
      </c>
      <c r="H249" s="129">
        <v>1</v>
      </c>
      <c r="I249" s="128">
        <f t="shared" si="100"/>
        <v>25</v>
      </c>
      <c r="J249" s="129">
        <f t="shared" si="101"/>
        <v>2275</v>
      </c>
      <c r="K249" s="128">
        <f t="shared" si="102"/>
        <v>94.51599501454092</v>
      </c>
      <c r="L249" s="245">
        <v>0</v>
      </c>
      <c r="M249" s="128" t="s">
        <v>40</v>
      </c>
      <c r="N249" s="245">
        <v>51</v>
      </c>
      <c r="O249" s="129" t="s">
        <v>85</v>
      </c>
      <c r="P249" s="129">
        <f>N249-L249</f>
        <v>51</v>
      </c>
      <c r="Q249" s="128">
        <v>0</v>
      </c>
      <c r="R249" s="129">
        <f t="shared" si="109"/>
        <v>2326</v>
      </c>
      <c r="S249" s="128">
        <f t="shared" si="104"/>
        <v>97.281472187369303</v>
      </c>
      <c r="T249" s="129">
        <v>2326</v>
      </c>
      <c r="U249" s="128">
        <f t="shared" si="105"/>
        <v>97.281472187369303</v>
      </c>
      <c r="V249" s="129">
        <v>149</v>
      </c>
      <c r="W249" s="128">
        <f t="shared" si="106"/>
        <v>136.69724770642202</v>
      </c>
      <c r="X249" s="129">
        <f>+R249-T249</f>
        <v>0</v>
      </c>
      <c r="Y249" s="245">
        <v>0</v>
      </c>
      <c r="Z249" s="245" t="s">
        <v>231</v>
      </c>
      <c r="AA249" s="245" t="s">
        <v>231</v>
      </c>
      <c r="AB249" s="245" t="s">
        <v>231</v>
      </c>
      <c r="AC249" s="129" t="s">
        <v>35</v>
      </c>
      <c r="AD249" s="129" t="s">
        <v>35</v>
      </c>
      <c r="AE249" s="129" t="s">
        <v>35</v>
      </c>
      <c r="AF249" s="129" t="s">
        <v>35</v>
      </c>
      <c r="AG249" s="129" t="s">
        <v>35</v>
      </c>
      <c r="AH249" s="129" t="s">
        <v>35</v>
      </c>
      <c r="AI249" s="129" t="s">
        <v>35</v>
      </c>
      <c r="AJ249" s="165">
        <v>0</v>
      </c>
      <c r="AK249" s="184" t="s">
        <v>35</v>
      </c>
      <c r="AL249" s="176">
        <v>0</v>
      </c>
      <c r="AM249" s="192" t="s">
        <v>35</v>
      </c>
      <c r="AN249" s="192">
        <v>0</v>
      </c>
      <c r="AO249" s="192" t="s">
        <v>35</v>
      </c>
      <c r="AP249" s="165">
        <v>0</v>
      </c>
      <c r="AQ249" s="193" t="s">
        <v>40</v>
      </c>
    </row>
    <row r="250" spans="1:43" s="15" customFormat="1" ht="12" customHeight="1">
      <c r="A250" s="36"/>
      <c r="B250" s="194" t="s">
        <v>265</v>
      </c>
      <c r="C250" s="195" t="s">
        <v>266</v>
      </c>
      <c r="D250" s="246">
        <v>2235</v>
      </c>
      <c r="E250" s="247">
        <f t="shared" ref="E250:E261" si="113">D250/D238*100</f>
        <v>98.284960422163593</v>
      </c>
      <c r="F250" s="248">
        <v>4</v>
      </c>
      <c r="G250" s="247">
        <f t="shared" ref="G250:G261" si="114">F250/F238*100</f>
        <v>80</v>
      </c>
      <c r="H250" s="248">
        <v>1</v>
      </c>
      <c r="I250" s="247">
        <f t="shared" ref="I250:I261" si="115">H250/H238*100</f>
        <v>100</v>
      </c>
      <c r="J250" s="248">
        <f t="shared" ref="J250:J261" si="116">D250-F250</f>
        <v>2231</v>
      </c>
      <c r="K250" s="247">
        <f t="shared" ref="K250:K261" si="117">J250/J238*100</f>
        <v>98.325253415601594</v>
      </c>
      <c r="L250" s="249">
        <v>0</v>
      </c>
      <c r="M250" s="247" t="s">
        <v>40</v>
      </c>
      <c r="N250" s="248">
        <v>34</v>
      </c>
      <c r="O250" s="250">
        <f>N250/N238*100</f>
        <v>200</v>
      </c>
      <c r="P250" s="248">
        <f t="shared" si="112"/>
        <v>34</v>
      </c>
      <c r="Q250" s="247">
        <f t="shared" ref="Q250:Q260" si="118">P250/P238*100</f>
        <v>3400</v>
      </c>
      <c r="R250" s="248">
        <f t="shared" si="109"/>
        <v>2265</v>
      </c>
      <c r="S250" s="247">
        <f t="shared" ref="S250:S261" si="119">R250/R238*100</f>
        <v>99.779735682819378</v>
      </c>
      <c r="T250" s="248">
        <v>2265</v>
      </c>
      <c r="U250" s="247">
        <f t="shared" ref="U250:U261" si="120">T250/T238*100</f>
        <v>99.779735682819378</v>
      </c>
      <c r="V250" s="248">
        <v>103</v>
      </c>
      <c r="W250" s="247">
        <f t="shared" ref="W250:W261" si="121">V250/V238*100</f>
        <v>91.150442477876098</v>
      </c>
      <c r="X250" s="248">
        <f t="shared" ref="X250:X260" si="122">+R250-T250</f>
        <v>0</v>
      </c>
      <c r="Y250" s="249">
        <v>0</v>
      </c>
      <c r="Z250" s="249">
        <v>0</v>
      </c>
      <c r="AA250" s="249">
        <v>0</v>
      </c>
      <c r="AB250" s="249">
        <v>0</v>
      </c>
      <c r="AC250" s="248" t="s">
        <v>85</v>
      </c>
      <c r="AD250" s="247" t="s">
        <v>142</v>
      </c>
      <c r="AE250" s="247" t="s">
        <v>142</v>
      </c>
      <c r="AF250" s="247" t="s">
        <v>142</v>
      </c>
      <c r="AG250" s="247" t="s">
        <v>142</v>
      </c>
      <c r="AH250" s="247" t="s">
        <v>142</v>
      </c>
      <c r="AI250" s="247" t="s">
        <v>142</v>
      </c>
      <c r="AJ250" s="197"/>
      <c r="AK250" s="198"/>
      <c r="AL250" s="199"/>
      <c r="AM250" s="196"/>
      <c r="AN250" s="199"/>
      <c r="AO250" s="196"/>
      <c r="AP250" s="196"/>
      <c r="AQ250" s="200"/>
    </row>
    <row r="251" spans="1:43" s="117" customFormat="1" ht="12" customHeight="1">
      <c r="A251" s="81"/>
      <c r="B251" s="38" t="s">
        <v>219</v>
      </c>
      <c r="C251" s="54" t="s">
        <v>11</v>
      </c>
      <c r="D251" s="82">
        <v>2234</v>
      </c>
      <c r="E251" s="85">
        <f t="shared" si="113"/>
        <v>97.768052516411373</v>
      </c>
      <c r="F251" s="83">
        <v>4</v>
      </c>
      <c r="G251" s="85">
        <f t="shared" si="114"/>
        <v>80</v>
      </c>
      <c r="H251" s="83">
        <v>1</v>
      </c>
      <c r="I251" s="85">
        <f t="shared" si="115"/>
        <v>100</v>
      </c>
      <c r="J251" s="83">
        <f t="shared" si="116"/>
        <v>2230</v>
      </c>
      <c r="K251" s="85">
        <f t="shared" si="117"/>
        <v>97.807017543859658</v>
      </c>
      <c r="L251" s="78">
        <v>0</v>
      </c>
      <c r="M251" s="83" t="s">
        <v>85</v>
      </c>
      <c r="N251" s="83">
        <v>119</v>
      </c>
      <c r="O251" s="251">
        <f>N251/N239*100</f>
        <v>140</v>
      </c>
      <c r="P251" s="83">
        <f>N251-L251</f>
        <v>119</v>
      </c>
      <c r="Q251" s="85">
        <f t="shared" si="118"/>
        <v>140</v>
      </c>
      <c r="R251" s="83">
        <f>J251+P251</f>
        <v>2349</v>
      </c>
      <c r="S251" s="85">
        <f t="shared" si="119"/>
        <v>99.323467230443967</v>
      </c>
      <c r="T251" s="83">
        <v>2349</v>
      </c>
      <c r="U251" s="85">
        <f t="shared" si="120"/>
        <v>99.323467230443967</v>
      </c>
      <c r="V251" s="83">
        <v>111</v>
      </c>
      <c r="W251" s="85">
        <f t="shared" si="121"/>
        <v>106.73076923076923</v>
      </c>
      <c r="X251" s="83">
        <f t="shared" si="122"/>
        <v>0</v>
      </c>
      <c r="Y251" s="116">
        <v>0</v>
      </c>
      <c r="Z251" s="116" t="s">
        <v>231</v>
      </c>
      <c r="AA251" s="116" t="s">
        <v>231</v>
      </c>
      <c r="AB251" s="116">
        <v>0</v>
      </c>
      <c r="AC251" s="83" t="s">
        <v>142</v>
      </c>
      <c r="AD251" s="85" t="s">
        <v>233</v>
      </c>
      <c r="AE251" s="85" t="s">
        <v>142</v>
      </c>
      <c r="AF251" s="85" t="s">
        <v>233</v>
      </c>
      <c r="AG251" s="85" t="s">
        <v>142</v>
      </c>
      <c r="AH251" s="85" t="s">
        <v>142</v>
      </c>
      <c r="AI251" s="85" t="s">
        <v>142</v>
      </c>
      <c r="AJ251" s="155"/>
      <c r="AK251" s="156"/>
      <c r="AL251" s="215"/>
      <c r="AM251" s="214"/>
      <c r="AN251" s="215"/>
      <c r="AO251" s="214"/>
      <c r="AP251" s="215"/>
      <c r="AQ251" s="216"/>
    </row>
    <row r="252" spans="1:43" s="117" customFormat="1" ht="12" customHeight="1">
      <c r="A252" s="81"/>
      <c r="B252" s="38" t="s">
        <v>220</v>
      </c>
      <c r="C252" s="54" t="s">
        <v>3</v>
      </c>
      <c r="D252" s="82">
        <v>2037</v>
      </c>
      <c r="E252" s="85">
        <f t="shared" si="113"/>
        <v>96.677740863787378</v>
      </c>
      <c r="F252" s="83">
        <v>4</v>
      </c>
      <c r="G252" s="85">
        <f t="shared" si="114"/>
        <v>100</v>
      </c>
      <c r="H252" s="83">
        <v>1</v>
      </c>
      <c r="I252" s="85">
        <f t="shared" si="115"/>
        <v>100</v>
      </c>
      <c r="J252" s="83">
        <f t="shared" si="116"/>
        <v>2033</v>
      </c>
      <c r="K252" s="85">
        <f t="shared" si="117"/>
        <v>96.671421778411798</v>
      </c>
      <c r="L252" s="78">
        <v>0</v>
      </c>
      <c r="M252" s="83" t="s">
        <v>85</v>
      </c>
      <c r="N252" s="83">
        <v>68</v>
      </c>
      <c r="O252" s="251">
        <f>N252/N240*100</f>
        <v>66.666666666666657</v>
      </c>
      <c r="P252" s="83">
        <f t="shared" ref="P252:P262" si="123">N252-L252</f>
        <v>68</v>
      </c>
      <c r="Q252" s="85">
        <f t="shared" si="118"/>
        <v>66.666666666666657</v>
      </c>
      <c r="R252" s="83">
        <f t="shared" ref="R252:R262" si="124">J252+P252</f>
        <v>2101</v>
      </c>
      <c r="S252" s="85">
        <f t="shared" si="119"/>
        <v>95.283446712018133</v>
      </c>
      <c r="T252" s="83">
        <v>2101</v>
      </c>
      <c r="U252" s="85">
        <f t="shared" si="120"/>
        <v>95.283446712018133</v>
      </c>
      <c r="V252" s="83">
        <v>110</v>
      </c>
      <c r="W252" s="85">
        <f t="shared" si="121"/>
        <v>100</v>
      </c>
      <c r="X252" s="83">
        <f t="shared" si="122"/>
        <v>0</v>
      </c>
      <c r="Y252" s="116">
        <v>0</v>
      </c>
      <c r="Z252" s="116" t="s">
        <v>231</v>
      </c>
      <c r="AA252" s="116" t="s">
        <v>231</v>
      </c>
      <c r="AB252" s="116">
        <v>0</v>
      </c>
      <c r="AC252" s="83" t="s">
        <v>142</v>
      </c>
      <c r="AD252" s="85" t="s">
        <v>233</v>
      </c>
      <c r="AE252" s="85" t="s">
        <v>142</v>
      </c>
      <c r="AF252" s="85" t="s">
        <v>233</v>
      </c>
      <c r="AG252" s="85" t="s">
        <v>142</v>
      </c>
      <c r="AH252" s="85" t="s">
        <v>142</v>
      </c>
      <c r="AI252" s="85" t="s">
        <v>142</v>
      </c>
      <c r="AJ252" s="155"/>
      <c r="AK252" s="156"/>
      <c r="AL252" s="215"/>
      <c r="AM252" s="214"/>
      <c r="AN252" s="215"/>
      <c r="AO252" s="214"/>
      <c r="AP252" s="215"/>
      <c r="AQ252" s="216"/>
    </row>
    <row r="253" spans="1:43" s="117" customFormat="1" ht="12" customHeight="1">
      <c r="A253" s="81"/>
      <c r="B253" s="38" t="s">
        <v>116</v>
      </c>
      <c r="C253" s="54" t="s">
        <v>222</v>
      </c>
      <c r="D253" s="82">
        <v>1962</v>
      </c>
      <c r="E253" s="85">
        <f t="shared" si="113"/>
        <v>96.888888888888886</v>
      </c>
      <c r="F253" s="83">
        <v>4</v>
      </c>
      <c r="G253" s="85">
        <f t="shared" si="114"/>
        <v>80</v>
      </c>
      <c r="H253" s="83">
        <v>1</v>
      </c>
      <c r="I253" s="85">
        <f t="shared" si="115"/>
        <v>100</v>
      </c>
      <c r="J253" s="83">
        <f t="shared" si="116"/>
        <v>1958</v>
      </c>
      <c r="K253" s="85">
        <f t="shared" si="117"/>
        <v>96.930693069306926</v>
      </c>
      <c r="L253" s="78">
        <v>0</v>
      </c>
      <c r="M253" s="83" t="s">
        <v>85</v>
      </c>
      <c r="N253" s="83">
        <v>68</v>
      </c>
      <c r="O253" s="251">
        <f>N253/N241*100</f>
        <v>133.33333333333331</v>
      </c>
      <c r="P253" s="83">
        <f t="shared" si="123"/>
        <v>68</v>
      </c>
      <c r="Q253" s="85">
        <f t="shared" si="118"/>
        <v>133.33333333333331</v>
      </c>
      <c r="R253" s="83">
        <f t="shared" si="124"/>
        <v>2026</v>
      </c>
      <c r="S253" s="85">
        <f t="shared" si="119"/>
        <v>97.827136648961854</v>
      </c>
      <c r="T253" s="83">
        <v>2026</v>
      </c>
      <c r="U253" s="85">
        <f t="shared" si="120"/>
        <v>97.827136648961854</v>
      </c>
      <c r="V253" s="83">
        <v>103</v>
      </c>
      <c r="W253" s="85">
        <f t="shared" si="121"/>
        <v>97.169811320754718</v>
      </c>
      <c r="X253" s="83">
        <f t="shared" si="122"/>
        <v>0</v>
      </c>
      <c r="Y253" s="116">
        <v>0</v>
      </c>
      <c r="Z253" s="116" t="s">
        <v>231</v>
      </c>
      <c r="AA253" s="116" t="s">
        <v>231</v>
      </c>
      <c r="AB253" s="116" t="s">
        <v>141</v>
      </c>
      <c r="AC253" s="83" t="s">
        <v>142</v>
      </c>
      <c r="AD253" s="85" t="s">
        <v>85</v>
      </c>
      <c r="AE253" s="85" t="s">
        <v>142</v>
      </c>
      <c r="AF253" s="85" t="s">
        <v>85</v>
      </c>
      <c r="AG253" s="85" t="s">
        <v>142</v>
      </c>
      <c r="AH253" s="85" t="s">
        <v>142</v>
      </c>
      <c r="AI253" s="85" t="s">
        <v>142</v>
      </c>
      <c r="AJ253" s="155"/>
      <c r="AK253" s="156"/>
      <c r="AL253" s="215"/>
      <c r="AM253" s="214"/>
      <c r="AN253" s="215"/>
      <c r="AO253" s="214"/>
      <c r="AP253" s="215"/>
      <c r="AQ253" s="216"/>
    </row>
    <row r="254" spans="1:43" s="117" customFormat="1" ht="12" customHeight="1">
      <c r="A254" s="81"/>
      <c r="B254" s="38" t="s">
        <v>118</v>
      </c>
      <c r="C254" s="54" t="s">
        <v>224</v>
      </c>
      <c r="D254" s="82">
        <v>1819</v>
      </c>
      <c r="E254" s="85">
        <f t="shared" si="113"/>
        <v>99.507658643326039</v>
      </c>
      <c r="F254" s="83">
        <v>4</v>
      </c>
      <c r="G254" s="85">
        <f t="shared" si="114"/>
        <v>80</v>
      </c>
      <c r="H254" s="83">
        <v>1</v>
      </c>
      <c r="I254" s="85">
        <f t="shared" si="115"/>
        <v>100</v>
      </c>
      <c r="J254" s="83">
        <f t="shared" si="116"/>
        <v>1815</v>
      </c>
      <c r="K254" s="85">
        <f t="shared" si="117"/>
        <v>99.561162918266589</v>
      </c>
      <c r="L254" s="78">
        <v>0</v>
      </c>
      <c r="M254" s="83" t="s">
        <v>85</v>
      </c>
      <c r="N254" s="83">
        <v>85</v>
      </c>
      <c r="O254" s="251">
        <f t="shared" ref="O254:O260" si="125">N254/N242*100</f>
        <v>100</v>
      </c>
      <c r="P254" s="83">
        <f t="shared" si="123"/>
        <v>85</v>
      </c>
      <c r="Q254" s="85">
        <f t="shared" si="118"/>
        <v>100</v>
      </c>
      <c r="R254" s="83">
        <f t="shared" si="124"/>
        <v>1900</v>
      </c>
      <c r="S254" s="85">
        <f t="shared" si="119"/>
        <v>99.580712788259959</v>
      </c>
      <c r="T254" s="83">
        <v>1900</v>
      </c>
      <c r="U254" s="85">
        <f t="shared" si="120"/>
        <v>99.580712788259959</v>
      </c>
      <c r="V254" s="83">
        <v>127</v>
      </c>
      <c r="W254" s="85">
        <f t="shared" si="121"/>
        <v>124.50980392156863</v>
      </c>
      <c r="X254" s="83">
        <f t="shared" si="122"/>
        <v>0</v>
      </c>
      <c r="Y254" s="116">
        <v>0</v>
      </c>
      <c r="Z254" s="116" t="s">
        <v>231</v>
      </c>
      <c r="AA254" s="116" t="s">
        <v>231</v>
      </c>
      <c r="AB254" s="116" t="s">
        <v>141</v>
      </c>
      <c r="AC254" s="83" t="s">
        <v>142</v>
      </c>
      <c r="AD254" s="83" t="s">
        <v>142</v>
      </c>
      <c r="AE254" s="83" t="s">
        <v>142</v>
      </c>
      <c r="AF254" s="83" t="s">
        <v>142</v>
      </c>
      <c r="AG254" s="83" t="s">
        <v>142</v>
      </c>
      <c r="AH254" s="83" t="s">
        <v>142</v>
      </c>
      <c r="AI254" s="83" t="s">
        <v>142</v>
      </c>
      <c r="AJ254" s="155"/>
      <c r="AK254" s="156"/>
      <c r="AL254" s="215"/>
      <c r="AM254" s="214"/>
      <c r="AN254" s="215"/>
      <c r="AO254" s="214"/>
      <c r="AP254" s="215"/>
      <c r="AQ254" s="216"/>
    </row>
    <row r="255" spans="1:43" s="117" customFormat="1" ht="12" customHeight="1">
      <c r="A255" s="81"/>
      <c r="B255" s="38" t="s">
        <v>225</v>
      </c>
      <c r="C255" s="54" t="s">
        <v>6</v>
      </c>
      <c r="D255" s="82">
        <v>1741</v>
      </c>
      <c r="E255" s="85">
        <f t="shared" si="113"/>
        <v>97.919010123734523</v>
      </c>
      <c r="F255" s="83">
        <v>4</v>
      </c>
      <c r="G255" s="85">
        <f t="shared" si="114"/>
        <v>80</v>
      </c>
      <c r="H255" s="83">
        <v>1</v>
      </c>
      <c r="I255" s="85">
        <f t="shared" si="115"/>
        <v>100</v>
      </c>
      <c r="J255" s="83">
        <f t="shared" si="116"/>
        <v>1737</v>
      </c>
      <c r="K255" s="85">
        <f t="shared" si="117"/>
        <v>97.969543147208128</v>
      </c>
      <c r="L255" s="78">
        <v>0</v>
      </c>
      <c r="M255" s="83" t="s">
        <v>85</v>
      </c>
      <c r="N255" s="83">
        <v>85</v>
      </c>
      <c r="O255" s="251">
        <f t="shared" si="125"/>
        <v>100</v>
      </c>
      <c r="P255" s="83">
        <f t="shared" si="123"/>
        <v>85</v>
      </c>
      <c r="Q255" s="85">
        <f t="shared" si="118"/>
        <v>100</v>
      </c>
      <c r="R255" s="83">
        <f t="shared" si="124"/>
        <v>1822</v>
      </c>
      <c r="S255" s="85">
        <f t="shared" si="119"/>
        <v>98.062432723358455</v>
      </c>
      <c r="T255" s="83">
        <v>1822</v>
      </c>
      <c r="U255" s="85">
        <f t="shared" si="120"/>
        <v>98.062432723358455</v>
      </c>
      <c r="V255" s="83">
        <v>95</v>
      </c>
      <c r="W255" s="85">
        <f t="shared" si="121"/>
        <v>96.938775510204081</v>
      </c>
      <c r="X255" s="83">
        <f t="shared" si="122"/>
        <v>0</v>
      </c>
      <c r="Y255" s="116">
        <v>0</v>
      </c>
      <c r="Z255" s="116" t="s">
        <v>231</v>
      </c>
      <c r="AA255" s="116" t="s">
        <v>231</v>
      </c>
      <c r="AB255" s="116" t="s">
        <v>231</v>
      </c>
      <c r="AC255" s="83" t="s">
        <v>142</v>
      </c>
      <c r="AD255" s="83" t="s">
        <v>142</v>
      </c>
      <c r="AE255" s="83" t="s">
        <v>142</v>
      </c>
      <c r="AF255" s="83" t="s">
        <v>142</v>
      </c>
      <c r="AG255" s="83" t="s">
        <v>142</v>
      </c>
      <c r="AH255" s="83" t="s">
        <v>142</v>
      </c>
      <c r="AI255" s="83" t="s">
        <v>142</v>
      </c>
      <c r="AJ255" s="155"/>
      <c r="AK255" s="156"/>
      <c r="AL255" s="215"/>
      <c r="AM255" s="214"/>
      <c r="AN255" s="215"/>
      <c r="AO255" s="214"/>
      <c r="AP255" s="215"/>
      <c r="AQ255" s="216"/>
    </row>
    <row r="256" spans="1:43" s="229" customFormat="1" ht="12" customHeight="1">
      <c r="A256" s="221"/>
      <c r="B256" s="222" t="s">
        <v>226</v>
      </c>
      <c r="C256" s="223" t="s">
        <v>7</v>
      </c>
      <c r="D256" s="252">
        <v>1790</v>
      </c>
      <c r="E256" s="253">
        <f t="shared" si="113"/>
        <v>95.010615711252655</v>
      </c>
      <c r="F256" s="254">
        <v>4</v>
      </c>
      <c r="G256" s="253">
        <f t="shared" si="114"/>
        <v>80</v>
      </c>
      <c r="H256" s="254">
        <v>1</v>
      </c>
      <c r="I256" s="253">
        <f t="shared" si="115"/>
        <v>100</v>
      </c>
      <c r="J256" s="254">
        <f t="shared" si="116"/>
        <v>1786</v>
      </c>
      <c r="K256" s="253">
        <f t="shared" si="117"/>
        <v>95.050558807876527</v>
      </c>
      <c r="L256" s="78">
        <v>0</v>
      </c>
      <c r="M256" s="254" t="s">
        <v>85</v>
      </c>
      <c r="N256" s="254">
        <v>119</v>
      </c>
      <c r="O256" s="255">
        <f t="shared" si="125"/>
        <v>175</v>
      </c>
      <c r="P256" s="83">
        <f t="shared" si="123"/>
        <v>119</v>
      </c>
      <c r="Q256" s="253">
        <f t="shared" si="118"/>
        <v>175</v>
      </c>
      <c r="R256" s="254">
        <f t="shared" si="124"/>
        <v>1905</v>
      </c>
      <c r="S256" s="253">
        <f t="shared" si="119"/>
        <v>97.842835130970727</v>
      </c>
      <c r="T256" s="254">
        <v>1905</v>
      </c>
      <c r="U256" s="253">
        <f t="shared" si="120"/>
        <v>97.842835130970727</v>
      </c>
      <c r="V256" s="254">
        <v>115</v>
      </c>
      <c r="W256" s="253">
        <f t="shared" si="121"/>
        <v>95.833333333333343</v>
      </c>
      <c r="X256" s="254">
        <f t="shared" si="122"/>
        <v>0</v>
      </c>
      <c r="Y256" s="256">
        <v>0</v>
      </c>
      <c r="Z256" s="256" t="s">
        <v>231</v>
      </c>
      <c r="AA256" s="256" t="s">
        <v>231</v>
      </c>
      <c r="AB256" s="256" t="s">
        <v>231</v>
      </c>
      <c r="AC256" s="254" t="s">
        <v>142</v>
      </c>
      <c r="AD256" s="254" t="s">
        <v>142</v>
      </c>
      <c r="AE256" s="254" t="s">
        <v>142</v>
      </c>
      <c r="AF256" s="254" t="s">
        <v>142</v>
      </c>
      <c r="AG256" s="254" t="s">
        <v>142</v>
      </c>
      <c r="AH256" s="254" t="s">
        <v>142</v>
      </c>
      <c r="AI256" s="254" t="s">
        <v>142</v>
      </c>
      <c r="AJ256" s="224"/>
      <c r="AK256" s="226"/>
      <c r="AL256" s="227"/>
      <c r="AM256" s="225"/>
      <c r="AN256" s="225"/>
      <c r="AO256" s="225"/>
      <c r="AP256" s="224"/>
      <c r="AQ256" s="228"/>
    </row>
    <row r="257" spans="1:43" s="229" customFormat="1" ht="12" customHeight="1">
      <c r="A257" s="221"/>
      <c r="B257" s="222" t="s">
        <v>227</v>
      </c>
      <c r="C257" s="223" t="s">
        <v>8</v>
      </c>
      <c r="D257" s="252">
        <v>1793</v>
      </c>
      <c r="E257" s="253">
        <f t="shared" si="113"/>
        <v>96.657681940700812</v>
      </c>
      <c r="F257" s="254">
        <v>4</v>
      </c>
      <c r="G257" s="253">
        <f t="shared" si="114"/>
        <v>80</v>
      </c>
      <c r="H257" s="254">
        <v>1</v>
      </c>
      <c r="I257" s="253">
        <f t="shared" si="115"/>
        <v>100</v>
      </c>
      <c r="J257" s="254">
        <f t="shared" si="116"/>
        <v>1789</v>
      </c>
      <c r="K257" s="253">
        <f t="shared" si="117"/>
        <v>96.702702702702709</v>
      </c>
      <c r="L257" s="78">
        <v>0</v>
      </c>
      <c r="M257" s="254" t="s">
        <v>85</v>
      </c>
      <c r="N257" s="254">
        <v>119</v>
      </c>
      <c r="O257" s="255">
        <f t="shared" si="125"/>
        <v>100</v>
      </c>
      <c r="P257" s="83">
        <f t="shared" si="123"/>
        <v>119</v>
      </c>
      <c r="Q257" s="253">
        <f t="shared" si="118"/>
        <v>100</v>
      </c>
      <c r="R257" s="254">
        <f t="shared" si="124"/>
        <v>1908</v>
      </c>
      <c r="S257" s="253">
        <f t="shared" si="119"/>
        <v>96.901980700863376</v>
      </c>
      <c r="T257" s="254">
        <v>1908</v>
      </c>
      <c r="U257" s="253">
        <f t="shared" si="120"/>
        <v>96.901980700863376</v>
      </c>
      <c r="V257" s="254">
        <v>147</v>
      </c>
      <c r="W257" s="253">
        <f t="shared" si="121"/>
        <v>113.95348837209302</v>
      </c>
      <c r="X257" s="254">
        <f t="shared" si="122"/>
        <v>0</v>
      </c>
      <c r="Y257" s="256">
        <v>0</v>
      </c>
      <c r="Z257" s="256" t="s">
        <v>231</v>
      </c>
      <c r="AA257" s="256" t="s">
        <v>231</v>
      </c>
      <c r="AB257" s="256" t="s">
        <v>231</v>
      </c>
      <c r="AC257" s="254" t="s">
        <v>142</v>
      </c>
      <c r="AD257" s="254" t="s">
        <v>142</v>
      </c>
      <c r="AE257" s="254" t="s">
        <v>142</v>
      </c>
      <c r="AF257" s="254" t="s">
        <v>142</v>
      </c>
      <c r="AG257" s="254" t="s">
        <v>142</v>
      </c>
      <c r="AH257" s="254" t="s">
        <v>142</v>
      </c>
      <c r="AI257" s="254" t="s">
        <v>142</v>
      </c>
      <c r="AJ257" s="224"/>
      <c r="AK257" s="226"/>
      <c r="AL257" s="227"/>
      <c r="AM257" s="225"/>
      <c r="AN257" s="225"/>
      <c r="AO257" s="225"/>
      <c r="AP257" s="224"/>
      <c r="AQ257" s="228"/>
    </row>
    <row r="258" spans="1:43" s="117" customFormat="1" ht="12" customHeight="1">
      <c r="A258" s="81"/>
      <c r="B258" s="38" t="s">
        <v>228</v>
      </c>
      <c r="C258" s="54" t="s">
        <v>9</v>
      </c>
      <c r="D258" s="82">
        <v>1889</v>
      </c>
      <c r="E258" s="85">
        <f t="shared" si="113"/>
        <v>96.034570411794604</v>
      </c>
      <c r="F258" s="83">
        <v>4</v>
      </c>
      <c r="G258" s="85">
        <f t="shared" si="114"/>
        <v>80</v>
      </c>
      <c r="H258" s="83">
        <v>1</v>
      </c>
      <c r="I258" s="85">
        <f t="shared" si="115"/>
        <v>100</v>
      </c>
      <c r="J258" s="83">
        <f t="shared" si="116"/>
        <v>1885</v>
      </c>
      <c r="K258" s="85">
        <f t="shared" si="117"/>
        <v>96.075433231396531</v>
      </c>
      <c r="L258" s="78">
        <v>0</v>
      </c>
      <c r="M258" s="83" t="s">
        <v>85</v>
      </c>
      <c r="N258" s="83">
        <v>85</v>
      </c>
      <c r="O258" s="251">
        <f t="shared" si="125"/>
        <v>100</v>
      </c>
      <c r="P258" s="83">
        <f t="shared" si="123"/>
        <v>85</v>
      </c>
      <c r="Q258" s="85">
        <f t="shared" si="118"/>
        <v>100</v>
      </c>
      <c r="R258" s="83">
        <f t="shared" si="124"/>
        <v>1970</v>
      </c>
      <c r="S258" s="85">
        <f t="shared" si="119"/>
        <v>96.238397655105032</v>
      </c>
      <c r="T258" s="83">
        <v>1970</v>
      </c>
      <c r="U258" s="85">
        <f t="shared" si="120"/>
        <v>96.238397655105032</v>
      </c>
      <c r="V258" s="83">
        <v>156</v>
      </c>
      <c r="W258" s="85">
        <f t="shared" si="121"/>
        <v>111.42857142857143</v>
      </c>
      <c r="X258" s="83">
        <f t="shared" si="122"/>
        <v>0</v>
      </c>
      <c r="Y258" s="116">
        <v>0</v>
      </c>
      <c r="Z258" s="116" t="s">
        <v>231</v>
      </c>
      <c r="AA258" s="116" t="s">
        <v>231</v>
      </c>
      <c r="AB258" s="116" t="s">
        <v>231</v>
      </c>
      <c r="AC258" s="83" t="s">
        <v>95</v>
      </c>
      <c r="AD258" s="83" t="s">
        <v>95</v>
      </c>
      <c r="AE258" s="83" t="s">
        <v>95</v>
      </c>
      <c r="AF258" s="83" t="s">
        <v>95</v>
      </c>
      <c r="AG258" s="83" t="s">
        <v>95</v>
      </c>
      <c r="AH258" s="83" t="s">
        <v>95</v>
      </c>
      <c r="AI258" s="83" t="s">
        <v>95</v>
      </c>
      <c r="AJ258" s="155"/>
      <c r="AK258" s="156"/>
      <c r="AL258" s="215"/>
      <c r="AM258" s="214"/>
      <c r="AN258" s="214"/>
      <c r="AO258" s="214"/>
      <c r="AP258" s="155"/>
      <c r="AQ258" s="216"/>
    </row>
    <row r="259" spans="1:43" s="117" customFormat="1" ht="12" customHeight="1">
      <c r="A259" s="81"/>
      <c r="B259" s="38" t="s">
        <v>267</v>
      </c>
      <c r="C259" s="54" t="s">
        <v>268</v>
      </c>
      <c r="D259" s="82">
        <v>1971</v>
      </c>
      <c r="E259" s="85">
        <f t="shared" si="113"/>
        <v>92.665726375176305</v>
      </c>
      <c r="F259" s="83">
        <v>4</v>
      </c>
      <c r="G259" s="85">
        <f t="shared" si="114"/>
        <v>80</v>
      </c>
      <c r="H259" s="83">
        <v>1</v>
      </c>
      <c r="I259" s="85">
        <f t="shared" si="115"/>
        <v>100</v>
      </c>
      <c r="J259" s="83">
        <f t="shared" si="116"/>
        <v>1967</v>
      </c>
      <c r="K259" s="85">
        <f t="shared" si="117"/>
        <v>92.69557021677663</v>
      </c>
      <c r="L259" s="78">
        <v>0</v>
      </c>
      <c r="M259" s="83" t="s">
        <v>85</v>
      </c>
      <c r="N259" s="83">
        <v>119</v>
      </c>
      <c r="O259" s="251">
        <f t="shared" si="125"/>
        <v>116.66666666666667</v>
      </c>
      <c r="P259" s="83">
        <f t="shared" si="123"/>
        <v>119</v>
      </c>
      <c r="Q259" s="85">
        <f t="shared" si="118"/>
        <v>116.66666666666667</v>
      </c>
      <c r="R259" s="83">
        <f t="shared" si="124"/>
        <v>2086</v>
      </c>
      <c r="S259" s="85">
        <f t="shared" si="119"/>
        <v>93.794964028776988</v>
      </c>
      <c r="T259" s="83">
        <v>2086</v>
      </c>
      <c r="U259" s="85">
        <f t="shared" si="120"/>
        <v>93.794964028776988</v>
      </c>
      <c r="V259" s="83">
        <v>145</v>
      </c>
      <c r="W259" s="85">
        <f t="shared" si="121"/>
        <v>101.3986013986014</v>
      </c>
      <c r="X259" s="83">
        <f t="shared" si="122"/>
        <v>0</v>
      </c>
      <c r="Y259" s="116">
        <v>0</v>
      </c>
      <c r="Z259" s="116" t="s">
        <v>231</v>
      </c>
      <c r="AA259" s="116" t="s">
        <v>231</v>
      </c>
      <c r="AB259" s="116" t="s">
        <v>231</v>
      </c>
      <c r="AC259" s="83" t="s">
        <v>35</v>
      </c>
      <c r="AD259" s="83" t="s">
        <v>35</v>
      </c>
      <c r="AE259" s="83" t="s">
        <v>35</v>
      </c>
      <c r="AF259" s="83" t="s">
        <v>35</v>
      </c>
      <c r="AG259" s="83" t="s">
        <v>35</v>
      </c>
      <c r="AH259" s="83" t="s">
        <v>35</v>
      </c>
      <c r="AI259" s="83" t="s">
        <v>35</v>
      </c>
      <c r="AJ259" s="155"/>
      <c r="AK259" s="156"/>
      <c r="AL259" s="215"/>
      <c r="AM259" s="214"/>
      <c r="AN259" s="214"/>
      <c r="AO259" s="214"/>
      <c r="AP259" s="155"/>
      <c r="AQ259" s="216"/>
    </row>
    <row r="260" spans="1:43" s="117" customFormat="1" ht="12" customHeight="1">
      <c r="A260" s="81"/>
      <c r="B260" s="38" t="s">
        <v>12</v>
      </c>
      <c r="C260" s="54" t="s">
        <v>12</v>
      </c>
      <c r="D260" s="82">
        <v>1867</v>
      </c>
      <c r="E260" s="85">
        <f t="shared" si="113"/>
        <v>96.286745745229496</v>
      </c>
      <c r="F260" s="83">
        <v>4</v>
      </c>
      <c r="G260" s="85">
        <f t="shared" si="114"/>
        <v>80</v>
      </c>
      <c r="H260" s="83">
        <v>1</v>
      </c>
      <c r="I260" s="85">
        <f t="shared" si="115"/>
        <v>100</v>
      </c>
      <c r="J260" s="83">
        <f t="shared" si="116"/>
        <v>1863</v>
      </c>
      <c r="K260" s="85">
        <f t="shared" si="117"/>
        <v>96.328852119958626</v>
      </c>
      <c r="L260" s="78">
        <v>0</v>
      </c>
      <c r="M260" s="83" t="s">
        <v>85</v>
      </c>
      <c r="N260" s="83">
        <v>102</v>
      </c>
      <c r="O260" s="251">
        <f t="shared" si="125"/>
        <v>150</v>
      </c>
      <c r="P260" s="83">
        <f t="shared" si="123"/>
        <v>102</v>
      </c>
      <c r="Q260" s="85">
        <f t="shared" si="118"/>
        <v>150</v>
      </c>
      <c r="R260" s="83">
        <f t="shared" si="124"/>
        <v>1965</v>
      </c>
      <c r="S260" s="85">
        <f t="shared" si="119"/>
        <v>98.151848151848156</v>
      </c>
      <c r="T260" s="83">
        <v>1965</v>
      </c>
      <c r="U260" s="85">
        <f t="shared" si="120"/>
        <v>98.151848151848156</v>
      </c>
      <c r="V260" s="83">
        <v>131</v>
      </c>
      <c r="W260" s="85">
        <f t="shared" si="121"/>
        <v>113.91304347826087</v>
      </c>
      <c r="X260" s="83">
        <f t="shared" si="122"/>
        <v>0</v>
      </c>
      <c r="Y260" s="116">
        <v>0</v>
      </c>
      <c r="Z260" s="116" t="s">
        <v>231</v>
      </c>
      <c r="AA260" s="116" t="s">
        <v>231</v>
      </c>
      <c r="AB260" s="116" t="s">
        <v>231</v>
      </c>
      <c r="AC260" s="83" t="s">
        <v>35</v>
      </c>
      <c r="AD260" s="83" t="s">
        <v>35</v>
      </c>
      <c r="AE260" s="83" t="s">
        <v>35</v>
      </c>
      <c r="AF260" s="83" t="s">
        <v>35</v>
      </c>
      <c r="AG260" s="83" t="s">
        <v>35</v>
      </c>
      <c r="AH260" s="83" t="s">
        <v>35</v>
      </c>
      <c r="AI260" s="83" t="s">
        <v>35</v>
      </c>
      <c r="AJ260" s="155"/>
      <c r="AK260" s="156"/>
      <c r="AL260" s="215"/>
      <c r="AM260" s="214"/>
      <c r="AN260" s="214"/>
      <c r="AO260" s="214"/>
      <c r="AP260" s="155"/>
      <c r="AQ260" s="216"/>
    </row>
    <row r="261" spans="1:43" s="238" customFormat="1" ht="12" customHeight="1">
      <c r="A261" s="237"/>
      <c r="B261" s="39" t="s">
        <v>13</v>
      </c>
      <c r="C261" s="56" t="s">
        <v>13</v>
      </c>
      <c r="D261" s="118">
        <v>2127</v>
      </c>
      <c r="E261" s="120">
        <f t="shared" si="113"/>
        <v>93.28947368421052</v>
      </c>
      <c r="F261" s="106">
        <v>3</v>
      </c>
      <c r="G261" s="120">
        <f t="shared" si="114"/>
        <v>60</v>
      </c>
      <c r="H261" s="106">
        <v>1</v>
      </c>
      <c r="I261" s="120">
        <f t="shared" si="115"/>
        <v>100</v>
      </c>
      <c r="J261" s="106">
        <f t="shared" si="116"/>
        <v>2124</v>
      </c>
      <c r="K261" s="120">
        <f t="shared" si="117"/>
        <v>93.362637362637358</v>
      </c>
      <c r="L261" s="79">
        <v>0</v>
      </c>
      <c r="M261" s="120" t="s">
        <v>40</v>
      </c>
      <c r="N261" s="122">
        <v>34</v>
      </c>
      <c r="O261" s="262">
        <f>N261/N249*100</f>
        <v>66.666666666666657</v>
      </c>
      <c r="P261" s="106">
        <f t="shared" si="123"/>
        <v>34</v>
      </c>
      <c r="Q261" s="120">
        <v>0</v>
      </c>
      <c r="R261" s="106">
        <f t="shared" si="124"/>
        <v>2158</v>
      </c>
      <c r="S261" s="120">
        <f t="shared" si="119"/>
        <v>92.777300085984521</v>
      </c>
      <c r="T261" s="106">
        <v>2158</v>
      </c>
      <c r="U261" s="120">
        <f t="shared" si="120"/>
        <v>92.777300085984521</v>
      </c>
      <c r="V261" s="106">
        <v>129</v>
      </c>
      <c r="W261" s="120">
        <f t="shared" si="121"/>
        <v>86.577181208053688</v>
      </c>
      <c r="X261" s="106">
        <f>+R261-T261</f>
        <v>0</v>
      </c>
      <c r="Y261" s="122">
        <v>0</v>
      </c>
      <c r="Z261" s="122" t="s">
        <v>231</v>
      </c>
      <c r="AA261" s="122" t="s">
        <v>231</v>
      </c>
      <c r="AB261" s="122" t="s">
        <v>231</v>
      </c>
      <c r="AC261" s="106" t="s">
        <v>35</v>
      </c>
      <c r="AD261" s="106" t="s">
        <v>35</v>
      </c>
      <c r="AE261" s="106" t="s">
        <v>35</v>
      </c>
      <c r="AF261" s="106" t="s">
        <v>35</v>
      </c>
      <c r="AG261" s="106" t="s">
        <v>35</v>
      </c>
      <c r="AH261" s="106" t="s">
        <v>35</v>
      </c>
      <c r="AI261" s="106" t="s">
        <v>35</v>
      </c>
      <c r="AJ261" s="162"/>
      <c r="AK261" s="182"/>
      <c r="AL261" s="242"/>
      <c r="AM261" s="241"/>
      <c r="AN261" s="241"/>
      <c r="AO261" s="241"/>
      <c r="AP261" s="162"/>
      <c r="AQ261" s="243"/>
    </row>
    <row r="262" spans="1:43" s="15" customFormat="1" ht="12" customHeight="1">
      <c r="A262" s="36"/>
      <c r="B262" s="37" t="s">
        <v>272</v>
      </c>
      <c r="C262" s="55" t="s">
        <v>273</v>
      </c>
      <c r="D262" s="74">
        <v>2068</v>
      </c>
      <c r="E262" s="95">
        <f t="shared" ref="E262:E273" si="126">D262/D250*100</f>
        <v>92.527964205816559</v>
      </c>
      <c r="F262" s="77">
        <v>3</v>
      </c>
      <c r="G262" s="95">
        <f t="shared" ref="G262:G273" si="127">F262/F250*100</f>
        <v>75</v>
      </c>
      <c r="H262" s="77">
        <v>1</v>
      </c>
      <c r="I262" s="95">
        <f t="shared" ref="I262:I273" si="128">H262/H250*100</f>
        <v>100</v>
      </c>
      <c r="J262" s="77">
        <f t="shared" ref="J262:J273" si="129">D262-F262</f>
        <v>2065</v>
      </c>
      <c r="K262" s="95">
        <f t="shared" ref="K262:K273" si="130">J262/J250*100</f>
        <v>92.559390407888841</v>
      </c>
      <c r="L262" s="80">
        <v>17</v>
      </c>
      <c r="M262" s="95" t="s">
        <v>40</v>
      </c>
      <c r="N262" s="77">
        <v>17</v>
      </c>
      <c r="O262" s="219">
        <f>N262/N250*100</f>
        <v>50</v>
      </c>
      <c r="P262" s="77">
        <f t="shared" si="123"/>
        <v>0</v>
      </c>
      <c r="Q262" s="95">
        <f t="shared" ref="Q262:Q273" si="131">P262/P250*100</f>
        <v>0</v>
      </c>
      <c r="R262" s="77">
        <f t="shared" si="124"/>
        <v>2065</v>
      </c>
      <c r="S262" s="95">
        <f t="shared" ref="S262:S273" si="132">R262/R250*100</f>
        <v>91.169977924944817</v>
      </c>
      <c r="T262" s="77">
        <v>2065</v>
      </c>
      <c r="U262" s="95">
        <f t="shared" ref="U262:U273" si="133">T262/T250*100</f>
        <v>91.169977924944817</v>
      </c>
      <c r="V262" s="77">
        <v>109</v>
      </c>
      <c r="W262" s="95">
        <f t="shared" ref="W262:W273" si="134">V262/V250*100</f>
        <v>105.8252427184466</v>
      </c>
      <c r="X262" s="77">
        <f t="shared" ref="X262:X272" si="135">+R262-T262</f>
        <v>0</v>
      </c>
      <c r="Y262" s="80">
        <v>0</v>
      </c>
      <c r="Z262" s="80">
        <v>0</v>
      </c>
      <c r="AA262" s="80">
        <v>0</v>
      </c>
      <c r="AB262" s="80">
        <v>0</v>
      </c>
      <c r="AC262" s="77" t="s">
        <v>35</v>
      </c>
      <c r="AD262" s="95" t="s">
        <v>142</v>
      </c>
      <c r="AE262" s="95" t="s">
        <v>142</v>
      </c>
      <c r="AF262" s="95" t="s">
        <v>142</v>
      </c>
      <c r="AG262" s="95" t="s">
        <v>142</v>
      </c>
      <c r="AH262" s="95" t="s">
        <v>142</v>
      </c>
      <c r="AI262" s="95" t="s">
        <v>142</v>
      </c>
      <c r="AJ262" s="30"/>
      <c r="AK262" s="43"/>
      <c r="AL262" s="175"/>
      <c r="AM262" s="169"/>
      <c r="AN262" s="175"/>
      <c r="AO262" s="169"/>
      <c r="AP262" s="169"/>
      <c r="AQ262" s="244"/>
    </row>
    <row r="263" spans="1:43" s="117" customFormat="1" ht="12" customHeight="1">
      <c r="A263" s="81"/>
      <c r="B263" s="38" t="s">
        <v>274</v>
      </c>
      <c r="C263" s="54" t="s">
        <v>275</v>
      </c>
      <c r="D263" s="82">
        <v>2070</v>
      </c>
      <c r="E263" s="85">
        <f t="shared" si="126"/>
        <v>92.658907788719773</v>
      </c>
      <c r="F263" s="83">
        <v>3</v>
      </c>
      <c r="G263" s="85">
        <f t="shared" si="127"/>
        <v>75</v>
      </c>
      <c r="H263" s="83">
        <v>1</v>
      </c>
      <c r="I263" s="85">
        <f t="shared" si="128"/>
        <v>100</v>
      </c>
      <c r="J263" s="83">
        <f t="shared" si="129"/>
        <v>2067</v>
      </c>
      <c r="K263" s="85">
        <f t="shared" si="130"/>
        <v>92.690582959641262</v>
      </c>
      <c r="L263" s="78">
        <v>0</v>
      </c>
      <c r="M263" s="83" t="s">
        <v>35</v>
      </c>
      <c r="N263" s="83">
        <v>68</v>
      </c>
      <c r="O263" s="251">
        <f>N263/N251*100</f>
        <v>57.142857142857139</v>
      </c>
      <c r="P263" s="83">
        <f>N263-L263</f>
        <v>68</v>
      </c>
      <c r="Q263" s="85">
        <f t="shared" si="131"/>
        <v>57.142857142857139</v>
      </c>
      <c r="R263" s="83">
        <f>J263+P263</f>
        <v>2135</v>
      </c>
      <c r="S263" s="85">
        <f t="shared" si="132"/>
        <v>90.889740315027666</v>
      </c>
      <c r="T263" s="83">
        <v>2135</v>
      </c>
      <c r="U263" s="85">
        <f t="shared" si="133"/>
        <v>90.889740315027666</v>
      </c>
      <c r="V263" s="83">
        <v>128</v>
      </c>
      <c r="W263" s="85">
        <f t="shared" si="134"/>
        <v>115.31531531531532</v>
      </c>
      <c r="X263" s="83">
        <f t="shared" si="135"/>
        <v>0</v>
      </c>
      <c r="Y263" s="116">
        <v>0</v>
      </c>
      <c r="Z263" s="116" t="s">
        <v>231</v>
      </c>
      <c r="AA263" s="116" t="s">
        <v>231</v>
      </c>
      <c r="AB263" s="116">
        <v>0</v>
      </c>
      <c r="AC263" s="83" t="s">
        <v>142</v>
      </c>
      <c r="AD263" s="85" t="s">
        <v>233</v>
      </c>
      <c r="AE263" s="85" t="s">
        <v>142</v>
      </c>
      <c r="AF263" s="85" t="s">
        <v>233</v>
      </c>
      <c r="AG263" s="85" t="s">
        <v>142</v>
      </c>
      <c r="AH263" s="85" t="s">
        <v>142</v>
      </c>
      <c r="AI263" s="85" t="s">
        <v>142</v>
      </c>
      <c r="AJ263" s="155"/>
      <c r="AK263" s="156"/>
      <c r="AL263" s="215"/>
      <c r="AM263" s="214"/>
      <c r="AN263" s="215"/>
      <c r="AO263" s="214"/>
      <c r="AP263" s="215"/>
      <c r="AQ263" s="216"/>
    </row>
    <row r="264" spans="1:43" s="117" customFormat="1" ht="12" customHeight="1">
      <c r="A264" s="81"/>
      <c r="B264" s="38" t="s">
        <v>276</v>
      </c>
      <c r="C264" s="54" t="s">
        <v>3</v>
      </c>
      <c r="D264" s="82">
        <v>1943</v>
      </c>
      <c r="E264" s="85">
        <f t="shared" si="126"/>
        <v>95.385370643102604</v>
      </c>
      <c r="F264" s="83">
        <v>4</v>
      </c>
      <c r="G264" s="85">
        <f t="shared" si="127"/>
        <v>100</v>
      </c>
      <c r="H264" s="83">
        <v>1</v>
      </c>
      <c r="I264" s="85">
        <f t="shared" si="128"/>
        <v>100</v>
      </c>
      <c r="J264" s="83">
        <f t="shared" si="129"/>
        <v>1939</v>
      </c>
      <c r="K264" s="85">
        <f t="shared" si="130"/>
        <v>95.376291195277915</v>
      </c>
      <c r="L264" s="78">
        <v>0</v>
      </c>
      <c r="M264" s="83" t="s">
        <v>35</v>
      </c>
      <c r="N264" s="83">
        <v>51</v>
      </c>
      <c r="O264" s="251">
        <f>N264/N252*100</f>
        <v>75</v>
      </c>
      <c r="P264" s="83">
        <f t="shared" ref="P264:P270" si="136">N264-L264</f>
        <v>51</v>
      </c>
      <c r="Q264" s="85">
        <f t="shared" si="131"/>
        <v>75</v>
      </c>
      <c r="R264" s="83">
        <f t="shared" ref="R264:R274" si="137">J264+P264</f>
        <v>1990</v>
      </c>
      <c r="S264" s="85">
        <f t="shared" si="132"/>
        <v>94.716801523084243</v>
      </c>
      <c r="T264" s="83">
        <v>1990</v>
      </c>
      <c r="U264" s="85">
        <f t="shared" si="133"/>
        <v>94.716801523084243</v>
      </c>
      <c r="V264" s="83">
        <v>109</v>
      </c>
      <c r="W264" s="85">
        <f t="shared" si="134"/>
        <v>99.090909090909093</v>
      </c>
      <c r="X264" s="83">
        <f t="shared" si="135"/>
        <v>0</v>
      </c>
      <c r="Y264" s="116">
        <v>0</v>
      </c>
      <c r="Z264" s="116" t="s">
        <v>231</v>
      </c>
      <c r="AA264" s="116" t="s">
        <v>231</v>
      </c>
      <c r="AB264" s="116">
        <v>0</v>
      </c>
      <c r="AC264" s="83" t="s">
        <v>142</v>
      </c>
      <c r="AD264" s="85" t="s">
        <v>233</v>
      </c>
      <c r="AE264" s="85" t="s">
        <v>142</v>
      </c>
      <c r="AF264" s="85" t="s">
        <v>233</v>
      </c>
      <c r="AG264" s="85" t="s">
        <v>142</v>
      </c>
      <c r="AH264" s="85" t="s">
        <v>142</v>
      </c>
      <c r="AI264" s="85" t="s">
        <v>142</v>
      </c>
      <c r="AJ264" s="155"/>
      <c r="AK264" s="156"/>
      <c r="AL264" s="215"/>
      <c r="AM264" s="214"/>
      <c r="AN264" s="215"/>
      <c r="AO264" s="214"/>
      <c r="AP264" s="215"/>
      <c r="AQ264" s="216"/>
    </row>
    <row r="265" spans="1:43" s="117" customFormat="1" ht="12" customHeight="1">
      <c r="A265" s="81"/>
      <c r="B265" s="38" t="s">
        <v>277</v>
      </c>
      <c r="C265" s="54" t="s">
        <v>278</v>
      </c>
      <c r="D265" s="82">
        <v>1919</v>
      </c>
      <c r="E265" s="85">
        <f t="shared" si="126"/>
        <v>97.808358817533119</v>
      </c>
      <c r="F265" s="83">
        <v>4</v>
      </c>
      <c r="G265" s="85">
        <f t="shared" si="127"/>
        <v>100</v>
      </c>
      <c r="H265" s="83">
        <v>1</v>
      </c>
      <c r="I265" s="85">
        <f t="shared" si="128"/>
        <v>100</v>
      </c>
      <c r="J265" s="83">
        <f t="shared" si="129"/>
        <v>1915</v>
      </c>
      <c r="K265" s="85">
        <f t="shared" si="130"/>
        <v>97.803881511746681</v>
      </c>
      <c r="L265" s="78">
        <v>0</v>
      </c>
      <c r="M265" s="83" t="s">
        <v>35</v>
      </c>
      <c r="N265" s="83">
        <v>68</v>
      </c>
      <c r="O265" s="251">
        <f>N265/N253*100</f>
        <v>100</v>
      </c>
      <c r="P265" s="83">
        <f t="shared" si="136"/>
        <v>68</v>
      </c>
      <c r="Q265" s="85">
        <f t="shared" si="131"/>
        <v>100</v>
      </c>
      <c r="R265" s="83">
        <f t="shared" si="137"/>
        <v>1983</v>
      </c>
      <c r="S265" s="85">
        <f t="shared" si="132"/>
        <v>97.877591312931884</v>
      </c>
      <c r="T265" s="83">
        <v>1983</v>
      </c>
      <c r="U265" s="85">
        <f t="shared" si="133"/>
        <v>97.877591312931884</v>
      </c>
      <c r="V265" s="83">
        <v>103</v>
      </c>
      <c r="W265" s="85">
        <f t="shared" si="134"/>
        <v>100</v>
      </c>
      <c r="X265" s="83">
        <f t="shared" si="135"/>
        <v>0</v>
      </c>
      <c r="Y265" s="116">
        <v>0</v>
      </c>
      <c r="Z265" s="116" t="s">
        <v>231</v>
      </c>
      <c r="AA265" s="116" t="s">
        <v>231</v>
      </c>
      <c r="AB265" s="116" t="s">
        <v>141</v>
      </c>
      <c r="AC265" s="83" t="s">
        <v>142</v>
      </c>
      <c r="AD265" s="85" t="s">
        <v>35</v>
      </c>
      <c r="AE265" s="85" t="s">
        <v>142</v>
      </c>
      <c r="AF265" s="85" t="s">
        <v>35</v>
      </c>
      <c r="AG265" s="85" t="s">
        <v>142</v>
      </c>
      <c r="AH265" s="85" t="s">
        <v>142</v>
      </c>
      <c r="AI265" s="85" t="s">
        <v>142</v>
      </c>
      <c r="AJ265" s="155"/>
      <c r="AK265" s="156"/>
      <c r="AL265" s="215"/>
      <c r="AM265" s="214"/>
      <c r="AN265" s="215"/>
      <c r="AO265" s="214"/>
      <c r="AP265" s="215"/>
      <c r="AQ265" s="216"/>
    </row>
    <row r="266" spans="1:43" s="117" customFormat="1" ht="12" customHeight="1">
      <c r="A266" s="81"/>
      <c r="B266" s="38" t="s">
        <v>279</v>
      </c>
      <c r="C266" s="54" t="s">
        <v>280</v>
      </c>
      <c r="D266" s="82">
        <v>1826</v>
      </c>
      <c r="E266" s="85">
        <f t="shared" si="126"/>
        <v>100.38482682792744</v>
      </c>
      <c r="F266" s="83">
        <v>4</v>
      </c>
      <c r="G266" s="85">
        <f t="shared" si="127"/>
        <v>100</v>
      </c>
      <c r="H266" s="83">
        <v>1</v>
      </c>
      <c r="I266" s="85">
        <f t="shared" si="128"/>
        <v>100</v>
      </c>
      <c r="J266" s="83">
        <f t="shared" si="129"/>
        <v>1822</v>
      </c>
      <c r="K266" s="85">
        <f t="shared" si="130"/>
        <v>100.38567493112949</v>
      </c>
      <c r="L266" s="78">
        <v>0</v>
      </c>
      <c r="M266" s="83" t="s">
        <v>35</v>
      </c>
      <c r="N266" s="78">
        <v>34</v>
      </c>
      <c r="O266" s="251">
        <f t="shared" ref="O266:O267" si="138">N266/N254*100</f>
        <v>40</v>
      </c>
      <c r="P266" s="83">
        <f t="shared" si="136"/>
        <v>34</v>
      </c>
      <c r="Q266" s="85">
        <f t="shared" si="131"/>
        <v>40</v>
      </c>
      <c r="R266" s="83">
        <f t="shared" si="137"/>
        <v>1856</v>
      </c>
      <c r="S266" s="85">
        <f t="shared" si="132"/>
        <v>97.68421052631578</v>
      </c>
      <c r="T266" s="83">
        <v>1856</v>
      </c>
      <c r="U266" s="85">
        <f t="shared" si="133"/>
        <v>97.68421052631578</v>
      </c>
      <c r="V266" s="83">
        <v>104</v>
      </c>
      <c r="W266" s="85">
        <f t="shared" si="134"/>
        <v>81.889763779527556</v>
      </c>
      <c r="X266" s="83">
        <f t="shared" si="135"/>
        <v>0</v>
      </c>
      <c r="Y266" s="116">
        <v>0</v>
      </c>
      <c r="Z266" s="116" t="s">
        <v>231</v>
      </c>
      <c r="AA266" s="116" t="s">
        <v>231</v>
      </c>
      <c r="AB266" s="116" t="s">
        <v>141</v>
      </c>
      <c r="AC266" s="83" t="s">
        <v>142</v>
      </c>
      <c r="AD266" s="83" t="s">
        <v>142</v>
      </c>
      <c r="AE266" s="83" t="s">
        <v>142</v>
      </c>
      <c r="AF266" s="83" t="s">
        <v>142</v>
      </c>
      <c r="AG266" s="83" t="s">
        <v>142</v>
      </c>
      <c r="AH266" s="83" t="s">
        <v>142</v>
      </c>
      <c r="AI266" s="83" t="s">
        <v>142</v>
      </c>
      <c r="AJ266" s="155"/>
      <c r="AK266" s="156"/>
      <c r="AL266" s="215"/>
      <c r="AM266" s="214"/>
      <c r="AN266" s="215"/>
      <c r="AO266" s="214"/>
      <c r="AP266" s="215"/>
      <c r="AQ266" s="216"/>
    </row>
    <row r="267" spans="1:43" s="117" customFormat="1" ht="12" customHeight="1">
      <c r="A267" s="81"/>
      <c r="B267" s="38" t="s">
        <v>281</v>
      </c>
      <c r="C267" s="54" t="s">
        <v>6</v>
      </c>
      <c r="D267" s="82">
        <v>1770</v>
      </c>
      <c r="E267" s="85">
        <f t="shared" si="126"/>
        <v>101.66570936243538</v>
      </c>
      <c r="F267" s="83">
        <v>4</v>
      </c>
      <c r="G267" s="85">
        <f t="shared" si="127"/>
        <v>100</v>
      </c>
      <c r="H267" s="83">
        <v>1</v>
      </c>
      <c r="I267" s="85">
        <f t="shared" si="128"/>
        <v>100</v>
      </c>
      <c r="J267" s="83">
        <f t="shared" si="129"/>
        <v>1766</v>
      </c>
      <c r="K267" s="85">
        <f t="shared" si="130"/>
        <v>101.66954519286126</v>
      </c>
      <c r="L267" s="78">
        <v>0</v>
      </c>
      <c r="M267" s="83" t="s">
        <v>35</v>
      </c>
      <c r="N267" s="83">
        <v>68</v>
      </c>
      <c r="O267" s="251">
        <f t="shared" si="138"/>
        <v>80</v>
      </c>
      <c r="P267" s="83">
        <f t="shared" si="136"/>
        <v>68</v>
      </c>
      <c r="Q267" s="85">
        <f t="shared" si="131"/>
        <v>80</v>
      </c>
      <c r="R267" s="83">
        <f t="shared" si="137"/>
        <v>1834</v>
      </c>
      <c r="S267" s="85">
        <f t="shared" si="132"/>
        <v>100.65861690450055</v>
      </c>
      <c r="T267" s="83">
        <v>1834</v>
      </c>
      <c r="U267" s="85">
        <f t="shared" si="133"/>
        <v>100.65861690450055</v>
      </c>
      <c r="V267" s="83">
        <v>107</v>
      </c>
      <c r="W267" s="85">
        <f t="shared" si="134"/>
        <v>112.63157894736841</v>
      </c>
      <c r="X267" s="83">
        <f t="shared" si="135"/>
        <v>0</v>
      </c>
      <c r="Y267" s="116">
        <v>0</v>
      </c>
      <c r="Z267" s="116" t="s">
        <v>231</v>
      </c>
      <c r="AA267" s="116" t="s">
        <v>231</v>
      </c>
      <c r="AB267" s="116" t="s">
        <v>231</v>
      </c>
      <c r="AC267" s="83" t="s">
        <v>142</v>
      </c>
      <c r="AD267" s="83" t="s">
        <v>142</v>
      </c>
      <c r="AE267" s="83" t="s">
        <v>142</v>
      </c>
      <c r="AF267" s="83" t="s">
        <v>142</v>
      </c>
      <c r="AG267" s="83" t="s">
        <v>142</v>
      </c>
      <c r="AH267" s="83" t="s">
        <v>142</v>
      </c>
      <c r="AI267" s="83" t="s">
        <v>142</v>
      </c>
      <c r="AJ267" s="155"/>
      <c r="AK267" s="156"/>
      <c r="AL267" s="215"/>
      <c r="AM267" s="214"/>
      <c r="AN267" s="215"/>
      <c r="AO267" s="214"/>
      <c r="AP267" s="215"/>
      <c r="AQ267" s="216"/>
    </row>
    <row r="268" spans="1:43" s="229" customFormat="1" ht="12" customHeight="1">
      <c r="A268" s="221"/>
      <c r="B268" s="38" t="s">
        <v>282</v>
      </c>
      <c r="C268" s="54" t="s">
        <v>7</v>
      </c>
      <c r="D268" s="252">
        <v>1852</v>
      </c>
      <c r="E268" s="253">
        <f t="shared" si="126"/>
        <v>103.46368715083798</v>
      </c>
      <c r="F268" s="254">
        <v>4</v>
      </c>
      <c r="G268" s="253">
        <f t="shared" si="127"/>
        <v>100</v>
      </c>
      <c r="H268" s="254">
        <v>1</v>
      </c>
      <c r="I268" s="253">
        <f t="shared" si="128"/>
        <v>100</v>
      </c>
      <c r="J268" s="254">
        <f t="shared" si="129"/>
        <v>1848</v>
      </c>
      <c r="K268" s="253">
        <f t="shared" si="130"/>
        <v>103.47144456886899</v>
      </c>
      <c r="L268" s="78">
        <v>0</v>
      </c>
      <c r="M268" s="254" t="s">
        <v>35</v>
      </c>
      <c r="N268" s="254">
        <v>101</v>
      </c>
      <c r="O268" s="255">
        <f t="shared" ref="O268:O272" si="139">N268/N256*100</f>
        <v>84.87394957983193</v>
      </c>
      <c r="P268" s="83">
        <f t="shared" si="136"/>
        <v>101</v>
      </c>
      <c r="Q268" s="253">
        <f t="shared" si="131"/>
        <v>84.87394957983193</v>
      </c>
      <c r="R268" s="254">
        <f t="shared" si="137"/>
        <v>1949</v>
      </c>
      <c r="S268" s="253">
        <f t="shared" si="132"/>
        <v>102.30971128608924</v>
      </c>
      <c r="T268" s="254">
        <v>1949</v>
      </c>
      <c r="U268" s="253">
        <f t="shared" si="133"/>
        <v>102.30971128608924</v>
      </c>
      <c r="V268" s="254">
        <v>134</v>
      </c>
      <c r="W268" s="253">
        <f t="shared" si="134"/>
        <v>116.52173913043478</v>
      </c>
      <c r="X268" s="254">
        <f t="shared" si="135"/>
        <v>0</v>
      </c>
      <c r="Y268" s="256">
        <v>0</v>
      </c>
      <c r="Z268" s="256" t="s">
        <v>231</v>
      </c>
      <c r="AA268" s="256" t="s">
        <v>231</v>
      </c>
      <c r="AB268" s="256" t="s">
        <v>231</v>
      </c>
      <c r="AC268" s="254" t="s">
        <v>142</v>
      </c>
      <c r="AD268" s="254" t="s">
        <v>142</v>
      </c>
      <c r="AE268" s="254" t="s">
        <v>142</v>
      </c>
      <c r="AF268" s="254" t="s">
        <v>142</v>
      </c>
      <c r="AG268" s="254" t="s">
        <v>142</v>
      </c>
      <c r="AH268" s="254" t="s">
        <v>142</v>
      </c>
      <c r="AI268" s="254" t="s">
        <v>142</v>
      </c>
      <c r="AJ268" s="224"/>
      <c r="AK268" s="226"/>
      <c r="AL268" s="227"/>
      <c r="AM268" s="225"/>
      <c r="AN268" s="225"/>
      <c r="AO268" s="225"/>
      <c r="AP268" s="224"/>
      <c r="AQ268" s="228"/>
    </row>
    <row r="269" spans="1:43" s="229" customFormat="1" ht="12" customHeight="1">
      <c r="A269" s="221"/>
      <c r="B269" s="38" t="s">
        <v>283</v>
      </c>
      <c r="C269" s="54" t="s">
        <v>8</v>
      </c>
      <c r="D269" s="252">
        <v>1848</v>
      </c>
      <c r="E269" s="253">
        <f t="shared" si="126"/>
        <v>103.06748466257669</v>
      </c>
      <c r="F269" s="254">
        <v>4</v>
      </c>
      <c r="G269" s="253">
        <f t="shared" si="127"/>
        <v>100</v>
      </c>
      <c r="H269" s="254">
        <v>1</v>
      </c>
      <c r="I269" s="253">
        <f t="shared" si="128"/>
        <v>100</v>
      </c>
      <c r="J269" s="254">
        <f t="shared" si="129"/>
        <v>1844</v>
      </c>
      <c r="K269" s="253">
        <f t="shared" si="130"/>
        <v>103.07434320849637</v>
      </c>
      <c r="L269" s="78">
        <v>0</v>
      </c>
      <c r="M269" s="254" t="s">
        <v>35</v>
      </c>
      <c r="N269" s="254">
        <v>68</v>
      </c>
      <c r="O269" s="255">
        <f t="shared" si="139"/>
        <v>57.142857142857139</v>
      </c>
      <c r="P269" s="83">
        <f t="shared" si="136"/>
        <v>68</v>
      </c>
      <c r="Q269" s="253">
        <f t="shared" si="131"/>
        <v>57.142857142857139</v>
      </c>
      <c r="R269" s="254">
        <f t="shared" si="137"/>
        <v>1912</v>
      </c>
      <c r="S269" s="253">
        <f t="shared" si="132"/>
        <v>100.20964360587001</v>
      </c>
      <c r="T269" s="254">
        <v>1912</v>
      </c>
      <c r="U269" s="253">
        <f t="shared" si="133"/>
        <v>100.20964360587001</v>
      </c>
      <c r="V269" s="254">
        <v>124</v>
      </c>
      <c r="W269" s="253">
        <f t="shared" si="134"/>
        <v>84.353741496598644</v>
      </c>
      <c r="X269" s="254">
        <f t="shared" si="135"/>
        <v>0</v>
      </c>
      <c r="Y269" s="256">
        <v>0</v>
      </c>
      <c r="Z269" s="256" t="s">
        <v>231</v>
      </c>
      <c r="AA269" s="256" t="s">
        <v>231</v>
      </c>
      <c r="AB269" s="256" t="s">
        <v>231</v>
      </c>
      <c r="AC269" s="254" t="s">
        <v>142</v>
      </c>
      <c r="AD269" s="254" t="s">
        <v>142</v>
      </c>
      <c r="AE269" s="254" t="s">
        <v>142</v>
      </c>
      <c r="AF269" s="254" t="s">
        <v>142</v>
      </c>
      <c r="AG269" s="254" t="s">
        <v>142</v>
      </c>
      <c r="AH269" s="254" t="s">
        <v>142</v>
      </c>
      <c r="AI269" s="254" t="s">
        <v>142</v>
      </c>
      <c r="AJ269" s="224"/>
      <c r="AK269" s="226"/>
      <c r="AL269" s="227"/>
      <c r="AM269" s="225"/>
      <c r="AN269" s="225"/>
      <c r="AO269" s="225"/>
      <c r="AP269" s="224"/>
      <c r="AQ269" s="228"/>
    </row>
    <row r="270" spans="1:43" s="117" customFormat="1" ht="12" customHeight="1">
      <c r="A270" s="81"/>
      <c r="B270" s="38" t="s">
        <v>284</v>
      </c>
      <c r="C270" s="54" t="s">
        <v>9</v>
      </c>
      <c r="D270" s="82">
        <v>1919</v>
      </c>
      <c r="E270" s="85">
        <f t="shared" si="126"/>
        <v>101.58814187400742</v>
      </c>
      <c r="F270" s="83">
        <v>4</v>
      </c>
      <c r="G270" s="85">
        <f t="shared" si="127"/>
        <v>100</v>
      </c>
      <c r="H270" s="83">
        <v>1</v>
      </c>
      <c r="I270" s="85">
        <f t="shared" si="128"/>
        <v>100</v>
      </c>
      <c r="J270" s="83">
        <f t="shared" si="129"/>
        <v>1915</v>
      </c>
      <c r="K270" s="85">
        <f t="shared" si="130"/>
        <v>101.59151193633953</v>
      </c>
      <c r="L270" s="78">
        <v>0</v>
      </c>
      <c r="M270" s="83" t="s">
        <v>35</v>
      </c>
      <c r="N270" s="83">
        <v>68</v>
      </c>
      <c r="O270" s="251">
        <f t="shared" si="139"/>
        <v>80</v>
      </c>
      <c r="P270" s="83">
        <f t="shared" si="136"/>
        <v>68</v>
      </c>
      <c r="Q270" s="85">
        <f t="shared" si="131"/>
        <v>80</v>
      </c>
      <c r="R270" s="83">
        <f t="shared" si="137"/>
        <v>1983</v>
      </c>
      <c r="S270" s="85">
        <f t="shared" si="132"/>
        <v>100.65989847715736</v>
      </c>
      <c r="T270" s="83">
        <v>1983</v>
      </c>
      <c r="U270" s="85">
        <f t="shared" si="133"/>
        <v>100.65989847715736</v>
      </c>
      <c r="V270" s="83">
        <v>132</v>
      </c>
      <c r="W270" s="85">
        <f t="shared" si="134"/>
        <v>84.615384615384613</v>
      </c>
      <c r="X270" s="83">
        <f t="shared" si="135"/>
        <v>0</v>
      </c>
      <c r="Y270" s="116">
        <v>0</v>
      </c>
      <c r="Z270" s="116" t="s">
        <v>231</v>
      </c>
      <c r="AA270" s="116" t="s">
        <v>231</v>
      </c>
      <c r="AB270" s="116" t="s">
        <v>231</v>
      </c>
      <c r="AC270" s="83" t="s">
        <v>35</v>
      </c>
      <c r="AD270" s="83" t="s">
        <v>35</v>
      </c>
      <c r="AE270" s="83" t="s">
        <v>35</v>
      </c>
      <c r="AF270" s="83" t="s">
        <v>35</v>
      </c>
      <c r="AG270" s="83" t="s">
        <v>35</v>
      </c>
      <c r="AH270" s="83" t="s">
        <v>35</v>
      </c>
      <c r="AI270" s="83" t="s">
        <v>35</v>
      </c>
      <c r="AJ270" s="155"/>
      <c r="AK270" s="156"/>
      <c r="AL270" s="215"/>
      <c r="AM270" s="214"/>
      <c r="AN270" s="214"/>
      <c r="AO270" s="214"/>
      <c r="AP270" s="155"/>
      <c r="AQ270" s="216"/>
    </row>
    <row r="271" spans="1:43" s="117" customFormat="1" ht="12" customHeight="1">
      <c r="A271" s="81"/>
      <c r="B271" s="38" t="s">
        <v>285</v>
      </c>
      <c r="C271" s="54" t="s">
        <v>286</v>
      </c>
      <c r="D271" s="82">
        <v>2007</v>
      </c>
      <c r="E271" s="85">
        <f t="shared" si="126"/>
        <v>101.82648401826484</v>
      </c>
      <c r="F271" s="83">
        <v>4</v>
      </c>
      <c r="G271" s="85">
        <f t="shared" si="127"/>
        <v>100</v>
      </c>
      <c r="H271" s="83">
        <v>1</v>
      </c>
      <c r="I271" s="85">
        <f t="shared" si="128"/>
        <v>100</v>
      </c>
      <c r="J271" s="83">
        <f t="shared" si="129"/>
        <v>2003</v>
      </c>
      <c r="K271" s="85">
        <f t="shared" si="130"/>
        <v>101.83019827147942</v>
      </c>
      <c r="L271" s="78">
        <v>0</v>
      </c>
      <c r="M271" s="83" t="s">
        <v>35</v>
      </c>
      <c r="N271" s="83">
        <v>85</v>
      </c>
      <c r="O271" s="251">
        <f t="shared" si="139"/>
        <v>71.428571428571431</v>
      </c>
      <c r="P271" s="83">
        <f t="shared" ref="P271:P272" si="140">N271-L271</f>
        <v>85</v>
      </c>
      <c r="Q271" s="85">
        <f t="shared" si="131"/>
        <v>71.428571428571431</v>
      </c>
      <c r="R271" s="83">
        <f t="shared" si="137"/>
        <v>2088</v>
      </c>
      <c r="S271" s="85">
        <f t="shared" si="132"/>
        <v>100.09587727708534</v>
      </c>
      <c r="T271" s="83">
        <v>2088</v>
      </c>
      <c r="U271" s="85">
        <f t="shared" si="133"/>
        <v>100.09587727708534</v>
      </c>
      <c r="V271" s="83">
        <v>127</v>
      </c>
      <c r="W271" s="85">
        <f t="shared" si="134"/>
        <v>87.586206896551715</v>
      </c>
      <c r="X271" s="83">
        <f t="shared" si="135"/>
        <v>0</v>
      </c>
      <c r="Y271" s="116">
        <v>0</v>
      </c>
      <c r="Z271" s="116" t="s">
        <v>231</v>
      </c>
      <c r="AA271" s="116" t="s">
        <v>231</v>
      </c>
      <c r="AB271" s="116" t="s">
        <v>231</v>
      </c>
      <c r="AC271" s="83" t="s">
        <v>35</v>
      </c>
      <c r="AD271" s="83" t="s">
        <v>35</v>
      </c>
      <c r="AE271" s="83" t="s">
        <v>35</v>
      </c>
      <c r="AF271" s="83" t="s">
        <v>35</v>
      </c>
      <c r="AG271" s="83" t="s">
        <v>35</v>
      </c>
      <c r="AH271" s="83" t="s">
        <v>35</v>
      </c>
      <c r="AI271" s="83" t="s">
        <v>35</v>
      </c>
      <c r="AJ271" s="155"/>
      <c r="AK271" s="156"/>
      <c r="AL271" s="215"/>
      <c r="AM271" s="214"/>
      <c r="AN271" s="214"/>
      <c r="AO271" s="214"/>
      <c r="AP271" s="155"/>
      <c r="AQ271" s="216"/>
    </row>
    <row r="272" spans="1:43" s="117" customFormat="1" ht="12" customHeight="1">
      <c r="A272" s="81"/>
      <c r="B272" s="38" t="s">
        <v>287</v>
      </c>
      <c r="C272" s="54" t="s">
        <v>288</v>
      </c>
      <c r="D272" s="82">
        <v>1951</v>
      </c>
      <c r="E272" s="85">
        <f t="shared" si="126"/>
        <v>104.4991965720407</v>
      </c>
      <c r="F272" s="83">
        <v>4</v>
      </c>
      <c r="G272" s="85">
        <f t="shared" si="127"/>
        <v>100</v>
      </c>
      <c r="H272" s="83">
        <v>1</v>
      </c>
      <c r="I272" s="85">
        <f t="shared" si="128"/>
        <v>100</v>
      </c>
      <c r="J272" s="83">
        <f t="shared" si="129"/>
        <v>1947</v>
      </c>
      <c r="K272" s="85">
        <f t="shared" si="130"/>
        <v>104.50885668276972</v>
      </c>
      <c r="L272" s="78">
        <v>0</v>
      </c>
      <c r="M272" s="83" t="s">
        <v>35</v>
      </c>
      <c r="N272" s="83">
        <v>68</v>
      </c>
      <c r="O272" s="251">
        <f t="shared" si="139"/>
        <v>66.666666666666657</v>
      </c>
      <c r="P272" s="83">
        <f t="shared" si="140"/>
        <v>68</v>
      </c>
      <c r="Q272" s="85">
        <f t="shared" si="131"/>
        <v>66.666666666666657</v>
      </c>
      <c r="R272" s="83">
        <f>J272+P272</f>
        <v>2015</v>
      </c>
      <c r="S272" s="85">
        <f t="shared" si="132"/>
        <v>102.5445292620865</v>
      </c>
      <c r="T272" s="83">
        <v>2015</v>
      </c>
      <c r="U272" s="85">
        <f t="shared" si="133"/>
        <v>102.5445292620865</v>
      </c>
      <c r="V272" s="83">
        <v>125</v>
      </c>
      <c r="W272" s="85">
        <f t="shared" si="134"/>
        <v>95.419847328244273</v>
      </c>
      <c r="X272" s="83">
        <f t="shared" si="135"/>
        <v>0</v>
      </c>
      <c r="Y272" s="116">
        <v>0</v>
      </c>
      <c r="Z272" s="116" t="s">
        <v>231</v>
      </c>
      <c r="AA272" s="116" t="s">
        <v>231</v>
      </c>
      <c r="AB272" s="116" t="s">
        <v>231</v>
      </c>
      <c r="AC272" s="83" t="s">
        <v>35</v>
      </c>
      <c r="AD272" s="83" t="s">
        <v>35</v>
      </c>
      <c r="AE272" s="83" t="s">
        <v>35</v>
      </c>
      <c r="AF272" s="83" t="s">
        <v>35</v>
      </c>
      <c r="AG272" s="83" t="s">
        <v>35</v>
      </c>
      <c r="AH272" s="83" t="s">
        <v>35</v>
      </c>
      <c r="AI272" s="83" t="s">
        <v>35</v>
      </c>
      <c r="AJ272" s="155"/>
      <c r="AK272" s="156"/>
      <c r="AL272" s="215"/>
      <c r="AM272" s="214"/>
      <c r="AN272" s="214"/>
      <c r="AO272" s="214"/>
      <c r="AP272" s="155"/>
      <c r="AQ272" s="216"/>
    </row>
    <row r="273" spans="1:52" s="238" customFormat="1" ht="12" customHeight="1">
      <c r="A273" s="237"/>
      <c r="B273" s="39" t="s">
        <v>289</v>
      </c>
      <c r="C273" s="56" t="s">
        <v>290</v>
      </c>
      <c r="D273" s="118">
        <v>2174</v>
      </c>
      <c r="E273" s="120">
        <f t="shared" si="126"/>
        <v>102.20968500235072</v>
      </c>
      <c r="F273" s="106">
        <v>4</v>
      </c>
      <c r="G273" s="120">
        <f t="shared" si="127"/>
        <v>133.33333333333331</v>
      </c>
      <c r="H273" s="106">
        <v>1</v>
      </c>
      <c r="I273" s="120">
        <f t="shared" si="128"/>
        <v>100</v>
      </c>
      <c r="J273" s="106">
        <f t="shared" si="129"/>
        <v>2170</v>
      </c>
      <c r="K273" s="120">
        <f t="shared" si="130"/>
        <v>102.16572504708097</v>
      </c>
      <c r="L273" s="79">
        <v>146</v>
      </c>
      <c r="M273" s="120" t="s">
        <v>40</v>
      </c>
      <c r="N273" s="122" t="s">
        <v>197</v>
      </c>
      <c r="O273" s="120" t="s">
        <v>40</v>
      </c>
      <c r="P273" s="106">
        <v>-146</v>
      </c>
      <c r="Q273" s="120">
        <f t="shared" si="131"/>
        <v>-429.41176470588232</v>
      </c>
      <c r="R273" s="106">
        <f t="shared" si="137"/>
        <v>2024</v>
      </c>
      <c r="S273" s="120">
        <f t="shared" si="132"/>
        <v>93.790546802595003</v>
      </c>
      <c r="T273" s="106">
        <v>2024</v>
      </c>
      <c r="U273" s="120">
        <f t="shared" si="133"/>
        <v>93.790546802595003</v>
      </c>
      <c r="V273" s="106">
        <v>133</v>
      </c>
      <c r="W273" s="120">
        <f t="shared" si="134"/>
        <v>103.10077519379846</v>
      </c>
      <c r="X273" s="106">
        <f>+R273-T273</f>
        <v>0</v>
      </c>
      <c r="Y273" s="122">
        <v>0</v>
      </c>
      <c r="Z273" s="122" t="s">
        <v>231</v>
      </c>
      <c r="AA273" s="122" t="s">
        <v>231</v>
      </c>
      <c r="AB273" s="122" t="s">
        <v>231</v>
      </c>
      <c r="AC273" s="106" t="s">
        <v>35</v>
      </c>
      <c r="AD273" s="106" t="s">
        <v>35</v>
      </c>
      <c r="AE273" s="106" t="s">
        <v>35</v>
      </c>
      <c r="AF273" s="106" t="s">
        <v>35</v>
      </c>
      <c r="AG273" s="106" t="s">
        <v>35</v>
      </c>
      <c r="AH273" s="106" t="s">
        <v>35</v>
      </c>
      <c r="AI273" s="106" t="s">
        <v>35</v>
      </c>
      <c r="AJ273" s="162"/>
      <c r="AK273" s="182"/>
      <c r="AL273" s="242"/>
      <c r="AM273" s="241"/>
      <c r="AN273" s="241"/>
      <c r="AO273" s="241"/>
      <c r="AP273" s="162"/>
      <c r="AQ273" s="243"/>
    </row>
    <row r="274" spans="1:52" s="15" customFormat="1" ht="12" customHeight="1">
      <c r="A274" s="36"/>
      <c r="B274" s="38" t="s">
        <v>291</v>
      </c>
      <c r="C274" s="54" t="s">
        <v>292</v>
      </c>
      <c r="D274" s="72">
        <v>2078</v>
      </c>
      <c r="E274" s="89">
        <f t="shared" ref="E274:E291" si="141">D274/D262*100</f>
        <v>100.4835589941973</v>
      </c>
      <c r="F274" s="75">
        <v>9</v>
      </c>
      <c r="G274" s="89">
        <f t="shared" ref="G274:G297" si="142">F274/F262*100</f>
        <v>300</v>
      </c>
      <c r="H274" s="75">
        <v>6</v>
      </c>
      <c r="I274" s="89">
        <f t="shared" ref="I274:I285" si="143">H274/H262*100</f>
        <v>600</v>
      </c>
      <c r="J274" s="75">
        <f t="shared" ref="J274:J291" si="144">D274-F274</f>
        <v>2069</v>
      </c>
      <c r="K274" s="89">
        <f t="shared" ref="K274:K297" si="145">J274/J262*100</f>
        <v>100.19370460048427</v>
      </c>
      <c r="L274" s="78">
        <v>278</v>
      </c>
      <c r="M274" s="89" t="s">
        <v>40</v>
      </c>
      <c r="N274" s="78" t="s">
        <v>197</v>
      </c>
      <c r="O274" s="78">
        <v>0</v>
      </c>
      <c r="P274" s="75">
        <v>-278</v>
      </c>
      <c r="Q274" s="78">
        <v>0</v>
      </c>
      <c r="R274" s="75">
        <f t="shared" si="137"/>
        <v>1791</v>
      </c>
      <c r="S274" s="89">
        <f t="shared" ref="S274:S297" si="146">R274/R262*100</f>
        <v>86.731234866828089</v>
      </c>
      <c r="T274" s="75">
        <v>1791</v>
      </c>
      <c r="U274" s="89">
        <f t="shared" ref="U274:U297" si="147">T274/T262*100</f>
        <v>86.731234866828089</v>
      </c>
      <c r="V274" s="75">
        <v>76</v>
      </c>
      <c r="W274" s="89">
        <f t="shared" ref="W274:W297" si="148">V274/V262*100</f>
        <v>69.724770642201833</v>
      </c>
      <c r="X274" s="75">
        <f t="shared" ref="X274:X284" si="149">+R274-T274</f>
        <v>0</v>
      </c>
      <c r="Y274" s="78">
        <v>0</v>
      </c>
      <c r="Z274" s="78">
        <v>0</v>
      </c>
      <c r="AA274" s="78">
        <v>0</v>
      </c>
      <c r="AB274" s="78">
        <v>0</v>
      </c>
      <c r="AC274" s="75" t="s">
        <v>35</v>
      </c>
      <c r="AD274" s="89" t="s">
        <v>85</v>
      </c>
      <c r="AE274" s="89" t="s">
        <v>85</v>
      </c>
      <c r="AF274" s="89" t="s">
        <v>85</v>
      </c>
      <c r="AG274" s="89" t="s">
        <v>85</v>
      </c>
      <c r="AH274" s="89" t="s">
        <v>85</v>
      </c>
      <c r="AI274" s="89" t="s">
        <v>85</v>
      </c>
      <c r="AJ274" s="33"/>
      <c r="AK274" s="153"/>
      <c r="AL274" s="172"/>
      <c r="AM274" s="110"/>
      <c r="AN274" s="172"/>
      <c r="AO274" s="110"/>
      <c r="AP274" s="110"/>
      <c r="AQ274" s="177"/>
    </row>
    <row r="275" spans="1:52" s="117" customFormat="1" ht="12" customHeight="1">
      <c r="A275" s="81"/>
      <c r="B275" s="38" t="s">
        <v>293</v>
      </c>
      <c r="C275" s="54" t="s">
        <v>294</v>
      </c>
      <c r="D275" s="82">
        <v>2012</v>
      </c>
      <c r="E275" s="85">
        <f t="shared" si="141"/>
        <v>97.19806763285024</v>
      </c>
      <c r="F275" s="83">
        <v>9</v>
      </c>
      <c r="G275" s="85">
        <f t="shared" si="142"/>
        <v>300</v>
      </c>
      <c r="H275" s="83">
        <v>6</v>
      </c>
      <c r="I275" s="85">
        <f t="shared" si="143"/>
        <v>600</v>
      </c>
      <c r="J275" s="83">
        <f t="shared" si="144"/>
        <v>2003</v>
      </c>
      <c r="K275" s="85">
        <f t="shared" si="145"/>
        <v>96.903725205612005</v>
      </c>
      <c r="L275" s="116">
        <v>114</v>
      </c>
      <c r="M275" s="83" t="s">
        <v>35</v>
      </c>
      <c r="N275" s="83">
        <v>51</v>
      </c>
      <c r="O275" s="251">
        <f>N275/N263*100</f>
        <v>75</v>
      </c>
      <c r="P275" s="83">
        <f>N275-L275</f>
        <v>-63</v>
      </c>
      <c r="Q275" s="85">
        <f t="shared" ref="Q275:Q295" si="150">P275/P263*100</f>
        <v>-92.64705882352942</v>
      </c>
      <c r="R275" s="83">
        <f>J275+P275</f>
        <v>1940</v>
      </c>
      <c r="S275" s="85">
        <f t="shared" si="146"/>
        <v>90.866510538641691</v>
      </c>
      <c r="T275" s="83">
        <v>1940</v>
      </c>
      <c r="U275" s="85">
        <f t="shared" si="147"/>
        <v>90.866510538641691</v>
      </c>
      <c r="V275" s="83">
        <v>77</v>
      </c>
      <c r="W275" s="85">
        <f t="shared" si="148"/>
        <v>60.15625</v>
      </c>
      <c r="X275" s="83">
        <f t="shared" si="149"/>
        <v>0</v>
      </c>
      <c r="Y275" s="116">
        <v>0</v>
      </c>
      <c r="Z275" s="116" t="s">
        <v>141</v>
      </c>
      <c r="AA275" s="116" t="s">
        <v>141</v>
      </c>
      <c r="AB275" s="116">
        <v>0</v>
      </c>
      <c r="AC275" s="83" t="s">
        <v>85</v>
      </c>
      <c r="AD275" s="85" t="s">
        <v>85</v>
      </c>
      <c r="AE275" s="85" t="s">
        <v>85</v>
      </c>
      <c r="AF275" s="85" t="s">
        <v>85</v>
      </c>
      <c r="AG275" s="85" t="s">
        <v>85</v>
      </c>
      <c r="AH275" s="85" t="s">
        <v>85</v>
      </c>
      <c r="AI275" s="85" t="s">
        <v>85</v>
      </c>
      <c r="AJ275" s="155"/>
      <c r="AK275" s="156"/>
      <c r="AL275" s="215"/>
      <c r="AM275" s="214"/>
      <c r="AN275" s="215"/>
      <c r="AO275" s="214"/>
      <c r="AP275" s="215"/>
      <c r="AQ275" s="216"/>
    </row>
    <row r="276" spans="1:52" s="117" customFormat="1" ht="12" customHeight="1">
      <c r="A276" s="81"/>
      <c r="B276" s="38" t="s">
        <v>295</v>
      </c>
      <c r="C276" s="54" t="s">
        <v>3</v>
      </c>
      <c r="D276" s="82">
        <v>1892</v>
      </c>
      <c r="E276" s="85">
        <f t="shared" si="141"/>
        <v>97.37519300051467</v>
      </c>
      <c r="F276" s="83">
        <v>9</v>
      </c>
      <c r="G276" s="85">
        <f t="shared" si="142"/>
        <v>225</v>
      </c>
      <c r="H276" s="83">
        <v>6</v>
      </c>
      <c r="I276" s="85">
        <f t="shared" si="143"/>
        <v>600</v>
      </c>
      <c r="J276" s="83">
        <f t="shared" si="144"/>
        <v>1883</v>
      </c>
      <c r="K276" s="85">
        <f t="shared" si="145"/>
        <v>97.111913357400724</v>
      </c>
      <c r="L276" s="116">
        <v>0</v>
      </c>
      <c r="M276" s="83" t="s">
        <v>35</v>
      </c>
      <c r="N276" s="83">
        <v>170</v>
      </c>
      <c r="O276" s="251">
        <f>N276/N264*100</f>
        <v>333.33333333333337</v>
      </c>
      <c r="P276" s="83">
        <f t="shared" ref="P276:P309" si="151">N276-L276</f>
        <v>170</v>
      </c>
      <c r="Q276" s="85">
        <f t="shared" si="150"/>
        <v>333.33333333333337</v>
      </c>
      <c r="R276" s="83">
        <f t="shared" ref="R276:R297" si="152">J276+P276</f>
        <v>2053</v>
      </c>
      <c r="S276" s="85">
        <f t="shared" si="146"/>
        <v>103.16582914572865</v>
      </c>
      <c r="T276" s="83">
        <v>2053</v>
      </c>
      <c r="U276" s="85">
        <f t="shared" si="147"/>
        <v>103.16582914572865</v>
      </c>
      <c r="V276" s="83">
        <v>80</v>
      </c>
      <c r="W276" s="85">
        <f t="shared" si="148"/>
        <v>73.394495412844037</v>
      </c>
      <c r="X276" s="83">
        <f t="shared" si="149"/>
        <v>0</v>
      </c>
      <c r="Y276" s="116">
        <v>0</v>
      </c>
      <c r="Z276" s="116" t="s">
        <v>141</v>
      </c>
      <c r="AA276" s="116" t="s">
        <v>141</v>
      </c>
      <c r="AB276" s="116">
        <v>0</v>
      </c>
      <c r="AC276" s="83" t="s">
        <v>85</v>
      </c>
      <c r="AD276" s="85" t="s">
        <v>85</v>
      </c>
      <c r="AE276" s="85" t="s">
        <v>85</v>
      </c>
      <c r="AF276" s="85" t="s">
        <v>85</v>
      </c>
      <c r="AG276" s="85" t="s">
        <v>85</v>
      </c>
      <c r="AH276" s="85" t="s">
        <v>85</v>
      </c>
      <c r="AI276" s="85" t="s">
        <v>85</v>
      </c>
      <c r="AJ276" s="258"/>
      <c r="AK276" s="259"/>
      <c r="AL276" s="260"/>
      <c r="AM276" s="257"/>
      <c r="AN276" s="260"/>
      <c r="AO276" s="257"/>
      <c r="AP276" s="260"/>
      <c r="AQ276" s="261"/>
    </row>
    <row r="277" spans="1:52" s="117" customFormat="1" ht="12" customHeight="1">
      <c r="A277" s="81"/>
      <c r="B277" s="38" t="s">
        <v>296</v>
      </c>
      <c r="C277" s="54" t="s">
        <v>297</v>
      </c>
      <c r="D277" s="82">
        <v>1863</v>
      </c>
      <c r="E277" s="85">
        <f t="shared" si="141"/>
        <v>97.081813444502345</v>
      </c>
      <c r="F277" s="83">
        <v>9</v>
      </c>
      <c r="G277" s="85">
        <f t="shared" si="142"/>
        <v>225</v>
      </c>
      <c r="H277" s="83">
        <v>6</v>
      </c>
      <c r="I277" s="85">
        <f t="shared" si="143"/>
        <v>600</v>
      </c>
      <c r="J277" s="83">
        <f t="shared" si="144"/>
        <v>1854</v>
      </c>
      <c r="K277" s="85">
        <f t="shared" si="145"/>
        <v>96.814621409921671</v>
      </c>
      <c r="L277" s="116">
        <v>0</v>
      </c>
      <c r="M277" s="83" t="s">
        <v>35</v>
      </c>
      <c r="N277" s="83">
        <v>170</v>
      </c>
      <c r="O277" s="251">
        <f>N277/N265*100</f>
        <v>250</v>
      </c>
      <c r="P277" s="83">
        <f t="shared" si="151"/>
        <v>170</v>
      </c>
      <c r="Q277" s="85">
        <f t="shared" si="150"/>
        <v>250</v>
      </c>
      <c r="R277" s="83">
        <f t="shared" si="152"/>
        <v>2024</v>
      </c>
      <c r="S277" s="85">
        <f t="shared" si="146"/>
        <v>102.06757438224912</v>
      </c>
      <c r="T277" s="83">
        <v>2024</v>
      </c>
      <c r="U277" s="85">
        <f t="shared" si="147"/>
        <v>102.06757438224912</v>
      </c>
      <c r="V277" s="83">
        <v>94</v>
      </c>
      <c r="W277" s="85">
        <f t="shared" si="148"/>
        <v>91.262135922330103</v>
      </c>
      <c r="X277" s="83">
        <f t="shared" si="149"/>
        <v>0</v>
      </c>
      <c r="Y277" s="116">
        <v>0</v>
      </c>
      <c r="Z277" s="116" t="s">
        <v>141</v>
      </c>
      <c r="AA277" s="116" t="s">
        <v>141</v>
      </c>
      <c r="AB277" s="116" t="s">
        <v>141</v>
      </c>
      <c r="AC277" s="83" t="s">
        <v>85</v>
      </c>
      <c r="AD277" s="85" t="s">
        <v>35</v>
      </c>
      <c r="AE277" s="85" t="s">
        <v>85</v>
      </c>
      <c r="AF277" s="85" t="s">
        <v>35</v>
      </c>
      <c r="AG277" s="85" t="s">
        <v>85</v>
      </c>
      <c r="AH277" s="85" t="s">
        <v>85</v>
      </c>
      <c r="AI277" s="85" t="s">
        <v>85</v>
      </c>
      <c r="AJ277" s="258"/>
      <c r="AK277" s="259"/>
      <c r="AL277" s="260"/>
      <c r="AM277" s="257"/>
      <c r="AN277" s="260"/>
      <c r="AO277" s="257"/>
      <c r="AP277" s="260"/>
      <c r="AQ277" s="261"/>
    </row>
    <row r="278" spans="1:52" s="117" customFormat="1" ht="12" customHeight="1">
      <c r="A278" s="81"/>
      <c r="B278" s="38" t="s">
        <v>298</v>
      </c>
      <c r="C278" s="54" t="s">
        <v>299</v>
      </c>
      <c r="D278" s="82">
        <v>1782</v>
      </c>
      <c r="E278" s="85">
        <f t="shared" si="141"/>
        <v>97.590361445783131</v>
      </c>
      <c r="F278" s="83">
        <v>9</v>
      </c>
      <c r="G278" s="85">
        <f t="shared" si="142"/>
        <v>225</v>
      </c>
      <c r="H278" s="83">
        <v>6</v>
      </c>
      <c r="I278" s="85">
        <f t="shared" si="143"/>
        <v>600</v>
      </c>
      <c r="J278" s="83">
        <f t="shared" si="144"/>
        <v>1773</v>
      </c>
      <c r="K278" s="85">
        <f t="shared" si="145"/>
        <v>97.310647639956088</v>
      </c>
      <c r="L278" s="116">
        <v>0</v>
      </c>
      <c r="M278" s="83" t="s">
        <v>35</v>
      </c>
      <c r="N278" s="116">
        <v>51</v>
      </c>
      <c r="O278" s="83" t="s">
        <v>35</v>
      </c>
      <c r="P278" s="83">
        <f t="shared" si="151"/>
        <v>51</v>
      </c>
      <c r="Q278" s="116">
        <v>0</v>
      </c>
      <c r="R278" s="83">
        <f t="shared" si="152"/>
        <v>1824</v>
      </c>
      <c r="S278" s="85">
        <f t="shared" si="146"/>
        <v>98.275862068965509</v>
      </c>
      <c r="T278" s="83">
        <v>1824</v>
      </c>
      <c r="U278" s="85">
        <f t="shared" si="147"/>
        <v>98.275862068965509</v>
      </c>
      <c r="V278" s="83">
        <v>95</v>
      </c>
      <c r="W278" s="85">
        <f t="shared" si="148"/>
        <v>91.34615384615384</v>
      </c>
      <c r="X278" s="83">
        <f t="shared" si="149"/>
        <v>0</v>
      </c>
      <c r="Y278" s="116">
        <v>0</v>
      </c>
      <c r="Z278" s="116" t="s">
        <v>141</v>
      </c>
      <c r="AA278" s="116" t="s">
        <v>141</v>
      </c>
      <c r="AB278" s="116" t="s">
        <v>141</v>
      </c>
      <c r="AC278" s="83" t="s">
        <v>85</v>
      </c>
      <c r="AD278" s="83" t="s">
        <v>85</v>
      </c>
      <c r="AE278" s="83" t="s">
        <v>85</v>
      </c>
      <c r="AF278" s="83" t="s">
        <v>85</v>
      </c>
      <c r="AG278" s="83" t="s">
        <v>85</v>
      </c>
      <c r="AH278" s="83" t="s">
        <v>85</v>
      </c>
      <c r="AI278" s="83" t="s">
        <v>85</v>
      </c>
      <c r="AJ278" s="258"/>
      <c r="AK278" s="259"/>
      <c r="AL278" s="260"/>
      <c r="AM278" s="257"/>
      <c r="AN278" s="260"/>
      <c r="AO278" s="257"/>
      <c r="AP278" s="260"/>
      <c r="AQ278" s="261"/>
    </row>
    <row r="279" spans="1:52" s="117" customFormat="1" ht="12" customHeight="1">
      <c r="A279" s="81"/>
      <c r="B279" s="38" t="s">
        <v>300</v>
      </c>
      <c r="C279" s="54" t="s">
        <v>6</v>
      </c>
      <c r="D279" s="82">
        <v>1697</v>
      </c>
      <c r="E279" s="85">
        <f t="shared" si="141"/>
        <v>95.875706214689259</v>
      </c>
      <c r="F279" s="83">
        <v>8</v>
      </c>
      <c r="G279" s="85">
        <f t="shared" si="142"/>
        <v>200</v>
      </c>
      <c r="H279" s="83">
        <v>5</v>
      </c>
      <c r="I279" s="85">
        <f t="shared" si="143"/>
        <v>500</v>
      </c>
      <c r="J279" s="83">
        <f t="shared" si="144"/>
        <v>1689</v>
      </c>
      <c r="K279" s="85">
        <f t="shared" si="145"/>
        <v>95.639864099660258</v>
      </c>
      <c r="L279" s="116">
        <v>0</v>
      </c>
      <c r="M279" s="83" t="s">
        <v>35</v>
      </c>
      <c r="N279" s="83">
        <v>102</v>
      </c>
      <c r="O279" s="251">
        <f t="shared" ref="O279" si="153">N279/N267*100</f>
        <v>150</v>
      </c>
      <c r="P279" s="83">
        <f t="shared" si="151"/>
        <v>102</v>
      </c>
      <c r="Q279" s="85">
        <f t="shared" si="150"/>
        <v>150</v>
      </c>
      <c r="R279" s="83">
        <f t="shared" si="152"/>
        <v>1791</v>
      </c>
      <c r="S279" s="85">
        <f t="shared" si="146"/>
        <v>97.655398037077418</v>
      </c>
      <c r="T279" s="83">
        <v>1791</v>
      </c>
      <c r="U279" s="85">
        <f t="shared" si="147"/>
        <v>97.655398037077418</v>
      </c>
      <c r="V279" s="83">
        <v>96</v>
      </c>
      <c r="W279" s="85">
        <f t="shared" si="148"/>
        <v>89.719626168224295</v>
      </c>
      <c r="X279" s="83">
        <f t="shared" si="149"/>
        <v>0</v>
      </c>
      <c r="Y279" s="116">
        <v>0</v>
      </c>
      <c r="Z279" s="116" t="s">
        <v>141</v>
      </c>
      <c r="AA279" s="116" t="s">
        <v>141</v>
      </c>
      <c r="AB279" s="116" t="s">
        <v>141</v>
      </c>
      <c r="AC279" s="83" t="s">
        <v>85</v>
      </c>
      <c r="AD279" s="83" t="s">
        <v>85</v>
      </c>
      <c r="AE279" s="83" t="s">
        <v>85</v>
      </c>
      <c r="AF279" s="83" t="s">
        <v>85</v>
      </c>
      <c r="AG279" s="83" t="s">
        <v>85</v>
      </c>
      <c r="AH279" s="83" t="s">
        <v>85</v>
      </c>
      <c r="AI279" s="83" t="s">
        <v>85</v>
      </c>
      <c r="AJ279" s="155"/>
      <c r="AK279" s="156"/>
      <c r="AL279" s="215"/>
      <c r="AM279" s="214"/>
      <c r="AN279" s="215"/>
      <c r="AO279" s="214"/>
      <c r="AP279" s="215"/>
      <c r="AQ279" s="216"/>
    </row>
    <row r="280" spans="1:52" s="117" customFormat="1" ht="12" customHeight="1">
      <c r="A280" s="81"/>
      <c r="B280" s="38" t="s">
        <v>301</v>
      </c>
      <c r="C280" s="54" t="s">
        <v>7</v>
      </c>
      <c r="D280" s="82">
        <v>1858</v>
      </c>
      <c r="E280" s="85">
        <f t="shared" si="141"/>
        <v>100.32397408207343</v>
      </c>
      <c r="F280" s="83">
        <v>9</v>
      </c>
      <c r="G280" s="85">
        <f t="shared" si="142"/>
        <v>225</v>
      </c>
      <c r="H280" s="83">
        <v>6</v>
      </c>
      <c r="I280" s="85">
        <f t="shared" si="143"/>
        <v>600</v>
      </c>
      <c r="J280" s="83">
        <f t="shared" si="144"/>
        <v>1849</v>
      </c>
      <c r="K280" s="85">
        <f t="shared" si="145"/>
        <v>100.05411255411256</v>
      </c>
      <c r="L280" s="116">
        <v>0</v>
      </c>
      <c r="M280" s="83" t="s">
        <v>35</v>
      </c>
      <c r="N280" s="83">
        <v>153</v>
      </c>
      <c r="O280" s="251">
        <f t="shared" ref="O280:O284" si="154">N280/N268*100</f>
        <v>151.48514851485149</v>
      </c>
      <c r="P280" s="83">
        <f t="shared" si="151"/>
        <v>153</v>
      </c>
      <c r="Q280" s="85">
        <f t="shared" si="150"/>
        <v>151.48514851485149</v>
      </c>
      <c r="R280" s="83">
        <f t="shared" si="152"/>
        <v>2002</v>
      </c>
      <c r="S280" s="85">
        <f t="shared" si="146"/>
        <v>102.71934325295022</v>
      </c>
      <c r="T280" s="83">
        <v>2002</v>
      </c>
      <c r="U280" s="85">
        <f t="shared" si="147"/>
        <v>102.71934325295022</v>
      </c>
      <c r="V280" s="83">
        <v>123</v>
      </c>
      <c r="W280" s="85">
        <f t="shared" si="148"/>
        <v>91.791044776119406</v>
      </c>
      <c r="X280" s="83">
        <f t="shared" si="149"/>
        <v>0</v>
      </c>
      <c r="Y280" s="116">
        <v>0</v>
      </c>
      <c r="Z280" s="116" t="s">
        <v>141</v>
      </c>
      <c r="AA280" s="116" t="s">
        <v>141</v>
      </c>
      <c r="AB280" s="116" t="s">
        <v>141</v>
      </c>
      <c r="AC280" s="83" t="s">
        <v>85</v>
      </c>
      <c r="AD280" s="83" t="s">
        <v>85</v>
      </c>
      <c r="AE280" s="83" t="s">
        <v>85</v>
      </c>
      <c r="AF280" s="83" t="s">
        <v>85</v>
      </c>
      <c r="AG280" s="83" t="s">
        <v>85</v>
      </c>
      <c r="AH280" s="83" t="s">
        <v>85</v>
      </c>
      <c r="AI280" s="83" t="s">
        <v>85</v>
      </c>
      <c r="AJ280" s="155"/>
      <c r="AK280" s="156"/>
      <c r="AL280" s="215"/>
      <c r="AM280" s="214"/>
      <c r="AN280" s="214"/>
      <c r="AO280" s="214"/>
      <c r="AP280" s="155"/>
      <c r="AQ280" s="216"/>
    </row>
    <row r="281" spans="1:52" s="229" customFormat="1" ht="12" customHeight="1">
      <c r="A281" s="221"/>
      <c r="B281" s="38" t="s">
        <v>302</v>
      </c>
      <c r="C281" s="54" t="s">
        <v>8</v>
      </c>
      <c r="D281" s="82">
        <v>1815</v>
      </c>
      <c r="E281" s="85">
        <f t="shared" si="141"/>
        <v>98.214285714285708</v>
      </c>
      <c r="F281" s="83">
        <v>9</v>
      </c>
      <c r="G281" s="85">
        <f t="shared" si="142"/>
        <v>225</v>
      </c>
      <c r="H281" s="83">
        <v>6</v>
      </c>
      <c r="I281" s="85">
        <f t="shared" si="143"/>
        <v>600</v>
      </c>
      <c r="J281" s="83">
        <f t="shared" si="144"/>
        <v>1806</v>
      </c>
      <c r="K281" s="85">
        <f t="shared" si="145"/>
        <v>97.939262472885034</v>
      </c>
      <c r="L281" s="116">
        <v>0</v>
      </c>
      <c r="M281" s="83" t="s">
        <v>35</v>
      </c>
      <c r="N281" s="83">
        <v>153</v>
      </c>
      <c r="O281" s="251">
        <f t="shared" si="154"/>
        <v>225</v>
      </c>
      <c r="P281" s="83">
        <f t="shared" si="151"/>
        <v>153</v>
      </c>
      <c r="Q281" s="85">
        <f t="shared" si="150"/>
        <v>225</v>
      </c>
      <c r="R281" s="83">
        <f t="shared" si="152"/>
        <v>1959</v>
      </c>
      <c r="S281" s="85">
        <f t="shared" si="146"/>
        <v>102.45815899581589</v>
      </c>
      <c r="T281" s="83">
        <v>1959</v>
      </c>
      <c r="U281" s="85">
        <f t="shared" si="147"/>
        <v>102.45815899581589</v>
      </c>
      <c r="V281" s="83">
        <v>116</v>
      </c>
      <c r="W281" s="85">
        <f t="shared" si="148"/>
        <v>93.548387096774192</v>
      </c>
      <c r="X281" s="83">
        <f t="shared" si="149"/>
        <v>0</v>
      </c>
      <c r="Y281" s="116">
        <v>0</v>
      </c>
      <c r="Z281" s="116" t="s">
        <v>141</v>
      </c>
      <c r="AA281" s="116" t="s">
        <v>141</v>
      </c>
      <c r="AB281" s="116" t="s">
        <v>141</v>
      </c>
      <c r="AC281" s="83" t="s">
        <v>85</v>
      </c>
      <c r="AD281" s="83" t="s">
        <v>85</v>
      </c>
      <c r="AE281" s="83" t="s">
        <v>85</v>
      </c>
      <c r="AF281" s="83" t="s">
        <v>85</v>
      </c>
      <c r="AG281" s="83" t="s">
        <v>85</v>
      </c>
      <c r="AH281" s="83" t="s">
        <v>85</v>
      </c>
      <c r="AI281" s="83" t="s">
        <v>85</v>
      </c>
      <c r="AJ281" s="258"/>
      <c r="AK281" s="259"/>
      <c r="AL281" s="260"/>
      <c r="AM281" s="257"/>
      <c r="AN281" s="257"/>
      <c r="AO281" s="257"/>
      <c r="AP281" s="258"/>
      <c r="AQ281" s="261"/>
    </row>
    <row r="282" spans="1:52" s="117" customFormat="1" ht="12" customHeight="1">
      <c r="A282" s="81"/>
      <c r="B282" s="38" t="s">
        <v>303</v>
      </c>
      <c r="C282" s="54" t="s">
        <v>9</v>
      </c>
      <c r="D282" s="82">
        <v>1888</v>
      </c>
      <c r="E282" s="85">
        <f t="shared" si="141"/>
        <v>98.38457529963523</v>
      </c>
      <c r="F282" s="83">
        <v>9</v>
      </c>
      <c r="G282" s="85">
        <f t="shared" si="142"/>
        <v>225</v>
      </c>
      <c r="H282" s="83">
        <v>6</v>
      </c>
      <c r="I282" s="85">
        <f t="shared" si="143"/>
        <v>600</v>
      </c>
      <c r="J282" s="83">
        <f t="shared" si="144"/>
        <v>1879</v>
      </c>
      <c r="K282" s="85">
        <f t="shared" si="145"/>
        <v>98.120104438642301</v>
      </c>
      <c r="L282" s="116">
        <v>0</v>
      </c>
      <c r="M282" s="83" t="s">
        <v>35</v>
      </c>
      <c r="N282" s="83">
        <v>136</v>
      </c>
      <c r="O282" s="251">
        <f t="shared" si="154"/>
        <v>200</v>
      </c>
      <c r="P282" s="83">
        <f t="shared" si="151"/>
        <v>136</v>
      </c>
      <c r="Q282" s="85">
        <f t="shared" si="150"/>
        <v>200</v>
      </c>
      <c r="R282" s="83">
        <f t="shared" si="152"/>
        <v>2015</v>
      </c>
      <c r="S282" s="85">
        <f t="shared" si="146"/>
        <v>101.61371659102369</v>
      </c>
      <c r="T282" s="83">
        <v>2015</v>
      </c>
      <c r="U282" s="85">
        <f t="shared" si="147"/>
        <v>101.61371659102369</v>
      </c>
      <c r="V282" s="83">
        <v>138</v>
      </c>
      <c r="W282" s="85">
        <f t="shared" si="148"/>
        <v>104.54545454545455</v>
      </c>
      <c r="X282" s="83">
        <f t="shared" si="149"/>
        <v>0</v>
      </c>
      <c r="Y282" s="116">
        <v>0</v>
      </c>
      <c r="Z282" s="116" t="s">
        <v>141</v>
      </c>
      <c r="AA282" s="116" t="s">
        <v>141</v>
      </c>
      <c r="AB282" s="116" t="s">
        <v>141</v>
      </c>
      <c r="AC282" s="83" t="s">
        <v>35</v>
      </c>
      <c r="AD282" s="83" t="s">
        <v>35</v>
      </c>
      <c r="AE282" s="83" t="s">
        <v>35</v>
      </c>
      <c r="AF282" s="83" t="s">
        <v>35</v>
      </c>
      <c r="AG282" s="83" t="s">
        <v>35</v>
      </c>
      <c r="AH282" s="83" t="s">
        <v>35</v>
      </c>
      <c r="AI282" s="83" t="s">
        <v>35</v>
      </c>
      <c r="AJ282" s="258"/>
      <c r="AK282" s="259"/>
      <c r="AL282" s="260"/>
      <c r="AM282" s="257"/>
      <c r="AN282" s="257"/>
      <c r="AO282" s="257"/>
      <c r="AP282" s="258"/>
      <c r="AQ282" s="261"/>
    </row>
    <row r="283" spans="1:52" s="117" customFormat="1" ht="12" customHeight="1">
      <c r="A283" s="81"/>
      <c r="B283" s="38" t="s">
        <v>304</v>
      </c>
      <c r="C283" s="54" t="s">
        <v>305</v>
      </c>
      <c r="D283" s="82">
        <v>2008</v>
      </c>
      <c r="E283" s="85">
        <f t="shared" si="141"/>
        <v>100.04982561036373</v>
      </c>
      <c r="F283" s="83">
        <v>9</v>
      </c>
      <c r="G283" s="85">
        <f t="shared" si="142"/>
        <v>225</v>
      </c>
      <c r="H283" s="83">
        <v>6</v>
      </c>
      <c r="I283" s="85">
        <f t="shared" si="143"/>
        <v>600</v>
      </c>
      <c r="J283" s="83">
        <f t="shared" si="144"/>
        <v>1999</v>
      </c>
      <c r="K283" s="85">
        <f t="shared" si="145"/>
        <v>99.800299550673984</v>
      </c>
      <c r="L283" s="116">
        <v>0</v>
      </c>
      <c r="M283" s="83" t="s">
        <v>35</v>
      </c>
      <c r="N283" s="83">
        <v>136</v>
      </c>
      <c r="O283" s="251">
        <f t="shared" si="154"/>
        <v>160</v>
      </c>
      <c r="P283" s="83">
        <f t="shared" si="151"/>
        <v>136</v>
      </c>
      <c r="Q283" s="85">
        <f t="shared" si="150"/>
        <v>160</v>
      </c>
      <c r="R283" s="83">
        <f t="shared" si="152"/>
        <v>2135</v>
      </c>
      <c r="S283" s="85">
        <f t="shared" si="146"/>
        <v>102.25095785440612</v>
      </c>
      <c r="T283" s="83">
        <v>2135</v>
      </c>
      <c r="U283" s="85">
        <f t="shared" si="147"/>
        <v>102.25095785440612</v>
      </c>
      <c r="V283" s="83">
        <v>143</v>
      </c>
      <c r="W283" s="85">
        <f t="shared" si="148"/>
        <v>112.5984251968504</v>
      </c>
      <c r="X283" s="83">
        <f t="shared" si="149"/>
        <v>0</v>
      </c>
      <c r="Y283" s="116">
        <v>0</v>
      </c>
      <c r="Z283" s="116" t="s">
        <v>141</v>
      </c>
      <c r="AA283" s="116" t="s">
        <v>141</v>
      </c>
      <c r="AB283" s="116" t="s">
        <v>141</v>
      </c>
      <c r="AC283" s="83" t="s">
        <v>35</v>
      </c>
      <c r="AD283" s="83" t="s">
        <v>35</v>
      </c>
      <c r="AE283" s="83" t="s">
        <v>35</v>
      </c>
      <c r="AF283" s="83" t="s">
        <v>35</v>
      </c>
      <c r="AG283" s="83" t="s">
        <v>35</v>
      </c>
      <c r="AH283" s="83" t="s">
        <v>35</v>
      </c>
      <c r="AI283" s="83" t="s">
        <v>35</v>
      </c>
      <c r="AJ283" s="155"/>
      <c r="AK283" s="156"/>
      <c r="AL283" s="215"/>
      <c r="AM283" s="214"/>
      <c r="AN283" s="214"/>
      <c r="AO283" s="214"/>
      <c r="AP283" s="155"/>
      <c r="AQ283" s="216"/>
    </row>
    <row r="284" spans="1:52" s="117" customFormat="1" ht="12" customHeight="1">
      <c r="A284" s="81"/>
      <c r="B284" s="38" t="s">
        <v>306</v>
      </c>
      <c r="C284" s="54" t="s">
        <v>307</v>
      </c>
      <c r="D284" s="82">
        <v>1912</v>
      </c>
      <c r="E284" s="85">
        <f t="shared" si="141"/>
        <v>98.001025115325476</v>
      </c>
      <c r="F284" s="83">
        <v>9</v>
      </c>
      <c r="G284" s="85">
        <f t="shared" si="142"/>
        <v>225</v>
      </c>
      <c r="H284" s="83">
        <v>6</v>
      </c>
      <c r="I284" s="85">
        <f t="shared" si="143"/>
        <v>600</v>
      </c>
      <c r="J284" s="83">
        <f t="shared" si="144"/>
        <v>1903</v>
      </c>
      <c r="K284" s="85">
        <f t="shared" si="145"/>
        <v>97.740112994350284</v>
      </c>
      <c r="L284" s="116">
        <v>0</v>
      </c>
      <c r="M284" s="83" t="s">
        <v>35</v>
      </c>
      <c r="N284" s="83">
        <v>119</v>
      </c>
      <c r="O284" s="251">
        <f t="shared" si="154"/>
        <v>175</v>
      </c>
      <c r="P284" s="83">
        <f t="shared" si="151"/>
        <v>119</v>
      </c>
      <c r="Q284" s="85">
        <f t="shared" si="150"/>
        <v>175</v>
      </c>
      <c r="R284" s="83">
        <f t="shared" si="152"/>
        <v>2022</v>
      </c>
      <c r="S284" s="85">
        <f t="shared" si="146"/>
        <v>100.34739454094293</v>
      </c>
      <c r="T284" s="83">
        <v>2022</v>
      </c>
      <c r="U284" s="85">
        <f t="shared" si="147"/>
        <v>100.34739454094293</v>
      </c>
      <c r="V284" s="83">
        <v>116</v>
      </c>
      <c r="W284" s="85">
        <f t="shared" si="148"/>
        <v>92.800000000000011</v>
      </c>
      <c r="X284" s="83">
        <f t="shared" si="149"/>
        <v>0</v>
      </c>
      <c r="Y284" s="116">
        <v>0</v>
      </c>
      <c r="Z284" s="116" t="s">
        <v>141</v>
      </c>
      <c r="AA284" s="116" t="s">
        <v>141</v>
      </c>
      <c r="AB284" s="116" t="s">
        <v>141</v>
      </c>
      <c r="AC284" s="83" t="s">
        <v>35</v>
      </c>
      <c r="AD284" s="83" t="s">
        <v>35</v>
      </c>
      <c r="AE284" s="83" t="s">
        <v>35</v>
      </c>
      <c r="AF284" s="83" t="s">
        <v>35</v>
      </c>
      <c r="AG284" s="83" t="s">
        <v>35</v>
      </c>
      <c r="AH284" s="83" t="s">
        <v>35</v>
      </c>
      <c r="AI284" s="83" t="s">
        <v>35</v>
      </c>
      <c r="AJ284" s="155"/>
      <c r="AK284" s="156"/>
      <c r="AL284" s="215"/>
      <c r="AM284" s="214"/>
      <c r="AN284" s="214"/>
      <c r="AO284" s="214"/>
      <c r="AP284" s="155"/>
      <c r="AQ284" s="216"/>
    </row>
    <row r="285" spans="1:52" s="238" customFormat="1" ht="12" customHeight="1">
      <c r="A285" s="237"/>
      <c r="B285" s="39" t="s">
        <v>308</v>
      </c>
      <c r="C285" s="56" t="s">
        <v>309</v>
      </c>
      <c r="D285" s="118">
        <v>2138</v>
      </c>
      <c r="E285" s="120">
        <f t="shared" si="141"/>
        <v>98.344066237350503</v>
      </c>
      <c r="F285" s="106">
        <v>9</v>
      </c>
      <c r="G285" s="120">
        <f t="shared" si="142"/>
        <v>225</v>
      </c>
      <c r="H285" s="106">
        <v>6</v>
      </c>
      <c r="I285" s="120">
        <f t="shared" si="143"/>
        <v>600</v>
      </c>
      <c r="J285" s="106">
        <f t="shared" si="144"/>
        <v>2129</v>
      </c>
      <c r="K285" s="120">
        <f t="shared" si="145"/>
        <v>98.110599078341011</v>
      </c>
      <c r="L285" s="122">
        <v>34</v>
      </c>
      <c r="M285" s="120" t="s">
        <v>40</v>
      </c>
      <c r="N285" s="122">
        <v>17</v>
      </c>
      <c r="O285" s="120" t="s">
        <v>40</v>
      </c>
      <c r="P285" s="106">
        <f t="shared" si="151"/>
        <v>-17</v>
      </c>
      <c r="Q285" s="120">
        <v>0</v>
      </c>
      <c r="R285" s="106">
        <f t="shared" si="152"/>
        <v>2112</v>
      </c>
      <c r="S285" s="120">
        <f t="shared" si="146"/>
        <v>104.34782608695652</v>
      </c>
      <c r="T285" s="106">
        <v>2112</v>
      </c>
      <c r="U285" s="120">
        <f t="shared" si="147"/>
        <v>104.34782608695652</v>
      </c>
      <c r="V285" s="106">
        <v>114</v>
      </c>
      <c r="W285" s="120">
        <f t="shared" si="148"/>
        <v>85.714285714285708</v>
      </c>
      <c r="X285" s="106">
        <f>+R285-T285</f>
        <v>0</v>
      </c>
      <c r="Y285" s="122">
        <v>0</v>
      </c>
      <c r="Z285" s="122" t="s">
        <v>141</v>
      </c>
      <c r="AA285" s="122" t="s">
        <v>141</v>
      </c>
      <c r="AB285" s="122" t="s">
        <v>141</v>
      </c>
      <c r="AC285" s="106" t="s">
        <v>35</v>
      </c>
      <c r="AD285" s="106" t="s">
        <v>35</v>
      </c>
      <c r="AE285" s="106" t="s">
        <v>35</v>
      </c>
      <c r="AF285" s="106" t="s">
        <v>35</v>
      </c>
      <c r="AG285" s="106" t="s">
        <v>35</v>
      </c>
      <c r="AH285" s="106" t="s">
        <v>35</v>
      </c>
      <c r="AI285" s="106" t="s">
        <v>35</v>
      </c>
      <c r="AJ285" s="162"/>
      <c r="AK285" s="182"/>
      <c r="AL285" s="242"/>
      <c r="AM285" s="241"/>
      <c r="AN285" s="241"/>
      <c r="AO285" s="241"/>
      <c r="AP285" s="162"/>
      <c r="AQ285" s="243"/>
    </row>
    <row r="286" spans="1:52" ht="12" customHeight="1">
      <c r="A286" s="263"/>
      <c r="B286" s="38" t="s">
        <v>314</v>
      </c>
      <c r="C286" s="54" t="s">
        <v>315</v>
      </c>
      <c r="D286" s="72">
        <v>2024</v>
      </c>
      <c r="E286" s="89">
        <f t="shared" si="141"/>
        <v>97.401347449470649</v>
      </c>
      <c r="F286" s="83">
        <v>24</v>
      </c>
      <c r="G286" s="89">
        <f t="shared" si="142"/>
        <v>266.66666666666663</v>
      </c>
      <c r="H286" s="75">
        <v>21</v>
      </c>
      <c r="I286" s="89">
        <f>H286/H274*100</f>
        <v>350</v>
      </c>
      <c r="J286" s="75">
        <f t="shared" si="144"/>
        <v>2000</v>
      </c>
      <c r="K286" s="89">
        <f t="shared" si="145"/>
        <v>96.66505558240695</v>
      </c>
      <c r="L286" s="78">
        <v>0</v>
      </c>
      <c r="M286" s="78">
        <v>0</v>
      </c>
      <c r="N286" s="78">
        <v>51</v>
      </c>
      <c r="O286" s="75" t="s">
        <v>316</v>
      </c>
      <c r="P286" s="75">
        <f>N286-L286</f>
        <v>51</v>
      </c>
      <c r="Q286" s="85">
        <f t="shared" si="150"/>
        <v>-18.345323741007196</v>
      </c>
      <c r="R286" s="75">
        <f t="shared" si="152"/>
        <v>2051</v>
      </c>
      <c r="S286" s="89">
        <f t="shared" si="146"/>
        <v>114.51702959240649</v>
      </c>
      <c r="T286" s="75">
        <v>2050</v>
      </c>
      <c r="U286" s="89">
        <f t="shared" si="147"/>
        <v>114.46119486320492</v>
      </c>
      <c r="V286" s="75">
        <v>103</v>
      </c>
      <c r="W286" s="89">
        <f t="shared" si="148"/>
        <v>135.5263157894737</v>
      </c>
      <c r="X286" s="75">
        <f t="shared" ref="X286:X290" si="155">R286-T286</f>
        <v>1</v>
      </c>
      <c r="Y286" s="78">
        <v>0</v>
      </c>
      <c r="Z286" s="78">
        <v>1</v>
      </c>
      <c r="AA286" s="78">
        <v>0</v>
      </c>
      <c r="AB286" s="78">
        <v>0</v>
      </c>
      <c r="AC286" s="75" t="s">
        <v>35</v>
      </c>
      <c r="AD286" s="89" t="s">
        <v>35</v>
      </c>
      <c r="AE286" s="89" t="s">
        <v>35</v>
      </c>
      <c r="AF286" s="89" t="s">
        <v>35</v>
      </c>
      <c r="AG286" s="89" t="s">
        <v>35</v>
      </c>
      <c r="AH286" s="89" t="s">
        <v>35</v>
      </c>
      <c r="AI286" s="89" t="s">
        <v>35</v>
      </c>
      <c r="AJ286" s="214"/>
      <c r="AK286" s="231"/>
      <c r="AL286" s="172"/>
      <c r="AM286" s="231"/>
      <c r="AN286" s="110"/>
      <c r="AO286" s="231"/>
      <c r="AP286" s="214"/>
      <c r="AQ286" s="177"/>
      <c r="AR286" s="178"/>
    </row>
    <row r="287" spans="1:52" s="84" customFormat="1" ht="12" customHeight="1">
      <c r="A287" s="264"/>
      <c r="B287" s="38" t="s">
        <v>317</v>
      </c>
      <c r="C287" s="54" t="s">
        <v>318</v>
      </c>
      <c r="D287" s="82">
        <v>2020</v>
      </c>
      <c r="E287" s="85">
        <f t="shared" si="141"/>
        <v>100.39761431411532</v>
      </c>
      <c r="F287" s="83">
        <v>23</v>
      </c>
      <c r="G287" s="85">
        <f t="shared" si="142"/>
        <v>255.55555555555554</v>
      </c>
      <c r="H287" s="83">
        <v>20</v>
      </c>
      <c r="I287" s="85">
        <f t="shared" ref="I287:I297" si="156">H287/H275*100</f>
        <v>333.33333333333337</v>
      </c>
      <c r="J287" s="83">
        <f t="shared" si="144"/>
        <v>1997</v>
      </c>
      <c r="K287" s="85">
        <f t="shared" si="145"/>
        <v>99.700449326010983</v>
      </c>
      <c r="L287" s="116">
        <v>0</v>
      </c>
      <c r="M287" s="116">
        <v>0</v>
      </c>
      <c r="N287" s="116">
        <v>68</v>
      </c>
      <c r="O287" s="251">
        <f t="shared" ref="O287:Q302" si="157">N287/N275*100</f>
        <v>133.33333333333331</v>
      </c>
      <c r="P287" s="83">
        <f t="shared" si="151"/>
        <v>68</v>
      </c>
      <c r="Q287" s="85">
        <f t="shared" si="150"/>
        <v>-107.93650793650794</v>
      </c>
      <c r="R287" s="83">
        <f t="shared" si="152"/>
        <v>2065</v>
      </c>
      <c r="S287" s="85">
        <f t="shared" si="146"/>
        <v>106.44329896907216</v>
      </c>
      <c r="T287" s="83">
        <v>2064</v>
      </c>
      <c r="U287" s="85">
        <f t="shared" si="147"/>
        <v>106.39175257731959</v>
      </c>
      <c r="V287" s="83">
        <v>86</v>
      </c>
      <c r="W287" s="85">
        <f t="shared" si="148"/>
        <v>111.68831168831169</v>
      </c>
      <c r="X287" s="83">
        <f t="shared" si="155"/>
        <v>1</v>
      </c>
      <c r="Y287" s="116">
        <v>0</v>
      </c>
      <c r="Z287" s="116">
        <v>1</v>
      </c>
      <c r="AA287" s="116" t="s">
        <v>141</v>
      </c>
      <c r="AB287" s="116">
        <v>0</v>
      </c>
      <c r="AC287" s="83" t="s">
        <v>35</v>
      </c>
      <c r="AD287" s="85" t="s">
        <v>35</v>
      </c>
      <c r="AE287" s="85" t="s">
        <v>35</v>
      </c>
      <c r="AF287" s="85" t="s">
        <v>35</v>
      </c>
      <c r="AG287" s="85" t="s">
        <v>35</v>
      </c>
      <c r="AH287" s="85" t="s">
        <v>35</v>
      </c>
      <c r="AI287" s="85" t="s">
        <v>35</v>
      </c>
      <c r="AJ287" s="214"/>
      <c r="AK287" s="234"/>
      <c r="AL287" s="215"/>
      <c r="AM287" s="234"/>
      <c r="AN287" s="214"/>
      <c r="AO287" s="213"/>
      <c r="AP287" s="214"/>
      <c r="AQ287" s="268"/>
      <c r="AR287" s="265"/>
      <c r="AS287" s="117"/>
      <c r="AT287" s="117"/>
      <c r="AU287" s="117"/>
      <c r="AV287" s="117"/>
      <c r="AW287" s="117"/>
      <c r="AX287" s="117"/>
      <c r="AY287" s="117"/>
      <c r="AZ287" s="117"/>
    </row>
    <row r="288" spans="1:52" s="84" customFormat="1" ht="12" customHeight="1">
      <c r="A288" s="264"/>
      <c r="B288" s="38" t="s">
        <v>319</v>
      </c>
      <c r="C288" s="54" t="s">
        <v>3</v>
      </c>
      <c r="D288" s="82">
        <v>1798</v>
      </c>
      <c r="E288" s="85">
        <f t="shared" si="141"/>
        <v>95.031712473572938</v>
      </c>
      <c r="F288" s="83">
        <v>22</v>
      </c>
      <c r="G288" s="85">
        <f t="shared" si="142"/>
        <v>244.44444444444446</v>
      </c>
      <c r="H288" s="83">
        <v>19</v>
      </c>
      <c r="I288" s="85">
        <f t="shared" si="156"/>
        <v>316.66666666666663</v>
      </c>
      <c r="J288" s="83">
        <f t="shared" si="144"/>
        <v>1776</v>
      </c>
      <c r="K288" s="85">
        <f t="shared" si="145"/>
        <v>94.317578332448221</v>
      </c>
      <c r="L288" s="83">
        <v>52</v>
      </c>
      <c r="M288" s="116">
        <v>0</v>
      </c>
      <c r="N288" s="116">
        <v>51</v>
      </c>
      <c r="O288" s="251">
        <f t="shared" si="157"/>
        <v>30</v>
      </c>
      <c r="P288" s="83">
        <f t="shared" si="151"/>
        <v>-1</v>
      </c>
      <c r="Q288" s="85">
        <f t="shared" si="150"/>
        <v>-0.58823529411764708</v>
      </c>
      <c r="R288" s="83">
        <f t="shared" si="152"/>
        <v>1775</v>
      </c>
      <c r="S288" s="85">
        <f t="shared" si="146"/>
        <v>86.458840720896248</v>
      </c>
      <c r="T288" s="83">
        <v>1774</v>
      </c>
      <c r="U288" s="85">
        <f t="shared" si="147"/>
        <v>86.410131514856303</v>
      </c>
      <c r="V288" s="83">
        <v>88</v>
      </c>
      <c r="W288" s="85">
        <f t="shared" si="148"/>
        <v>110.00000000000001</v>
      </c>
      <c r="X288" s="83">
        <f t="shared" si="155"/>
        <v>1</v>
      </c>
      <c r="Y288" s="116">
        <v>0</v>
      </c>
      <c r="Z288" s="116">
        <v>1</v>
      </c>
      <c r="AA288" s="116" t="s">
        <v>141</v>
      </c>
      <c r="AB288" s="116">
        <v>0</v>
      </c>
      <c r="AC288" s="83" t="s">
        <v>35</v>
      </c>
      <c r="AD288" s="85" t="s">
        <v>35</v>
      </c>
      <c r="AE288" s="85" t="s">
        <v>35</v>
      </c>
      <c r="AF288" s="85" t="s">
        <v>35</v>
      </c>
      <c r="AG288" s="85" t="s">
        <v>35</v>
      </c>
      <c r="AH288" s="85" t="s">
        <v>35</v>
      </c>
      <c r="AI288" s="85" t="s">
        <v>35</v>
      </c>
      <c r="AJ288" s="214"/>
      <c r="AK288" s="234"/>
      <c r="AL288" s="215"/>
      <c r="AM288" s="234"/>
      <c r="AN288" s="214"/>
      <c r="AO288" s="213"/>
      <c r="AP288" s="214"/>
      <c r="AQ288" s="268"/>
      <c r="AR288" s="117"/>
      <c r="AS288" s="117"/>
      <c r="AT288" s="117"/>
      <c r="AU288" s="117"/>
      <c r="AV288" s="117"/>
      <c r="AW288" s="117"/>
      <c r="AX288" s="117"/>
      <c r="AY288" s="117"/>
      <c r="AZ288" s="117"/>
    </row>
    <row r="289" spans="1:52" s="84" customFormat="1" ht="12" customHeight="1">
      <c r="A289" s="264"/>
      <c r="B289" s="38" t="s">
        <v>320</v>
      </c>
      <c r="C289" s="54" t="s">
        <v>321</v>
      </c>
      <c r="D289" s="82">
        <v>1898</v>
      </c>
      <c r="E289" s="85">
        <f t="shared" si="141"/>
        <v>101.87869028448739</v>
      </c>
      <c r="F289" s="83">
        <v>22</v>
      </c>
      <c r="G289" s="85">
        <f t="shared" si="142"/>
        <v>244.44444444444446</v>
      </c>
      <c r="H289" s="83">
        <v>19</v>
      </c>
      <c r="I289" s="85">
        <f t="shared" si="156"/>
        <v>316.66666666666663</v>
      </c>
      <c r="J289" s="83">
        <f t="shared" si="144"/>
        <v>1876</v>
      </c>
      <c r="K289" s="85">
        <f t="shared" si="145"/>
        <v>101.1866235167206</v>
      </c>
      <c r="L289" s="83" t="s">
        <v>316</v>
      </c>
      <c r="M289" s="83" t="s">
        <v>316</v>
      </c>
      <c r="N289" s="116">
        <v>152</v>
      </c>
      <c r="O289" s="251">
        <f t="shared" si="157"/>
        <v>89.411764705882362</v>
      </c>
      <c r="P289" s="83">
        <v>152</v>
      </c>
      <c r="Q289" s="85">
        <f t="shared" si="150"/>
        <v>89.411764705882362</v>
      </c>
      <c r="R289" s="83">
        <f t="shared" si="152"/>
        <v>2028</v>
      </c>
      <c r="S289" s="85">
        <f t="shared" si="146"/>
        <v>100.19762845849802</v>
      </c>
      <c r="T289" s="83">
        <v>2027</v>
      </c>
      <c r="U289" s="85">
        <f t="shared" si="147"/>
        <v>100.14822134387352</v>
      </c>
      <c r="V289" s="83">
        <v>101</v>
      </c>
      <c r="W289" s="85">
        <f t="shared" si="148"/>
        <v>107.44680851063831</v>
      </c>
      <c r="X289" s="83">
        <f t="shared" si="155"/>
        <v>1</v>
      </c>
      <c r="Y289" s="116">
        <v>0</v>
      </c>
      <c r="Z289" s="116">
        <v>1</v>
      </c>
      <c r="AA289" s="116" t="s">
        <v>141</v>
      </c>
      <c r="AB289" s="116" t="s">
        <v>141</v>
      </c>
      <c r="AC289" s="83" t="s">
        <v>35</v>
      </c>
      <c r="AD289" s="85" t="s">
        <v>35</v>
      </c>
      <c r="AE289" s="85" t="s">
        <v>35</v>
      </c>
      <c r="AF289" s="85" t="s">
        <v>35</v>
      </c>
      <c r="AG289" s="85" t="s">
        <v>35</v>
      </c>
      <c r="AH289" s="85" t="s">
        <v>35</v>
      </c>
      <c r="AI289" s="85" t="s">
        <v>35</v>
      </c>
      <c r="AJ289" s="155"/>
      <c r="AK289" s="234"/>
      <c r="AL289" s="214"/>
      <c r="AM289" s="234"/>
      <c r="AN289" s="214"/>
      <c r="AO289" s="213"/>
      <c r="AP289" s="214"/>
      <c r="AQ289" s="268"/>
      <c r="AR289" s="117"/>
      <c r="AS289" s="117"/>
      <c r="AT289" s="117"/>
      <c r="AU289" s="117"/>
      <c r="AV289" s="117"/>
      <c r="AW289" s="117"/>
      <c r="AX289" s="117"/>
      <c r="AY289" s="117"/>
      <c r="AZ289" s="117"/>
    </row>
    <row r="290" spans="1:52" s="84" customFormat="1" ht="12" customHeight="1">
      <c r="A290" s="264"/>
      <c r="B290" s="38" t="s">
        <v>322</v>
      </c>
      <c r="C290" s="54" t="s">
        <v>323</v>
      </c>
      <c r="D290" s="82">
        <v>1766</v>
      </c>
      <c r="E290" s="85">
        <f t="shared" si="141"/>
        <v>99.102132435465776</v>
      </c>
      <c r="F290" s="83">
        <v>21</v>
      </c>
      <c r="G290" s="85">
        <f t="shared" si="142"/>
        <v>233.33333333333334</v>
      </c>
      <c r="H290" s="83">
        <v>18</v>
      </c>
      <c r="I290" s="85">
        <f t="shared" si="156"/>
        <v>300</v>
      </c>
      <c r="J290" s="83">
        <f t="shared" si="144"/>
        <v>1745</v>
      </c>
      <c r="K290" s="85">
        <f t="shared" si="145"/>
        <v>98.420755781161873</v>
      </c>
      <c r="L290" s="83">
        <v>34</v>
      </c>
      <c r="M290" s="83" t="s">
        <v>35</v>
      </c>
      <c r="N290" s="116">
        <v>16</v>
      </c>
      <c r="O290" s="251">
        <f t="shared" si="157"/>
        <v>31.372549019607842</v>
      </c>
      <c r="P290" s="83">
        <f t="shared" si="151"/>
        <v>-18</v>
      </c>
      <c r="Q290" s="85">
        <f t="shared" si="150"/>
        <v>-35.294117647058826</v>
      </c>
      <c r="R290" s="83">
        <f t="shared" si="152"/>
        <v>1727</v>
      </c>
      <c r="S290" s="85">
        <f t="shared" si="146"/>
        <v>94.682017543859658</v>
      </c>
      <c r="T290" s="83">
        <v>1726</v>
      </c>
      <c r="U290" s="85">
        <f t="shared" si="147"/>
        <v>94.627192982456137</v>
      </c>
      <c r="V290" s="83">
        <v>81</v>
      </c>
      <c r="W290" s="85">
        <f t="shared" si="148"/>
        <v>85.263157894736835</v>
      </c>
      <c r="X290" s="83">
        <f t="shared" si="155"/>
        <v>1</v>
      </c>
      <c r="Y290" s="116">
        <v>0</v>
      </c>
      <c r="Z290" s="116">
        <v>1</v>
      </c>
      <c r="AA290" s="116" t="s">
        <v>141</v>
      </c>
      <c r="AB290" s="116" t="s">
        <v>141</v>
      </c>
      <c r="AC290" s="83" t="s">
        <v>35</v>
      </c>
      <c r="AD290" s="83" t="s">
        <v>35</v>
      </c>
      <c r="AE290" s="83" t="s">
        <v>35</v>
      </c>
      <c r="AF290" s="83" t="s">
        <v>35</v>
      </c>
      <c r="AG290" s="83" t="s">
        <v>35</v>
      </c>
      <c r="AH290" s="83" t="s">
        <v>35</v>
      </c>
      <c r="AI290" s="83" t="s">
        <v>35</v>
      </c>
      <c r="AJ290" s="155"/>
      <c r="AK290" s="234"/>
      <c r="AL290" s="215"/>
      <c r="AM290" s="234"/>
      <c r="AN290" s="214"/>
      <c r="AO290" s="213"/>
      <c r="AP290" s="214"/>
      <c r="AQ290" s="268"/>
      <c r="AR290" s="117"/>
      <c r="AS290" s="117"/>
      <c r="AT290" s="117"/>
      <c r="AU290" s="117"/>
      <c r="AV290" s="117"/>
      <c r="AW290" s="117"/>
      <c r="AX290" s="117"/>
      <c r="AY290" s="117"/>
      <c r="AZ290" s="117"/>
    </row>
    <row r="291" spans="1:52" s="84" customFormat="1" ht="12" customHeight="1">
      <c r="A291" s="264"/>
      <c r="B291" s="38" t="s">
        <v>324</v>
      </c>
      <c r="C291" s="54" t="s">
        <v>6</v>
      </c>
      <c r="D291" s="82">
        <v>1708</v>
      </c>
      <c r="E291" s="85">
        <f t="shared" si="141"/>
        <v>100.64820271066588</v>
      </c>
      <c r="F291" s="83">
        <v>20</v>
      </c>
      <c r="G291" s="85">
        <f t="shared" si="142"/>
        <v>250</v>
      </c>
      <c r="H291" s="83">
        <v>17</v>
      </c>
      <c r="I291" s="85">
        <f t="shared" si="156"/>
        <v>340</v>
      </c>
      <c r="J291" s="83">
        <f t="shared" si="144"/>
        <v>1688</v>
      </c>
      <c r="K291" s="85">
        <f t="shared" si="145"/>
        <v>99.940793368857314</v>
      </c>
      <c r="L291" s="83" t="s">
        <v>85</v>
      </c>
      <c r="M291" s="83" t="s">
        <v>85</v>
      </c>
      <c r="N291" s="116">
        <v>85</v>
      </c>
      <c r="O291" s="251">
        <f t="shared" si="157"/>
        <v>83.333333333333343</v>
      </c>
      <c r="P291" s="83">
        <f>N291</f>
        <v>85</v>
      </c>
      <c r="Q291" s="85">
        <f t="shared" si="150"/>
        <v>83.333333333333343</v>
      </c>
      <c r="R291" s="83">
        <f t="shared" si="152"/>
        <v>1773</v>
      </c>
      <c r="S291" s="85">
        <f t="shared" si="146"/>
        <v>98.994974874371849</v>
      </c>
      <c r="T291" s="83">
        <v>1772</v>
      </c>
      <c r="U291" s="85">
        <f t="shared" si="147"/>
        <v>98.939140145170299</v>
      </c>
      <c r="V291" s="83">
        <v>92</v>
      </c>
      <c r="W291" s="85">
        <f t="shared" si="148"/>
        <v>95.833333333333343</v>
      </c>
      <c r="X291" s="83">
        <f>R291-T291</f>
        <v>1</v>
      </c>
      <c r="Y291" s="116">
        <v>0</v>
      </c>
      <c r="Z291" s="116">
        <v>1</v>
      </c>
      <c r="AA291" s="116" t="s">
        <v>141</v>
      </c>
      <c r="AB291" s="116" t="s">
        <v>141</v>
      </c>
      <c r="AC291" s="83" t="s">
        <v>35</v>
      </c>
      <c r="AD291" s="83" t="s">
        <v>35</v>
      </c>
      <c r="AE291" s="83" t="s">
        <v>35</v>
      </c>
      <c r="AF291" s="83" t="s">
        <v>35</v>
      </c>
      <c r="AG291" s="83" t="s">
        <v>35</v>
      </c>
      <c r="AH291" s="83" t="s">
        <v>35</v>
      </c>
      <c r="AI291" s="83" t="s">
        <v>35</v>
      </c>
      <c r="AJ291" s="155"/>
      <c r="AK291" s="234"/>
      <c r="AL291" s="215"/>
      <c r="AM291" s="234"/>
      <c r="AN291" s="214"/>
      <c r="AO291" s="213"/>
      <c r="AP291" s="214"/>
      <c r="AQ291" s="268"/>
      <c r="AR291" s="117"/>
      <c r="AS291" s="117"/>
      <c r="AT291" s="117"/>
      <c r="AU291" s="117"/>
      <c r="AV291" s="117"/>
      <c r="AW291" s="117"/>
      <c r="AX291" s="117"/>
      <c r="AY291" s="117"/>
      <c r="AZ291" s="117"/>
    </row>
    <row r="292" spans="1:52" s="84" customFormat="1" ht="12" customHeight="1">
      <c r="A292" s="264"/>
      <c r="B292" s="38" t="s">
        <v>325</v>
      </c>
      <c r="C292" s="54" t="s">
        <v>7</v>
      </c>
      <c r="D292" s="82">
        <v>1837</v>
      </c>
      <c r="E292" s="85">
        <f>D292/D280*100</f>
        <v>98.869752421959106</v>
      </c>
      <c r="F292" s="83">
        <v>22</v>
      </c>
      <c r="G292" s="85">
        <f t="shared" si="142"/>
        <v>244.44444444444446</v>
      </c>
      <c r="H292" s="83">
        <v>19</v>
      </c>
      <c r="I292" s="85">
        <f t="shared" si="156"/>
        <v>316.66666666666663</v>
      </c>
      <c r="J292" s="83">
        <f>D292-F292</f>
        <v>1815</v>
      </c>
      <c r="K292" s="85">
        <f t="shared" si="145"/>
        <v>98.161168199026505</v>
      </c>
      <c r="L292" s="83" t="s">
        <v>35</v>
      </c>
      <c r="M292" s="83" t="s">
        <v>35</v>
      </c>
      <c r="N292" s="116">
        <v>323</v>
      </c>
      <c r="O292" s="251">
        <f t="shared" si="157"/>
        <v>211.11111111111111</v>
      </c>
      <c r="P292" s="83">
        <f>N292</f>
        <v>323</v>
      </c>
      <c r="Q292" s="85">
        <f t="shared" si="150"/>
        <v>211.11111111111111</v>
      </c>
      <c r="R292" s="83">
        <f t="shared" si="152"/>
        <v>2138</v>
      </c>
      <c r="S292" s="85">
        <f t="shared" si="146"/>
        <v>106.79320679320679</v>
      </c>
      <c r="T292" s="83">
        <v>2137</v>
      </c>
      <c r="U292" s="85">
        <f t="shared" si="147"/>
        <v>106.74325674325675</v>
      </c>
      <c r="V292" s="83">
        <v>133</v>
      </c>
      <c r="W292" s="85">
        <f t="shared" si="148"/>
        <v>108.130081300813</v>
      </c>
      <c r="X292" s="83">
        <f t="shared" ref="X292:X297" si="158">R292-T292</f>
        <v>1</v>
      </c>
      <c r="Y292" s="116">
        <v>0</v>
      </c>
      <c r="Z292" s="116">
        <v>1</v>
      </c>
      <c r="AA292" s="116" t="s">
        <v>141</v>
      </c>
      <c r="AB292" s="116" t="s">
        <v>141</v>
      </c>
      <c r="AC292" s="83" t="s">
        <v>35</v>
      </c>
      <c r="AD292" s="83" t="s">
        <v>35</v>
      </c>
      <c r="AE292" s="83" t="s">
        <v>35</v>
      </c>
      <c r="AF292" s="83" t="s">
        <v>35</v>
      </c>
      <c r="AG292" s="83" t="s">
        <v>35</v>
      </c>
      <c r="AH292" s="83" t="s">
        <v>35</v>
      </c>
      <c r="AI292" s="83" t="s">
        <v>35</v>
      </c>
      <c r="AJ292" s="155"/>
      <c r="AK292" s="234"/>
      <c r="AL292" s="215"/>
      <c r="AM292" s="234"/>
      <c r="AN292" s="214"/>
      <c r="AO292" s="213"/>
      <c r="AP292" s="214"/>
      <c r="AQ292" s="268"/>
      <c r="AR292" s="117"/>
      <c r="AS292" s="117"/>
      <c r="AT292" s="117"/>
      <c r="AU292" s="117"/>
      <c r="AV292" s="117"/>
      <c r="AW292" s="117"/>
      <c r="AX292" s="117"/>
      <c r="AY292" s="117"/>
      <c r="AZ292" s="117"/>
    </row>
    <row r="293" spans="1:52" s="84" customFormat="1" ht="12" customHeight="1">
      <c r="A293" s="264"/>
      <c r="B293" s="38" t="s">
        <v>326</v>
      </c>
      <c r="C293" s="54" t="s">
        <v>8</v>
      </c>
      <c r="D293" s="82">
        <v>1822</v>
      </c>
      <c r="E293" s="85">
        <f>D293/D281*100</f>
        <v>100.38567493112949</v>
      </c>
      <c r="F293" s="83">
        <v>21</v>
      </c>
      <c r="G293" s="85">
        <f t="shared" si="142"/>
        <v>233.33333333333334</v>
      </c>
      <c r="H293" s="83">
        <v>18</v>
      </c>
      <c r="I293" s="85">
        <f t="shared" si="156"/>
        <v>300</v>
      </c>
      <c r="J293" s="83">
        <f t="shared" ref="J293:J303" si="159">D293-F293</f>
        <v>1801</v>
      </c>
      <c r="K293" s="85">
        <f t="shared" si="145"/>
        <v>99.723145071982273</v>
      </c>
      <c r="L293" s="83" t="s">
        <v>35</v>
      </c>
      <c r="M293" s="83" t="s">
        <v>35</v>
      </c>
      <c r="N293" s="116">
        <v>255</v>
      </c>
      <c r="O293" s="251">
        <f t="shared" si="157"/>
        <v>166.66666666666669</v>
      </c>
      <c r="P293" s="83">
        <f>N293</f>
        <v>255</v>
      </c>
      <c r="Q293" s="85">
        <f t="shared" si="150"/>
        <v>166.66666666666669</v>
      </c>
      <c r="R293" s="83">
        <f t="shared" si="152"/>
        <v>2056</v>
      </c>
      <c r="S293" s="85">
        <f t="shared" si="146"/>
        <v>104.951505870342</v>
      </c>
      <c r="T293" s="83">
        <v>2055</v>
      </c>
      <c r="U293" s="85">
        <f t="shared" si="147"/>
        <v>104.90045941807044</v>
      </c>
      <c r="V293" s="83">
        <v>156</v>
      </c>
      <c r="W293" s="85">
        <f t="shared" si="148"/>
        <v>134.48275862068965</v>
      </c>
      <c r="X293" s="83">
        <f t="shared" si="158"/>
        <v>1</v>
      </c>
      <c r="Y293" s="116">
        <v>0</v>
      </c>
      <c r="Z293" s="116">
        <v>1</v>
      </c>
      <c r="AA293" s="116" t="s">
        <v>141</v>
      </c>
      <c r="AB293" s="116" t="s">
        <v>141</v>
      </c>
      <c r="AC293" s="83" t="s">
        <v>35</v>
      </c>
      <c r="AD293" s="83" t="s">
        <v>35</v>
      </c>
      <c r="AE293" s="83" t="s">
        <v>35</v>
      </c>
      <c r="AF293" s="83" t="s">
        <v>35</v>
      </c>
      <c r="AG293" s="83" t="s">
        <v>35</v>
      </c>
      <c r="AH293" s="83" t="s">
        <v>35</v>
      </c>
      <c r="AI293" s="83" t="s">
        <v>35</v>
      </c>
      <c r="AJ293" s="155"/>
      <c r="AK293" s="234"/>
      <c r="AL293" s="215"/>
      <c r="AM293" s="234"/>
      <c r="AN293" s="214"/>
      <c r="AO293" s="213"/>
      <c r="AP293" s="214"/>
      <c r="AQ293" s="268"/>
      <c r="AR293" s="117"/>
      <c r="AS293" s="117"/>
      <c r="AT293" s="117"/>
      <c r="AU293" s="117"/>
      <c r="AV293" s="117"/>
      <c r="AW293" s="117"/>
      <c r="AX293" s="117"/>
      <c r="AY293" s="117"/>
      <c r="AZ293" s="117"/>
    </row>
    <row r="294" spans="1:52" s="84" customFormat="1" ht="12" customHeight="1">
      <c r="A294" s="264"/>
      <c r="B294" s="38" t="s">
        <v>327</v>
      </c>
      <c r="C294" s="54" t="s">
        <v>9</v>
      </c>
      <c r="D294" s="82">
        <v>1913</v>
      </c>
      <c r="E294" s="85">
        <f>D294/D282*100</f>
        <v>101.32415254237289</v>
      </c>
      <c r="F294" s="83">
        <v>22</v>
      </c>
      <c r="G294" s="85">
        <f t="shared" si="142"/>
        <v>244.44444444444446</v>
      </c>
      <c r="H294" s="83">
        <v>19</v>
      </c>
      <c r="I294" s="85">
        <f t="shared" si="156"/>
        <v>316.66666666666663</v>
      </c>
      <c r="J294" s="83">
        <f t="shared" si="159"/>
        <v>1891</v>
      </c>
      <c r="K294" s="85">
        <f t="shared" si="145"/>
        <v>100.63863757317722</v>
      </c>
      <c r="L294" s="83" t="s">
        <v>35</v>
      </c>
      <c r="M294" s="83" t="s">
        <v>35</v>
      </c>
      <c r="N294" s="116">
        <v>153</v>
      </c>
      <c r="O294" s="251">
        <f t="shared" si="157"/>
        <v>112.5</v>
      </c>
      <c r="P294" s="83">
        <f>N294</f>
        <v>153</v>
      </c>
      <c r="Q294" s="85">
        <f t="shared" si="150"/>
        <v>112.5</v>
      </c>
      <c r="R294" s="83">
        <f t="shared" si="152"/>
        <v>2044</v>
      </c>
      <c r="S294" s="85">
        <f t="shared" si="146"/>
        <v>101.43920595533498</v>
      </c>
      <c r="T294" s="83">
        <v>2043</v>
      </c>
      <c r="U294" s="85">
        <f t="shared" si="147"/>
        <v>101.38957816377172</v>
      </c>
      <c r="V294" s="83">
        <v>138</v>
      </c>
      <c r="W294" s="85">
        <f t="shared" si="148"/>
        <v>100</v>
      </c>
      <c r="X294" s="83">
        <f t="shared" si="158"/>
        <v>1</v>
      </c>
      <c r="Y294" s="116">
        <v>0</v>
      </c>
      <c r="Z294" s="116">
        <v>1</v>
      </c>
      <c r="AA294" s="116" t="s">
        <v>141</v>
      </c>
      <c r="AB294" s="116" t="s">
        <v>141</v>
      </c>
      <c r="AC294" s="83" t="s">
        <v>35</v>
      </c>
      <c r="AD294" s="83" t="s">
        <v>35</v>
      </c>
      <c r="AE294" s="83" t="s">
        <v>35</v>
      </c>
      <c r="AF294" s="83" t="s">
        <v>35</v>
      </c>
      <c r="AG294" s="83" t="s">
        <v>35</v>
      </c>
      <c r="AH294" s="83" t="s">
        <v>35</v>
      </c>
      <c r="AI294" s="83" t="s">
        <v>35</v>
      </c>
      <c r="AJ294" s="155"/>
      <c r="AK294" s="234"/>
      <c r="AL294" s="215"/>
      <c r="AM294" s="234"/>
      <c r="AN294" s="214"/>
      <c r="AO294" s="214"/>
      <c r="AP294" s="214"/>
      <c r="AQ294" s="268"/>
      <c r="AR294" s="117"/>
      <c r="AS294" s="117"/>
      <c r="AT294" s="117"/>
      <c r="AU294" s="117"/>
      <c r="AV294" s="117"/>
      <c r="AW294" s="117"/>
      <c r="AX294" s="117"/>
      <c r="AY294" s="117"/>
      <c r="AZ294" s="117"/>
    </row>
    <row r="295" spans="1:52" s="84" customFormat="1" ht="12" customHeight="1">
      <c r="A295" s="264"/>
      <c r="B295" s="38" t="s">
        <v>328</v>
      </c>
      <c r="C295" s="54" t="s">
        <v>329</v>
      </c>
      <c r="D295" s="82">
        <v>1944</v>
      </c>
      <c r="E295" s="85">
        <f t="shared" ref="E295:E303" si="160">D295/D283*100</f>
        <v>96.812749003984067</v>
      </c>
      <c r="F295" s="83">
        <v>23</v>
      </c>
      <c r="G295" s="85">
        <f t="shared" si="142"/>
        <v>255.55555555555554</v>
      </c>
      <c r="H295" s="83">
        <v>20</v>
      </c>
      <c r="I295" s="85">
        <f t="shared" si="156"/>
        <v>333.33333333333337</v>
      </c>
      <c r="J295" s="83">
        <f t="shared" si="159"/>
        <v>1921</v>
      </c>
      <c r="K295" s="85">
        <f t="shared" si="145"/>
        <v>96.09804902451225</v>
      </c>
      <c r="L295" s="83">
        <v>35</v>
      </c>
      <c r="M295" s="83" t="s">
        <v>35</v>
      </c>
      <c r="N295" s="116">
        <v>0</v>
      </c>
      <c r="O295" s="83" t="s">
        <v>316</v>
      </c>
      <c r="P295" s="83">
        <f t="shared" si="151"/>
        <v>-35</v>
      </c>
      <c r="Q295" s="85">
        <f t="shared" si="150"/>
        <v>-25.735294117647058</v>
      </c>
      <c r="R295" s="83">
        <f t="shared" si="152"/>
        <v>1886</v>
      </c>
      <c r="S295" s="85">
        <f t="shared" si="146"/>
        <v>88.337236533957835</v>
      </c>
      <c r="T295" s="83">
        <v>1885</v>
      </c>
      <c r="U295" s="85">
        <f t="shared" si="147"/>
        <v>88.2903981264637</v>
      </c>
      <c r="V295" s="83">
        <v>126</v>
      </c>
      <c r="W295" s="85">
        <f t="shared" si="148"/>
        <v>88.111888111888121</v>
      </c>
      <c r="X295" s="83">
        <f t="shared" si="158"/>
        <v>1</v>
      </c>
      <c r="Y295" s="116">
        <v>0</v>
      </c>
      <c r="Z295" s="116">
        <v>1</v>
      </c>
      <c r="AA295" s="116" t="s">
        <v>141</v>
      </c>
      <c r="AB295" s="116" t="s">
        <v>141</v>
      </c>
      <c r="AC295" s="83" t="s">
        <v>35</v>
      </c>
      <c r="AD295" s="83" t="s">
        <v>35</v>
      </c>
      <c r="AE295" s="83" t="s">
        <v>35</v>
      </c>
      <c r="AF295" s="83" t="s">
        <v>35</v>
      </c>
      <c r="AG295" s="83" t="s">
        <v>35</v>
      </c>
      <c r="AH295" s="83" t="s">
        <v>35</v>
      </c>
      <c r="AI295" s="83" t="s">
        <v>35</v>
      </c>
      <c r="AJ295" s="269"/>
      <c r="AK295" s="234"/>
      <c r="AL295" s="270"/>
      <c r="AM295" s="234"/>
      <c r="AN295" s="271"/>
      <c r="AO295" s="214"/>
      <c r="AP295" s="271"/>
      <c r="AQ295" s="268"/>
      <c r="AR295" s="117"/>
      <c r="AS295" s="117"/>
      <c r="AT295" s="117"/>
      <c r="AU295" s="117"/>
      <c r="AV295" s="117"/>
      <c r="AW295" s="117"/>
      <c r="AX295" s="117"/>
      <c r="AY295" s="117"/>
      <c r="AZ295" s="117"/>
    </row>
    <row r="296" spans="1:52" s="84" customFormat="1" ht="12.75" customHeight="1">
      <c r="A296" s="264"/>
      <c r="B296" s="38" t="s">
        <v>330</v>
      </c>
      <c r="C296" s="54" t="s">
        <v>331</v>
      </c>
      <c r="D296" s="82">
        <v>1843</v>
      </c>
      <c r="E296" s="85">
        <f t="shared" si="160"/>
        <v>96.391213389121347</v>
      </c>
      <c r="F296" s="83">
        <v>22</v>
      </c>
      <c r="G296" s="85">
        <f t="shared" si="142"/>
        <v>244.44444444444446</v>
      </c>
      <c r="H296" s="83">
        <v>19</v>
      </c>
      <c r="I296" s="85">
        <f t="shared" si="156"/>
        <v>316.66666666666663</v>
      </c>
      <c r="J296" s="83">
        <f t="shared" si="159"/>
        <v>1821</v>
      </c>
      <c r="K296" s="85">
        <f t="shared" si="145"/>
        <v>95.691014188124015</v>
      </c>
      <c r="L296" s="83" t="s">
        <v>35</v>
      </c>
      <c r="M296" s="83" t="s">
        <v>35</v>
      </c>
      <c r="N296" s="116">
        <v>135</v>
      </c>
      <c r="O296" s="251">
        <f t="shared" si="157"/>
        <v>113.4453781512605</v>
      </c>
      <c r="P296" s="83">
        <v>135</v>
      </c>
      <c r="Q296" s="251">
        <f t="shared" si="157"/>
        <v>113.4453781512605</v>
      </c>
      <c r="R296" s="83">
        <f t="shared" si="152"/>
        <v>1956</v>
      </c>
      <c r="S296" s="85">
        <f t="shared" si="146"/>
        <v>96.735905044510389</v>
      </c>
      <c r="T296" s="83">
        <v>1955</v>
      </c>
      <c r="U296" s="85">
        <f t="shared" si="147"/>
        <v>96.686449060336301</v>
      </c>
      <c r="V296" s="83">
        <v>140</v>
      </c>
      <c r="W296" s="85">
        <f t="shared" si="148"/>
        <v>120.68965517241379</v>
      </c>
      <c r="X296" s="83">
        <f t="shared" si="158"/>
        <v>1</v>
      </c>
      <c r="Y296" s="116">
        <v>0</v>
      </c>
      <c r="Z296" s="116">
        <v>1</v>
      </c>
      <c r="AA296" s="116" t="s">
        <v>141</v>
      </c>
      <c r="AB296" s="116" t="s">
        <v>141</v>
      </c>
      <c r="AC296" s="83" t="s">
        <v>35</v>
      </c>
      <c r="AD296" s="83" t="s">
        <v>35</v>
      </c>
      <c r="AE296" s="83" t="s">
        <v>35</v>
      </c>
      <c r="AF296" s="83" t="s">
        <v>35</v>
      </c>
      <c r="AG296" s="83" t="s">
        <v>35</v>
      </c>
      <c r="AH296" s="83" t="s">
        <v>35</v>
      </c>
      <c r="AI296" s="83" t="s">
        <v>35</v>
      </c>
      <c r="AJ296" s="269"/>
      <c r="AK296" s="156"/>
      <c r="AL296" s="270"/>
      <c r="AM296" s="213"/>
      <c r="AN296" s="271"/>
      <c r="AO296" s="214"/>
      <c r="AP296" s="271"/>
      <c r="AQ296" s="268"/>
      <c r="AR296" s="117"/>
      <c r="AS296" s="117"/>
      <c r="AT296" s="117"/>
      <c r="AU296" s="117"/>
      <c r="AV296" s="117"/>
      <c r="AW296" s="117"/>
      <c r="AX296" s="117"/>
      <c r="AY296" s="117"/>
      <c r="AZ296" s="117"/>
    </row>
    <row r="297" spans="1:52" s="267" customFormat="1" ht="12.75" customHeight="1">
      <c r="A297" s="266"/>
      <c r="B297" s="38" t="s">
        <v>332</v>
      </c>
      <c r="C297" s="54" t="s">
        <v>333</v>
      </c>
      <c r="D297" s="82">
        <v>2049</v>
      </c>
      <c r="E297" s="85">
        <f t="shared" si="160"/>
        <v>95.837231057062681</v>
      </c>
      <c r="F297" s="83">
        <v>25</v>
      </c>
      <c r="G297" s="85">
        <f t="shared" si="142"/>
        <v>277.77777777777777</v>
      </c>
      <c r="H297" s="83">
        <v>22</v>
      </c>
      <c r="I297" s="85">
        <f t="shared" si="156"/>
        <v>366.66666666666663</v>
      </c>
      <c r="J297" s="83">
        <f t="shared" si="159"/>
        <v>2024</v>
      </c>
      <c r="K297" s="85">
        <f t="shared" si="145"/>
        <v>95.068107092531704</v>
      </c>
      <c r="L297" s="83">
        <v>35</v>
      </c>
      <c r="M297" s="85">
        <f t="shared" ref="M297" si="161">L297/L285*100</f>
        <v>102.94117647058823</v>
      </c>
      <c r="N297" s="116">
        <v>0</v>
      </c>
      <c r="O297" s="85" t="s">
        <v>316</v>
      </c>
      <c r="P297" s="83">
        <f t="shared" si="151"/>
        <v>-35</v>
      </c>
      <c r="Q297" s="251">
        <f t="shared" si="157"/>
        <v>205.88235294117646</v>
      </c>
      <c r="R297" s="83">
        <f t="shared" si="152"/>
        <v>1989</v>
      </c>
      <c r="S297" s="85">
        <f t="shared" si="146"/>
        <v>94.17613636363636</v>
      </c>
      <c r="T297" s="83">
        <v>1988</v>
      </c>
      <c r="U297" s="85">
        <f t="shared" si="147"/>
        <v>94.128787878787875</v>
      </c>
      <c r="V297" s="83">
        <v>122</v>
      </c>
      <c r="W297" s="85">
        <f t="shared" si="148"/>
        <v>107.01754385964912</v>
      </c>
      <c r="X297" s="83">
        <f t="shared" si="158"/>
        <v>1</v>
      </c>
      <c r="Y297" s="116">
        <v>0</v>
      </c>
      <c r="Z297" s="116">
        <v>1</v>
      </c>
      <c r="AA297" s="116" t="s">
        <v>141</v>
      </c>
      <c r="AB297" s="116" t="s">
        <v>141</v>
      </c>
      <c r="AC297" s="83" t="s">
        <v>35</v>
      </c>
      <c r="AD297" s="83" t="s">
        <v>35</v>
      </c>
      <c r="AE297" s="83" t="s">
        <v>35</v>
      </c>
      <c r="AF297" s="83" t="s">
        <v>35</v>
      </c>
      <c r="AG297" s="83" t="s">
        <v>35</v>
      </c>
      <c r="AH297" s="83" t="s">
        <v>35</v>
      </c>
      <c r="AI297" s="83" t="s">
        <v>35</v>
      </c>
      <c r="AJ297" s="155"/>
      <c r="AK297" s="156"/>
      <c r="AL297" s="214"/>
      <c r="AM297" s="156"/>
      <c r="AN297" s="214"/>
      <c r="AO297" s="214"/>
      <c r="AP297" s="214"/>
      <c r="AQ297" s="268"/>
      <c r="AR297" s="238"/>
      <c r="AS297" s="238"/>
      <c r="AT297" s="238"/>
      <c r="AU297" s="238"/>
      <c r="AV297" s="238"/>
      <c r="AW297" s="238"/>
      <c r="AX297" s="238"/>
      <c r="AY297" s="238"/>
      <c r="AZ297" s="238"/>
    </row>
    <row r="298" spans="1:52" ht="12" customHeight="1">
      <c r="A298" s="263"/>
      <c r="B298" s="37" t="s">
        <v>334</v>
      </c>
      <c r="C298" s="55" t="s">
        <v>335</v>
      </c>
      <c r="D298" s="74">
        <v>1998</v>
      </c>
      <c r="E298" s="95">
        <f t="shared" si="160"/>
        <v>98.715415019762844</v>
      </c>
      <c r="F298" s="108">
        <v>18</v>
      </c>
      <c r="G298" s="95">
        <f t="shared" ref="G298:G309" si="162">F298/F286*100</f>
        <v>75</v>
      </c>
      <c r="H298" s="77">
        <v>15</v>
      </c>
      <c r="I298" s="95">
        <f>H298/H286*100</f>
        <v>71.428571428571431</v>
      </c>
      <c r="J298" s="77">
        <f t="shared" si="159"/>
        <v>1980</v>
      </c>
      <c r="K298" s="95">
        <f t="shared" ref="K298:K309" si="163">J298/J286*100</f>
        <v>99</v>
      </c>
      <c r="L298" s="80">
        <v>0</v>
      </c>
      <c r="M298" s="80">
        <v>0</v>
      </c>
      <c r="N298" s="80">
        <v>0</v>
      </c>
      <c r="O298" s="80">
        <v>0</v>
      </c>
      <c r="P298" s="77">
        <f>N298-L298</f>
        <v>0</v>
      </c>
      <c r="Q298" s="121">
        <f t="shared" si="157"/>
        <v>0</v>
      </c>
      <c r="R298" s="77">
        <f t="shared" ref="R298:R309" si="164">J298+P298</f>
        <v>1980</v>
      </c>
      <c r="S298" s="95">
        <f t="shared" ref="S298:S309" si="165">R298/R286*100</f>
        <v>96.538274012676737</v>
      </c>
      <c r="T298" s="77">
        <v>1979</v>
      </c>
      <c r="U298" s="95">
        <f t="shared" ref="U298:U309" si="166">T298/T286*100</f>
        <v>96.536585365853654</v>
      </c>
      <c r="V298" s="77">
        <v>124</v>
      </c>
      <c r="W298" s="95">
        <f t="shared" ref="W298:AA309" si="167">V298/V286*100</f>
        <v>120.3883495145631</v>
      </c>
      <c r="X298" s="77">
        <f>R298-T298</f>
        <v>1</v>
      </c>
      <c r="Y298" s="95">
        <f t="shared" si="167"/>
        <v>100</v>
      </c>
      <c r="Z298" s="80">
        <v>1</v>
      </c>
      <c r="AA298" s="95">
        <f t="shared" si="167"/>
        <v>100</v>
      </c>
      <c r="AB298" s="80">
        <v>0</v>
      </c>
      <c r="AC298" s="77" t="s">
        <v>35</v>
      </c>
      <c r="AD298" s="95" t="s">
        <v>35</v>
      </c>
      <c r="AE298" s="95" t="s">
        <v>35</v>
      </c>
      <c r="AF298" s="95" t="s">
        <v>35</v>
      </c>
      <c r="AG298" s="95" t="s">
        <v>35</v>
      </c>
      <c r="AH298" s="95" t="s">
        <v>35</v>
      </c>
      <c r="AI298" s="95" t="s">
        <v>35</v>
      </c>
      <c r="AJ298" s="276"/>
      <c r="AK298" s="233"/>
      <c r="AL298" s="175"/>
      <c r="AM298" s="233"/>
      <c r="AN298" s="169"/>
      <c r="AO298" s="233"/>
      <c r="AP298" s="276"/>
      <c r="AQ298" s="244"/>
      <c r="AR298" s="178"/>
    </row>
    <row r="299" spans="1:52" s="84" customFormat="1" ht="12" customHeight="1">
      <c r="A299" s="264"/>
      <c r="B299" s="38" t="s">
        <v>336</v>
      </c>
      <c r="C299" s="54" t="s">
        <v>337</v>
      </c>
      <c r="D299" s="82">
        <v>1980</v>
      </c>
      <c r="E299" s="85">
        <f t="shared" si="160"/>
        <v>98.019801980198025</v>
      </c>
      <c r="F299" s="83">
        <v>18</v>
      </c>
      <c r="G299" s="85">
        <f t="shared" si="162"/>
        <v>78.260869565217391</v>
      </c>
      <c r="H299" s="83">
        <v>15</v>
      </c>
      <c r="I299" s="85">
        <f t="shared" ref="I299:I309" si="168">H299/H287*100</f>
        <v>75</v>
      </c>
      <c r="J299" s="83">
        <f t="shared" si="159"/>
        <v>1962</v>
      </c>
      <c r="K299" s="85">
        <f t="shared" si="163"/>
        <v>98.247371056584882</v>
      </c>
      <c r="L299" s="83" t="s">
        <v>35</v>
      </c>
      <c r="M299" s="83" t="s">
        <v>35</v>
      </c>
      <c r="N299" s="116">
        <v>118</v>
      </c>
      <c r="O299" s="251">
        <f t="shared" ref="O299:O306" si="169">N299/N287*100</f>
        <v>173.52941176470588</v>
      </c>
      <c r="P299" s="83">
        <f t="shared" si="151"/>
        <v>118</v>
      </c>
      <c r="Q299" s="85">
        <f t="shared" si="157"/>
        <v>173.52941176470588</v>
      </c>
      <c r="R299" s="75">
        <f t="shared" si="164"/>
        <v>2080</v>
      </c>
      <c r="S299" s="85">
        <f t="shared" si="165"/>
        <v>100.72639225181599</v>
      </c>
      <c r="T299" s="83">
        <v>2079</v>
      </c>
      <c r="U299" s="85">
        <f t="shared" si="166"/>
        <v>100.7267441860465</v>
      </c>
      <c r="V299" s="83">
        <v>132</v>
      </c>
      <c r="W299" s="85">
        <f t="shared" si="167"/>
        <v>153.48837209302326</v>
      </c>
      <c r="X299" s="83">
        <f>R299-T299</f>
        <v>1</v>
      </c>
      <c r="Y299" s="89">
        <f t="shared" si="167"/>
        <v>100</v>
      </c>
      <c r="Z299" s="116">
        <v>1</v>
      </c>
      <c r="AA299" s="89">
        <f t="shared" si="167"/>
        <v>100</v>
      </c>
      <c r="AB299" s="116">
        <v>0</v>
      </c>
      <c r="AC299" s="83" t="s">
        <v>35</v>
      </c>
      <c r="AD299" s="85" t="s">
        <v>35</v>
      </c>
      <c r="AE299" s="85" t="s">
        <v>35</v>
      </c>
      <c r="AF299" s="85" t="s">
        <v>35</v>
      </c>
      <c r="AG299" s="85" t="s">
        <v>35</v>
      </c>
      <c r="AH299" s="85" t="s">
        <v>35</v>
      </c>
      <c r="AI299" s="85" t="s">
        <v>35</v>
      </c>
      <c r="AJ299" s="214"/>
      <c r="AK299" s="234"/>
      <c r="AL299" s="215"/>
      <c r="AM299" s="234"/>
      <c r="AN299" s="214"/>
      <c r="AO299" s="213"/>
      <c r="AP299" s="214"/>
      <c r="AQ299" s="268"/>
      <c r="AR299" s="265"/>
      <c r="AS299" s="117"/>
      <c r="AT299" s="117"/>
      <c r="AU299" s="117"/>
      <c r="AV299" s="117"/>
      <c r="AW299" s="117"/>
      <c r="AX299" s="117"/>
      <c r="AY299" s="117"/>
      <c r="AZ299" s="117"/>
    </row>
    <row r="300" spans="1:52" s="84" customFormat="1" ht="12" customHeight="1">
      <c r="A300" s="264"/>
      <c r="B300" s="38" t="s">
        <v>338</v>
      </c>
      <c r="C300" s="54" t="s">
        <v>3</v>
      </c>
      <c r="D300" s="82">
        <v>1802</v>
      </c>
      <c r="E300" s="85">
        <f t="shared" si="160"/>
        <v>100.22246941045607</v>
      </c>
      <c r="F300" s="83">
        <v>17</v>
      </c>
      <c r="G300" s="85">
        <f t="shared" si="162"/>
        <v>77.272727272727266</v>
      </c>
      <c r="H300" s="83">
        <v>14</v>
      </c>
      <c r="I300" s="85">
        <f t="shared" si="168"/>
        <v>73.68421052631578</v>
      </c>
      <c r="J300" s="83">
        <f t="shared" si="159"/>
        <v>1785</v>
      </c>
      <c r="K300" s="85">
        <f t="shared" si="163"/>
        <v>100.50675675675676</v>
      </c>
      <c r="L300" s="83" t="s">
        <v>35</v>
      </c>
      <c r="M300" s="83" t="s">
        <v>35</v>
      </c>
      <c r="N300" s="116">
        <v>119</v>
      </c>
      <c r="O300" s="251">
        <f t="shared" si="169"/>
        <v>233.33333333333334</v>
      </c>
      <c r="P300" s="83">
        <f t="shared" si="151"/>
        <v>119</v>
      </c>
      <c r="Q300" s="85">
        <f>P300/P288*100</f>
        <v>-11900</v>
      </c>
      <c r="R300" s="75">
        <f t="shared" si="164"/>
        <v>1904</v>
      </c>
      <c r="S300" s="85">
        <f t="shared" si="165"/>
        <v>107.26760563380282</v>
      </c>
      <c r="T300" s="83">
        <v>1903</v>
      </c>
      <c r="U300" s="85">
        <f t="shared" si="166"/>
        <v>107.27170236753101</v>
      </c>
      <c r="V300" s="83">
        <v>115</v>
      </c>
      <c r="W300" s="85">
        <f t="shared" si="167"/>
        <v>130.68181818181819</v>
      </c>
      <c r="X300" s="83">
        <f>R300-T300</f>
        <v>1</v>
      </c>
      <c r="Y300" s="89">
        <f t="shared" si="167"/>
        <v>100</v>
      </c>
      <c r="Z300" s="116">
        <v>1</v>
      </c>
      <c r="AA300" s="89">
        <f t="shared" si="167"/>
        <v>100</v>
      </c>
      <c r="AB300" s="116">
        <v>0</v>
      </c>
      <c r="AC300" s="83" t="s">
        <v>35</v>
      </c>
      <c r="AD300" s="85" t="s">
        <v>35</v>
      </c>
      <c r="AE300" s="85" t="s">
        <v>35</v>
      </c>
      <c r="AF300" s="85" t="s">
        <v>35</v>
      </c>
      <c r="AG300" s="85" t="s">
        <v>35</v>
      </c>
      <c r="AH300" s="85" t="s">
        <v>35</v>
      </c>
      <c r="AI300" s="85" t="s">
        <v>35</v>
      </c>
      <c r="AJ300" s="214"/>
      <c r="AK300" s="234"/>
      <c r="AL300" s="215"/>
      <c r="AM300" s="234"/>
      <c r="AN300" s="214"/>
      <c r="AO300" s="213"/>
      <c r="AP300" s="214"/>
      <c r="AQ300" s="268"/>
      <c r="AR300" s="117"/>
      <c r="AS300" s="117"/>
      <c r="AT300" s="117"/>
      <c r="AU300" s="117"/>
      <c r="AV300" s="117"/>
      <c r="AW300" s="117"/>
      <c r="AX300" s="117"/>
      <c r="AY300" s="117"/>
      <c r="AZ300" s="117"/>
    </row>
    <row r="301" spans="1:52" s="84" customFormat="1" ht="12" customHeight="1">
      <c r="A301" s="264"/>
      <c r="B301" s="38" t="s">
        <v>339</v>
      </c>
      <c r="C301" s="54" t="s">
        <v>340</v>
      </c>
      <c r="D301" s="82">
        <v>1723</v>
      </c>
      <c r="E301" s="85">
        <f t="shared" si="160"/>
        <v>90.779768177028458</v>
      </c>
      <c r="F301" s="83">
        <v>17</v>
      </c>
      <c r="G301" s="85">
        <f t="shared" si="162"/>
        <v>77.272727272727266</v>
      </c>
      <c r="H301" s="83">
        <v>14</v>
      </c>
      <c r="I301" s="85">
        <f t="shared" si="168"/>
        <v>73.68421052631578</v>
      </c>
      <c r="J301" s="83">
        <f t="shared" si="159"/>
        <v>1706</v>
      </c>
      <c r="K301" s="85">
        <f t="shared" si="163"/>
        <v>90.938166311300634</v>
      </c>
      <c r="L301" s="83">
        <v>17</v>
      </c>
      <c r="M301" s="83" t="s">
        <v>85</v>
      </c>
      <c r="N301" s="116">
        <v>34</v>
      </c>
      <c r="O301" s="251">
        <f t="shared" si="169"/>
        <v>22.368421052631579</v>
      </c>
      <c r="P301" s="83">
        <f t="shared" si="151"/>
        <v>17</v>
      </c>
      <c r="Q301" s="85">
        <f t="shared" si="157"/>
        <v>11.184210526315789</v>
      </c>
      <c r="R301" s="83">
        <f t="shared" si="164"/>
        <v>1723</v>
      </c>
      <c r="S301" s="85">
        <f t="shared" si="165"/>
        <v>84.96055226824457</v>
      </c>
      <c r="T301" s="83">
        <v>1722</v>
      </c>
      <c r="U301" s="85">
        <f t="shared" si="166"/>
        <v>84.953132708436101</v>
      </c>
      <c r="V301" s="83">
        <v>119</v>
      </c>
      <c r="W301" s="85">
        <f t="shared" si="167"/>
        <v>117.82178217821782</v>
      </c>
      <c r="X301" s="83">
        <f>R301-T301</f>
        <v>1</v>
      </c>
      <c r="Y301" s="85">
        <f t="shared" si="167"/>
        <v>100</v>
      </c>
      <c r="Z301" s="116">
        <v>1</v>
      </c>
      <c r="AA301" s="85">
        <f t="shared" si="167"/>
        <v>100</v>
      </c>
      <c r="AB301" s="116" t="s">
        <v>141</v>
      </c>
      <c r="AC301" s="83" t="s">
        <v>35</v>
      </c>
      <c r="AD301" s="85" t="s">
        <v>35</v>
      </c>
      <c r="AE301" s="85" t="s">
        <v>35</v>
      </c>
      <c r="AF301" s="85" t="s">
        <v>35</v>
      </c>
      <c r="AG301" s="85" t="s">
        <v>35</v>
      </c>
      <c r="AH301" s="85" t="s">
        <v>35</v>
      </c>
      <c r="AI301" s="85" t="s">
        <v>35</v>
      </c>
      <c r="AJ301" s="155"/>
      <c r="AK301" s="234"/>
      <c r="AL301" s="214"/>
      <c r="AM301" s="234"/>
      <c r="AN301" s="214"/>
      <c r="AO301" s="213"/>
      <c r="AP301" s="214"/>
      <c r="AQ301" s="268"/>
      <c r="AR301" s="117"/>
      <c r="AS301" s="117"/>
      <c r="AT301" s="117"/>
      <c r="AU301" s="117"/>
      <c r="AV301" s="117"/>
      <c r="AW301" s="117"/>
      <c r="AX301" s="117"/>
      <c r="AY301" s="117"/>
      <c r="AZ301" s="117"/>
    </row>
    <row r="302" spans="1:52" s="84" customFormat="1" ht="12" customHeight="1">
      <c r="A302" s="264"/>
      <c r="B302" s="38" t="s">
        <v>341</v>
      </c>
      <c r="C302" s="54" t="s">
        <v>342</v>
      </c>
      <c r="D302" s="82">
        <v>1628</v>
      </c>
      <c r="E302" s="85">
        <f t="shared" si="160"/>
        <v>92.18573046432617</v>
      </c>
      <c r="F302" s="83">
        <v>16</v>
      </c>
      <c r="G302" s="85">
        <f t="shared" si="162"/>
        <v>76.19047619047619</v>
      </c>
      <c r="H302" s="83">
        <v>13</v>
      </c>
      <c r="I302" s="85">
        <f t="shared" si="168"/>
        <v>72.222222222222214</v>
      </c>
      <c r="J302" s="83">
        <f t="shared" si="159"/>
        <v>1612</v>
      </c>
      <c r="K302" s="85">
        <f t="shared" si="163"/>
        <v>92.378223495702002</v>
      </c>
      <c r="L302" s="83" t="s">
        <v>35</v>
      </c>
      <c r="M302" s="83" t="s">
        <v>35</v>
      </c>
      <c r="N302" s="116">
        <v>17</v>
      </c>
      <c r="O302" s="251">
        <f t="shared" si="169"/>
        <v>106.25</v>
      </c>
      <c r="P302" s="83">
        <f t="shared" si="151"/>
        <v>17</v>
      </c>
      <c r="Q302" s="85">
        <f t="shared" si="157"/>
        <v>-94.444444444444443</v>
      </c>
      <c r="R302" s="83">
        <f t="shared" si="164"/>
        <v>1629</v>
      </c>
      <c r="S302" s="85">
        <f t="shared" si="165"/>
        <v>94.325419803126806</v>
      </c>
      <c r="T302" s="83">
        <v>1628</v>
      </c>
      <c r="U302" s="85">
        <f t="shared" si="166"/>
        <v>94.322132097334872</v>
      </c>
      <c r="V302" s="83">
        <v>119</v>
      </c>
      <c r="W302" s="85">
        <f t="shared" si="167"/>
        <v>146.9135802469136</v>
      </c>
      <c r="X302" s="83">
        <v>1</v>
      </c>
      <c r="Y302" s="85">
        <f t="shared" si="167"/>
        <v>100</v>
      </c>
      <c r="Z302" s="116">
        <v>1</v>
      </c>
      <c r="AA302" s="85">
        <f t="shared" si="167"/>
        <v>100</v>
      </c>
      <c r="AB302" s="116" t="s">
        <v>141</v>
      </c>
      <c r="AC302" s="83" t="s">
        <v>35</v>
      </c>
      <c r="AD302" s="83" t="s">
        <v>35</v>
      </c>
      <c r="AE302" s="83" t="s">
        <v>35</v>
      </c>
      <c r="AF302" s="83" t="s">
        <v>35</v>
      </c>
      <c r="AG302" s="83" t="s">
        <v>35</v>
      </c>
      <c r="AH302" s="83" t="s">
        <v>35</v>
      </c>
      <c r="AI302" s="83" t="s">
        <v>35</v>
      </c>
      <c r="AJ302" s="155"/>
      <c r="AK302" s="234"/>
      <c r="AL302" s="215"/>
      <c r="AM302" s="234"/>
      <c r="AN302" s="214"/>
      <c r="AO302" s="213"/>
      <c r="AP302" s="214"/>
      <c r="AQ302" s="268"/>
      <c r="AR302" s="117"/>
      <c r="AS302" s="117"/>
      <c r="AT302" s="117"/>
      <c r="AU302" s="117"/>
      <c r="AV302" s="117"/>
      <c r="AW302" s="117"/>
      <c r="AX302" s="117"/>
      <c r="AY302" s="117"/>
      <c r="AZ302" s="117"/>
    </row>
    <row r="303" spans="1:52" s="84" customFormat="1" ht="12" customHeight="1">
      <c r="A303" s="264"/>
      <c r="B303" s="38" t="s">
        <v>343</v>
      </c>
      <c r="C303" s="54" t="s">
        <v>6</v>
      </c>
      <c r="D303" s="82">
        <v>1571</v>
      </c>
      <c r="E303" s="85">
        <f t="shared" si="160"/>
        <v>91.978922716627636</v>
      </c>
      <c r="F303" s="83">
        <v>16</v>
      </c>
      <c r="G303" s="85">
        <f t="shared" si="162"/>
        <v>80</v>
      </c>
      <c r="H303" s="83">
        <v>13</v>
      </c>
      <c r="I303" s="85">
        <f t="shared" si="168"/>
        <v>76.470588235294116</v>
      </c>
      <c r="J303" s="83">
        <f t="shared" si="159"/>
        <v>1555</v>
      </c>
      <c r="K303" s="85">
        <f t="shared" si="163"/>
        <v>92.120853080568722</v>
      </c>
      <c r="L303" s="83" t="s">
        <v>35</v>
      </c>
      <c r="M303" s="83" t="s">
        <v>85</v>
      </c>
      <c r="N303" s="116">
        <v>118</v>
      </c>
      <c r="O303" s="251">
        <f t="shared" si="169"/>
        <v>138.8235294117647</v>
      </c>
      <c r="P303" s="83">
        <f t="shared" si="151"/>
        <v>118</v>
      </c>
      <c r="Q303" s="85">
        <f t="shared" ref="Q303:Q311" si="170">P303/P291*100</f>
        <v>138.8235294117647</v>
      </c>
      <c r="R303" s="83">
        <f t="shared" si="164"/>
        <v>1673</v>
      </c>
      <c r="S303" s="85">
        <f t="shared" si="165"/>
        <v>94.359842075578115</v>
      </c>
      <c r="T303" s="83">
        <v>1672</v>
      </c>
      <c r="U303" s="85">
        <f t="shared" si="166"/>
        <v>94.35665914221218</v>
      </c>
      <c r="V303" s="83">
        <v>136</v>
      </c>
      <c r="W303" s="85">
        <f t="shared" si="167"/>
        <v>147.82608695652172</v>
      </c>
      <c r="X303" s="116">
        <v>1</v>
      </c>
      <c r="Y303" s="85">
        <f t="shared" si="167"/>
        <v>100</v>
      </c>
      <c r="Z303" s="116">
        <v>1</v>
      </c>
      <c r="AA303" s="85">
        <f t="shared" si="167"/>
        <v>100</v>
      </c>
      <c r="AB303" s="116" t="s">
        <v>141</v>
      </c>
      <c r="AC303" s="83" t="s">
        <v>35</v>
      </c>
      <c r="AD303" s="83" t="s">
        <v>35</v>
      </c>
      <c r="AE303" s="83" t="s">
        <v>35</v>
      </c>
      <c r="AF303" s="83" t="s">
        <v>35</v>
      </c>
      <c r="AG303" s="83" t="s">
        <v>35</v>
      </c>
      <c r="AH303" s="83" t="s">
        <v>35</v>
      </c>
      <c r="AI303" s="83" t="s">
        <v>35</v>
      </c>
      <c r="AJ303" s="155"/>
      <c r="AK303" s="234"/>
      <c r="AL303" s="215"/>
      <c r="AM303" s="234"/>
      <c r="AN303" s="214"/>
      <c r="AO303" s="213"/>
      <c r="AP303" s="214"/>
      <c r="AQ303" s="268"/>
      <c r="AR303" s="117"/>
      <c r="AS303" s="117"/>
      <c r="AT303" s="117"/>
      <c r="AU303" s="117"/>
      <c r="AV303" s="117"/>
      <c r="AW303" s="117"/>
      <c r="AX303" s="117"/>
      <c r="AY303" s="117"/>
      <c r="AZ303" s="117"/>
    </row>
    <row r="304" spans="1:52" s="84" customFormat="1" ht="12" customHeight="1">
      <c r="A304" s="264"/>
      <c r="B304" s="38" t="s">
        <v>344</v>
      </c>
      <c r="C304" s="54" t="s">
        <v>7</v>
      </c>
      <c r="D304" s="82">
        <v>1694</v>
      </c>
      <c r="E304" s="85">
        <f>D304/D292*100</f>
        <v>92.215568862275461</v>
      </c>
      <c r="F304" s="83">
        <v>17</v>
      </c>
      <c r="G304" s="85">
        <f t="shared" si="162"/>
        <v>77.272727272727266</v>
      </c>
      <c r="H304" s="83">
        <v>14</v>
      </c>
      <c r="I304" s="85">
        <f t="shared" si="168"/>
        <v>73.68421052631578</v>
      </c>
      <c r="J304" s="83">
        <f>D304-F304</f>
        <v>1677</v>
      </c>
      <c r="K304" s="85">
        <f t="shared" si="163"/>
        <v>92.396694214876035</v>
      </c>
      <c r="L304" s="83" t="s">
        <v>35</v>
      </c>
      <c r="M304" s="83" t="s">
        <v>35</v>
      </c>
      <c r="N304" s="116">
        <v>51</v>
      </c>
      <c r="O304" s="251">
        <f t="shared" si="169"/>
        <v>15.789473684210526</v>
      </c>
      <c r="P304" s="83">
        <f t="shared" si="151"/>
        <v>51</v>
      </c>
      <c r="Q304" s="85">
        <f t="shared" si="170"/>
        <v>15.789473684210526</v>
      </c>
      <c r="R304" s="83">
        <f t="shared" si="164"/>
        <v>1728</v>
      </c>
      <c r="S304" s="85">
        <f t="shared" si="165"/>
        <v>80.82319925163705</v>
      </c>
      <c r="T304" s="83">
        <v>1727</v>
      </c>
      <c r="U304" s="85">
        <f t="shared" si="166"/>
        <v>80.814225549836209</v>
      </c>
      <c r="V304" s="83">
        <v>153</v>
      </c>
      <c r="W304" s="85">
        <f t="shared" si="167"/>
        <v>115.0375939849624</v>
      </c>
      <c r="X304" s="116">
        <v>1</v>
      </c>
      <c r="Y304" s="85">
        <f t="shared" si="167"/>
        <v>100</v>
      </c>
      <c r="Z304" s="116">
        <v>1</v>
      </c>
      <c r="AA304" s="85">
        <f t="shared" si="167"/>
        <v>100</v>
      </c>
      <c r="AB304" s="116" t="s">
        <v>141</v>
      </c>
      <c r="AC304" s="83" t="s">
        <v>35</v>
      </c>
      <c r="AD304" s="83" t="s">
        <v>35</v>
      </c>
      <c r="AE304" s="83" t="s">
        <v>35</v>
      </c>
      <c r="AF304" s="83" t="s">
        <v>35</v>
      </c>
      <c r="AG304" s="83" t="s">
        <v>35</v>
      </c>
      <c r="AH304" s="83" t="s">
        <v>35</v>
      </c>
      <c r="AI304" s="83" t="s">
        <v>35</v>
      </c>
      <c r="AJ304" s="155"/>
      <c r="AK304" s="234"/>
      <c r="AL304" s="215"/>
      <c r="AM304" s="234"/>
      <c r="AN304" s="214"/>
      <c r="AO304" s="213"/>
      <c r="AP304" s="214"/>
      <c r="AQ304" s="268"/>
      <c r="AR304" s="117"/>
      <c r="AS304" s="117"/>
      <c r="AT304" s="117"/>
      <c r="AU304" s="117"/>
      <c r="AV304" s="117"/>
      <c r="AW304" s="117"/>
      <c r="AX304" s="117"/>
      <c r="AY304" s="117"/>
      <c r="AZ304" s="117"/>
    </row>
    <row r="305" spans="1:52" s="84" customFormat="1" ht="12" customHeight="1">
      <c r="A305" s="264"/>
      <c r="B305" s="38" t="s">
        <v>345</v>
      </c>
      <c r="C305" s="54" t="s">
        <v>8</v>
      </c>
      <c r="D305" s="82">
        <v>1694</v>
      </c>
      <c r="E305" s="85">
        <f>D305/D293*100</f>
        <v>92.97475301866082</v>
      </c>
      <c r="F305" s="83">
        <v>17</v>
      </c>
      <c r="G305" s="85">
        <f t="shared" si="162"/>
        <v>80.952380952380949</v>
      </c>
      <c r="H305" s="83">
        <v>14</v>
      </c>
      <c r="I305" s="85">
        <f t="shared" si="168"/>
        <v>77.777777777777786</v>
      </c>
      <c r="J305" s="83">
        <f t="shared" ref="J305:J315" si="171">D305-F305</f>
        <v>1677</v>
      </c>
      <c r="K305" s="85">
        <f t="shared" si="163"/>
        <v>93.114936146585222</v>
      </c>
      <c r="L305" s="83" t="s">
        <v>35</v>
      </c>
      <c r="M305" s="83" t="s">
        <v>35</v>
      </c>
      <c r="N305" s="116">
        <v>68</v>
      </c>
      <c r="O305" s="251">
        <f t="shared" si="169"/>
        <v>26.666666666666668</v>
      </c>
      <c r="P305" s="83">
        <f t="shared" si="151"/>
        <v>68</v>
      </c>
      <c r="Q305" s="85">
        <f t="shared" si="170"/>
        <v>26.666666666666668</v>
      </c>
      <c r="R305" s="83">
        <f t="shared" si="164"/>
        <v>1745</v>
      </c>
      <c r="S305" s="85">
        <f t="shared" si="165"/>
        <v>84.873540856031127</v>
      </c>
      <c r="T305" s="83">
        <v>1744</v>
      </c>
      <c r="U305" s="85">
        <f t="shared" si="166"/>
        <v>84.866180048661803</v>
      </c>
      <c r="V305" s="83">
        <v>157</v>
      </c>
      <c r="W305" s="85">
        <f t="shared" si="167"/>
        <v>100.64102564102564</v>
      </c>
      <c r="X305" s="116">
        <v>1</v>
      </c>
      <c r="Y305" s="85">
        <f t="shared" ref="Y305:AA318" si="172">X305/X293*100</f>
        <v>100</v>
      </c>
      <c r="Z305" s="116">
        <v>1</v>
      </c>
      <c r="AA305" s="85">
        <f t="shared" ref="AA305:AA306" si="173">Z305/Z293*100</f>
        <v>100</v>
      </c>
      <c r="AB305" s="116" t="s">
        <v>141</v>
      </c>
      <c r="AC305" s="83" t="s">
        <v>35</v>
      </c>
      <c r="AD305" s="83" t="s">
        <v>35</v>
      </c>
      <c r="AE305" s="83" t="s">
        <v>35</v>
      </c>
      <c r="AF305" s="83" t="s">
        <v>35</v>
      </c>
      <c r="AG305" s="83" t="s">
        <v>35</v>
      </c>
      <c r="AH305" s="83" t="s">
        <v>35</v>
      </c>
      <c r="AI305" s="83" t="s">
        <v>35</v>
      </c>
      <c r="AJ305" s="155"/>
      <c r="AK305" s="234"/>
      <c r="AL305" s="215"/>
      <c r="AM305" s="234"/>
      <c r="AN305" s="214"/>
      <c r="AO305" s="213"/>
      <c r="AP305" s="214"/>
      <c r="AQ305" s="268"/>
      <c r="AR305" s="117"/>
      <c r="AS305" s="117"/>
      <c r="AT305" s="117"/>
      <c r="AU305" s="117"/>
      <c r="AV305" s="117"/>
      <c r="AW305" s="117"/>
      <c r="AX305" s="117"/>
      <c r="AY305" s="117"/>
      <c r="AZ305" s="117"/>
    </row>
    <row r="306" spans="1:52" s="84" customFormat="1" ht="12" customHeight="1">
      <c r="A306" s="264"/>
      <c r="B306" s="38" t="s">
        <v>346</v>
      </c>
      <c r="C306" s="54" t="s">
        <v>9</v>
      </c>
      <c r="D306" s="82">
        <v>1790</v>
      </c>
      <c r="E306" s="85">
        <f>D306/D294*100</f>
        <v>93.570308416100374</v>
      </c>
      <c r="F306" s="83">
        <v>17</v>
      </c>
      <c r="G306" s="85">
        <f t="shared" si="162"/>
        <v>77.272727272727266</v>
      </c>
      <c r="H306" s="83">
        <v>14</v>
      </c>
      <c r="I306" s="85">
        <f t="shared" si="168"/>
        <v>73.68421052631578</v>
      </c>
      <c r="J306" s="83">
        <f t="shared" si="171"/>
        <v>1773</v>
      </c>
      <c r="K306" s="85">
        <f t="shared" si="163"/>
        <v>93.75991538868324</v>
      </c>
      <c r="L306" s="83">
        <v>52</v>
      </c>
      <c r="M306" s="83" t="s">
        <v>35</v>
      </c>
      <c r="N306" s="116">
        <v>67</v>
      </c>
      <c r="O306" s="251">
        <f t="shared" si="169"/>
        <v>43.790849673202615</v>
      </c>
      <c r="P306" s="83">
        <f t="shared" si="151"/>
        <v>15</v>
      </c>
      <c r="Q306" s="85">
        <f t="shared" si="170"/>
        <v>9.8039215686274517</v>
      </c>
      <c r="R306" s="83">
        <f t="shared" si="164"/>
        <v>1788</v>
      </c>
      <c r="S306" s="85">
        <f t="shared" si="165"/>
        <v>87.475538160469668</v>
      </c>
      <c r="T306" s="83">
        <v>1787</v>
      </c>
      <c r="U306" s="85">
        <f t="shared" si="166"/>
        <v>87.469407733724907</v>
      </c>
      <c r="V306" s="83">
        <v>171</v>
      </c>
      <c r="W306" s="85">
        <f t="shared" si="167"/>
        <v>123.91304347826086</v>
      </c>
      <c r="X306" s="116">
        <v>1</v>
      </c>
      <c r="Y306" s="85">
        <f t="shared" si="172"/>
        <v>100</v>
      </c>
      <c r="Z306" s="116">
        <v>1</v>
      </c>
      <c r="AA306" s="85">
        <f t="shared" si="173"/>
        <v>100</v>
      </c>
      <c r="AB306" s="116" t="s">
        <v>141</v>
      </c>
      <c r="AC306" s="83" t="s">
        <v>35</v>
      </c>
      <c r="AD306" s="83" t="s">
        <v>35</v>
      </c>
      <c r="AE306" s="83" t="s">
        <v>35</v>
      </c>
      <c r="AF306" s="83" t="s">
        <v>35</v>
      </c>
      <c r="AG306" s="83" t="s">
        <v>35</v>
      </c>
      <c r="AH306" s="83" t="s">
        <v>35</v>
      </c>
      <c r="AI306" s="83" t="s">
        <v>35</v>
      </c>
      <c r="AJ306" s="155"/>
      <c r="AK306" s="234"/>
      <c r="AL306" s="215"/>
      <c r="AM306" s="234"/>
      <c r="AN306" s="214"/>
      <c r="AO306" s="214"/>
      <c r="AP306" s="214"/>
      <c r="AQ306" s="268"/>
      <c r="AR306" s="117"/>
      <c r="AS306" s="117"/>
      <c r="AT306" s="117"/>
      <c r="AU306" s="117"/>
      <c r="AV306" s="117"/>
      <c r="AW306" s="117"/>
      <c r="AX306" s="117"/>
      <c r="AY306" s="117"/>
      <c r="AZ306" s="117"/>
    </row>
    <row r="307" spans="1:52" s="84" customFormat="1" ht="12" customHeight="1">
      <c r="A307" s="264"/>
      <c r="B307" s="38" t="s">
        <v>347</v>
      </c>
      <c r="C307" s="54" t="s">
        <v>348</v>
      </c>
      <c r="D307" s="82">
        <v>1784</v>
      </c>
      <c r="E307" s="85">
        <f t="shared" ref="E307:E315" si="174">D307/D295*100</f>
        <v>91.769547325102891</v>
      </c>
      <c r="F307" s="83">
        <v>18</v>
      </c>
      <c r="G307" s="85">
        <f t="shared" si="162"/>
        <v>78.260869565217391</v>
      </c>
      <c r="H307" s="83">
        <v>15</v>
      </c>
      <c r="I307" s="85">
        <f t="shared" si="168"/>
        <v>75</v>
      </c>
      <c r="J307" s="83">
        <f t="shared" si="171"/>
        <v>1766</v>
      </c>
      <c r="K307" s="85">
        <f t="shared" si="163"/>
        <v>91.931285788651735</v>
      </c>
      <c r="L307" s="83" t="s">
        <v>35</v>
      </c>
      <c r="M307" s="83" t="s">
        <v>35</v>
      </c>
      <c r="N307" s="116">
        <v>85</v>
      </c>
      <c r="O307" s="83" t="s">
        <v>85</v>
      </c>
      <c r="P307" s="83">
        <f t="shared" si="151"/>
        <v>85</v>
      </c>
      <c r="Q307" s="85">
        <f t="shared" si="170"/>
        <v>-242.85714285714283</v>
      </c>
      <c r="R307" s="83">
        <f t="shared" si="164"/>
        <v>1851</v>
      </c>
      <c r="S307" s="85">
        <f t="shared" si="165"/>
        <v>98.144220572640506</v>
      </c>
      <c r="T307" s="83">
        <v>1850</v>
      </c>
      <c r="U307" s="85">
        <f t="shared" si="166"/>
        <v>98.143236074270561</v>
      </c>
      <c r="V307" s="83">
        <v>167</v>
      </c>
      <c r="W307" s="85">
        <f t="shared" si="167"/>
        <v>132.53968253968253</v>
      </c>
      <c r="X307" s="116">
        <v>1</v>
      </c>
      <c r="Y307" s="85">
        <f t="shared" si="172"/>
        <v>100</v>
      </c>
      <c r="Z307" s="116">
        <v>1</v>
      </c>
      <c r="AA307" s="85">
        <f t="shared" si="172"/>
        <v>100</v>
      </c>
      <c r="AB307" s="116" t="s">
        <v>141</v>
      </c>
      <c r="AC307" s="83" t="s">
        <v>35</v>
      </c>
      <c r="AD307" s="83" t="s">
        <v>35</v>
      </c>
      <c r="AE307" s="83" t="s">
        <v>35</v>
      </c>
      <c r="AF307" s="83" t="s">
        <v>35</v>
      </c>
      <c r="AG307" s="83" t="s">
        <v>35</v>
      </c>
      <c r="AH307" s="83" t="s">
        <v>35</v>
      </c>
      <c r="AI307" s="83" t="s">
        <v>35</v>
      </c>
      <c r="AJ307" s="269"/>
      <c r="AK307" s="234"/>
      <c r="AL307" s="270"/>
      <c r="AM307" s="234"/>
      <c r="AN307" s="271"/>
      <c r="AO307" s="214"/>
      <c r="AP307" s="271"/>
      <c r="AQ307" s="268"/>
      <c r="AR307" s="117"/>
      <c r="AS307" s="117"/>
      <c r="AT307" s="117"/>
      <c r="AU307" s="117"/>
      <c r="AV307" s="117"/>
      <c r="AW307" s="117"/>
      <c r="AX307" s="117"/>
      <c r="AY307" s="117"/>
      <c r="AZ307" s="117"/>
    </row>
    <row r="308" spans="1:52" s="84" customFormat="1" ht="12.75" customHeight="1">
      <c r="A308" s="264"/>
      <c r="B308" s="38" t="s">
        <v>349</v>
      </c>
      <c r="C308" s="54" t="s">
        <v>350</v>
      </c>
      <c r="D308" s="82">
        <v>1699</v>
      </c>
      <c r="E308" s="85">
        <f t="shared" si="174"/>
        <v>92.186652197504074</v>
      </c>
      <c r="F308" s="83">
        <v>17</v>
      </c>
      <c r="G308" s="85">
        <f t="shared" si="162"/>
        <v>77.272727272727266</v>
      </c>
      <c r="H308" s="83">
        <v>14</v>
      </c>
      <c r="I308" s="85">
        <f t="shared" si="168"/>
        <v>73.68421052631578</v>
      </c>
      <c r="J308" s="83">
        <f t="shared" si="171"/>
        <v>1682</v>
      </c>
      <c r="K308" s="85">
        <f t="shared" si="163"/>
        <v>92.366831411312461</v>
      </c>
      <c r="L308" s="83" t="s">
        <v>35</v>
      </c>
      <c r="M308" s="83" t="s">
        <v>35</v>
      </c>
      <c r="N308" s="116">
        <v>34</v>
      </c>
      <c r="O308" s="251">
        <f t="shared" ref="O308" si="175">N308/N296*100</f>
        <v>25.185185185185183</v>
      </c>
      <c r="P308" s="83">
        <f t="shared" si="151"/>
        <v>34</v>
      </c>
      <c r="Q308" s="251">
        <f t="shared" si="170"/>
        <v>25.185185185185183</v>
      </c>
      <c r="R308" s="83">
        <f t="shared" si="164"/>
        <v>1716</v>
      </c>
      <c r="S308" s="85">
        <f t="shared" si="165"/>
        <v>87.730061349693258</v>
      </c>
      <c r="T308" s="83">
        <v>1715</v>
      </c>
      <c r="U308" s="85">
        <f t="shared" si="166"/>
        <v>87.723785166240404</v>
      </c>
      <c r="V308" s="83">
        <v>147</v>
      </c>
      <c r="W308" s="85">
        <f t="shared" si="167"/>
        <v>105</v>
      </c>
      <c r="X308" s="83">
        <v>1</v>
      </c>
      <c r="Y308" s="85">
        <f t="shared" si="172"/>
        <v>100</v>
      </c>
      <c r="Z308" s="116">
        <v>1</v>
      </c>
      <c r="AA308" s="85">
        <f t="shared" si="172"/>
        <v>100</v>
      </c>
      <c r="AB308" s="116" t="s">
        <v>141</v>
      </c>
      <c r="AC308" s="83" t="s">
        <v>35</v>
      </c>
      <c r="AD308" s="83" t="s">
        <v>35</v>
      </c>
      <c r="AE308" s="83" t="s">
        <v>35</v>
      </c>
      <c r="AF308" s="83" t="s">
        <v>35</v>
      </c>
      <c r="AG308" s="83" t="s">
        <v>35</v>
      </c>
      <c r="AH308" s="83" t="s">
        <v>35</v>
      </c>
      <c r="AI308" s="83" t="s">
        <v>35</v>
      </c>
      <c r="AJ308" s="269"/>
      <c r="AK308" s="156"/>
      <c r="AL308" s="270"/>
      <c r="AM308" s="213"/>
      <c r="AN308" s="271"/>
      <c r="AO308" s="214"/>
      <c r="AP308" s="271"/>
      <c r="AQ308" s="268"/>
      <c r="AR308" s="117"/>
      <c r="AS308" s="117"/>
      <c r="AT308" s="117"/>
      <c r="AU308" s="117"/>
      <c r="AV308" s="117"/>
      <c r="AW308" s="117"/>
      <c r="AX308" s="117"/>
      <c r="AY308" s="117"/>
      <c r="AZ308" s="117"/>
    </row>
    <row r="309" spans="1:52" s="267" customFormat="1" ht="12.75" customHeight="1">
      <c r="A309" s="266"/>
      <c r="B309" s="38" t="s">
        <v>351</v>
      </c>
      <c r="C309" s="54" t="s">
        <v>352</v>
      </c>
      <c r="D309" s="82">
        <v>1918</v>
      </c>
      <c r="E309" s="85">
        <f t="shared" si="174"/>
        <v>93.606637384089794</v>
      </c>
      <c r="F309" s="83">
        <v>19</v>
      </c>
      <c r="G309" s="85">
        <f t="shared" si="162"/>
        <v>76</v>
      </c>
      <c r="H309" s="83">
        <v>16</v>
      </c>
      <c r="I309" s="85">
        <f t="shared" si="168"/>
        <v>72.727272727272734</v>
      </c>
      <c r="J309" s="83">
        <f t="shared" si="171"/>
        <v>1899</v>
      </c>
      <c r="K309" s="85">
        <f t="shared" si="163"/>
        <v>93.824110671936751</v>
      </c>
      <c r="L309" s="116">
        <v>155</v>
      </c>
      <c r="M309" s="85">
        <f t="shared" ref="M309" si="176">L309/L297*100</f>
        <v>442.85714285714289</v>
      </c>
      <c r="N309" s="85" t="s">
        <v>85</v>
      </c>
      <c r="O309" s="85" t="s">
        <v>85</v>
      </c>
      <c r="P309" s="83">
        <f t="shared" si="151"/>
        <v>-155</v>
      </c>
      <c r="Q309" s="251">
        <f t="shared" si="170"/>
        <v>442.85714285714289</v>
      </c>
      <c r="R309" s="83">
        <f t="shared" si="164"/>
        <v>1744</v>
      </c>
      <c r="S309" s="85">
        <f t="shared" si="165"/>
        <v>87.682252388134742</v>
      </c>
      <c r="T309" s="83">
        <v>1743</v>
      </c>
      <c r="U309" s="85">
        <f t="shared" si="166"/>
        <v>87.676056338028175</v>
      </c>
      <c r="V309" s="83">
        <v>149</v>
      </c>
      <c r="W309" s="85">
        <f t="shared" si="167"/>
        <v>122.13114754098359</v>
      </c>
      <c r="X309" s="83">
        <v>1</v>
      </c>
      <c r="Y309" s="85">
        <f t="shared" si="172"/>
        <v>100</v>
      </c>
      <c r="Z309" s="116">
        <v>1</v>
      </c>
      <c r="AA309" s="85">
        <f t="shared" si="172"/>
        <v>100</v>
      </c>
      <c r="AB309" s="116" t="s">
        <v>141</v>
      </c>
      <c r="AC309" s="83" t="s">
        <v>35</v>
      </c>
      <c r="AD309" s="83" t="s">
        <v>35</v>
      </c>
      <c r="AE309" s="83" t="s">
        <v>35</v>
      </c>
      <c r="AF309" s="83" t="s">
        <v>35</v>
      </c>
      <c r="AG309" s="83" t="s">
        <v>35</v>
      </c>
      <c r="AH309" s="83" t="s">
        <v>35</v>
      </c>
      <c r="AI309" s="83" t="s">
        <v>35</v>
      </c>
      <c r="AJ309" s="155"/>
      <c r="AK309" s="156"/>
      <c r="AL309" s="214"/>
      <c r="AM309" s="156"/>
      <c r="AN309" s="214"/>
      <c r="AO309" s="214"/>
      <c r="AP309" s="214"/>
      <c r="AQ309" s="268"/>
      <c r="AR309" s="238"/>
      <c r="AS309" s="238"/>
      <c r="AT309" s="238"/>
      <c r="AU309" s="238"/>
      <c r="AV309" s="238"/>
      <c r="AW309" s="238"/>
      <c r="AX309" s="238"/>
      <c r="AY309" s="238"/>
      <c r="AZ309" s="238"/>
    </row>
    <row r="310" spans="1:52" ht="12" customHeight="1">
      <c r="A310" s="263"/>
      <c r="B310" s="37" t="s">
        <v>357</v>
      </c>
      <c r="C310" s="55" t="s">
        <v>358</v>
      </c>
      <c r="D310" s="74">
        <v>1830</v>
      </c>
      <c r="E310" s="95">
        <f t="shared" si="174"/>
        <v>91.591591591591595</v>
      </c>
      <c r="F310" s="108">
        <v>9</v>
      </c>
      <c r="G310" s="95">
        <f t="shared" ref="G310:G321" si="177">F310/F298*100</f>
        <v>50</v>
      </c>
      <c r="H310" s="77">
        <v>6</v>
      </c>
      <c r="I310" s="95">
        <f>H310/H298*100</f>
        <v>40</v>
      </c>
      <c r="J310" s="77">
        <f t="shared" si="171"/>
        <v>1821</v>
      </c>
      <c r="K310" s="95">
        <f t="shared" ref="K310:M321" si="178">J310/J298*100</f>
        <v>91.969696969696969</v>
      </c>
      <c r="L310" s="80">
        <v>34</v>
      </c>
      <c r="M310" s="80">
        <v>0</v>
      </c>
      <c r="N310" s="80">
        <v>0</v>
      </c>
      <c r="O310" s="80">
        <v>0</v>
      </c>
      <c r="P310" s="77">
        <f>N310-L310</f>
        <v>-34</v>
      </c>
      <c r="Q310" s="80">
        <v>0</v>
      </c>
      <c r="R310" s="77">
        <f t="shared" ref="R310:R321" si="179">J310+P310</f>
        <v>1787</v>
      </c>
      <c r="S310" s="95">
        <f t="shared" ref="S310:S321" si="180">R310/R298*100</f>
        <v>90.252525252525245</v>
      </c>
      <c r="T310" s="77">
        <v>1786</v>
      </c>
      <c r="U310" s="95">
        <f t="shared" ref="U310:U321" si="181">T310/T298*100</f>
        <v>90.247599797877726</v>
      </c>
      <c r="V310" s="77">
        <v>157</v>
      </c>
      <c r="W310" s="95">
        <f t="shared" ref="W310:W321" si="182">V310/V298*100</f>
        <v>126.61290322580645</v>
      </c>
      <c r="X310" s="77">
        <f>R310-T310</f>
        <v>1</v>
      </c>
      <c r="Y310" s="95">
        <f t="shared" si="172"/>
        <v>100</v>
      </c>
      <c r="Z310" s="80">
        <v>1</v>
      </c>
      <c r="AA310" s="95">
        <f t="shared" si="172"/>
        <v>100</v>
      </c>
      <c r="AB310" s="80">
        <v>0</v>
      </c>
      <c r="AC310" s="77" t="s">
        <v>35</v>
      </c>
      <c r="AD310" s="95" t="s">
        <v>35</v>
      </c>
      <c r="AE310" s="95" t="s">
        <v>35</v>
      </c>
      <c r="AF310" s="95" t="s">
        <v>35</v>
      </c>
      <c r="AG310" s="95" t="s">
        <v>35</v>
      </c>
      <c r="AH310" s="95" t="s">
        <v>35</v>
      </c>
      <c r="AI310" s="95" t="s">
        <v>35</v>
      </c>
      <c r="AJ310" s="276"/>
      <c r="AK310" s="233"/>
      <c r="AL310" s="175"/>
      <c r="AM310" s="233"/>
      <c r="AN310" s="169"/>
      <c r="AO310" s="233"/>
      <c r="AP310" s="276"/>
      <c r="AQ310" s="244"/>
      <c r="AR310" s="178"/>
    </row>
    <row r="311" spans="1:52" s="84" customFormat="1" ht="12" customHeight="1">
      <c r="A311" s="264"/>
      <c r="B311" s="38" t="s">
        <v>359</v>
      </c>
      <c r="C311" s="54" t="s">
        <v>360</v>
      </c>
      <c r="D311" s="82">
        <v>1823</v>
      </c>
      <c r="E311" s="85">
        <f t="shared" si="174"/>
        <v>92.070707070707073</v>
      </c>
      <c r="F311" s="83">
        <v>9</v>
      </c>
      <c r="G311" s="85">
        <f t="shared" si="177"/>
        <v>50</v>
      </c>
      <c r="H311" s="83">
        <v>6</v>
      </c>
      <c r="I311" s="85">
        <f t="shared" ref="I311:I321" si="183">H311/H299*100</f>
        <v>40</v>
      </c>
      <c r="J311" s="83">
        <f t="shared" si="171"/>
        <v>1814</v>
      </c>
      <c r="K311" s="85">
        <f t="shared" si="178"/>
        <v>92.45667686034659</v>
      </c>
      <c r="L311" s="83" t="s">
        <v>35</v>
      </c>
      <c r="M311" s="83" t="s">
        <v>35</v>
      </c>
      <c r="N311" s="116">
        <v>68</v>
      </c>
      <c r="O311" s="251">
        <f t="shared" ref="O311" si="184">N311/N299*100</f>
        <v>57.627118644067799</v>
      </c>
      <c r="P311" s="83">
        <f t="shared" ref="P311:P321" si="185">N311-L311</f>
        <v>68</v>
      </c>
      <c r="Q311" s="85">
        <f t="shared" si="170"/>
        <v>57.627118644067799</v>
      </c>
      <c r="R311" s="75">
        <f t="shared" si="179"/>
        <v>1882</v>
      </c>
      <c r="S311" s="85">
        <f t="shared" si="180"/>
        <v>90.480769230769226</v>
      </c>
      <c r="T311" s="83">
        <v>1881</v>
      </c>
      <c r="U311" s="85">
        <f t="shared" si="181"/>
        <v>90.476190476190482</v>
      </c>
      <c r="V311" s="83">
        <v>149</v>
      </c>
      <c r="W311" s="85">
        <f t="shared" si="182"/>
        <v>112.87878787878789</v>
      </c>
      <c r="X311" s="75">
        <f t="shared" ref="X311:X314" si="186">R311-T311</f>
        <v>1</v>
      </c>
      <c r="Y311" s="89">
        <f t="shared" si="172"/>
        <v>100</v>
      </c>
      <c r="Z311" s="116">
        <v>1</v>
      </c>
      <c r="AA311" s="89">
        <f t="shared" si="172"/>
        <v>100</v>
      </c>
      <c r="AB311" s="116">
        <v>0</v>
      </c>
      <c r="AC311" s="83" t="s">
        <v>35</v>
      </c>
      <c r="AD311" s="85" t="s">
        <v>35</v>
      </c>
      <c r="AE311" s="85" t="s">
        <v>35</v>
      </c>
      <c r="AF311" s="85" t="s">
        <v>35</v>
      </c>
      <c r="AG311" s="85" t="s">
        <v>35</v>
      </c>
      <c r="AH311" s="85" t="s">
        <v>35</v>
      </c>
      <c r="AI311" s="85" t="s">
        <v>35</v>
      </c>
      <c r="AJ311" s="214"/>
      <c r="AK311" s="234"/>
      <c r="AL311" s="215"/>
      <c r="AM311" s="234"/>
      <c r="AN311" s="214"/>
      <c r="AO311" s="213"/>
      <c r="AP311" s="214"/>
      <c r="AQ311" s="268"/>
      <c r="AR311" s="265"/>
      <c r="AS311" s="117"/>
      <c r="AT311" s="117"/>
      <c r="AU311" s="117"/>
      <c r="AV311" s="117"/>
      <c r="AW311" s="117"/>
      <c r="AX311" s="117"/>
      <c r="AY311" s="117"/>
      <c r="AZ311" s="117"/>
    </row>
    <row r="312" spans="1:52" s="84" customFormat="1" ht="12" customHeight="1">
      <c r="A312" s="264"/>
      <c r="B312" s="38" t="s">
        <v>361</v>
      </c>
      <c r="C312" s="54" t="s">
        <v>3</v>
      </c>
      <c r="D312" s="82">
        <v>1667</v>
      </c>
      <c r="E312" s="85">
        <f t="shared" si="174"/>
        <v>92.508324084350718</v>
      </c>
      <c r="F312" s="83">
        <v>9</v>
      </c>
      <c r="G312" s="85">
        <f t="shared" si="177"/>
        <v>52.941176470588239</v>
      </c>
      <c r="H312" s="83">
        <v>6</v>
      </c>
      <c r="I312" s="85">
        <f t="shared" si="183"/>
        <v>42.857142857142854</v>
      </c>
      <c r="J312" s="83">
        <f t="shared" si="171"/>
        <v>1658</v>
      </c>
      <c r="K312" s="85">
        <f t="shared" si="178"/>
        <v>92.885154061624647</v>
      </c>
      <c r="L312" s="83" t="s">
        <v>35</v>
      </c>
      <c r="M312" s="83" t="s">
        <v>35</v>
      </c>
      <c r="N312" s="116">
        <v>85</v>
      </c>
      <c r="O312" s="251">
        <f t="shared" ref="O312:O320" si="187">N312/N300*100</f>
        <v>71.428571428571431</v>
      </c>
      <c r="P312" s="83">
        <f t="shared" si="185"/>
        <v>85</v>
      </c>
      <c r="Q312" s="85">
        <f>P312/P300*100</f>
        <v>71.428571428571431</v>
      </c>
      <c r="R312" s="75">
        <f t="shared" si="179"/>
        <v>1743</v>
      </c>
      <c r="S312" s="85">
        <f t="shared" si="180"/>
        <v>91.544117647058826</v>
      </c>
      <c r="T312" s="83">
        <v>1742</v>
      </c>
      <c r="U312" s="85">
        <f t="shared" si="181"/>
        <v>91.539674198633733</v>
      </c>
      <c r="V312" s="83">
        <v>126</v>
      </c>
      <c r="W312" s="85">
        <f t="shared" si="182"/>
        <v>109.56521739130434</v>
      </c>
      <c r="X312" s="75">
        <f t="shared" si="186"/>
        <v>1</v>
      </c>
      <c r="Y312" s="89">
        <f t="shared" si="172"/>
        <v>100</v>
      </c>
      <c r="Z312" s="116">
        <v>1</v>
      </c>
      <c r="AA312" s="89">
        <f t="shared" si="172"/>
        <v>100</v>
      </c>
      <c r="AB312" s="116">
        <v>0</v>
      </c>
      <c r="AC312" s="83" t="s">
        <v>35</v>
      </c>
      <c r="AD312" s="85" t="s">
        <v>35</v>
      </c>
      <c r="AE312" s="85" t="s">
        <v>35</v>
      </c>
      <c r="AF312" s="85" t="s">
        <v>35</v>
      </c>
      <c r="AG312" s="85" t="s">
        <v>35</v>
      </c>
      <c r="AH312" s="85" t="s">
        <v>35</v>
      </c>
      <c r="AI312" s="85" t="s">
        <v>35</v>
      </c>
      <c r="AJ312" s="214"/>
      <c r="AK312" s="234"/>
      <c r="AL312" s="215"/>
      <c r="AM312" s="234"/>
      <c r="AN312" s="214"/>
      <c r="AO312" s="213"/>
      <c r="AP312" s="214"/>
      <c r="AQ312" s="268"/>
      <c r="AR312" s="117"/>
      <c r="AS312" s="117"/>
      <c r="AT312" s="117"/>
      <c r="AU312" s="117"/>
      <c r="AV312" s="117"/>
      <c r="AW312" s="117"/>
      <c r="AX312" s="117"/>
      <c r="AY312" s="117"/>
      <c r="AZ312" s="117"/>
    </row>
    <row r="313" spans="1:52" s="84" customFormat="1" ht="12" customHeight="1">
      <c r="A313" s="264"/>
      <c r="B313" s="38" t="s">
        <v>362</v>
      </c>
      <c r="C313" s="54" t="s">
        <v>363</v>
      </c>
      <c r="D313" s="82">
        <v>1582</v>
      </c>
      <c r="E313" s="85">
        <f t="shared" si="174"/>
        <v>91.816598955310496</v>
      </c>
      <c r="F313" s="83">
        <v>8</v>
      </c>
      <c r="G313" s="85">
        <f t="shared" si="177"/>
        <v>47.058823529411761</v>
      </c>
      <c r="H313" s="83">
        <v>5</v>
      </c>
      <c r="I313" s="85">
        <f t="shared" si="183"/>
        <v>35.714285714285715</v>
      </c>
      <c r="J313" s="83">
        <f t="shared" si="171"/>
        <v>1574</v>
      </c>
      <c r="K313" s="85">
        <f t="shared" si="178"/>
        <v>92.262602579132462</v>
      </c>
      <c r="L313" s="83" t="s">
        <v>35</v>
      </c>
      <c r="M313" s="83" t="s">
        <v>85</v>
      </c>
      <c r="N313" s="116">
        <v>84</v>
      </c>
      <c r="O313" s="251">
        <f t="shared" si="187"/>
        <v>247.05882352941177</v>
      </c>
      <c r="P313" s="83">
        <f t="shared" si="185"/>
        <v>84</v>
      </c>
      <c r="Q313" s="85">
        <f t="shared" ref="Q313:Q321" si="188">P313/P301*100</f>
        <v>494.11764705882354</v>
      </c>
      <c r="R313" s="83">
        <f t="shared" si="179"/>
        <v>1658</v>
      </c>
      <c r="S313" s="85">
        <f t="shared" si="180"/>
        <v>96.227510156703417</v>
      </c>
      <c r="T313" s="83">
        <v>1657</v>
      </c>
      <c r="U313" s="85">
        <f t="shared" si="181"/>
        <v>96.225319396051106</v>
      </c>
      <c r="V313" s="83">
        <v>131</v>
      </c>
      <c r="W313" s="85">
        <f t="shared" si="182"/>
        <v>110.08403361344538</v>
      </c>
      <c r="X313" s="75">
        <f t="shared" si="186"/>
        <v>1</v>
      </c>
      <c r="Y313" s="85">
        <f t="shared" si="172"/>
        <v>100</v>
      </c>
      <c r="Z313" s="116">
        <v>1</v>
      </c>
      <c r="AA313" s="85">
        <f t="shared" si="172"/>
        <v>100</v>
      </c>
      <c r="AB313" s="116" t="s">
        <v>141</v>
      </c>
      <c r="AC313" s="83" t="s">
        <v>35</v>
      </c>
      <c r="AD313" s="85" t="s">
        <v>35</v>
      </c>
      <c r="AE313" s="85" t="s">
        <v>35</v>
      </c>
      <c r="AF313" s="85" t="s">
        <v>35</v>
      </c>
      <c r="AG313" s="85" t="s">
        <v>35</v>
      </c>
      <c r="AH313" s="85" t="s">
        <v>35</v>
      </c>
      <c r="AI313" s="85" t="s">
        <v>35</v>
      </c>
      <c r="AJ313" s="155"/>
      <c r="AK313" s="234"/>
      <c r="AL313" s="214"/>
      <c r="AM313" s="234"/>
      <c r="AN313" s="214"/>
      <c r="AO313" s="213"/>
      <c r="AP313" s="214"/>
      <c r="AQ313" s="268"/>
      <c r="AR313" s="117"/>
      <c r="AS313" s="117"/>
      <c r="AT313" s="117"/>
      <c r="AU313" s="117"/>
      <c r="AV313" s="117"/>
      <c r="AW313" s="117"/>
      <c r="AX313" s="117"/>
      <c r="AY313" s="117"/>
      <c r="AZ313" s="117"/>
    </row>
    <row r="314" spans="1:52" s="84" customFormat="1" ht="12" customHeight="1">
      <c r="A314" s="264"/>
      <c r="B314" s="38" t="s">
        <v>364</v>
      </c>
      <c r="C314" s="54" t="s">
        <v>365</v>
      </c>
      <c r="D314" s="82">
        <v>1528</v>
      </c>
      <c r="E314" s="85">
        <f t="shared" si="174"/>
        <v>93.85749385749385</v>
      </c>
      <c r="F314" s="83">
        <v>8</v>
      </c>
      <c r="G314" s="85">
        <f t="shared" si="177"/>
        <v>50</v>
      </c>
      <c r="H314" s="83">
        <v>5</v>
      </c>
      <c r="I314" s="85">
        <f t="shared" si="183"/>
        <v>38.461538461538467</v>
      </c>
      <c r="J314" s="83">
        <f t="shared" si="171"/>
        <v>1520</v>
      </c>
      <c r="K314" s="85">
        <f t="shared" si="178"/>
        <v>94.292803970223332</v>
      </c>
      <c r="L314" s="83" t="s">
        <v>35</v>
      </c>
      <c r="M314" s="83" t="s">
        <v>35</v>
      </c>
      <c r="N314" s="116">
        <v>67</v>
      </c>
      <c r="O314" s="251">
        <f t="shared" si="187"/>
        <v>394.11764705882354</v>
      </c>
      <c r="P314" s="83">
        <f t="shared" si="185"/>
        <v>67</v>
      </c>
      <c r="Q314" s="85">
        <f t="shared" si="188"/>
        <v>394.11764705882354</v>
      </c>
      <c r="R314" s="83">
        <f t="shared" si="179"/>
        <v>1587</v>
      </c>
      <c r="S314" s="85">
        <f t="shared" si="180"/>
        <v>97.421731123388582</v>
      </c>
      <c r="T314" s="83">
        <v>1586</v>
      </c>
      <c r="U314" s="85">
        <f t="shared" si="181"/>
        <v>97.420147420147416</v>
      </c>
      <c r="V314" s="83">
        <v>143</v>
      </c>
      <c r="W314" s="85">
        <f t="shared" si="182"/>
        <v>120.16806722689076</v>
      </c>
      <c r="X314" s="75">
        <f t="shared" si="186"/>
        <v>1</v>
      </c>
      <c r="Y314" s="85">
        <f t="shared" si="172"/>
        <v>100</v>
      </c>
      <c r="Z314" s="116">
        <v>1</v>
      </c>
      <c r="AA314" s="85">
        <f t="shared" si="172"/>
        <v>100</v>
      </c>
      <c r="AB314" s="116" t="s">
        <v>141</v>
      </c>
      <c r="AC314" s="83" t="s">
        <v>35</v>
      </c>
      <c r="AD314" s="83" t="s">
        <v>35</v>
      </c>
      <c r="AE314" s="83" t="s">
        <v>35</v>
      </c>
      <c r="AF314" s="83" t="s">
        <v>35</v>
      </c>
      <c r="AG314" s="83" t="s">
        <v>35</v>
      </c>
      <c r="AH314" s="83" t="s">
        <v>35</v>
      </c>
      <c r="AI314" s="83" t="s">
        <v>35</v>
      </c>
      <c r="AJ314" s="155"/>
      <c r="AK314" s="234"/>
      <c r="AL314" s="215"/>
      <c r="AM314" s="234"/>
      <c r="AN314" s="214"/>
      <c r="AO314" s="213"/>
      <c r="AP314" s="214"/>
      <c r="AQ314" s="268"/>
      <c r="AR314" s="117"/>
      <c r="AS314" s="117"/>
      <c r="AT314" s="117"/>
      <c r="AU314" s="117"/>
      <c r="AV314" s="117"/>
      <c r="AW314" s="117"/>
      <c r="AX314" s="117"/>
      <c r="AY314" s="117"/>
      <c r="AZ314" s="117"/>
    </row>
    <row r="315" spans="1:52" s="84" customFormat="1" ht="12" customHeight="1">
      <c r="A315" s="264"/>
      <c r="B315" s="38" t="s">
        <v>366</v>
      </c>
      <c r="C315" s="54" t="s">
        <v>6</v>
      </c>
      <c r="D315" s="82">
        <v>1450</v>
      </c>
      <c r="E315" s="85">
        <f t="shared" si="174"/>
        <v>92.297899427116477</v>
      </c>
      <c r="F315" s="83">
        <v>8</v>
      </c>
      <c r="G315" s="85">
        <f t="shared" si="177"/>
        <v>50</v>
      </c>
      <c r="H315" s="83">
        <v>5</v>
      </c>
      <c r="I315" s="85">
        <f t="shared" si="183"/>
        <v>38.461538461538467</v>
      </c>
      <c r="J315" s="83">
        <f t="shared" si="171"/>
        <v>1442</v>
      </c>
      <c r="K315" s="85">
        <f t="shared" si="178"/>
        <v>92.733118971061089</v>
      </c>
      <c r="L315" s="83" t="s">
        <v>35</v>
      </c>
      <c r="M315" s="83" t="s">
        <v>85</v>
      </c>
      <c r="N315" s="116">
        <v>254</v>
      </c>
      <c r="O315" s="251">
        <f t="shared" si="187"/>
        <v>215.25423728813558</v>
      </c>
      <c r="P315" s="83">
        <f t="shared" si="185"/>
        <v>254</v>
      </c>
      <c r="Q315" s="85">
        <f t="shared" si="188"/>
        <v>215.25423728813558</v>
      </c>
      <c r="R315" s="83">
        <f t="shared" si="179"/>
        <v>1696</v>
      </c>
      <c r="S315" s="85">
        <f t="shared" si="180"/>
        <v>101.3747758517633</v>
      </c>
      <c r="T315" s="83">
        <v>1695</v>
      </c>
      <c r="U315" s="85">
        <f t="shared" si="181"/>
        <v>101.3755980861244</v>
      </c>
      <c r="V315" s="83">
        <v>153</v>
      </c>
      <c r="W315" s="85">
        <f t="shared" si="182"/>
        <v>112.5</v>
      </c>
      <c r="X315" s="116">
        <v>1</v>
      </c>
      <c r="Y315" s="85">
        <f t="shared" si="172"/>
        <v>100</v>
      </c>
      <c r="Z315" s="116">
        <v>1</v>
      </c>
      <c r="AA315" s="85">
        <f t="shared" si="172"/>
        <v>100</v>
      </c>
      <c r="AB315" s="116" t="s">
        <v>141</v>
      </c>
      <c r="AC315" s="83" t="s">
        <v>35</v>
      </c>
      <c r="AD315" s="83" t="s">
        <v>35</v>
      </c>
      <c r="AE315" s="83" t="s">
        <v>35</v>
      </c>
      <c r="AF315" s="83" t="s">
        <v>35</v>
      </c>
      <c r="AG315" s="83" t="s">
        <v>35</v>
      </c>
      <c r="AH315" s="83" t="s">
        <v>35</v>
      </c>
      <c r="AI315" s="83" t="s">
        <v>35</v>
      </c>
      <c r="AJ315" s="155"/>
      <c r="AK315" s="234"/>
      <c r="AL315" s="215"/>
      <c r="AM315" s="234"/>
      <c r="AN315" s="214"/>
      <c r="AO315" s="213"/>
      <c r="AP315" s="214"/>
      <c r="AQ315" s="268"/>
      <c r="AR315" s="117"/>
      <c r="AS315" s="117"/>
      <c r="AT315" s="117"/>
      <c r="AU315" s="117"/>
      <c r="AV315" s="117"/>
      <c r="AW315" s="117"/>
      <c r="AX315" s="117"/>
      <c r="AY315" s="117"/>
      <c r="AZ315" s="117"/>
    </row>
    <row r="316" spans="1:52" s="84" customFormat="1" ht="12" customHeight="1">
      <c r="A316" s="264"/>
      <c r="B316" s="38" t="s">
        <v>367</v>
      </c>
      <c r="C316" s="54" t="s">
        <v>7</v>
      </c>
      <c r="D316" s="82">
        <v>1521</v>
      </c>
      <c r="E316" s="85">
        <f>D316/D304*100</f>
        <v>89.787485242030698</v>
      </c>
      <c r="F316" s="83">
        <v>8</v>
      </c>
      <c r="G316" s="85">
        <f t="shared" si="177"/>
        <v>47.058823529411761</v>
      </c>
      <c r="H316" s="83">
        <v>5</v>
      </c>
      <c r="I316" s="85">
        <f t="shared" si="183"/>
        <v>35.714285714285715</v>
      </c>
      <c r="J316" s="83">
        <f>D316-F316</f>
        <v>1513</v>
      </c>
      <c r="K316" s="85">
        <f t="shared" si="178"/>
        <v>90.220632081097193</v>
      </c>
      <c r="L316" s="83" t="s">
        <v>35</v>
      </c>
      <c r="M316" s="83" t="s">
        <v>35</v>
      </c>
      <c r="N316" s="116">
        <v>254</v>
      </c>
      <c r="O316" s="251">
        <f t="shared" si="187"/>
        <v>498.03921568627453</v>
      </c>
      <c r="P316" s="83">
        <f t="shared" si="185"/>
        <v>254</v>
      </c>
      <c r="Q316" s="85">
        <f t="shared" si="188"/>
        <v>498.03921568627453</v>
      </c>
      <c r="R316" s="83">
        <f t="shared" si="179"/>
        <v>1767</v>
      </c>
      <c r="S316" s="85">
        <f t="shared" si="180"/>
        <v>102.25694444444444</v>
      </c>
      <c r="T316" s="83">
        <v>1766</v>
      </c>
      <c r="U316" s="85">
        <f t="shared" si="181"/>
        <v>102.25825130283729</v>
      </c>
      <c r="V316" s="83">
        <v>179</v>
      </c>
      <c r="W316" s="85">
        <f t="shared" si="182"/>
        <v>116.99346405228759</v>
      </c>
      <c r="X316" s="116">
        <v>1</v>
      </c>
      <c r="Y316" s="85">
        <f t="shared" si="172"/>
        <v>100</v>
      </c>
      <c r="Z316" s="116">
        <v>1</v>
      </c>
      <c r="AA316" s="85">
        <f t="shared" si="172"/>
        <v>100</v>
      </c>
      <c r="AB316" s="116" t="s">
        <v>141</v>
      </c>
      <c r="AC316" s="83" t="s">
        <v>35</v>
      </c>
      <c r="AD316" s="83" t="s">
        <v>35</v>
      </c>
      <c r="AE316" s="83" t="s">
        <v>35</v>
      </c>
      <c r="AF316" s="83" t="s">
        <v>35</v>
      </c>
      <c r="AG316" s="83" t="s">
        <v>35</v>
      </c>
      <c r="AH316" s="83" t="s">
        <v>35</v>
      </c>
      <c r="AI316" s="83" t="s">
        <v>35</v>
      </c>
      <c r="AJ316" s="155"/>
      <c r="AK316" s="234"/>
      <c r="AL316" s="215"/>
      <c r="AM316" s="234"/>
      <c r="AN316" s="214"/>
      <c r="AO316" s="213"/>
      <c r="AP316" s="214"/>
      <c r="AQ316" s="268"/>
      <c r="AR316" s="117"/>
      <c r="AS316" s="117"/>
      <c r="AT316" s="117"/>
      <c r="AU316" s="117"/>
      <c r="AV316" s="117"/>
      <c r="AW316" s="117"/>
      <c r="AX316" s="117"/>
      <c r="AY316" s="117"/>
      <c r="AZ316" s="117"/>
    </row>
    <row r="317" spans="1:52" s="84" customFormat="1" ht="12" customHeight="1">
      <c r="A317" s="264"/>
      <c r="B317" s="38" t="s">
        <v>368</v>
      </c>
      <c r="C317" s="54" t="s">
        <v>8</v>
      </c>
      <c r="D317" s="82">
        <v>1542</v>
      </c>
      <c r="E317" s="85">
        <f>D317/D305*100</f>
        <v>91.027154663518289</v>
      </c>
      <c r="F317" s="83">
        <v>8</v>
      </c>
      <c r="G317" s="85">
        <f t="shared" si="177"/>
        <v>47.058823529411761</v>
      </c>
      <c r="H317" s="83">
        <v>5</v>
      </c>
      <c r="I317" s="85">
        <f t="shared" si="183"/>
        <v>35.714285714285715</v>
      </c>
      <c r="J317" s="83">
        <f t="shared" ref="J317:J327" si="189">D317-F317</f>
        <v>1534</v>
      </c>
      <c r="K317" s="85">
        <f t="shared" si="178"/>
        <v>91.472868217054256</v>
      </c>
      <c r="L317" s="83" t="s">
        <v>35</v>
      </c>
      <c r="M317" s="83" t="s">
        <v>35</v>
      </c>
      <c r="N317" s="116">
        <v>153</v>
      </c>
      <c r="O317" s="251">
        <f t="shared" si="187"/>
        <v>225</v>
      </c>
      <c r="P317" s="83">
        <f t="shared" si="185"/>
        <v>153</v>
      </c>
      <c r="Q317" s="85">
        <f t="shared" si="188"/>
        <v>225</v>
      </c>
      <c r="R317" s="83">
        <f t="shared" si="179"/>
        <v>1687</v>
      </c>
      <c r="S317" s="85">
        <f t="shared" si="180"/>
        <v>96.676217765042978</v>
      </c>
      <c r="T317" s="83">
        <v>1686</v>
      </c>
      <c r="U317" s="85">
        <f t="shared" si="181"/>
        <v>96.674311926605512</v>
      </c>
      <c r="V317" s="83">
        <v>151</v>
      </c>
      <c r="W317" s="85">
        <f t="shared" si="182"/>
        <v>96.178343949044589</v>
      </c>
      <c r="X317" s="116">
        <v>1</v>
      </c>
      <c r="Y317" s="85">
        <f t="shared" ref="Y317:Y328" si="190">X317/X305*100</f>
        <v>100</v>
      </c>
      <c r="Z317" s="116">
        <v>1</v>
      </c>
      <c r="AA317" s="85">
        <f t="shared" si="172"/>
        <v>100</v>
      </c>
      <c r="AB317" s="116" t="s">
        <v>141</v>
      </c>
      <c r="AC317" s="83" t="s">
        <v>35</v>
      </c>
      <c r="AD317" s="83" t="s">
        <v>35</v>
      </c>
      <c r="AE317" s="83" t="s">
        <v>35</v>
      </c>
      <c r="AF317" s="83" t="s">
        <v>35</v>
      </c>
      <c r="AG317" s="83" t="s">
        <v>35</v>
      </c>
      <c r="AH317" s="83" t="s">
        <v>35</v>
      </c>
      <c r="AI317" s="83" t="s">
        <v>35</v>
      </c>
      <c r="AJ317" s="155"/>
      <c r="AK317" s="234"/>
      <c r="AL317" s="215"/>
      <c r="AM317" s="234"/>
      <c r="AN317" s="214"/>
      <c r="AO317" s="213"/>
      <c r="AP317" s="214"/>
      <c r="AQ317" s="268"/>
      <c r="AR317" s="117"/>
      <c r="AS317" s="117"/>
      <c r="AT317" s="117"/>
      <c r="AU317" s="117"/>
      <c r="AV317" s="117"/>
      <c r="AW317" s="117"/>
      <c r="AX317" s="117"/>
      <c r="AY317" s="117"/>
      <c r="AZ317" s="117"/>
    </row>
    <row r="318" spans="1:52" s="84" customFormat="1" ht="12" customHeight="1">
      <c r="A318" s="264"/>
      <c r="B318" s="38" t="s">
        <v>369</v>
      </c>
      <c r="C318" s="54" t="s">
        <v>9</v>
      </c>
      <c r="D318" s="82">
        <v>1667</v>
      </c>
      <c r="E318" s="85">
        <f>D318/D306*100</f>
        <v>93.128491620111731</v>
      </c>
      <c r="F318" s="83">
        <v>9</v>
      </c>
      <c r="G318" s="85">
        <f t="shared" si="177"/>
        <v>52.941176470588239</v>
      </c>
      <c r="H318" s="83">
        <v>6</v>
      </c>
      <c r="I318" s="85">
        <f t="shared" si="183"/>
        <v>42.857142857142854</v>
      </c>
      <c r="J318" s="83">
        <f t="shared" si="189"/>
        <v>1658</v>
      </c>
      <c r="K318" s="85">
        <f t="shared" si="178"/>
        <v>93.513818386914835</v>
      </c>
      <c r="L318" s="83" t="s">
        <v>35</v>
      </c>
      <c r="M318" s="83" t="s">
        <v>35</v>
      </c>
      <c r="N318" s="116">
        <v>34</v>
      </c>
      <c r="O318" s="251">
        <f t="shared" si="187"/>
        <v>50.746268656716417</v>
      </c>
      <c r="P318" s="83">
        <f t="shared" si="185"/>
        <v>34</v>
      </c>
      <c r="Q318" s="85">
        <f t="shared" si="188"/>
        <v>226.66666666666666</v>
      </c>
      <c r="R318" s="83">
        <f t="shared" si="179"/>
        <v>1692</v>
      </c>
      <c r="S318" s="85">
        <f t="shared" si="180"/>
        <v>94.630872483221466</v>
      </c>
      <c r="T318" s="83">
        <v>1691</v>
      </c>
      <c r="U318" s="85">
        <f t="shared" si="181"/>
        <v>94.627867935086741</v>
      </c>
      <c r="V318" s="83">
        <v>179</v>
      </c>
      <c r="W318" s="85">
        <f t="shared" si="182"/>
        <v>104.67836257309942</v>
      </c>
      <c r="X318" s="116">
        <v>1</v>
      </c>
      <c r="Y318" s="85">
        <f t="shared" si="190"/>
        <v>100</v>
      </c>
      <c r="Z318" s="116">
        <v>1</v>
      </c>
      <c r="AA318" s="85">
        <f t="shared" si="172"/>
        <v>100</v>
      </c>
      <c r="AB318" s="116" t="s">
        <v>141</v>
      </c>
      <c r="AC318" s="83" t="s">
        <v>35</v>
      </c>
      <c r="AD318" s="83" t="s">
        <v>35</v>
      </c>
      <c r="AE318" s="83" t="s">
        <v>35</v>
      </c>
      <c r="AF318" s="83" t="s">
        <v>35</v>
      </c>
      <c r="AG318" s="83" t="s">
        <v>35</v>
      </c>
      <c r="AH318" s="83" t="s">
        <v>35</v>
      </c>
      <c r="AI318" s="83" t="s">
        <v>35</v>
      </c>
      <c r="AJ318" s="155"/>
      <c r="AK318" s="234"/>
      <c r="AL318" s="215"/>
      <c r="AM318" s="234"/>
      <c r="AN318" s="214"/>
      <c r="AO318" s="214"/>
      <c r="AP318" s="214"/>
      <c r="AQ318" s="268"/>
      <c r="AR318" s="117"/>
      <c r="AS318" s="117"/>
      <c r="AT318" s="117"/>
      <c r="AU318" s="117"/>
      <c r="AV318" s="117"/>
      <c r="AW318" s="117"/>
      <c r="AX318" s="117"/>
      <c r="AY318" s="117"/>
      <c r="AZ318" s="117"/>
    </row>
    <row r="319" spans="1:52" s="84" customFormat="1" ht="12" customHeight="1">
      <c r="A319" s="264"/>
      <c r="B319" s="38" t="s">
        <v>370</v>
      </c>
      <c r="C319" s="54" t="s">
        <v>371</v>
      </c>
      <c r="D319" s="82">
        <v>1719</v>
      </c>
      <c r="E319" s="85">
        <f t="shared" ref="E319:E327" si="191">D319/D307*100</f>
        <v>96.356502242152459</v>
      </c>
      <c r="F319" s="83">
        <v>9</v>
      </c>
      <c r="G319" s="85">
        <f t="shared" si="177"/>
        <v>50</v>
      </c>
      <c r="H319" s="83">
        <v>6</v>
      </c>
      <c r="I319" s="85">
        <f t="shared" si="183"/>
        <v>40</v>
      </c>
      <c r="J319" s="83">
        <f t="shared" si="189"/>
        <v>1710</v>
      </c>
      <c r="K319" s="85">
        <f t="shared" si="178"/>
        <v>96.828992072480176</v>
      </c>
      <c r="L319" s="83" t="s">
        <v>35</v>
      </c>
      <c r="M319" s="83" t="s">
        <v>35</v>
      </c>
      <c r="N319" s="116">
        <v>84</v>
      </c>
      <c r="O319" s="251">
        <f t="shared" si="187"/>
        <v>98.82352941176471</v>
      </c>
      <c r="P319" s="83">
        <f t="shared" si="185"/>
        <v>84</v>
      </c>
      <c r="Q319" s="85">
        <f t="shared" si="188"/>
        <v>98.82352941176471</v>
      </c>
      <c r="R319" s="83">
        <f t="shared" si="179"/>
        <v>1794</v>
      </c>
      <c r="S319" s="85">
        <f t="shared" si="180"/>
        <v>96.920583468395463</v>
      </c>
      <c r="T319" s="83">
        <v>1793</v>
      </c>
      <c r="U319" s="85">
        <f t="shared" si="181"/>
        <v>96.918918918918919</v>
      </c>
      <c r="V319" s="83">
        <v>181</v>
      </c>
      <c r="W319" s="85">
        <f t="shared" si="182"/>
        <v>108.38323353293413</v>
      </c>
      <c r="X319" s="116">
        <v>1</v>
      </c>
      <c r="Y319" s="85">
        <f t="shared" si="190"/>
        <v>100</v>
      </c>
      <c r="Z319" s="116">
        <v>1</v>
      </c>
      <c r="AA319" s="85">
        <f t="shared" ref="AA319:AA330" si="192">Z319/Z307*100</f>
        <v>100</v>
      </c>
      <c r="AB319" s="116" t="s">
        <v>141</v>
      </c>
      <c r="AC319" s="83" t="s">
        <v>35</v>
      </c>
      <c r="AD319" s="83" t="s">
        <v>35</v>
      </c>
      <c r="AE319" s="83" t="s">
        <v>35</v>
      </c>
      <c r="AF319" s="83" t="s">
        <v>35</v>
      </c>
      <c r="AG319" s="83" t="s">
        <v>35</v>
      </c>
      <c r="AH319" s="83" t="s">
        <v>35</v>
      </c>
      <c r="AI319" s="83" t="s">
        <v>35</v>
      </c>
      <c r="AJ319" s="269"/>
      <c r="AK319" s="234"/>
      <c r="AL319" s="270"/>
      <c r="AM319" s="234"/>
      <c r="AN319" s="271"/>
      <c r="AO319" s="214"/>
      <c r="AP319" s="271"/>
      <c r="AQ319" s="268"/>
      <c r="AR319" s="117"/>
      <c r="AS319" s="117"/>
      <c r="AT319" s="117"/>
      <c r="AU319" s="117"/>
      <c r="AV319" s="117"/>
      <c r="AW319" s="117"/>
      <c r="AX319" s="117"/>
      <c r="AY319" s="117"/>
      <c r="AZ319" s="117"/>
    </row>
    <row r="320" spans="1:52" s="84" customFormat="1" ht="12.75" customHeight="1">
      <c r="A320" s="264"/>
      <c r="B320" s="38" t="s">
        <v>372</v>
      </c>
      <c r="C320" s="54" t="s">
        <v>373</v>
      </c>
      <c r="D320" s="82">
        <v>1709</v>
      </c>
      <c r="E320" s="85">
        <f t="shared" si="191"/>
        <v>100.58858151854031</v>
      </c>
      <c r="F320" s="83">
        <v>9</v>
      </c>
      <c r="G320" s="85">
        <f t="shared" si="177"/>
        <v>52.941176470588239</v>
      </c>
      <c r="H320" s="83">
        <v>6</v>
      </c>
      <c r="I320" s="85">
        <f t="shared" si="183"/>
        <v>42.857142857142854</v>
      </c>
      <c r="J320" s="83">
        <f t="shared" si="189"/>
        <v>1700</v>
      </c>
      <c r="K320" s="85">
        <f t="shared" si="178"/>
        <v>101.07015457788347</v>
      </c>
      <c r="L320" s="83" t="s">
        <v>35</v>
      </c>
      <c r="M320" s="83" t="s">
        <v>35</v>
      </c>
      <c r="N320" s="116">
        <v>67</v>
      </c>
      <c r="O320" s="251">
        <f t="shared" si="187"/>
        <v>197.05882352941177</v>
      </c>
      <c r="P320" s="83">
        <f t="shared" si="185"/>
        <v>67</v>
      </c>
      <c r="Q320" s="251">
        <f t="shared" si="188"/>
        <v>197.05882352941177</v>
      </c>
      <c r="R320" s="83">
        <f t="shared" si="179"/>
        <v>1767</v>
      </c>
      <c r="S320" s="85">
        <f t="shared" si="180"/>
        <v>102.97202797202797</v>
      </c>
      <c r="T320" s="83">
        <v>1766</v>
      </c>
      <c r="U320" s="85">
        <f t="shared" si="181"/>
        <v>102.97376093294461</v>
      </c>
      <c r="V320" s="83">
        <v>154</v>
      </c>
      <c r="W320" s="85">
        <f t="shared" si="182"/>
        <v>104.76190476190477</v>
      </c>
      <c r="X320" s="116">
        <v>1</v>
      </c>
      <c r="Y320" s="85">
        <f t="shared" si="190"/>
        <v>100</v>
      </c>
      <c r="Z320" s="116">
        <v>1</v>
      </c>
      <c r="AA320" s="85">
        <f t="shared" si="192"/>
        <v>100</v>
      </c>
      <c r="AB320" s="116" t="s">
        <v>141</v>
      </c>
      <c r="AC320" s="83" t="s">
        <v>35</v>
      </c>
      <c r="AD320" s="83" t="s">
        <v>35</v>
      </c>
      <c r="AE320" s="83" t="s">
        <v>35</v>
      </c>
      <c r="AF320" s="83" t="s">
        <v>35</v>
      </c>
      <c r="AG320" s="83" t="s">
        <v>35</v>
      </c>
      <c r="AH320" s="83" t="s">
        <v>35</v>
      </c>
      <c r="AI320" s="83" t="s">
        <v>35</v>
      </c>
      <c r="AJ320" s="269"/>
      <c r="AK320" s="156"/>
      <c r="AL320" s="270"/>
      <c r="AM320" s="213"/>
      <c r="AN320" s="271"/>
      <c r="AO320" s="214"/>
      <c r="AP320" s="271"/>
      <c r="AQ320" s="268"/>
      <c r="AR320" s="117"/>
      <c r="AS320" s="117"/>
      <c r="AT320" s="117"/>
      <c r="AU320" s="117"/>
      <c r="AV320" s="117"/>
      <c r="AW320" s="117"/>
      <c r="AX320" s="117"/>
      <c r="AY320" s="117"/>
      <c r="AZ320" s="117"/>
    </row>
    <row r="321" spans="1:52" s="267" customFormat="1" ht="12.75" customHeight="1">
      <c r="A321" s="266"/>
      <c r="B321" s="39" t="s">
        <v>374</v>
      </c>
      <c r="C321" s="56" t="s">
        <v>375</v>
      </c>
      <c r="D321" s="118">
        <v>1827</v>
      </c>
      <c r="E321" s="120">
        <f t="shared" si="191"/>
        <v>95.255474452554751</v>
      </c>
      <c r="F321" s="106">
        <v>9</v>
      </c>
      <c r="G321" s="120">
        <f t="shared" si="177"/>
        <v>47.368421052631575</v>
      </c>
      <c r="H321" s="106">
        <v>6</v>
      </c>
      <c r="I321" s="120">
        <f t="shared" si="183"/>
        <v>37.5</v>
      </c>
      <c r="J321" s="106">
        <f t="shared" si="189"/>
        <v>1818</v>
      </c>
      <c r="K321" s="120">
        <f t="shared" si="178"/>
        <v>95.73459715639811</v>
      </c>
      <c r="L321" s="106">
        <v>52</v>
      </c>
      <c r="M321" s="120">
        <f t="shared" si="178"/>
        <v>33.548387096774199</v>
      </c>
      <c r="N321" s="106" t="s">
        <v>197</v>
      </c>
      <c r="O321" s="106" t="s">
        <v>35</v>
      </c>
      <c r="P321" s="106">
        <f t="shared" si="185"/>
        <v>-52</v>
      </c>
      <c r="Q321" s="120">
        <f t="shared" si="188"/>
        <v>33.548387096774199</v>
      </c>
      <c r="R321" s="106">
        <f t="shared" si="179"/>
        <v>1766</v>
      </c>
      <c r="S321" s="120">
        <f t="shared" si="180"/>
        <v>101.26146788990826</v>
      </c>
      <c r="T321" s="106">
        <v>1765</v>
      </c>
      <c r="U321" s="120">
        <f t="shared" si="181"/>
        <v>101.26219162363741</v>
      </c>
      <c r="V321" s="106">
        <v>158</v>
      </c>
      <c r="W321" s="120">
        <f t="shared" si="182"/>
        <v>106.04026845637584</v>
      </c>
      <c r="X321" s="122">
        <v>1</v>
      </c>
      <c r="Y321" s="120">
        <f t="shared" si="190"/>
        <v>100</v>
      </c>
      <c r="Z321" s="122">
        <v>1</v>
      </c>
      <c r="AA321" s="120">
        <f t="shared" si="192"/>
        <v>100</v>
      </c>
      <c r="AB321" s="122" t="s">
        <v>141</v>
      </c>
      <c r="AC321" s="106" t="s">
        <v>35</v>
      </c>
      <c r="AD321" s="106" t="s">
        <v>35</v>
      </c>
      <c r="AE321" s="106" t="s">
        <v>35</v>
      </c>
      <c r="AF321" s="106" t="s">
        <v>35</v>
      </c>
      <c r="AG321" s="106" t="s">
        <v>35</v>
      </c>
      <c r="AH321" s="106" t="s">
        <v>35</v>
      </c>
      <c r="AI321" s="106" t="s">
        <v>35</v>
      </c>
      <c r="AJ321" s="162"/>
      <c r="AK321" s="182"/>
      <c r="AL321" s="241"/>
      <c r="AM321" s="182"/>
      <c r="AN321" s="241"/>
      <c r="AO321" s="241"/>
      <c r="AP321" s="241"/>
      <c r="AQ321" s="294"/>
      <c r="AR321" s="238"/>
      <c r="AS321" s="238"/>
      <c r="AT321" s="238"/>
      <c r="AU321" s="238"/>
      <c r="AV321" s="238"/>
      <c r="AW321" s="238"/>
      <c r="AX321" s="238"/>
      <c r="AY321" s="238"/>
      <c r="AZ321" s="238"/>
    </row>
    <row r="322" spans="1:52" ht="12" customHeight="1">
      <c r="A322" s="263"/>
      <c r="B322" s="38" t="s">
        <v>379</v>
      </c>
      <c r="C322" s="54" t="s">
        <v>380</v>
      </c>
      <c r="D322" s="72">
        <v>1788</v>
      </c>
      <c r="E322" s="89">
        <f t="shared" si="191"/>
        <v>97.704918032786878</v>
      </c>
      <c r="F322" s="83">
        <v>9</v>
      </c>
      <c r="G322" s="89">
        <f t="shared" ref="G322:G333" si="193">F322/F310*100</f>
        <v>100</v>
      </c>
      <c r="H322" s="75">
        <v>6</v>
      </c>
      <c r="I322" s="89">
        <f>H322/H310*100</f>
        <v>100</v>
      </c>
      <c r="J322" s="75">
        <f t="shared" si="189"/>
        <v>1779</v>
      </c>
      <c r="K322" s="89">
        <f t="shared" ref="K322:K333" si="194">J322/J310*100</f>
        <v>97.693574958813826</v>
      </c>
      <c r="L322" s="83" t="s">
        <v>35</v>
      </c>
      <c r="M322" s="83" t="s">
        <v>35</v>
      </c>
      <c r="N322" s="83" t="s">
        <v>197</v>
      </c>
      <c r="O322" s="83" t="s">
        <v>35</v>
      </c>
      <c r="P322" s="75">
        <f>N322-L322</f>
        <v>0</v>
      </c>
      <c r="Q322" s="78">
        <v>0</v>
      </c>
      <c r="R322" s="75">
        <f t="shared" ref="R322:R333" si="195">J322+P322</f>
        <v>1779</v>
      </c>
      <c r="S322" s="89">
        <f t="shared" ref="S322:S333" si="196">R322/R310*100</f>
        <v>99.552322327923889</v>
      </c>
      <c r="T322" s="75">
        <v>1777</v>
      </c>
      <c r="U322" s="89">
        <f t="shared" ref="U322:U333" si="197">T322/T310*100</f>
        <v>99.496080627099658</v>
      </c>
      <c r="V322" s="75">
        <v>122</v>
      </c>
      <c r="W322" s="89">
        <f t="shared" ref="W322:W333" si="198">V322/V310*100</f>
        <v>77.70700636942675</v>
      </c>
      <c r="X322" s="75">
        <f t="shared" ref="X322:X333" si="199">R322-T322</f>
        <v>2</v>
      </c>
      <c r="Y322" s="89">
        <f t="shared" si="190"/>
        <v>200</v>
      </c>
      <c r="Z322" s="78">
        <v>1</v>
      </c>
      <c r="AA322" s="89">
        <f t="shared" si="192"/>
        <v>100</v>
      </c>
      <c r="AB322" s="78">
        <v>0</v>
      </c>
      <c r="AC322" s="75" t="s">
        <v>35</v>
      </c>
      <c r="AD322" s="78">
        <v>1</v>
      </c>
      <c r="AE322" s="89" t="s">
        <v>35</v>
      </c>
      <c r="AF322" s="89" t="s">
        <v>35</v>
      </c>
      <c r="AG322" s="89" t="s">
        <v>35</v>
      </c>
      <c r="AH322" s="89" t="s">
        <v>35</v>
      </c>
      <c r="AI322" s="89" t="s">
        <v>35</v>
      </c>
      <c r="AJ322" s="155"/>
      <c r="AK322" s="231"/>
      <c r="AL322" s="172"/>
      <c r="AM322" s="231"/>
      <c r="AN322" s="110"/>
      <c r="AO322" s="231"/>
      <c r="AP322" s="214"/>
      <c r="AQ322" s="177"/>
      <c r="AR322" s="178"/>
    </row>
    <row r="323" spans="1:52" s="84" customFormat="1" ht="12" customHeight="1">
      <c r="A323" s="264"/>
      <c r="B323" s="38" t="s">
        <v>381</v>
      </c>
      <c r="C323" s="54" t="s">
        <v>382</v>
      </c>
      <c r="D323" s="82">
        <v>1779</v>
      </c>
      <c r="E323" s="85">
        <f t="shared" si="191"/>
        <v>97.586396050466263</v>
      </c>
      <c r="F323" s="83">
        <v>9</v>
      </c>
      <c r="G323" s="85">
        <f t="shared" si="193"/>
        <v>100</v>
      </c>
      <c r="H323" s="83">
        <v>6</v>
      </c>
      <c r="I323" s="85">
        <f t="shared" ref="I323:I333" si="200">H323/H311*100</f>
        <v>100</v>
      </c>
      <c r="J323" s="83">
        <f t="shared" si="189"/>
        <v>1770</v>
      </c>
      <c r="K323" s="85">
        <f t="shared" si="194"/>
        <v>97.574421168687991</v>
      </c>
      <c r="L323" s="83" t="s">
        <v>35</v>
      </c>
      <c r="M323" s="83" t="s">
        <v>35</v>
      </c>
      <c r="N323" s="116">
        <v>34</v>
      </c>
      <c r="O323" s="251">
        <f>N323/N311*100</f>
        <v>50</v>
      </c>
      <c r="P323" s="83">
        <f t="shared" ref="P323:P333" si="201">N323-L323</f>
        <v>34</v>
      </c>
      <c r="Q323" s="85">
        <f t="shared" ref="Q323" si="202">P323/P311*100</f>
        <v>50</v>
      </c>
      <c r="R323" s="75">
        <f t="shared" si="195"/>
        <v>1804</v>
      </c>
      <c r="S323" s="85">
        <f t="shared" si="196"/>
        <v>95.855472901168966</v>
      </c>
      <c r="T323" s="83">
        <v>1802</v>
      </c>
      <c r="U323" s="85">
        <f t="shared" si="197"/>
        <v>95.800106326422124</v>
      </c>
      <c r="V323" s="83">
        <v>118</v>
      </c>
      <c r="W323" s="85">
        <f t="shared" si="198"/>
        <v>79.194630872483216</v>
      </c>
      <c r="X323" s="75">
        <f t="shared" si="199"/>
        <v>2</v>
      </c>
      <c r="Y323" s="89">
        <f t="shared" si="190"/>
        <v>200</v>
      </c>
      <c r="Z323" s="116">
        <v>1</v>
      </c>
      <c r="AA323" s="89">
        <f t="shared" si="192"/>
        <v>100</v>
      </c>
      <c r="AB323" s="116">
        <v>0</v>
      </c>
      <c r="AC323" s="83" t="s">
        <v>35</v>
      </c>
      <c r="AD323" s="116">
        <v>1</v>
      </c>
      <c r="AE323" s="85" t="s">
        <v>35</v>
      </c>
      <c r="AF323" s="85" t="s">
        <v>35</v>
      </c>
      <c r="AG323" s="85" t="s">
        <v>35</v>
      </c>
      <c r="AH323" s="85" t="s">
        <v>35</v>
      </c>
      <c r="AI323" s="85" t="s">
        <v>35</v>
      </c>
      <c r="AJ323" s="155"/>
      <c r="AK323" s="234"/>
      <c r="AL323" s="215"/>
      <c r="AM323" s="234"/>
      <c r="AN323" s="214"/>
      <c r="AO323" s="213"/>
      <c r="AP323" s="214"/>
      <c r="AQ323" s="268"/>
      <c r="AR323" s="265"/>
      <c r="AS323" s="117"/>
      <c r="AT323" s="117"/>
      <c r="AU323" s="117"/>
      <c r="AV323" s="117"/>
      <c r="AW323" s="117"/>
      <c r="AX323" s="117"/>
      <c r="AY323" s="117"/>
      <c r="AZ323" s="117"/>
    </row>
    <row r="324" spans="1:52" s="84" customFormat="1" ht="12" customHeight="1">
      <c r="A324" s="264"/>
      <c r="B324" s="38" t="s">
        <v>383</v>
      </c>
      <c r="C324" s="54" t="s">
        <v>3</v>
      </c>
      <c r="D324" s="82">
        <v>1626</v>
      </c>
      <c r="E324" s="85">
        <f t="shared" si="191"/>
        <v>97.540491901619674</v>
      </c>
      <c r="F324" s="83">
        <v>9</v>
      </c>
      <c r="G324" s="85">
        <f t="shared" si="193"/>
        <v>100</v>
      </c>
      <c r="H324" s="83">
        <v>6</v>
      </c>
      <c r="I324" s="85">
        <f t="shared" si="200"/>
        <v>100</v>
      </c>
      <c r="J324" s="83">
        <f t="shared" si="189"/>
        <v>1617</v>
      </c>
      <c r="K324" s="85">
        <f t="shared" si="194"/>
        <v>97.527141133896251</v>
      </c>
      <c r="L324" s="83" t="s">
        <v>35</v>
      </c>
      <c r="M324" s="83" t="s">
        <v>35</v>
      </c>
      <c r="N324" s="116">
        <v>119</v>
      </c>
      <c r="O324" s="251">
        <f t="shared" ref="O324:O332" si="203">N324/N312*100</f>
        <v>140</v>
      </c>
      <c r="P324" s="83">
        <f t="shared" si="201"/>
        <v>119</v>
      </c>
      <c r="Q324" s="85">
        <f>P324/P312*100</f>
        <v>140</v>
      </c>
      <c r="R324" s="75">
        <f t="shared" si="195"/>
        <v>1736</v>
      </c>
      <c r="S324" s="85">
        <f t="shared" si="196"/>
        <v>99.598393574297177</v>
      </c>
      <c r="T324" s="83">
        <v>1734</v>
      </c>
      <c r="U324" s="85">
        <f t="shared" si="197"/>
        <v>99.540757749712967</v>
      </c>
      <c r="V324" s="83">
        <v>110</v>
      </c>
      <c r="W324" s="85">
        <f t="shared" si="198"/>
        <v>87.301587301587304</v>
      </c>
      <c r="X324" s="75">
        <f t="shared" si="199"/>
        <v>2</v>
      </c>
      <c r="Y324" s="89">
        <f t="shared" si="190"/>
        <v>200</v>
      </c>
      <c r="Z324" s="116">
        <v>1</v>
      </c>
      <c r="AA324" s="89">
        <f t="shared" si="192"/>
        <v>100</v>
      </c>
      <c r="AB324" s="116">
        <v>0</v>
      </c>
      <c r="AC324" s="83" t="s">
        <v>35</v>
      </c>
      <c r="AD324" s="116">
        <v>1</v>
      </c>
      <c r="AE324" s="85" t="s">
        <v>35</v>
      </c>
      <c r="AF324" s="85" t="s">
        <v>35</v>
      </c>
      <c r="AG324" s="85" t="s">
        <v>35</v>
      </c>
      <c r="AH324" s="85" t="s">
        <v>35</v>
      </c>
      <c r="AI324" s="85" t="s">
        <v>35</v>
      </c>
      <c r="AJ324" s="155"/>
      <c r="AK324" s="234"/>
      <c r="AL324" s="215"/>
      <c r="AM324" s="234"/>
      <c r="AN324" s="214"/>
      <c r="AO324" s="213"/>
      <c r="AP324" s="214"/>
      <c r="AQ324" s="268"/>
      <c r="AR324" s="117"/>
      <c r="AS324" s="117"/>
      <c r="AT324" s="117"/>
      <c r="AU324" s="117"/>
      <c r="AV324" s="117"/>
      <c r="AW324" s="117"/>
      <c r="AX324" s="117"/>
      <c r="AY324" s="117"/>
      <c r="AZ324" s="117"/>
    </row>
    <row r="325" spans="1:52" s="84" customFormat="1" ht="12" customHeight="1">
      <c r="A325" s="264"/>
      <c r="B325" s="38" t="s">
        <v>384</v>
      </c>
      <c r="C325" s="54" t="s">
        <v>385</v>
      </c>
      <c r="D325" s="82">
        <v>1494</v>
      </c>
      <c r="E325" s="85">
        <f t="shared" si="191"/>
        <v>94.437420986093557</v>
      </c>
      <c r="F325" s="83">
        <v>8</v>
      </c>
      <c r="G325" s="85">
        <f t="shared" si="193"/>
        <v>100</v>
      </c>
      <c r="H325" s="83">
        <v>5</v>
      </c>
      <c r="I325" s="85">
        <f t="shared" si="200"/>
        <v>100</v>
      </c>
      <c r="J325" s="83">
        <f t="shared" si="189"/>
        <v>1486</v>
      </c>
      <c r="K325" s="85">
        <f t="shared" si="194"/>
        <v>94.409148665819558</v>
      </c>
      <c r="L325" s="83" t="s">
        <v>35</v>
      </c>
      <c r="M325" s="83" t="s">
        <v>35</v>
      </c>
      <c r="N325" s="116">
        <v>135</v>
      </c>
      <c r="O325" s="251">
        <f t="shared" si="203"/>
        <v>160.71428571428572</v>
      </c>
      <c r="P325" s="83">
        <f t="shared" si="201"/>
        <v>135</v>
      </c>
      <c r="Q325" s="85">
        <f t="shared" ref="Q325:Q333" si="204">P325/P313*100</f>
        <v>160.71428571428572</v>
      </c>
      <c r="R325" s="83">
        <f t="shared" si="195"/>
        <v>1621</v>
      </c>
      <c r="S325" s="85">
        <f t="shared" si="196"/>
        <v>97.768395657418566</v>
      </c>
      <c r="T325" s="83">
        <v>1619</v>
      </c>
      <c r="U325" s="85">
        <f t="shared" si="197"/>
        <v>97.706698853349423</v>
      </c>
      <c r="V325" s="83">
        <v>110</v>
      </c>
      <c r="W325" s="85">
        <f t="shared" si="198"/>
        <v>83.969465648854964</v>
      </c>
      <c r="X325" s="75">
        <f t="shared" si="199"/>
        <v>2</v>
      </c>
      <c r="Y325" s="85">
        <f t="shared" si="190"/>
        <v>200</v>
      </c>
      <c r="Z325" s="116">
        <v>1</v>
      </c>
      <c r="AA325" s="85">
        <f t="shared" si="192"/>
        <v>100</v>
      </c>
      <c r="AB325" s="116" t="s">
        <v>141</v>
      </c>
      <c r="AC325" s="83" t="s">
        <v>35</v>
      </c>
      <c r="AD325" s="116">
        <v>1</v>
      </c>
      <c r="AE325" s="85" t="s">
        <v>35</v>
      </c>
      <c r="AF325" s="85" t="s">
        <v>35</v>
      </c>
      <c r="AG325" s="85" t="s">
        <v>35</v>
      </c>
      <c r="AH325" s="85" t="s">
        <v>35</v>
      </c>
      <c r="AI325" s="85" t="s">
        <v>35</v>
      </c>
      <c r="AJ325" s="155"/>
      <c r="AK325" s="234"/>
      <c r="AL325" s="214"/>
      <c r="AM325" s="234"/>
      <c r="AN325" s="214"/>
      <c r="AO325" s="213"/>
      <c r="AP325" s="214"/>
      <c r="AQ325" s="268"/>
      <c r="AR325" s="117"/>
      <c r="AS325" s="117"/>
      <c r="AT325" s="117"/>
      <c r="AU325" s="117"/>
      <c r="AV325" s="117"/>
      <c r="AW325" s="117"/>
      <c r="AX325" s="117"/>
      <c r="AY325" s="117"/>
      <c r="AZ325" s="117"/>
    </row>
    <row r="326" spans="1:52" s="84" customFormat="1" ht="12" customHeight="1">
      <c r="A326" s="264"/>
      <c r="B326" s="38" t="s">
        <v>386</v>
      </c>
      <c r="C326" s="54" t="s">
        <v>387</v>
      </c>
      <c r="D326" s="82">
        <v>1423</v>
      </c>
      <c r="E326" s="85">
        <f t="shared" si="191"/>
        <v>93.1282722513089</v>
      </c>
      <c r="F326" s="83">
        <v>8</v>
      </c>
      <c r="G326" s="85">
        <f t="shared" si="193"/>
        <v>100</v>
      </c>
      <c r="H326" s="83">
        <v>5</v>
      </c>
      <c r="I326" s="85">
        <f t="shared" si="200"/>
        <v>100</v>
      </c>
      <c r="J326" s="83">
        <f t="shared" si="189"/>
        <v>1415</v>
      </c>
      <c r="K326" s="85">
        <f t="shared" si="194"/>
        <v>93.092105263157904</v>
      </c>
      <c r="L326" s="83" t="s">
        <v>35</v>
      </c>
      <c r="M326" s="83" t="s">
        <v>35</v>
      </c>
      <c r="N326" s="116">
        <v>17</v>
      </c>
      <c r="O326" s="251">
        <f t="shared" si="203"/>
        <v>25.373134328358208</v>
      </c>
      <c r="P326" s="83">
        <f t="shared" si="201"/>
        <v>17</v>
      </c>
      <c r="Q326" s="85">
        <f t="shared" si="204"/>
        <v>25.373134328358208</v>
      </c>
      <c r="R326" s="83">
        <f t="shared" si="195"/>
        <v>1432</v>
      </c>
      <c r="S326" s="85">
        <f t="shared" si="196"/>
        <v>90.233144297416516</v>
      </c>
      <c r="T326" s="83">
        <v>1430</v>
      </c>
      <c r="U326" s="85">
        <f t="shared" si="197"/>
        <v>90.163934426229503</v>
      </c>
      <c r="V326" s="83">
        <v>112</v>
      </c>
      <c r="W326" s="85">
        <f t="shared" si="198"/>
        <v>78.32167832167832</v>
      </c>
      <c r="X326" s="75">
        <f t="shared" si="199"/>
        <v>2</v>
      </c>
      <c r="Y326" s="85">
        <f t="shared" si="190"/>
        <v>200</v>
      </c>
      <c r="Z326" s="116">
        <v>1</v>
      </c>
      <c r="AA326" s="85">
        <f t="shared" si="192"/>
        <v>100</v>
      </c>
      <c r="AB326" s="116" t="s">
        <v>141</v>
      </c>
      <c r="AC326" s="83" t="s">
        <v>35</v>
      </c>
      <c r="AD326" s="83">
        <v>1</v>
      </c>
      <c r="AE326" s="83" t="s">
        <v>35</v>
      </c>
      <c r="AF326" s="83" t="s">
        <v>35</v>
      </c>
      <c r="AG326" s="83" t="s">
        <v>35</v>
      </c>
      <c r="AH326" s="83" t="s">
        <v>35</v>
      </c>
      <c r="AI326" s="83" t="s">
        <v>35</v>
      </c>
      <c r="AJ326" s="155"/>
      <c r="AK326" s="234"/>
      <c r="AL326" s="215"/>
      <c r="AM326" s="234"/>
      <c r="AN326" s="214"/>
      <c r="AO326" s="213"/>
      <c r="AP326" s="214"/>
      <c r="AQ326" s="268"/>
      <c r="AR326" s="117"/>
      <c r="AS326" s="117"/>
      <c r="AT326" s="117"/>
      <c r="AU326" s="117"/>
      <c r="AV326" s="117"/>
      <c r="AW326" s="117"/>
      <c r="AX326" s="117"/>
      <c r="AY326" s="117"/>
      <c r="AZ326" s="117"/>
    </row>
    <row r="327" spans="1:52" s="84" customFormat="1" ht="12" customHeight="1">
      <c r="A327" s="264"/>
      <c r="B327" s="38" t="s">
        <v>388</v>
      </c>
      <c r="C327" s="54" t="s">
        <v>6</v>
      </c>
      <c r="D327" s="82">
        <v>1345</v>
      </c>
      <c r="E327" s="85">
        <f t="shared" si="191"/>
        <v>92.758620689655174</v>
      </c>
      <c r="F327" s="83">
        <v>8</v>
      </c>
      <c r="G327" s="85">
        <f t="shared" si="193"/>
        <v>100</v>
      </c>
      <c r="H327" s="83">
        <v>5</v>
      </c>
      <c r="I327" s="85">
        <f t="shared" si="200"/>
        <v>100</v>
      </c>
      <c r="J327" s="83">
        <f t="shared" si="189"/>
        <v>1337</v>
      </c>
      <c r="K327" s="85">
        <f t="shared" si="194"/>
        <v>92.71844660194175</v>
      </c>
      <c r="L327" s="83" t="s">
        <v>35</v>
      </c>
      <c r="M327" s="83" t="s">
        <v>35</v>
      </c>
      <c r="N327" s="116">
        <v>204</v>
      </c>
      <c r="O327" s="251">
        <f t="shared" si="203"/>
        <v>80.314960629921259</v>
      </c>
      <c r="P327" s="83">
        <f t="shared" si="201"/>
        <v>204</v>
      </c>
      <c r="Q327" s="85">
        <f t="shared" si="204"/>
        <v>80.314960629921259</v>
      </c>
      <c r="R327" s="83">
        <f t="shared" si="195"/>
        <v>1541</v>
      </c>
      <c r="S327" s="85">
        <f t="shared" si="196"/>
        <v>90.860849056603783</v>
      </c>
      <c r="T327" s="83">
        <v>1539</v>
      </c>
      <c r="U327" s="85">
        <f t="shared" si="197"/>
        <v>90.796460176991147</v>
      </c>
      <c r="V327" s="83">
        <v>122</v>
      </c>
      <c r="W327" s="85">
        <f t="shared" si="198"/>
        <v>79.738562091503269</v>
      </c>
      <c r="X327" s="75">
        <f t="shared" si="199"/>
        <v>2</v>
      </c>
      <c r="Y327" s="85">
        <f t="shared" si="190"/>
        <v>200</v>
      </c>
      <c r="Z327" s="116">
        <v>1</v>
      </c>
      <c r="AA327" s="85">
        <f t="shared" si="192"/>
        <v>100</v>
      </c>
      <c r="AB327" s="116" t="s">
        <v>141</v>
      </c>
      <c r="AC327" s="83" t="s">
        <v>35</v>
      </c>
      <c r="AD327" s="83">
        <v>1</v>
      </c>
      <c r="AE327" s="83" t="s">
        <v>35</v>
      </c>
      <c r="AF327" s="83" t="s">
        <v>35</v>
      </c>
      <c r="AG327" s="83" t="s">
        <v>35</v>
      </c>
      <c r="AH327" s="83" t="s">
        <v>35</v>
      </c>
      <c r="AI327" s="83" t="s">
        <v>35</v>
      </c>
      <c r="AJ327" s="155"/>
      <c r="AK327" s="234"/>
      <c r="AL327" s="215"/>
      <c r="AM327" s="234"/>
      <c r="AN327" s="214"/>
      <c r="AO327" s="213"/>
      <c r="AP327" s="214"/>
      <c r="AQ327" s="268"/>
      <c r="AR327" s="117"/>
      <c r="AS327" s="117"/>
      <c r="AT327" s="117"/>
      <c r="AU327" s="117"/>
      <c r="AV327" s="117"/>
      <c r="AW327" s="117"/>
      <c r="AX327" s="117"/>
      <c r="AY327" s="117"/>
      <c r="AZ327" s="117"/>
    </row>
    <row r="328" spans="1:52" s="84" customFormat="1" ht="12" customHeight="1">
      <c r="A328" s="264"/>
      <c r="B328" s="38" t="s">
        <v>389</v>
      </c>
      <c r="C328" s="54" t="s">
        <v>7</v>
      </c>
      <c r="D328" s="82">
        <v>1398</v>
      </c>
      <c r="E328" s="85">
        <f>D328/D316*100</f>
        <v>91.913214990138073</v>
      </c>
      <c r="F328" s="83">
        <v>8</v>
      </c>
      <c r="G328" s="85">
        <f t="shared" si="193"/>
        <v>100</v>
      </c>
      <c r="H328" s="83">
        <v>5</v>
      </c>
      <c r="I328" s="85">
        <f t="shared" si="200"/>
        <v>100</v>
      </c>
      <c r="J328" s="83">
        <f>D328-F328</f>
        <v>1390</v>
      </c>
      <c r="K328" s="85">
        <f t="shared" si="194"/>
        <v>91.870456047587581</v>
      </c>
      <c r="L328" s="83" t="s">
        <v>35</v>
      </c>
      <c r="M328" s="83" t="s">
        <v>35</v>
      </c>
      <c r="N328" s="116">
        <v>135</v>
      </c>
      <c r="O328" s="251">
        <f t="shared" si="203"/>
        <v>53.149606299212607</v>
      </c>
      <c r="P328" s="83">
        <f t="shared" si="201"/>
        <v>135</v>
      </c>
      <c r="Q328" s="85">
        <f t="shared" si="204"/>
        <v>53.149606299212607</v>
      </c>
      <c r="R328" s="83">
        <f t="shared" si="195"/>
        <v>1525</v>
      </c>
      <c r="S328" s="85">
        <f t="shared" si="196"/>
        <v>86.304470854555746</v>
      </c>
      <c r="T328" s="83">
        <v>1523</v>
      </c>
      <c r="U328" s="85">
        <f t="shared" si="197"/>
        <v>86.240090600226509</v>
      </c>
      <c r="V328" s="83">
        <v>133</v>
      </c>
      <c r="W328" s="85">
        <f t="shared" si="198"/>
        <v>74.30167597765363</v>
      </c>
      <c r="X328" s="75">
        <f t="shared" si="199"/>
        <v>2</v>
      </c>
      <c r="Y328" s="85">
        <f t="shared" si="190"/>
        <v>200</v>
      </c>
      <c r="Z328" s="116">
        <v>1</v>
      </c>
      <c r="AA328" s="85">
        <f t="shared" si="192"/>
        <v>100</v>
      </c>
      <c r="AB328" s="116" t="s">
        <v>141</v>
      </c>
      <c r="AC328" s="83" t="s">
        <v>35</v>
      </c>
      <c r="AD328" s="116">
        <v>1</v>
      </c>
      <c r="AE328" s="83" t="s">
        <v>35</v>
      </c>
      <c r="AF328" s="83" t="s">
        <v>35</v>
      </c>
      <c r="AG328" s="83" t="s">
        <v>35</v>
      </c>
      <c r="AH328" s="83" t="s">
        <v>35</v>
      </c>
      <c r="AI328" s="83" t="s">
        <v>35</v>
      </c>
      <c r="AJ328" s="155"/>
      <c r="AK328" s="234"/>
      <c r="AL328" s="215"/>
      <c r="AM328" s="234"/>
      <c r="AN328" s="214"/>
      <c r="AO328" s="213"/>
      <c r="AP328" s="214"/>
      <c r="AQ328" s="268"/>
      <c r="AR328" s="117"/>
      <c r="AS328" s="117"/>
      <c r="AT328" s="117"/>
      <c r="AU328" s="117"/>
      <c r="AV328" s="117"/>
      <c r="AW328" s="117"/>
      <c r="AX328" s="117"/>
      <c r="AY328" s="117"/>
      <c r="AZ328" s="117"/>
    </row>
    <row r="329" spans="1:52" s="84" customFormat="1" ht="12" customHeight="1">
      <c r="A329" s="264"/>
      <c r="B329" s="38" t="s">
        <v>390</v>
      </c>
      <c r="C329" s="54" t="s">
        <v>8</v>
      </c>
      <c r="D329" s="82">
        <v>1362</v>
      </c>
      <c r="E329" s="85">
        <f>D329/D317*100</f>
        <v>88.326848249027236</v>
      </c>
      <c r="F329" s="83">
        <v>8</v>
      </c>
      <c r="G329" s="85">
        <f t="shared" si="193"/>
        <v>100</v>
      </c>
      <c r="H329" s="83">
        <v>5</v>
      </c>
      <c r="I329" s="85">
        <f t="shared" si="200"/>
        <v>100</v>
      </c>
      <c r="J329" s="83">
        <f t="shared" ref="J329:J333" si="205">D329-F329</f>
        <v>1354</v>
      </c>
      <c r="K329" s="85">
        <f t="shared" si="194"/>
        <v>88.265971316818764</v>
      </c>
      <c r="L329" s="83" t="s">
        <v>35</v>
      </c>
      <c r="M329" s="83" t="s">
        <v>35</v>
      </c>
      <c r="N329" s="116">
        <v>221</v>
      </c>
      <c r="O329" s="251">
        <f t="shared" si="203"/>
        <v>144.44444444444443</v>
      </c>
      <c r="P329" s="83">
        <f t="shared" si="201"/>
        <v>221</v>
      </c>
      <c r="Q329" s="85">
        <f t="shared" si="204"/>
        <v>144.44444444444443</v>
      </c>
      <c r="R329" s="83">
        <f t="shared" si="195"/>
        <v>1575</v>
      </c>
      <c r="S329" s="85">
        <f t="shared" si="196"/>
        <v>93.360995850622402</v>
      </c>
      <c r="T329" s="83">
        <v>1573</v>
      </c>
      <c r="U329" s="85">
        <f t="shared" si="197"/>
        <v>93.297746144721245</v>
      </c>
      <c r="V329" s="83">
        <v>145</v>
      </c>
      <c r="W329" s="85">
        <f t="shared" si="198"/>
        <v>96.026490066225165</v>
      </c>
      <c r="X329" s="75">
        <f t="shared" si="199"/>
        <v>2</v>
      </c>
      <c r="Y329" s="85">
        <f t="shared" ref="Y329:Y333" si="206">X329/X317*100</f>
        <v>200</v>
      </c>
      <c r="Z329" s="116">
        <v>1</v>
      </c>
      <c r="AA329" s="85">
        <f t="shared" si="192"/>
        <v>100</v>
      </c>
      <c r="AB329" s="116" t="s">
        <v>141</v>
      </c>
      <c r="AC329" s="83" t="s">
        <v>35</v>
      </c>
      <c r="AD329" s="116">
        <v>1</v>
      </c>
      <c r="AE329" s="83" t="s">
        <v>35</v>
      </c>
      <c r="AF329" s="83" t="s">
        <v>35</v>
      </c>
      <c r="AG329" s="83" t="s">
        <v>35</v>
      </c>
      <c r="AH329" s="83" t="s">
        <v>35</v>
      </c>
      <c r="AI329" s="83" t="s">
        <v>35</v>
      </c>
      <c r="AJ329" s="155"/>
      <c r="AK329" s="234"/>
      <c r="AL329" s="215"/>
      <c r="AM329" s="234"/>
      <c r="AN329" s="214"/>
      <c r="AO329" s="213"/>
      <c r="AP329" s="214"/>
      <c r="AQ329" s="268"/>
      <c r="AR329" s="117"/>
      <c r="AS329" s="117"/>
      <c r="AT329" s="117"/>
      <c r="AU329" s="117"/>
      <c r="AV329" s="117"/>
      <c r="AW329" s="117"/>
      <c r="AX329" s="117"/>
      <c r="AY329" s="117"/>
      <c r="AZ329" s="117"/>
    </row>
    <row r="330" spans="1:52" s="84" customFormat="1" ht="12" customHeight="1">
      <c r="A330" s="264"/>
      <c r="B330" s="38" t="s">
        <v>391</v>
      </c>
      <c r="C330" s="54" t="s">
        <v>9</v>
      </c>
      <c r="D330" s="82">
        <v>1501</v>
      </c>
      <c r="E330" s="85">
        <f>D330/D318*100</f>
        <v>90.041991601679655</v>
      </c>
      <c r="F330" s="83">
        <v>9</v>
      </c>
      <c r="G330" s="85">
        <f t="shared" si="193"/>
        <v>100</v>
      </c>
      <c r="H330" s="83">
        <v>6</v>
      </c>
      <c r="I330" s="85">
        <f t="shared" si="200"/>
        <v>100</v>
      </c>
      <c r="J330" s="83">
        <f t="shared" si="205"/>
        <v>1492</v>
      </c>
      <c r="K330" s="85">
        <f t="shared" si="194"/>
        <v>89.987937273823889</v>
      </c>
      <c r="L330" s="83" t="s">
        <v>35</v>
      </c>
      <c r="M330" s="83" t="s">
        <v>35</v>
      </c>
      <c r="N330" s="116">
        <v>153</v>
      </c>
      <c r="O330" s="251">
        <f t="shared" si="203"/>
        <v>450</v>
      </c>
      <c r="P330" s="83">
        <f t="shared" si="201"/>
        <v>153</v>
      </c>
      <c r="Q330" s="85">
        <f t="shared" si="204"/>
        <v>450</v>
      </c>
      <c r="R330" s="83">
        <f t="shared" si="195"/>
        <v>1645</v>
      </c>
      <c r="S330" s="85">
        <f t="shared" si="196"/>
        <v>97.222222222222214</v>
      </c>
      <c r="T330" s="83">
        <v>1643</v>
      </c>
      <c r="U330" s="85">
        <f t="shared" si="197"/>
        <v>97.161442933175636</v>
      </c>
      <c r="V330" s="83">
        <v>169</v>
      </c>
      <c r="W330" s="85">
        <f t="shared" si="198"/>
        <v>94.413407821229043</v>
      </c>
      <c r="X330" s="75">
        <f t="shared" si="199"/>
        <v>2</v>
      </c>
      <c r="Y330" s="85">
        <f t="shared" si="206"/>
        <v>200</v>
      </c>
      <c r="Z330" s="116">
        <v>1</v>
      </c>
      <c r="AA330" s="85">
        <f t="shared" si="192"/>
        <v>100</v>
      </c>
      <c r="AB330" s="116" t="s">
        <v>141</v>
      </c>
      <c r="AC330" s="83" t="s">
        <v>35</v>
      </c>
      <c r="AD330" s="83">
        <v>1</v>
      </c>
      <c r="AE330" s="83" t="s">
        <v>35</v>
      </c>
      <c r="AF330" s="83" t="s">
        <v>35</v>
      </c>
      <c r="AG330" s="83" t="s">
        <v>35</v>
      </c>
      <c r="AH330" s="83" t="s">
        <v>35</v>
      </c>
      <c r="AI330" s="83" t="s">
        <v>35</v>
      </c>
      <c r="AJ330" s="155"/>
      <c r="AK330" s="234"/>
      <c r="AL330" s="215"/>
      <c r="AM330" s="234"/>
      <c r="AN330" s="214"/>
      <c r="AO330" s="214"/>
      <c r="AP330" s="214"/>
      <c r="AQ330" s="268"/>
      <c r="AR330" s="117"/>
      <c r="AS330" s="117"/>
      <c r="AT330" s="117"/>
      <c r="AU330" s="117"/>
      <c r="AV330" s="117"/>
      <c r="AW330" s="117"/>
      <c r="AX330" s="117"/>
      <c r="AY330" s="117"/>
      <c r="AZ330" s="117"/>
    </row>
    <row r="331" spans="1:52" s="84" customFormat="1" ht="12" customHeight="1">
      <c r="A331" s="264"/>
      <c r="B331" s="38" t="s">
        <v>392</v>
      </c>
      <c r="C331" s="54" t="s">
        <v>393</v>
      </c>
      <c r="D331" s="217">
        <v>1581</v>
      </c>
      <c r="E331" s="218">
        <f t="shared" ref="E331:E333" si="207">D331/D319*100</f>
        <v>91.972076788830719</v>
      </c>
      <c r="F331" s="155">
        <v>9</v>
      </c>
      <c r="G331" s="218">
        <f t="shared" si="193"/>
        <v>100</v>
      </c>
      <c r="H331" s="155">
        <v>6</v>
      </c>
      <c r="I331" s="218">
        <f t="shared" si="200"/>
        <v>100</v>
      </c>
      <c r="J331" s="155">
        <f t="shared" si="205"/>
        <v>1572</v>
      </c>
      <c r="K331" s="218">
        <f t="shared" si="194"/>
        <v>91.929824561403507</v>
      </c>
      <c r="L331" s="155" t="s">
        <v>35</v>
      </c>
      <c r="M331" s="155" t="s">
        <v>35</v>
      </c>
      <c r="N331" s="291">
        <v>119</v>
      </c>
      <c r="O331" s="292">
        <f t="shared" si="203"/>
        <v>141.66666666666669</v>
      </c>
      <c r="P331" s="155">
        <f t="shared" si="201"/>
        <v>119</v>
      </c>
      <c r="Q331" s="218">
        <f t="shared" si="204"/>
        <v>141.66666666666669</v>
      </c>
      <c r="R331" s="155">
        <f t="shared" si="195"/>
        <v>1691</v>
      </c>
      <c r="S331" s="218">
        <f t="shared" si="196"/>
        <v>94.258639910813827</v>
      </c>
      <c r="T331" s="155">
        <v>1689</v>
      </c>
      <c r="U331" s="218">
        <f t="shared" si="197"/>
        <v>94.199665365309542</v>
      </c>
      <c r="V331" s="155">
        <v>159</v>
      </c>
      <c r="W331" s="218">
        <f t="shared" si="198"/>
        <v>87.845303867403317</v>
      </c>
      <c r="X331" s="33">
        <f t="shared" si="199"/>
        <v>2</v>
      </c>
      <c r="Y331" s="218">
        <f t="shared" si="206"/>
        <v>200</v>
      </c>
      <c r="Z331" s="291">
        <v>1</v>
      </c>
      <c r="AA331" s="218">
        <f t="shared" ref="AA331:AA333" si="208">Z331/Z319*100</f>
        <v>100</v>
      </c>
      <c r="AB331" s="291" t="s">
        <v>141</v>
      </c>
      <c r="AC331" s="155" t="s">
        <v>35</v>
      </c>
      <c r="AD331" s="155">
        <v>1</v>
      </c>
      <c r="AE331" s="155" t="s">
        <v>35</v>
      </c>
      <c r="AF331" s="155" t="s">
        <v>35</v>
      </c>
      <c r="AG331" s="155" t="s">
        <v>35</v>
      </c>
      <c r="AH331" s="155" t="s">
        <v>35</v>
      </c>
      <c r="AI331" s="155" t="s">
        <v>35</v>
      </c>
      <c r="AJ331" s="269"/>
      <c r="AK331" s="234"/>
      <c r="AL331" s="270"/>
      <c r="AM331" s="234"/>
      <c r="AN331" s="271"/>
      <c r="AO331" s="214"/>
      <c r="AP331" s="271"/>
      <c r="AQ331" s="268"/>
      <c r="AR331" s="117"/>
      <c r="AS331" s="117"/>
      <c r="AT331" s="117"/>
      <c r="AU331" s="117"/>
      <c r="AV331" s="117"/>
      <c r="AW331" s="117"/>
      <c r="AX331" s="117"/>
      <c r="AY331" s="117"/>
      <c r="AZ331" s="117"/>
    </row>
    <row r="332" spans="1:52" s="84" customFormat="1" ht="12.75" customHeight="1">
      <c r="A332" s="264"/>
      <c r="B332" s="38" t="s">
        <v>394</v>
      </c>
      <c r="C332" s="54" t="s">
        <v>395</v>
      </c>
      <c r="D332" s="217">
        <v>1567</v>
      </c>
      <c r="E332" s="218">
        <f t="shared" si="207"/>
        <v>91.691047396138089</v>
      </c>
      <c r="F332" s="155">
        <v>9</v>
      </c>
      <c r="G332" s="218">
        <f t="shared" si="193"/>
        <v>100</v>
      </c>
      <c r="H332" s="155">
        <v>6</v>
      </c>
      <c r="I332" s="218">
        <f t="shared" si="200"/>
        <v>100</v>
      </c>
      <c r="J332" s="155">
        <f t="shared" si="205"/>
        <v>1558</v>
      </c>
      <c r="K332" s="218">
        <f t="shared" si="194"/>
        <v>91.64705882352942</v>
      </c>
      <c r="L332" s="155" t="s">
        <v>35</v>
      </c>
      <c r="M332" s="155" t="s">
        <v>35</v>
      </c>
      <c r="N332" s="291">
        <v>34</v>
      </c>
      <c r="O332" s="292">
        <f t="shared" si="203"/>
        <v>50.746268656716417</v>
      </c>
      <c r="P332" s="155">
        <f t="shared" si="201"/>
        <v>34</v>
      </c>
      <c r="Q332" s="292">
        <f t="shared" si="204"/>
        <v>50.746268656716417</v>
      </c>
      <c r="R332" s="155">
        <f t="shared" si="195"/>
        <v>1592</v>
      </c>
      <c r="S332" s="218">
        <f t="shared" si="196"/>
        <v>90.096208262591958</v>
      </c>
      <c r="T332" s="155">
        <v>1590</v>
      </c>
      <c r="U332" s="218">
        <f t="shared" si="197"/>
        <v>90.033975084937708</v>
      </c>
      <c r="V332" s="155">
        <v>144</v>
      </c>
      <c r="W332" s="218">
        <f t="shared" si="198"/>
        <v>93.506493506493499</v>
      </c>
      <c r="X332" s="33">
        <f t="shared" si="199"/>
        <v>2</v>
      </c>
      <c r="Y332" s="218">
        <f t="shared" si="206"/>
        <v>200</v>
      </c>
      <c r="Z332" s="291">
        <v>1</v>
      </c>
      <c r="AA332" s="218">
        <f t="shared" si="208"/>
        <v>100</v>
      </c>
      <c r="AB332" s="291" t="s">
        <v>141</v>
      </c>
      <c r="AC332" s="155" t="s">
        <v>35</v>
      </c>
      <c r="AD332" s="155">
        <v>1</v>
      </c>
      <c r="AE332" s="155" t="s">
        <v>35</v>
      </c>
      <c r="AF332" s="155" t="s">
        <v>35</v>
      </c>
      <c r="AG332" s="155" t="s">
        <v>35</v>
      </c>
      <c r="AH332" s="155" t="s">
        <v>35</v>
      </c>
      <c r="AI332" s="155" t="s">
        <v>35</v>
      </c>
      <c r="AJ332" s="269"/>
      <c r="AK332" s="156"/>
      <c r="AL332" s="270"/>
      <c r="AM332" s="213"/>
      <c r="AN332" s="271"/>
      <c r="AO332" s="214"/>
      <c r="AP332" s="271"/>
      <c r="AQ332" s="268"/>
      <c r="AR332" s="117"/>
      <c r="AS332" s="117"/>
      <c r="AT332" s="117"/>
      <c r="AU332" s="117"/>
      <c r="AV332" s="117"/>
      <c r="AW332" s="117"/>
      <c r="AX332" s="117"/>
      <c r="AY332" s="117"/>
      <c r="AZ332" s="117"/>
    </row>
    <row r="333" spans="1:52" s="267" customFormat="1" ht="12.75" customHeight="1">
      <c r="A333" s="266"/>
      <c r="B333" s="40" t="s">
        <v>396</v>
      </c>
      <c r="C333" s="57" t="s">
        <v>397</v>
      </c>
      <c r="D333" s="280">
        <v>1752</v>
      </c>
      <c r="E333" s="281">
        <f t="shared" si="207"/>
        <v>95.894909688013144</v>
      </c>
      <c r="F333" s="272">
        <v>9</v>
      </c>
      <c r="G333" s="281">
        <f t="shared" si="193"/>
        <v>100</v>
      </c>
      <c r="H333" s="272">
        <v>6</v>
      </c>
      <c r="I333" s="281">
        <f t="shared" si="200"/>
        <v>100</v>
      </c>
      <c r="J333" s="272">
        <f t="shared" si="205"/>
        <v>1743</v>
      </c>
      <c r="K333" s="281">
        <f t="shared" si="194"/>
        <v>95.874587458745879</v>
      </c>
      <c r="L333" s="272">
        <v>54</v>
      </c>
      <c r="M333" s="281">
        <f t="shared" ref="M333" si="209">L333/L321*100</f>
        <v>103.84615384615385</v>
      </c>
      <c r="N333" s="272" t="s">
        <v>35</v>
      </c>
      <c r="O333" s="272" t="s">
        <v>35</v>
      </c>
      <c r="P333" s="272">
        <f t="shared" si="201"/>
        <v>-54</v>
      </c>
      <c r="Q333" s="281">
        <f t="shared" si="204"/>
        <v>103.84615384615385</v>
      </c>
      <c r="R333" s="272">
        <f t="shared" si="195"/>
        <v>1689</v>
      </c>
      <c r="S333" s="281">
        <f t="shared" si="196"/>
        <v>95.639864099660258</v>
      </c>
      <c r="T333" s="272">
        <v>1687</v>
      </c>
      <c r="U333" s="281">
        <f t="shared" si="197"/>
        <v>95.580736543909353</v>
      </c>
      <c r="V333" s="272">
        <v>160</v>
      </c>
      <c r="W333" s="281">
        <f t="shared" si="198"/>
        <v>101.26582278481013</v>
      </c>
      <c r="X333" s="288">
        <f t="shared" si="199"/>
        <v>2</v>
      </c>
      <c r="Y333" s="281">
        <f t="shared" si="206"/>
        <v>200</v>
      </c>
      <c r="Z333" s="293">
        <v>1</v>
      </c>
      <c r="AA333" s="281">
        <f t="shared" si="208"/>
        <v>100</v>
      </c>
      <c r="AB333" s="293" t="s">
        <v>141</v>
      </c>
      <c r="AC333" s="272" t="s">
        <v>35</v>
      </c>
      <c r="AD333" s="272">
        <v>1</v>
      </c>
      <c r="AE333" s="272" t="s">
        <v>35</v>
      </c>
      <c r="AF333" s="272" t="s">
        <v>35</v>
      </c>
      <c r="AG333" s="272" t="s">
        <v>35</v>
      </c>
      <c r="AH333" s="272" t="s">
        <v>35</v>
      </c>
      <c r="AI333" s="272" t="s">
        <v>35</v>
      </c>
      <c r="AJ333" s="272"/>
      <c r="AK333" s="273"/>
      <c r="AL333" s="274"/>
      <c r="AM333" s="273"/>
      <c r="AN333" s="274"/>
      <c r="AO333" s="274"/>
      <c r="AP333" s="274"/>
      <c r="AQ333" s="275"/>
      <c r="AR333" s="238"/>
      <c r="AS333" s="238"/>
      <c r="AT333" s="238"/>
      <c r="AU333" s="238"/>
      <c r="AV333" s="238"/>
      <c r="AW333" s="238"/>
      <c r="AX333" s="238"/>
      <c r="AY333" s="238"/>
      <c r="AZ333" s="238"/>
    </row>
    <row r="334" spans="1:52" s="15" customFormat="1" ht="12" customHeight="1">
      <c r="A334" s="13"/>
      <c r="B334" s="62" t="s">
        <v>21</v>
      </c>
      <c r="C334" s="47"/>
      <c r="D334" s="67"/>
      <c r="E334" s="67"/>
      <c r="F334" s="67"/>
      <c r="G334" s="67"/>
      <c r="H334" s="67"/>
      <c r="I334" s="67"/>
      <c r="J334" s="67"/>
      <c r="K334" s="67"/>
      <c r="L334" s="67"/>
      <c r="M334" s="67"/>
      <c r="N334" s="67"/>
      <c r="O334" s="67"/>
      <c r="P334" s="67"/>
      <c r="Q334" s="67"/>
      <c r="R334" s="67"/>
      <c r="S334" s="67"/>
      <c r="T334" s="67"/>
      <c r="U334" s="67"/>
      <c r="V334" s="67"/>
      <c r="W334" s="67"/>
      <c r="X334" s="67"/>
      <c r="Y334" s="67"/>
      <c r="Z334" s="67"/>
      <c r="AA334" s="67"/>
      <c r="AB334" s="67"/>
      <c r="AC334" s="67"/>
      <c r="AD334" s="67"/>
      <c r="AE334" s="67"/>
      <c r="AF334" s="67"/>
      <c r="AG334" s="67"/>
      <c r="AH334" s="67"/>
      <c r="AI334" s="67"/>
      <c r="AJ334" s="67"/>
      <c r="AL334" s="67"/>
      <c r="AM334" s="67"/>
      <c r="AN334" s="67"/>
      <c r="AO334" s="67"/>
      <c r="AP334" s="67"/>
    </row>
    <row r="335" spans="1:52" s="15" customFormat="1" ht="12" customHeight="1">
      <c r="A335" s="13"/>
      <c r="B335" s="63" t="s">
        <v>257</v>
      </c>
      <c r="C335" s="47"/>
      <c r="D335" s="36"/>
      <c r="E335" s="36"/>
      <c r="F335" s="36"/>
      <c r="G335" s="36"/>
      <c r="H335" s="36"/>
      <c r="I335" s="36"/>
      <c r="J335" s="13"/>
      <c r="K335" s="14"/>
      <c r="L335" s="14"/>
      <c r="N335" s="107"/>
      <c r="AL335" s="178"/>
      <c r="AM335" s="178"/>
      <c r="AN335" s="178"/>
      <c r="AO335" s="178"/>
    </row>
    <row r="336" spans="1:52" s="15" customFormat="1" ht="12" customHeight="1">
      <c r="A336" s="13"/>
      <c r="B336" s="61" t="s">
        <v>245</v>
      </c>
      <c r="C336" s="47"/>
      <c r="D336" s="36"/>
      <c r="E336" s="36"/>
      <c r="F336" s="36"/>
      <c r="G336" s="36"/>
      <c r="H336" s="36"/>
      <c r="I336" s="36"/>
      <c r="J336" s="13"/>
      <c r="K336" s="14"/>
      <c r="L336" s="14"/>
      <c r="AD336" s="67"/>
      <c r="AE336" s="67"/>
      <c r="AF336" s="67"/>
      <c r="AG336" s="67"/>
      <c r="AH336" s="67"/>
      <c r="AI336" s="67"/>
      <c r="AL336" s="67"/>
      <c r="AM336" s="67"/>
      <c r="AN336" s="67"/>
      <c r="AO336" s="67"/>
    </row>
    <row r="337" spans="1:54" s="15" customFormat="1" ht="12" customHeight="1">
      <c r="A337" s="13"/>
      <c r="B337" s="151" t="s">
        <v>246</v>
      </c>
      <c r="C337" s="48"/>
      <c r="D337" s="36"/>
      <c r="E337" s="36"/>
      <c r="F337" s="36"/>
      <c r="G337" s="36"/>
      <c r="H337" s="36"/>
      <c r="I337" s="36"/>
      <c r="J337" s="13"/>
      <c r="K337" s="14"/>
      <c r="L337" s="14"/>
    </row>
    <row r="338" spans="1:54" s="15" customFormat="1" ht="12" customHeight="1">
      <c r="A338" s="13"/>
      <c r="B338" s="151" t="s">
        <v>213</v>
      </c>
      <c r="C338" s="47"/>
      <c r="D338" s="13"/>
      <c r="E338" s="13"/>
      <c r="F338" s="13"/>
      <c r="G338" s="13"/>
      <c r="H338" s="13"/>
      <c r="I338" s="13"/>
      <c r="J338" s="13"/>
      <c r="K338" s="14"/>
      <c r="L338" s="14"/>
      <c r="AK338" s="167"/>
    </row>
    <row r="339" spans="1:54" s="15" customFormat="1" ht="12" customHeight="1">
      <c r="A339" s="36"/>
      <c r="B339" s="151" t="s">
        <v>247</v>
      </c>
      <c r="C339" s="47"/>
      <c r="D339" s="13"/>
      <c r="E339" s="13"/>
      <c r="F339" s="13"/>
      <c r="G339" s="13"/>
      <c r="H339" s="13"/>
      <c r="I339" s="13"/>
      <c r="J339" s="36"/>
      <c r="K339" s="14"/>
      <c r="L339" s="14"/>
    </row>
    <row r="340" spans="1:54" s="15" customFormat="1" ht="12" customHeight="1">
      <c r="A340" s="36"/>
      <c r="B340" s="61" t="s">
        <v>255</v>
      </c>
      <c r="C340" s="47"/>
      <c r="D340" s="13"/>
      <c r="E340" s="13"/>
      <c r="F340" s="13"/>
      <c r="G340" s="13"/>
      <c r="H340" s="13"/>
      <c r="I340" s="13"/>
      <c r="J340" s="36"/>
      <c r="K340" s="14"/>
      <c r="L340" s="14"/>
    </row>
    <row r="341" spans="1:54" s="15" customFormat="1" ht="12" customHeight="1">
      <c r="A341" s="36"/>
      <c r="B341" s="61" t="s">
        <v>256</v>
      </c>
      <c r="C341" s="48"/>
      <c r="D341" s="36"/>
      <c r="E341" s="36"/>
      <c r="F341" s="36"/>
      <c r="G341" s="36"/>
      <c r="H341" s="36"/>
      <c r="I341" s="36"/>
      <c r="J341" s="36"/>
      <c r="K341" s="14"/>
      <c r="L341" s="14"/>
      <c r="AQ341" s="279" t="s">
        <v>398</v>
      </c>
    </row>
    <row r="342" spans="1:54" s="201" customFormat="1" ht="12" customHeight="1">
      <c r="A342" s="202"/>
      <c r="B342" s="239"/>
      <c r="C342" s="203"/>
      <c r="D342" s="208">
        <f>SUM(D250:D261)</f>
        <v>23465</v>
      </c>
      <c r="E342" s="202"/>
      <c r="F342" s="208">
        <f>SUM(F250:F261)</f>
        <v>47</v>
      </c>
      <c r="G342" s="202"/>
      <c r="H342" s="208">
        <f>SUM(H250:H261)</f>
        <v>12</v>
      </c>
      <c r="I342" s="202"/>
      <c r="J342" s="208">
        <f>SUM(J250:J261)</f>
        <v>23418</v>
      </c>
      <c r="L342" s="208">
        <f>SUM(L250:L261)</f>
        <v>0</v>
      </c>
      <c r="M342" s="206"/>
      <c r="N342" s="208">
        <f>SUM(N250:N261)</f>
        <v>1037</v>
      </c>
      <c r="O342" s="206"/>
      <c r="P342" s="208">
        <f>SUM(P250:P261)</f>
        <v>1037</v>
      </c>
      <c r="Q342" s="206"/>
      <c r="R342" s="240">
        <f>SUM(R250:R261)</f>
        <v>24455</v>
      </c>
      <c r="S342" s="206"/>
      <c r="T342" s="208">
        <f>SUM(T250:T261)</f>
        <v>24455</v>
      </c>
      <c r="U342" s="206"/>
      <c r="V342" s="208">
        <f>SUM(V250:V261)</f>
        <v>1472</v>
      </c>
      <c r="W342" s="206"/>
      <c r="X342" s="208">
        <f>SUM(X250:X261)</f>
        <v>0</v>
      </c>
      <c r="Y342" s="206"/>
      <c r="Z342" s="208">
        <f>SUM(Z250:Z261)</f>
        <v>0</v>
      </c>
      <c r="AA342" s="206"/>
      <c r="AB342" s="208">
        <f>SUM(AB250:AB261)</f>
        <v>0</v>
      </c>
      <c r="AC342" s="206"/>
      <c r="AD342" s="208">
        <f>SUM(AD250:AD261)</f>
        <v>0</v>
      </c>
      <c r="AE342" s="206"/>
      <c r="AF342" s="208">
        <f>SUM(AF250:AF261)</f>
        <v>0</v>
      </c>
      <c r="AG342" s="206"/>
      <c r="AH342" s="208">
        <f>SUM(AH250:AH261)</f>
        <v>0</v>
      </c>
      <c r="AI342" s="206"/>
      <c r="AJ342" s="206"/>
      <c r="AK342" s="206"/>
      <c r="AL342" s="206"/>
      <c r="AM342" s="206"/>
      <c r="AN342" s="206"/>
      <c r="AO342" s="206"/>
      <c r="AP342" s="206"/>
      <c r="AQ342" s="206"/>
      <c r="AR342" s="206"/>
      <c r="AS342" s="206"/>
      <c r="AT342" s="206"/>
    </row>
    <row r="343" spans="1:54" s="201" customFormat="1" ht="12" customHeight="1">
      <c r="B343" s="202"/>
      <c r="C343" s="203" t="s">
        <v>261</v>
      </c>
      <c r="D343" s="204">
        <f>SUM(D226:D237)</f>
        <v>25712</v>
      </c>
      <c r="E343" s="205"/>
      <c r="F343" s="204">
        <f t="shared" ref="F343" si="210">SUM(F226:F237)</f>
        <v>96</v>
      </c>
      <c r="G343" s="205"/>
      <c r="H343" s="204">
        <f t="shared" ref="H343" si="211">SUM(H226:H237)</f>
        <v>48</v>
      </c>
      <c r="I343" s="205"/>
      <c r="J343" s="204">
        <f t="shared" ref="J343" si="212">SUM(J226:J237)</f>
        <v>25616</v>
      </c>
      <c r="K343" s="205"/>
      <c r="L343" s="204">
        <f t="shared" ref="L343" si="213">SUM(L226:L237)</f>
        <v>50</v>
      </c>
      <c r="M343" s="205"/>
      <c r="N343" s="204">
        <f t="shared" ref="N343" si="214">SUM(N226:N237)</f>
        <v>731</v>
      </c>
      <c r="O343" s="205"/>
      <c r="P343" s="204">
        <f t="shared" ref="P343" si="215">SUM(P226:P237)</f>
        <v>681</v>
      </c>
      <c r="Q343" s="205"/>
      <c r="R343" s="204">
        <f t="shared" ref="R343" si="216">SUM(R226:R237)</f>
        <v>26297</v>
      </c>
      <c r="S343" s="205"/>
      <c r="T343" s="204">
        <f t="shared" ref="T343" si="217">SUM(T226:T237)</f>
        <v>26297</v>
      </c>
      <c r="U343" s="205"/>
      <c r="V343" s="204">
        <f t="shared" ref="V343" si="218">SUM(V226:V237)</f>
        <v>1353</v>
      </c>
      <c r="W343" s="205"/>
      <c r="X343" s="204">
        <f t="shared" ref="X343" si="219">SUM(X226:X237)</f>
        <v>0</v>
      </c>
      <c r="Y343" s="205"/>
      <c r="Z343" s="204">
        <f>SUM(Z226:Z237)</f>
        <v>0</v>
      </c>
      <c r="AA343" s="205"/>
      <c r="AB343" s="204"/>
      <c r="AC343" s="205"/>
      <c r="AD343" s="204"/>
      <c r="AE343" s="205"/>
      <c r="AF343" s="204"/>
      <c r="AG343" s="205"/>
      <c r="AH343" s="204"/>
      <c r="AI343" s="205"/>
      <c r="AJ343" s="204"/>
      <c r="AK343" s="205"/>
      <c r="AL343" s="204"/>
      <c r="AM343" s="205"/>
      <c r="AN343" s="204"/>
      <c r="AO343" s="205"/>
      <c r="AP343" s="204"/>
      <c r="AQ343" s="206"/>
      <c r="AR343" s="206"/>
      <c r="AS343" s="206"/>
      <c r="AT343" s="206"/>
      <c r="AU343" s="206"/>
      <c r="AV343" s="206"/>
      <c r="AW343" s="206"/>
      <c r="AX343" s="206"/>
      <c r="AY343" s="206"/>
      <c r="AZ343" s="206"/>
      <c r="BA343" s="206"/>
      <c r="BB343" s="206"/>
    </row>
    <row r="344" spans="1:54" s="201" customFormat="1" ht="12" customHeight="1">
      <c r="B344" s="202"/>
      <c r="C344" s="203" t="s">
        <v>262</v>
      </c>
      <c r="D344" s="207">
        <f>SUM(D238:D249)</f>
        <v>24349</v>
      </c>
      <c r="E344" s="208"/>
      <c r="F344" s="207">
        <f t="shared" ref="F344" si="220">SUM(F238:F249)</f>
        <v>59</v>
      </c>
      <c r="G344" s="208"/>
      <c r="H344" s="207">
        <f t="shared" ref="H344" si="221">SUM(H238:H249)</f>
        <v>12</v>
      </c>
      <c r="I344" s="208"/>
      <c r="J344" s="207">
        <f t="shared" ref="J344" si="222">SUM(J238:J249)</f>
        <v>24290</v>
      </c>
      <c r="K344" s="208"/>
      <c r="L344" s="207">
        <f t="shared" ref="L344" si="223">SUM(L238:L249)</f>
        <v>16</v>
      </c>
      <c r="M344" s="208"/>
      <c r="N344" s="207">
        <f t="shared" ref="N344" si="224">SUM(N238:N249)</f>
        <v>918</v>
      </c>
      <c r="O344" s="208"/>
      <c r="P344" s="207">
        <f t="shared" ref="P344" si="225">SUM(P238:P249)</f>
        <v>902</v>
      </c>
      <c r="Q344" s="208"/>
      <c r="R344" s="207">
        <f t="shared" ref="R344" si="226">SUM(R238:R249)</f>
        <v>25192</v>
      </c>
      <c r="S344" s="208"/>
      <c r="T344" s="207">
        <f t="shared" ref="T344" si="227">SUM(T238:T249)</f>
        <v>25192</v>
      </c>
      <c r="U344" s="208"/>
      <c r="V344" s="207">
        <f t="shared" ref="V344" si="228">SUM(V238:V249)</f>
        <v>1429</v>
      </c>
      <c r="W344" s="208"/>
      <c r="X344" s="207">
        <f t="shared" ref="X344" si="229">SUM(X238:X249)</f>
        <v>0</v>
      </c>
      <c r="Y344" s="208"/>
      <c r="Z344" s="207">
        <f>SUM(Z238:Z249)</f>
        <v>0</v>
      </c>
      <c r="AA344" s="208"/>
      <c r="AB344" s="207">
        <f t="shared" ref="AB344" si="230">SUM(AB238:AB249)</f>
        <v>0</v>
      </c>
      <c r="AC344" s="208"/>
      <c r="AD344" s="207">
        <f t="shared" ref="AD344" si="231">SUM(AD238:AD249)</f>
        <v>0</v>
      </c>
      <c r="AE344" s="208"/>
      <c r="AF344" s="207">
        <f t="shared" ref="AF344" si="232">SUM(AF238:AF249)</f>
        <v>0</v>
      </c>
      <c r="AG344" s="208"/>
      <c r="AH344" s="207">
        <f t="shared" ref="AH344" si="233">SUM(AH238:AH249)</f>
        <v>0</v>
      </c>
      <c r="AI344" s="208"/>
      <c r="AJ344" s="207"/>
      <c r="AK344" s="208"/>
      <c r="AL344" s="207"/>
      <c r="AM344" s="208"/>
      <c r="AN344" s="207"/>
      <c r="AO344" s="208"/>
      <c r="AP344" s="207"/>
      <c r="AQ344" s="206"/>
      <c r="AR344" s="206"/>
      <c r="AS344" s="206"/>
      <c r="AT344" s="206"/>
      <c r="AU344" s="206"/>
      <c r="AV344" s="206"/>
      <c r="AW344" s="206"/>
      <c r="AX344" s="206"/>
      <c r="AY344" s="206"/>
      <c r="AZ344" s="206"/>
      <c r="BA344" s="206"/>
      <c r="BB344" s="206"/>
    </row>
    <row r="345" spans="1:54" ht="12" customHeight="1">
      <c r="A345" s="36"/>
      <c r="B345" s="36"/>
      <c r="C345" s="48"/>
      <c r="D345" s="36"/>
      <c r="E345" s="36"/>
      <c r="F345" s="36"/>
      <c r="G345" s="36"/>
      <c r="H345" s="36"/>
      <c r="I345" s="36"/>
      <c r="J345" s="36"/>
      <c r="AP345" s="14"/>
      <c r="AQ345" s="14"/>
      <c r="AR345" s="14"/>
      <c r="AS345" s="14"/>
      <c r="AT345" s="14"/>
      <c r="AU345" s="14"/>
      <c r="AV345" s="14"/>
      <c r="AW345" s="14"/>
      <c r="AX345" s="14"/>
      <c r="AY345" s="14"/>
      <c r="AZ345" s="14"/>
    </row>
    <row r="346" spans="1:54" ht="12" customHeight="1">
      <c r="A346" s="36"/>
      <c r="B346" s="36"/>
      <c r="C346" s="48"/>
      <c r="D346" s="36"/>
      <c r="E346" s="36"/>
      <c r="F346" s="36"/>
      <c r="G346" s="36"/>
      <c r="H346" s="36"/>
      <c r="I346" s="36"/>
      <c r="J346" s="36"/>
      <c r="M346" s="14"/>
      <c r="N346" s="14"/>
      <c r="O346" s="14"/>
      <c r="P346" s="14"/>
      <c r="Q346" s="14"/>
      <c r="R346" s="14"/>
      <c r="S346" s="14"/>
      <c r="T346" s="14"/>
      <c r="U346" s="14"/>
      <c r="V346" s="14"/>
      <c r="W346" s="14"/>
      <c r="X346" s="14"/>
      <c r="Y346" s="14"/>
      <c r="Z346" s="14"/>
      <c r="AA346" s="14"/>
      <c r="AB346" s="14"/>
      <c r="AC346" s="14"/>
      <c r="AJ346" s="14"/>
      <c r="AK346" s="14"/>
      <c r="AP346" s="14"/>
      <c r="AQ346" s="14"/>
      <c r="AR346" s="14"/>
      <c r="AS346" s="14"/>
      <c r="AT346" s="14"/>
      <c r="AU346" s="14"/>
      <c r="AV346" s="14"/>
      <c r="AW346" s="14"/>
      <c r="AX346" s="14"/>
      <c r="AY346" s="14"/>
      <c r="AZ346" s="14"/>
    </row>
    <row r="347" spans="1:54" ht="12" customHeight="1">
      <c r="A347" s="36"/>
      <c r="J347" s="36"/>
      <c r="M347" s="14"/>
      <c r="N347" s="14"/>
      <c r="O347" s="14"/>
      <c r="P347" s="14"/>
      <c r="Q347" s="14"/>
      <c r="R347" s="14"/>
      <c r="S347" s="14"/>
      <c r="T347" s="14"/>
      <c r="U347" s="14"/>
      <c r="V347" s="14"/>
      <c r="W347" s="14"/>
      <c r="X347" s="14"/>
      <c r="Y347" s="14"/>
      <c r="Z347" s="14"/>
      <c r="AA347" s="14"/>
      <c r="AB347" s="14"/>
      <c r="AC347" s="14"/>
      <c r="AJ347" s="14"/>
      <c r="AK347" s="14"/>
      <c r="AP347" s="14"/>
      <c r="AQ347" s="14"/>
      <c r="AR347" s="14"/>
      <c r="AS347" s="14"/>
      <c r="AT347" s="14"/>
      <c r="AU347" s="14"/>
      <c r="AV347" s="14"/>
      <c r="AW347" s="14"/>
      <c r="AX347" s="14"/>
      <c r="AY347" s="14"/>
      <c r="AZ347" s="14"/>
    </row>
    <row r="348" spans="1:54" ht="12" customHeight="1">
      <c r="A348" s="36"/>
      <c r="J348" s="36"/>
      <c r="M348" s="14"/>
      <c r="N348" s="14"/>
      <c r="O348" s="14"/>
      <c r="P348" s="14"/>
      <c r="Q348" s="14"/>
      <c r="R348" s="14"/>
      <c r="S348" s="14"/>
      <c r="T348" s="14"/>
      <c r="U348" s="14"/>
      <c r="V348" s="14"/>
      <c r="W348" s="14"/>
      <c r="X348" s="14"/>
      <c r="Y348" s="14"/>
      <c r="Z348" s="14"/>
      <c r="AA348" s="14"/>
      <c r="AB348" s="14"/>
      <c r="AC348" s="14"/>
      <c r="AJ348" s="14"/>
      <c r="AK348" s="14"/>
      <c r="AP348" s="14"/>
      <c r="AQ348" s="14"/>
      <c r="AR348" s="14"/>
      <c r="AS348" s="14"/>
      <c r="AT348" s="14"/>
      <c r="AU348" s="14"/>
      <c r="AV348" s="14"/>
      <c r="AW348" s="14"/>
      <c r="AX348" s="14"/>
      <c r="AY348" s="14"/>
      <c r="AZ348" s="14"/>
    </row>
    <row r="349" spans="1:54" ht="12" customHeight="1">
      <c r="A349" s="36"/>
      <c r="J349" s="36"/>
      <c r="M349" s="14"/>
      <c r="N349" s="14"/>
      <c r="O349" s="14"/>
      <c r="P349" s="14"/>
      <c r="Q349" s="14"/>
      <c r="R349" s="14"/>
      <c r="S349" s="14"/>
      <c r="T349" s="14"/>
      <c r="U349" s="14"/>
      <c r="V349" s="14"/>
      <c r="W349" s="14"/>
      <c r="X349" s="14"/>
      <c r="Y349" s="14"/>
      <c r="Z349" s="14"/>
      <c r="AA349" s="14"/>
      <c r="AB349" s="14"/>
      <c r="AC349" s="14"/>
      <c r="AJ349" s="14"/>
      <c r="AK349" s="14"/>
      <c r="AP349" s="14"/>
      <c r="AQ349" s="14"/>
      <c r="AR349" s="14"/>
      <c r="AS349" s="14"/>
      <c r="AT349" s="14"/>
      <c r="AU349" s="14"/>
      <c r="AV349" s="14"/>
      <c r="AW349" s="14"/>
      <c r="AX349" s="14"/>
      <c r="AY349" s="14"/>
      <c r="AZ349" s="14"/>
    </row>
    <row r="350" spans="1:54" ht="12" customHeight="1">
      <c r="A350" s="36"/>
      <c r="J350" s="36"/>
      <c r="M350" s="14"/>
      <c r="N350" s="14"/>
      <c r="O350" s="14"/>
      <c r="P350" s="14"/>
      <c r="Q350" s="14"/>
      <c r="R350" s="14"/>
      <c r="S350" s="14"/>
      <c r="T350" s="14"/>
      <c r="U350" s="14"/>
      <c r="V350" s="14"/>
      <c r="W350" s="14"/>
      <c r="X350" s="14"/>
      <c r="Y350" s="14"/>
      <c r="Z350" s="14"/>
      <c r="AA350" s="14"/>
      <c r="AB350" s="14"/>
      <c r="AC350" s="14"/>
      <c r="AJ350" s="14"/>
      <c r="AK350" s="14"/>
      <c r="AP350" s="14"/>
      <c r="AQ350" s="14"/>
      <c r="AR350" s="14"/>
      <c r="AS350" s="14"/>
      <c r="AT350" s="14"/>
      <c r="AU350" s="14"/>
      <c r="AV350" s="14"/>
      <c r="AW350" s="14"/>
      <c r="AX350" s="14"/>
      <c r="AY350" s="14"/>
      <c r="AZ350" s="14"/>
    </row>
    <row r="357" spans="1:52" ht="12" customHeight="1">
      <c r="B357" s="36"/>
      <c r="C357" s="48"/>
      <c r="D357" s="36"/>
      <c r="E357" s="36"/>
      <c r="F357" s="36"/>
      <c r="G357" s="36"/>
      <c r="H357" s="36"/>
      <c r="I357" s="36"/>
      <c r="M357" s="14"/>
      <c r="N357" s="14"/>
      <c r="O357" s="14"/>
      <c r="P357" s="14"/>
      <c r="Q357" s="14"/>
      <c r="R357" s="14"/>
      <c r="S357" s="14"/>
      <c r="T357" s="14"/>
      <c r="U357" s="14"/>
      <c r="V357" s="14"/>
      <c r="W357" s="14"/>
      <c r="X357" s="14"/>
      <c r="Y357" s="14"/>
      <c r="Z357" s="14"/>
      <c r="AA357" s="14"/>
      <c r="AB357" s="14"/>
      <c r="AC357" s="14"/>
      <c r="AJ357" s="14"/>
      <c r="AK357" s="14"/>
      <c r="AP357" s="14"/>
      <c r="AQ357" s="14"/>
      <c r="AR357" s="14"/>
      <c r="AS357" s="14"/>
      <c r="AT357" s="14"/>
      <c r="AU357" s="14"/>
      <c r="AV357" s="14"/>
      <c r="AW357" s="14"/>
      <c r="AX357" s="14"/>
      <c r="AY357" s="14"/>
      <c r="AZ357" s="14"/>
    </row>
    <row r="358" spans="1:52" ht="12" customHeight="1">
      <c r="B358" s="36"/>
      <c r="C358" s="48"/>
      <c r="D358" s="36"/>
      <c r="E358" s="36"/>
      <c r="F358" s="36"/>
      <c r="G358" s="36"/>
      <c r="H358" s="36"/>
      <c r="I358" s="36"/>
      <c r="M358" s="14"/>
      <c r="N358" s="14"/>
      <c r="O358" s="14"/>
      <c r="P358" s="14"/>
      <c r="Q358" s="14"/>
      <c r="R358" s="14"/>
      <c r="S358" s="14"/>
      <c r="T358" s="14"/>
      <c r="U358" s="14"/>
      <c r="V358" s="14"/>
      <c r="W358" s="14"/>
      <c r="X358" s="14"/>
      <c r="Y358" s="14"/>
      <c r="Z358" s="14"/>
      <c r="AA358" s="14"/>
      <c r="AB358" s="14"/>
      <c r="AC358" s="14"/>
      <c r="AJ358" s="14"/>
      <c r="AK358" s="14"/>
      <c r="AP358" s="14"/>
      <c r="AQ358" s="14"/>
      <c r="AR358" s="14"/>
      <c r="AS358" s="14"/>
      <c r="AT358" s="14"/>
      <c r="AU358" s="14"/>
      <c r="AV358" s="14"/>
      <c r="AW358" s="14"/>
      <c r="AX358" s="14"/>
      <c r="AY358" s="14"/>
      <c r="AZ358" s="14"/>
    </row>
    <row r="359" spans="1:52" ht="12" customHeight="1">
      <c r="B359" s="36"/>
      <c r="C359" s="48"/>
      <c r="D359" s="36"/>
      <c r="E359" s="36"/>
      <c r="F359" s="36"/>
      <c r="G359" s="36"/>
      <c r="H359" s="36"/>
      <c r="I359" s="36"/>
      <c r="M359" s="14"/>
      <c r="N359" s="14"/>
      <c r="O359" s="14"/>
      <c r="P359" s="14"/>
      <c r="Q359" s="14"/>
      <c r="R359" s="14"/>
      <c r="S359" s="14"/>
      <c r="T359" s="14"/>
      <c r="U359" s="14"/>
      <c r="V359" s="14"/>
      <c r="W359" s="14"/>
      <c r="X359" s="14"/>
      <c r="Y359" s="14"/>
      <c r="Z359" s="14"/>
      <c r="AA359" s="14"/>
      <c r="AB359" s="14"/>
      <c r="AC359" s="14"/>
      <c r="AJ359" s="14"/>
      <c r="AK359" s="14"/>
      <c r="AP359" s="14"/>
      <c r="AQ359" s="14"/>
      <c r="AR359" s="14"/>
      <c r="AS359" s="14"/>
      <c r="AT359" s="14"/>
      <c r="AU359" s="14"/>
      <c r="AV359" s="14"/>
      <c r="AW359" s="14"/>
      <c r="AX359" s="14"/>
      <c r="AY359" s="14"/>
      <c r="AZ359" s="14"/>
    </row>
    <row r="361" spans="1:52" ht="12" customHeight="1">
      <c r="A361" s="36"/>
      <c r="J361" s="36"/>
      <c r="M361" s="14"/>
      <c r="N361" s="14"/>
      <c r="O361" s="14"/>
      <c r="P361" s="14"/>
      <c r="Q361" s="14"/>
      <c r="R361" s="14"/>
      <c r="S361" s="14"/>
      <c r="T361" s="14"/>
      <c r="U361" s="14"/>
      <c r="V361" s="14"/>
      <c r="W361" s="14"/>
      <c r="X361" s="14"/>
      <c r="Y361" s="14"/>
      <c r="Z361" s="14"/>
      <c r="AA361" s="14"/>
      <c r="AB361" s="14"/>
      <c r="AC361" s="14"/>
      <c r="AJ361" s="14"/>
      <c r="AK361" s="14"/>
      <c r="AP361" s="14"/>
      <c r="AQ361" s="14"/>
      <c r="AR361" s="14"/>
      <c r="AS361" s="14"/>
      <c r="AT361" s="14"/>
      <c r="AU361" s="14"/>
      <c r="AV361" s="14"/>
      <c r="AW361" s="14"/>
      <c r="AX361" s="14"/>
      <c r="AY361" s="14"/>
      <c r="AZ361" s="14"/>
    </row>
    <row r="362" spans="1:52" ht="12" customHeight="1">
      <c r="A362" s="36"/>
      <c r="B362" s="36"/>
      <c r="C362" s="48"/>
      <c r="D362" s="36"/>
      <c r="E362" s="36"/>
      <c r="F362" s="36"/>
      <c r="G362" s="36"/>
      <c r="H362" s="36"/>
      <c r="I362" s="36"/>
      <c r="J362" s="36"/>
      <c r="M362" s="14"/>
      <c r="N362" s="14"/>
      <c r="O362" s="14"/>
      <c r="P362" s="14"/>
      <c r="Q362" s="14"/>
      <c r="R362" s="14"/>
      <c r="S362" s="14"/>
      <c r="T362" s="14"/>
      <c r="U362" s="14"/>
      <c r="V362" s="14"/>
      <c r="W362" s="14"/>
      <c r="X362" s="14"/>
      <c r="Y362" s="14"/>
      <c r="Z362" s="14"/>
      <c r="AA362" s="14"/>
      <c r="AB362" s="14"/>
      <c r="AC362" s="14"/>
      <c r="AJ362" s="14"/>
      <c r="AK362" s="14"/>
      <c r="AP362" s="14"/>
      <c r="AQ362" s="14"/>
      <c r="AR362" s="14"/>
      <c r="AS362" s="14"/>
      <c r="AT362" s="14"/>
      <c r="AU362" s="14"/>
      <c r="AV362" s="14"/>
      <c r="AW362" s="14"/>
      <c r="AX362" s="14"/>
      <c r="AY362" s="14"/>
      <c r="AZ362" s="14"/>
    </row>
    <row r="363" spans="1:52" ht="12" customHeight="1">
      <c r="A363" s="36"/>
      <c r="B363" s="36"/>
      <c r="C363" s="48"/>
      <c r="D363" s="36"/>
      <c r="E363" s="36"/>
      <c r="F363" s="36"/>
      <c r="G363" s="36"/>
      <c r="H363" s="36"/>
      <c r="I363" s="36"/>
      <c r="J363" s="36"/>
      <c r="M363" s="14"/>
      <c r="N363" s="14"/>
      <c r="O363" s="14"/>
      <c r="P363" s="14"/>
      <c r="Q363" s="14"/>
      <c r="R363" s="14"/>
      <c r="S363" s="14"/>
      <c r="T363" s="14"/>
      <c r="U363" s="14"/>
      <c r="V363" s="14"/>
      <c r="W363" s="14"/>
      <c r="X363" s="14"/>
      <c r="Y363" s="14"/>
      <c r="Z363" s="14"/>
      <c r="AA363" s="14"/>
      <c r="AB363" s="14"/>
      <c r="AC363" s="14"/>
      <c r="AJ363" s="14"/>
      <c r="AK363" s="14"/>
      <c r="AP363" s="14"/>
      <c r="AQ363" s="14"/>
      <c r="AR363" s="14"/>
      <c r="AS363" s="14"/>
      <c r="AT363" s="14"/>
      <c r="AU363" s="14"/>
      <c r="AV363" s="14"/>
      <c r="AW363" s="14"/>
      <c r="AX363" s="14"/>
      <c r="AY363" s="14"/>
      <c r="AZ363" s="14"/>
    </row>
    <row r="364" spans="1:52" ht="12" customHeight="1">
      <c r="B364" s="36"/>
      <c r="C364" s="48"/>
      <c r="D364" s="36"/>
      <c r="E364" s="36"/>
      <c r="F364" s="36"/>
      <c r="G364" s="36"/>
      <c r="H364" s="36"/>
      <c r="I364" s="36"/>
      <c r="M364" s="14"/>
      <c r="N364" s="14"/>
      <c r="O364" s="14"/>
      <c r="P364" s="14"/>
      <c r="Q364" s="14"/>
      <c r="R364" s="14"/>
      <c r="S364" s="14"/>
      <c r="T364" s="14"/>
      <c r="U364" s="14"/>
      <c r="V364" s="14"/>
      <c r="W364" s="14"/>
      <c r="X364" s="14"/>
      <c r="Y364" s="14"/>
      <c r="Z364" s="14"/>
      <c r="AA364" s="14"/>
      <c r="AB364" s="14"/>
      <c r="AC364" s="14"/>
      <c r="AJ364" s="14"/>
      <c r="AK364" s="14"/>
      <c r="AP364" s="14"/>
      <c r="AQ364" s="14"/>
      <c r="AR364" s="14"/>
      <c r="AS364" s="14"/>
      <c r="AT364" s="14"/>
      <c r="AU364" s="14"/>
      <c r="AV364" s="14"/>
      <c r="AW364" s="14"/>
      <c r="AX364" s="14"/>
      <c r="AY364" s="14"/>
      <c r="AZ364" s="14"/>
    </row>
    <row r="365" spans="1:52" ht="12" customHeight="1">
      <c r="B365" s="36"/>
      <c r="C365" s="48"/>
      <c r="D365" s="36"/>
      <c r="E365" s="36"/>
      <c r="F365" s="36"/>
      <c r="G365" s="36"/>
      <c r="H365" s="36"/>
      <c r="I365" s="36"/>
      <c r="M365" s="14"/>
      <c r="N365" s="14"/>
      <c r="O365" s="14"/>
      <c r="P365" s="14"/>
      <c r="Q365" s="14"/>
      <c r="R365" s="14"/>
      <c r="S365" s="14"/>
      <c r="T365" s="14"/>
      <c r="U365" s="14"/>
      <c r="V365" s="14"/>
      <c r="W365" s="14"/>
      <c r="X365" s="14"/>
      <c r="Y365" s="14"/>
      <c r="Z365" s="14"/>
      <c r="AA365" s="14"/>
      <c r="AB365" s="14"/>
      <c r="AC365" s="14"/>
      <c r="AJ365" s="14"/>
      <c r="AK365" s="14"/>
      <c r="AP365" s="14"/>
      <c r="AQ365" s="14"/>
      <c r="AR365" s="14"/>
      <c r="AS365" s="14"/>
      <c r="AT365" s="14"/>
      <c r="AU365" s="14"/>
      <c r="AV365" s="14"/>
      <c r="AW365" s="14"/>
      <c r="AX365" s="14"/>
      <c r="AY365" s="14"/>
      <c r="AZ365" s="14"/>
    </row>
    <row r="366" spans="1:52" ht="12" customHeight="1">
      <c r="A366" s="36"/>
      <c r="B366" s="36"/>
      <c r="C366" s="48"/>
      <c r="D366" s="36"/>
      <c r="E366" s="36"/>
      <c r="F366" s="36"/>
      <c r="G366" s="36"/>
      <c r="H366" s="36"/>
      <c r="I366" s="36"/>
      <c r="J366" s="36"/>
      <c r="M366" s="14"/>
      <c r="N366" s="14"/>
      <c r="O366" s="14"/>
      <c r="P366" s="14"/>
      <c r="Q366" s="14"/>
      <c r="R366" s="14"/>
      <c r="S366" s="14"/>
      <c r="T366" s="14"/>
      <c r="U366" s="14"/>
      <c r="V366" s="14"/>
      <c r="W366" s="14"/>
      <c r="X366" s="14"/>
      <c r="Y366" s="14"/>
      <c r="Z366" s="14"/>
      <c r="AA366" s="14"/>
      <c r="AB366" s="14"/>
      <c r="AC366" s="14"/>
      <c r="AJ366" s="14"/>
      <c r="AK366" s="14"/>
      <c r="AP366" s="14"/>
      <c r="AQ366" s="14"/>
      <c r="AR366" s="14"/>
      <c r="AS366" s="14"/>
      <c r="AT366" s="14"/>
      <c r="AU366" s="14"/>
      <c r="AV366" s="14"/>
      <c r="AW366" s="14"/>
      <c r="AX366" s="14"/>
      <c r="AY366" s="14"/>
      <c r="AZ366" s="14"/>
    </row>
    <row r="367" spans="1:52" ht="12" customHeight="1">
      <c r="A367" s="36"/>
      <c r="B367" s="36"/>
      <c r="C367" s="48"/>
      <c r="D367" s="36"/>
      <c r="E367" s="36"/>
      <c r="F367" s="36"/>
      <c r="G367" s="36"/>
      <c r="H367" s="36"/>
      <c r="I367" s="36"/>
      <c r="J367" s="36"/>
      <c r="M367" s="14"/>
      <c r="N367" s="14"/>
      <c r="O367" s="14"/>
      <c r="P367" s="14"/>
      <c r="Q367" s="14"/>
      <c r="R367" s="14"/>
      <c r="S367" s="14"/>
      <c r="T367" s="14"/>
      <c r="U367" s="14"/>
      <c r="V367" s="14"/>
      <c r="W367" s="14"/>
      <c r="X367" s="14"/>
      <c r="Y367" s="14"/>
      <c r="Z367" s="14"/>
      <c r="AA367" s="14"/>
      <c r="AB367" s="14"/>
      <c r="AC367" s="14"/>
      <c r="AJ367" s="14"/>
      <c r="AK367" s="14"/>
      <c r="AP367" s="14"/>
      <c r="AQ367" s="14"/>
      <c r="AR367" s="14"/>
      <c r="AS367" s="14"/>
      <c r="AT367" s="14"/>
      <c r="AU367" s="14"/>
      <c r="AV367" s="14"/>
      <c r="AW367" s="14"/>
      <c r="AX367" s="14"/>
      <c r="AY367" s="14"/>
      <c r="AZ367" s="14"/>
    </row>
    <row r="368" spans="1:52" ht="12" customHeight="1">
      <c r="A368" s="36"/>
      <c r="B368" s="36"/>
      <c r="C368" s="48"/>
      <c r="D368" s="36"/>
      <c r="E368" s="36"/>
      <c r="F368" s="36"/>
      <c r="G368" s="36"/>
      <c r="H368" s="36"/>
      <c r="I368" s="36"/>
      <c r="J368" s="36"/>
      <c r="M368" s="14"/>
      <c r="N368" s="14"/>
      <c r="O368" s="14"/>
      <c r="P368" s="14"/>
      <c r="Q368" s="14"/>
      <c r="R368" s="14"/>
      <c r="S368" s="14"/>
      <c r="T368" s="14"/>
      <c r="U368" s="14"/>
      <c r="V368" s="14"/>
      <c r="W368" s="14"/>
      <c r="X368" s="14"/>
      <c r="Y368" s="14"/>
      <c r="Z368" s="14"/>
      <c r="AA368" s="14"/>
      <c r="AB368" s="14"/>
      <c r="AC368" s="14"/>
      <c r="AJ368" s="14"/>
      <c r="AK368" s="14"/>
      <c r="AP368" s="14"/>
      <c r="AQ368" s="14"/>
      <c r="AR368" s="14"/>
      <c r="AS368" s="14"/>
      <c r="AT368" s="14"/>
      <c r="AU368" s="14"/>
      <c r="AV368" s="14"/>
      <c r="AW368" s="14"/>
      <c r="AX368" s="14"/>
      <c r="AY368" s="14"/>
      <c r="AZ368" s="14"/>
    </row>
    <row r="369" spans="1:52" ht="12" customHeight="1">
      <c r="A369" s="36"/>
      <c r="J369" s="36"/>
      <c r="M369" s="14"/>
      <c r="N369" s="14"/>
      <c r="O369" s="14"/>
      <c r="P369" s="14"/>
      <c r="Q369" s="14"/>
      <c r="R369" s="14"/>
      <c r="S369" s="14"/>
      <c r="T369" s="14"/>
      <c r="U369" s="14"/>
      <c r="V369" s="14"/>
      <c r="W369" s="14"/>
      <c r="X369" s="14"/>
      <c r="Y369" s="14"/>
      <c r="Z369" s="14"/>
      <c r="AA369" s="14"/>
      <c r="AB369" s="14"/>
      <c r="AC369" s="14"/>
      <c r="AJ369" s="14"/>
      <c r="AK369" s="14"/>
      <c r="AP369" s="14"/>
      <c r="AQ369" s="14"/>
      <c r="AR369" s="14"/>
      <c r="AS369" s="14"/>
      <c r="AT369" s="14"/>
      <c r="AU369" s="14"/>
      <c r="AV369" s="14"/>
      <c r="AW369" s="14"/>
      <c r="AX369" s="14"/>
      <c r="AY369" s="14"/>
      <c r="AZ369" s="14"/>
    </row>
    <row r="370" spans="1:52" ht="12" customHeight="1">
      <c r="A370" s="36"/>
      <c r="J370" s="36"/>
      <c r="M370" s="14"/>
      <c r="N370" s="14"/>
      <c r="O370" s="14"/>
      <c r="P370" s="14"/>
      <c r="Q370" s="14"/>
      <c r="R370" s="14"/>
      <c r="S370" s="14"/>
      <c r="T370" s="14"/>
      <c r="U370" s="14"/>
      <c r="V370" s="14"/>
      <c r="W370" s="14"/>
      <c r="X370" s="14"/>
      <c r="Y370" s="14"/>
      <c r="Z370" s="14"/>
      <c r="AA370" s="14"/>
      <c r="AB370" s="14"/>
      <c r="AC370" s="14"/>
      <c r="AJ370" s="14"/>
      <c r="AK370" s="14"/>
      <c r="AP370" s="14"/>
      <c r="AQ370" s="14"/>
      <c r="AR370" s="14"/>
      <c r="AS370" s="14"/>
      <c r="AT370" s="14"/>
      <c r="AU370" s="14"/>
      <c r="AV370" s="14"/>
      <c r="AW370" s="14"/>
      <c r="AX370" s="14"/>
      <c r="AY370" s="14"/>
      <c r="AZ370" s="14"/>
    </row>
    <row r="371" spans="1:52" ht="12" customHeight="1">
      <c r="A371" s="36"/>
      <c r="J371" s="36"/>
      <c r="M371" s="14"/>
      <c r="N371" s="14"/>
      <c r="O371" s="14"/>
      <c r="P371" s="14"/>
      <c r="Q371" s="14"/>
      <c r="R371" s="14"/>
      <c r="S371" s="14"/>
      <c r="T371" s="14"/>
      <c r="U371" s="14"/>
      <c r="V371" s="14"/>
      <c r="W371" s="14"/>
      <c r="X371" s="14"/>
      <c r="Y371" s="14"/>
      <c r="Z371" s="14"/>
      <c r="AA371" s="14"/>
      <c r="AB371" s="14"/>
      <c r="AC371" s="14"/>
      <c r="AJ371" s="14"/>
      <c r="AK371" s="14"/>
      <c r="AP371" s="14"/>
      <c r="AQ371" s="14"/>
      <c r="AR371" s="14"/>
      <c r="AS371" s="14"/>
      <c r="AT371" s="14"/>
      <c r="AU371" s="14"/>
      <c r="AV371" s="14"/>
      <c r="AW371" s="14"/>
      <c r="AX371" s="14"/>
      <c r="AY371" s="14"/>
      <c r="AZ371" s="14"/>
    </row>
    <row r="372" spans="1:52" ht="12" customHeight="1">
      <c r="A372" s="36"/>
      <c r="J372" s="36"/>
      <c r="M372" s="14"/>
      <c r="N372" s="14"/>
      <c r="O372" s="14"/>
      <c r="P372" s="14"/>
      <c r="Q372" s="14"/>
      <c r="R372" s="14"/>
      <c r="S372" s="14"/>
      <c r="T372" s="14"/>
      <c r="U372" s="14"/>
      <c r="V372" s="14"/>
      <c r="W372" s="14"/>
      <c r="X372" s="14"/>
      <c r="Y372" s="14"/>
      <c r="Z372" s="14"/>
      <c r="AA372" s="14"/>
      <c r="AB372" s="14"/>
      <c r="AC372" s="14"/>
      <c r="AJ372" s="14"/>
      <c r="AK372" s="14"/>
      <c r="AP372" s="14"/>
      <c r="AQ372" s="14"/>
      <c r="AR372" s="14"/>
      <c r="AS372" s="14"/>
      <c r="AT372" s="14"/>
      <c r="AU372" s="14"/>
      <c r="AV372" s="14"/>
      <c r="AW372" s="14"/>
      <c r="AX372" s="14"/>
      <c r="AY372" s="14"/>
      <c r="AZ372" s="14"/>
    </row>
    <row r="383" spans="1:52" ht="12" customHeight="1">
      <c r="A383" s="36"/>
      <c r="J383" s="36"/>
      <c r="M383" s="14"/>
      <c r="N383" s="14"/>
      <c r="O383" s="14"/>
      <c r="P383" s="14"/>
      <c r="Q383" s="14"/>
      <c r="R383" s="14"/>
      <c r="S383" s="14"/>
      <c r="T383" s="14"/>
      <c r="U383" s="14"/>
      <c r="V383" s="14"/>
      <c r="W383" s="14"/>
      <c r="X383" s="14"/>
      <c r="Y383" s="14"/>
      <c r="Z383" s="14"/>
      <c r="AA383" s="14"/>
      <c r="AB383" s="14"/>
      <c r="AC383" s="14"/>
      <c r="AJ383" s="14"/>
      <c r="AK383" s="14"/>
      <c r="AP383" s="14"/>
      <c r="AQ383" s="14"/>
      <c r="AR383" s="14"/>
      <c r="AS383" s="14"/>
      <c r="AT383" s="14"/>
      <c r="AU383" s="14"/>
      <c r="AV383" s="14"/>
      <c r="AW383" s="14"/>
      <c r="AX383" s="14"/>
      <c r="AY383" s="14"/>
      <c r="AZ383" s="14"/>
    </row>
    <row r="384" spans="1:52" ht="12" customHeight="1">
      <c r="A384" s="36"/>
      <c r="J384" s="36"/>
      <c r="M384" s="14"/>
      <c r="N384" s="14"/>
      <c r="O384" s="14"/>
      <c r="P384" s="14"/>
      <c r="Q384" s="14"/>
      <c r="R384" s="14"/>
      <c r="S384" s="14"/>
      <c r="T384" s="14"/>
      <c r="U384" s="14"/>
      <c r="V384" s="14"/>
      <c r="W384" s="14"/>
      <c r="X384" s="14"/>
      <c r="Y384" s="14"/>
      <c r="Z384" s="14"/>
      <c r="AA384" s="14"/>
      <c r="AB384" s="14"/>
      <c r="AC384" s="14"/>
      <c r="AJ384" s="14"/>
      <c r="AK384" s="14"/>
      <c r="AP384" s="14"/>
      <c r="AQ384" s="14"/>
      <c r="AR384" s="14"/>
      <c r="AS384" s="14"/>
      <c r="AT384" s="14"/>
      <c r="AU384" s="14"/>
      <c r="AV384" s="14"/>
      <c r="AW384" s="14"/>
      <c r="AX384" s="14"/>
      <c r="AY384" s="14"/>
      <c r="AZ384" s="14"/>
    </row>
    <row r="385" spans="1:52" ht="12" customHeight="1">
      <c r="A385" s="36"/>
      <c r="J385" s="36"/>
      <c r="M385" s="14"/>
      <c r="N385" s="14"/>
      <c r="O385" s="14"/>
      <c r="P385" s="14"/>
      <c r="Q385" s="14"/>
      <c r="R385" s="14"/>
      <c r="S385" s="14"/>
      <c r="T385" s="14"/>
      <c r="U385" s="14"/>
      <c r="V385" s="14"/>
      <c r="W385" s="14"/>
      <c r="X385" s="14"/>
      <c r="Y385" s="14"/>
      <c r="Z385" s="14"/>
      <c r="AA385" s="14"/>
      <c r="AB385" s="14"/>
      <c r="AC385" s="14"/>
      <c r="AJ385" s="14"/>
      <c r="AK385" s="14"/>
      <c r="AP385" s="14"/>
      <c r="AQ385" s="14"/>
      <c r="AR385" s="14"/>
      <c r="AS385" s="14"/>
      <c r="AT385" s="14"/>
      <c r="AU385" s="14"/>
      <c r="AV385" s="14"/>
      <c r="AW385" s="14"/>
      <c r="AX385" s="14"/>
      <c r="AY385" s="14"/>
      <c r="AZ385" s="14"/>
    </row>
    <row r="388" spans="1:52" ht="12" customHeight="1">
      <c r="A388" s="36"/>
      <c r="J388" s="36"/>
      <c r="M388" s="14"/>
      <c r="N388" s="14"/>
      <c r="O388" s="14"/>
      <c r="P388" s="14"/>
      <c r="Q388" s="14"/>
      <c r="R388" s="14"/>
      <c r="S388" s="14"/>
      <c r="T388" s="14"/>
      <c r="U388" s="14"/>
      <c r="V388" s="14"/>
      <c r="W388" s="14"/>
      <c r="X388" s="14"/>
      <c r="Y388" s="14"/>
      <c r="Z388" s="14"/>
      <c r="AA388" s="14"/>
      <c r="AB388" s="14"/>
      <c r="AC388" s="14"/>
      <c r="AJ388" s="14"/>
      <c r="AK388" s="14"/>
      <c r="AP388" s="14"/>
      <c r="AQ388" s="14"/>
      <c r="AR388" s="14"/>
      <c r="AS388" s="14"/>
      <c r="AT388" s="14"/>
      <c r="AU388" s="14"/>
      <c r="AV388" s="14"/>
      <c r="AW388" s="14"/>
      <c r="AX388" s="14"/>
      <c r="AY388" s="14"/>
      <c r="AZ388" s="14"/>
    </row>
    <row r="389" spans="1:52" ht="12" customHeight="1">
      <c r="A389" s="36"/>
      <c r="J389" s="36"/>
      <c r="M389" s="14"/>
      <c r="N389" s="14"/>
      <c r="O389" s="14"/>
      <c r="P389" s="14"/>
      <c r="Q389" s="14"/>
      <c r="R389" s="14"/>
      <c r="S389" s="14"/>
      <c r="T389" s="14"/>
      <c r="U389" s="14"/>
      <c r="V389" s="14"/>
      <c r="W389" s="14"/>
      <c r="X389" s="14"/>
      <c r="Y389" s="14"/>
      <c r="Z389" s="14"/>
      <c r="AA389" s="14"/>
      <c r="AB389" s="14"/>
      <c r="AC389" s="14"/>
      <c r="AJ389" s="14"/>
      <c r="AK389" s="14"/>
      <c r="AP389" s="14"/>
      <c r="AQ389" s="14"/>
      <c r="AR389" s="14"/>
      <c r="AS389" s="14"/>
      <c r="AT389" s="14"/>
      <c r="AU389" s="14"/>
      <c r="AV389" s="14"/>
      <c r="AW389" s="14"/>
      <c r="AX389" s="14"/>
      <c r="AY389" s="14"/>
      <c r="AZ389" s="14"/>
    </row>
    <row r="390" spans="1:52" ht="12" customHeight="1">
      <c r="A390" s="36"/>
      <c r="J390" s="36"/>
      <c r="M390" s="14"/>
      <c r="N390" s="14"/>
      <c r="O390" s="14"/>
      <c r="P390" s="14"/>
      <c r="Q390" s="14"/>
      <c r="R390" s="14"/>
      <c r="S390" s="14"/>
      <c r="T390" s="14"/>
      <c r="U390" s="14"/>
      <c r="V390" s="14"/>
      <c r="W390" s="14"/>
      <c r="X390" s="14"/>
      <c r="Y390" s="14"/>
      <c r="Z390" s="14"/>
      <c r="AA390" s="14"/>
      <c r="AB390" s="14"/>
      <c r="AC390" s="14"/>
      <c r="AJ390" s="14"/>
      <c r="AK390" s="14"/>
      <c r="AP390" s="14"/>
      <c r="AQ390" s="14"/>
      <c r="AR390" s="14"/>
      <c r="AS390" s="14"/>
      <c r="AT390" s="14"/>
      <c r="AU390" s="14"/>
      <c r="AV390" s="14"/>
      <c r="AW390" s="14"/>
      <c r="AX390" s="14"/>
      <c r="AY390" s="14"/>
      <c r="AZ390" s="14"/>
    </row>
    <row r="391" spans="1:52" ht="12" customHeight="1">
      <c r="A391" s="36"/>
      <c r="J391" s="36"/>
      <c r="M391" s="14"/>
      <c r="N391" s="14"/>
      <c r="O391" s="14"/>
      <c r="P391" s="14"/>
      <c r="Q391" s="14"/>
      <c r="R391" s="14"/>
      <c r="S391" s="14"/>
      <c r="T391" s="14"/>
      <c r="U391" s="14"/>
      <c r="V391" s="14"/>
      <c r="W391" s="14"/>
      <c r="X391" s="14"/>
      <c r="Y391" s="14"/>
      <c r="Z391" s="14"/>
      <c r="AA391" s="14"/>
      <c r="AB391" s="14"/>
      <c r="AC391" s="14"/>
      <c r="AJ391" s="14"/>
      <c r="AK391" s="14"/>
      <c r="AP391" s="14"/>
      <c r="AQ391" s="14"/>
      <c r="AR391" s="14"/>
      <c r="AS391" s="14"/>
      <c r="AT391" s="14"/>
      <c r="AU391" s="14"/>
      <c r="AV391" s="14"/>
      <c r="AW391" s="14"/>
      <c r="AX391" s="14"/>
      <c r="AY391" s="14"/>
      <c r="AZ391" s="14"/>
    </row>
    <row r="392" spans="1:52" ht="12" customHeight="1">
      <c r="A392" s="36"/>
      <c r="J392" s="36"/>
      <c r="M392" s="14"/>
      <c r="N392" s="14"/>
      <c r="O392" s="14"/>
      <c r="P392" s="14"/>
      <c r="Q392" s="14"/>
      <c r="R392" s="14"/>
      <c r="S392" s="14"/>
      <c r="T392" s="14"/>
      <c r="U392" s="14"/>
      <c r="V392" s="14"/>
      <c r="W392" s="14"/>
      <c r="X392" s="14"/>
      <c r="Y392" s="14"/>
      <c r="Z392" s="14"/>
      <c r="AA392" s="14"/>
      <c r="AB392" s="14"/>
      <c r="AC392" s="14"/>
      <c r="AJ392" s="14"/>
      <c r="AK392" s="14"/>
      <c r="AP392" s="14"/>
      <c r="AQ392" s="14"/>
      <c r="AR392" s="14"/>
      <c r="AS392" s="14"/>
      <c r="AT392" s="14"/>
      <c r="AU392" s="14"/>
      <c r="AV392" s="14"/>
      <c r="AW392" s="14"/>
      <c r="AX392" s="14"/>
      <c r="AY392" s="14"/>
      <c r="AZ392" s="14"/>
    </row>
    <row r="393" spans="1:52" ht="12" customHeight="1">
      <c r="A393" s="36"/>
      <c r="J393" s="36"/>
      <c r="M393" s="14"/>
      <c r="N393" s="14"/>
      <c r="O393" s="14"/>
      <c r="P393" s="14"/>
      <c r="Q393" s="14"/>
      <c r="R393" s="14"/>
      <c r="S393" s="14"/>
      <c r="T393" s="14"/>
      <c r="U393" s="14"/>
      <c r="V393" s="14"/>
      <c r="W393" s="14"/>
      <c r="X393" s="14"/>
      <c r="Y393" s="14"/>
      <c r="Z393" s="14"/>
      <c r="AA393" s="14"/>
      <c r="AB393" s="14"/>
      <c r="AC393" s="14"/>
      <c r="AJ393" s="14"/>
      <c r="AK393" s="14"/>
      <c r="AP393" s="14"/>
      <c r="AQ393" s="14"/>
      <c r="AR393" s="14"/>
      <c r="AS393" s="14"/>
      <c r="AT393" s="14"/>
      <c r="AU393" s="14"/>
      <c r="AV393" s="14"/>
      <c r="AW393" s="14"/>
      <c r="AX393" s="14"/>
      <c r="AY393" s="14"/>
      <c r="AZ393" s="14"/>
    </row>
    <row r="394" spans="1:52" ht="12" customHeight="1">
      <c r="A394" s="36"/>
      <c r="J394" s="36"/>
      <c r="M394" s="14"/>
      <c r="N394" s="14"/>
      <c r="O394" s="14"/>
      <c r="P394" s="14"/>
      <c r="Q394" s="14"/>
      <c r="R394" s="14"/>
      <c r="S394" s="14"/>
      <c r="T394" s="14"/>
      <c r="U394" s="14"/>
      <c r="V394" s="14"/>
      <c r="W394" s="14"/>
      <c r="X394" s="14"/>
      <c r="Y394" s="14"/>
      <c r="Z394" s="14"/>
      <c r="AA394" s="14"/>
      <c r="AB394" s="14"/>
      <c r="AC394" s="14"/>
      <c r="AJ394" s="14"/>
      <c r="AK394" s="14"/>
      <c r="AP394" s="14"/>
      <c r="AQ394" s="14"/>
      <c r="AR394" s="14"/>
      <c r="AS394" s="14"/>
      <c r="AT394" s="14"/>
      <c r="AU394" s="14"/>
      <c r="AV394" s="14"/>
      <c r="AW394" s="14"/>
      <c r="AX394" s="14"/>
      <c r="AY394" s="14"/>
      <c r="AZ394" s="14"/>
    </row>
    <row r="405" spans="1:52" ht="12" customHeight="1">
      <c r="A405" s="36"/>
      <c r="J405" s="36"/>
      <c r="M405" s="14"/>
      <c r="N405" s="14"/>
      <c r="O405" s="14"/>
      <c r="P405" s="14"/>
      <c r="Q405" s="14"/>
      <c r="R405" s="14"/>
      <c r="S405" s="14"/>
      <c r="T405" s="14"/>
      <c r="U405" s="14"/>
      <c r="V405" s="14"/>
      <c r="W405" s="14"/>
      <c r="X405" s="14"/>
      <c r="Y405" s="14"/>
      <c r="Z405" s="14"/>
      <c r="AA405" s="14"/>
      <c r="AB405" s="14"/>
      <c r="AC405" s="14"/>
      <c r="AJ405" s="14"/>
      <c r="AK405" s="14"/>
      <c r="AP405" s="14"/>
      <c r="AQ405" s="14"/>
      <c r="AR405" s="14"/>
      <c r="AS405" s="14"/>
      <c r="AT405" s="14"/>
      <c r="AU405" s="14"/>
      <c r="AV405" s="14"/>
      <c r="AW405" s="14"/>
      <c r="AX405" s="14"/>
      <c r="AY405" s="14"/>
      <c r="AZ405" s="14"/>
    </row>
    <row r="406" spans="1:52" ht="12" customHeight="1">
      <c r="A406" s="36"/>
      <c r="J406" s="36"/>
      <c r="M406" s="14"/>
      <c r="N406" s="14"/>
      <c r="O406" s="14"/>
      <c r="P406" s="14"/>
      <c r="Q406" s="14"/>
      <c r="R406" s="14"/>
      <c r="S406" s="14"/>
      <c r="T406" s="14"/>
      <c r="U406" s="14"/>
      <c r="V406" s="14"/>
      <c r="W406" s="14"/>
      <c r="X406" s="14"/>
      <c r="Y406" s="14"/>
      <c r="Z406" s="14"/>
      <c r="AA406" s="14"/>
      <c r="AB406" s="14"/>
      <c r="AC406" s="14"/>
      <c r="AJ406" s="14"/>
      <c r="AK406" s="14"/>
      <c r="AP406" s="14"/>
      <c r="AQ406" s="14"/>
      <c r="AR406" s="14"/>
      <c r="AS406" s="14"/>
      <c r="AT406" s="14"/>
      <c r="AU406" s="14"/>
      <c r="AV406" s="14"/>
      <c r="AW406" s="14"/>
      <c r="AX406" s="14"/>
      <c r="AY406" s="14"/>
      <c r="AZ406" s="14"/>
    </row>
    <row r="407" spans="1:52" ht="12" customHeight="1">
      <c r="A407" s="36"/>
      <c r="J407" s="36"/>
      <c r="M407" s="14"/>
      <c r="N407" s="14"/>
      <c r="O407" s="14"/>
      <c r="P407" s="14"/>
      <c r="Q407" s="14"/>
      <c r="R407" s="14"/>
      <c r="S407" s="14"/>
      <c r="T407" s="14"/>
      <c r="U407" s="14"/>
      <c r="V407" s="14"/>
      <c r="W407" s="14"/>
      <c r="X407" s="14"/>
      <c r="Y407" s="14"/>
      <c r="Z407" s="14"/>
      <c r="AA407" s="14"/>
      <c r="AB407" s="14"/>
      <c r="AC407" s="14"/>
      <c r="AJ407" s="14"/>
      <c r="AK407" s="14"/>
      <c r="AP407" s="14"/>
      <c r="AQ407" s="14"/>
      <c r="AR407" s="14"/>
      <c r="AS407" s="14"/>
      <c r="AT407" s="14"/>
      <c r="AU407" s="14"/>
      <c r="AV407" s="14"/>
      <c r="AW407" s="14"/>
      <c r="AX407" s="14"/>
      <c r="AY407" s="14"/>
      <c r="AZ407" s="14"/>
    </row>
    <row r="410" spans="1:52" ht="12" customHeight="1">
      <c r="A410" s="36"/>
      <c r="J410" s="36"/>
      <c r="M410" s="14"/>
      <c r="N410" s="14"/>
      <c r="O410" s="14"/>
      <c r="P410" s="14"/>
      <c r="Q410" s="14"/>
      <c r="R410" s="14"/>
      <c r="S410" s="14"/>
      <c r="T410" s="14"/>
      <c r="U410" s="14"/>
      <c r="V410" s="14"/>
      <c r="W410" s="14"/>
      <c r="X410" s="14"/>
      <c r="Y410" s="14"/>
      <c r="Z410" s="14"/>
      <c r="AA410" s="14"/>
      <c r="AB410" s="14"/>
      <c r="AC410" s="14"/>
      <c r="AJ410" s="14"/>
      <c r="AK410" s="14"/>
      <c r="AP410" s="14"/>
      <c r="AQ410" s="14"/>
      <c r="AR410" s="14"/>
      <c r="AS410" s="14"/>
      <c r="AT410" s="14"/>
      <c r="AU410" s="14"/>
      <c r="AV410" s="14"/>
      <c r="AW410" s="14"/>
      <c r="AX410" s="14"/>
      <c r="AY410" s="14"/>
      <c r="AZ410" s="14"/>
    </row>
    <row r="411" spans="1:52" ht="12" customHeight="1">
      <c r="A411" s="36"/>
      <c r="J411" s="36"/>
      <c r="M411" s="14"/>
      <c r="N411" s="14"/>
      <c r="O411" s="14"/>
      <c r="P411" s="14"/>
      <c r="Q411" s="14"/>
      <c r="R411" s="14"/>
      <c r="S411" s="14"/>
      <c r="T411" s="14"/>
      <c r="U411" s="14"/>
      <c r="V411" s="14"/>
      <c r="W411" s="14"/>
      <c r="X411" s="14"/>
      <c r="Y411" s="14"/>
      <c r="Z411" s="14"/>
      <c r="AA411" s="14"/>
      <c r="AB411" s="14"/>
      <c r="AC411" s="14"/>
      <c r="AJ411" s="14"/>
      <c r="AK411" s="14"/>
      <c r="AP411" s="14"/>
      <c r="AQ411" s="14"/>
      <c r="AR411" s="14"/>
      <c r="AS411" s="14"/>
      <c r="AT411" s="14"/>
      <c r="AU411" s="14"/>
      <c r="AV411" s="14"/>
      <c r="AW411" s="14"/>
      <c r="AX411" s="14"/>
      <c r="AY411" s="14"/>
      <c r="AZ411" s="14"/>
    </row>
    <row r="412" spans="1:52" ht="12" customHeight="1">
      <c r="A412" s="36"/>
      <c r="J412" s="36"/>
      <c r="M412" s="14"/>
      <c r="N412" s="14"/>
      <c r="O412" s="14"/>
      <c r="P412" s="14"/>
      <c r="Q412" s="14"/>
      <c r="R412" s="14"/>
      <c r="S412" s="14"/>
      <c r="T412" s="14"/>
      <c r="U412" s="14"/>
      <c r="V412" s="14"/>
      <c r="W412" s="14"/>
      <c r="X412" s="14"/>
      <c r="Y412" s="14"/>
      <c r="Z412" s="14"/>
      <c r="AA412" s="14"/>
      <c r="AB412" s="14"/>
      <c r="AC412" s="14"/>
      <c r="AJ412" s="14"/>
      <c r="AK412" s="14"/>
      <c r="AP412" s="14"/>
      <c r="AQ412" s="14"/>
      <c r="AR412" s="14"/>
      <c r="AS412" s="14"/>
      <c r="AT412" s="14"/>
      <c r="AU412" s="14"/>
      <c r="AV412" s="14"/>
      <c r="AW412" s="14"/>
      <c r="AX412" s="14"/>
      <c r="AY412" s="14"/>
      <c r="AZ412" s="14"/>
    </row>
    <row r="413" spans="1:52" ht="12" customHeight="1">
      <c r="A413" s="36"/>
      <c r="J413" s="36"/>
      <c r="M413" s="14"/>
      <c r="N413" s="14"/>
      <c r="O413" s="14"/>
      <c r="P413" s="14"/>
      <c r="Q413" s="14"/>
      <c r="R413" s="14"/>
      <c r="S413" s="14"/>
      <c r="T413" s="14"/>
      <c r="U413" s="14"/>
      <c r="V413" s="14"/>
      <c r="W413" s="14"/>
      <c r="X413" s="14"/>
      <c r="Y413" s="14"/>
      <c r="Z413" s="14"/>
      <c r="AA413" s="14"/>
      <c r="AB413" s="14"/>
      <c r="AC413" s="14"/>
      <c r="AJ413" s="14"/>
      <c r="AK413" s="14"/>
      <c r="AP413" s="14"/>
      <c r="AQ413" s="14"/>
      <c r="AR413" s="14"/>
      <c r="AS413" s="14"/>
      <c r="AT413" s="14"/>
      <c r="AU413" s="14"/>
      <c r="AV413" s="14"/>
      <c r="AW413" s="14"/>
      <c r="AX413" s="14"/>
      <c r="AY413" s="14"/>
      <c r="AZ413" s="14"/>
    </row>
    <row r="414" spans="1:52" ht="12" customHeight="1">
      <c r="A414" s="36"/>
      <c r="J414" s="36"/>
      <c r="M414" s="14"/>
      <c r="N414" s="14"/>
      <c r="O414" s="14"/>
      <c r="P414" s="14"/>
      <c r="Q414" s="14"/>
      <c r="R414" s="14"/>
      <c r="S414" s="14"/>
      <c r="T414" s="14"/>
      <c r="U414" s="14"/>
      <c r="V414" s="14"/>
      <c r="W414" s="14"/>
      <c r="X414" s="14"/>
      <c r="Y414" s="14"/>
      <c r="Z414" s="14"/>
      <c r="AA414" s="14"/>
      <c r="AB414" s="14"/>
      <c r="AC414" s="14"/>
      <c r="AJ414" s="14"/>
      <c r="AK414" s="14"/>
      <c r="AP414" s="14"/>
      <c r="AQ414" s="14"/>
      <c r="AR414" s="14"/>
      <c r="AS414" s="14"/>
      <c r="AT414" s="14"/>
      <c r="AU414" s="14"/>
      <c r="AV414" s="14"/>
      <c r="AW414" s="14"/>
      <c r="AX414" s="14"/>
      <c r="AY414" s="14"/>
      <c r="AZ414" s="14"/>
    </row>
    <row r="415" spans="1:52" ht="12" customHeight="1">
      <c r="A415" s="36"/>
      <c r="J415" s="36"/>
      <c r="M415" s="14"/>
      <c r="N415" s="14"/>
      <c r="O415" s="14"/>
      <c r="P415" s="14"/>
      <c r="Q415" s="14"/>
      <c r="R415" s="14"/>
      <c r="S415" s="14"/>
      <c r="T415" s="14"/>
      <c r="U415" s="14"/>
      <c r="V415" s="14"/>
      <c r="W415" s="14"/>
      <c r="X415" s="14"/>
      <c r="Y415" s="14"/>
      <c r="Z415" s="14"/>
      <c r="AA415" s="14"/>
      <c r="AB415" s="14"/>
      <c r="AC415" s="14"/>
      <c r="AJ415" s="14"/>
      <c r="AK415" s="14"/>
      <c r="AP415" s="14"/>
      <c r="AQ415" s="14"/>
      <c r="AR415" s="14"/>
      <c r="AS415" s="14"/>
      <c r="AT415" s="14"/>
      <c r="AU415" s="14"/>
      <c r="AV415" s="14"/>
      <c r="AW415" s="14"/>
      <c r="AX415" s="14"/>
      <c r="AY415" s="14"/>
      <c r="AZ415" s="14"/>
    </row>
    <row r="416" spans="1:52" ht="12" customHeight="1">
      <c r="A416" s="36"/>
      <c r="J416" s="36"/>
      <c r="M416" s="14"/>
      <c r="N416" s="14"/>
      <c r="O416" s="14"/>
      <c r="P416" s="14"/>
      <c r="Q416" s="14"/>
      <c r="R416" s="14"/>
      <c r="S416" s="14"/>
      <c r="T416" s="14"/>
      <c r="U416" s="14"/>
      <c r="V416" s="14"/>
      <c r="W416" s="14"/>
      <c r="X416" s="14"/>
      <c r="Y416" s="14"/>
      <c r="Z416" s="14"/>
      <c r="AA416" s="14"/>
      <c r="AB416" s="14"/>
      <c r="AC416" s="14"/>
      <c r="AJ416" s="14"/>
      <c r="AK416" s="14"/>
      <c r="AP416" s="14"/>
      <c r="AQ416" s="14"/>
      <c r="AR416" s="14"/>
      <c r="AS416" s="14"/>
      <c r="AT416" s="14"/>
      <c r="AU416" s="14"/>
      <c r="AV416" s="14"/>
      <c r="AW416" s="14"/>
      <c r="AX416" s="14"/>
      <c r="AY416" s="14"/>
      <c r="AZ416" s="14"/>
    </row>
  </sheetData>
  <mergeCells count="26">
    <mergeCell ref="AD8:AE8"/>
    <mergeCell ref="AF8:AG8"/>
    <mergeCell ref="AH8:AI8"/>
    <mergeCell ref="B5:C9"/>
    <mergeCell ref="D5:E7"/>
    <mergeCell ref="R6:S7"/>
    <mergeCell ref="T6:U7"/>
    <mergeCell ref="V6:W6"/>
    <mergeCell ref="P6:Q7"/>
    <mergeCell ref="F5:AC5"/>
    <mergeCell ref="H7:I7"/>
    <mergeCell ref="V7:W7"/>
    <mergeCell ref="Z7:AA7"/>
    <mergeCell ref="AB7:AC7"/>
    <mergeCell ref="X6:Y7"/>
    <mergeCell ref="Z6:AC6"/>
    <mergeCell ref="F6:G7"/>
    <mergeCell ref="H6:I6"/>
    <mergeCell ref="J6:K7"/>
    <mergeCell ref="L6:M7"/>
    <mergeCell ref="N6:O7"/>
    <mergeCell ref="AL7:AM8"/>
    <mergeCell ref="AN7:AO8"/>
    <mergeCell ref="AP7:AQ8"/>
    <mergeCell ref="AJ5:AQ6"/>
    <mergeCell ref="AJ7:AK8"/>
  </mergeCells>
  <phoneticPr fontId="2"/>
  <pageMargins left="0.59055118110236227" right="0" top="0.59055118110236227" bottom="0" header="0" footer="0"/>
  <pageSetup paperSize="9" scale="53" orientation="landscape" horizontalDpi="4294967294" r:id="rId1"/>
  <headerFooter alignWithMargins="0"/>
  <rowBreaks count="1" manualBreakCount="1">
    <brk id="341" min="1"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2023-05-31T06:23:52Z</cp:lastPrinted>
  <dcterms:created xsi:type="dcterms:W3CDTF">2002-07-22T04:03:10Z</dcterms:created>
  <dcterms:modified xsi:type="dcterms:W3CDTF">2025-04-28T06:17:27Z</dcterms:modified>
</cp:coreProperties>
</file>