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00" yWindow="2835" windowWidth="28230" windowHeight="8520"/>
  </bookViews>
  <sheets>
    <sheet name="北海道" sheetId="1" r:id="rId1"/>
  </sheets>
  <definedNames>
    <definedName name="__xlnm.Print_Area" localSheetId="0">北海道!$B$2:$AF$76</definedName>
    <definedName name="__xlnm.Print_Titles" localSheetId="0">(北海道!$B:$B,北海道!$1:$9)</definedName>
    <definedName name="_xlnm.Print_Area" localSheetId="0">北海道!$B$2:$AF$99</definedName>
    <definedName name="印刷領域">#N/A</definedName>
    <definedName name="書式パターン" localSheetId="0">"#REF!"</definedName>
    <definedName name="書式パターン">"#REF!"</definedName>
  </definedNames>
  <calcPr calcId="144525"/>
</workbook>
</file>

<file path=xl/calcChain.xml><?xml version="1.0" encoding="utf-8"?>
<calcChain xmlns="http://schemas.openxmlformats.org/spreadsheetml/2006/main">
  <c r="AF83" i="1" l="1"/>
  <c r="AD83" i="1"/>
  <c r="AB83" i="1"/>
  <c r="Z83" i="1"/>
  <c r="X83" i="1"/>
  <c r="V83" i="1"/>
  <c r="S83" i="1"/>
  <c r="O83" i="1"/>
  <c r="Q83" i="1" s="1"/>
  <c r="N83" i="1"/>
  <c r="M83" i="1"/>
  <c r="K83" i="1"/>
  <c r="J83" i="1"/>
  <c r="F83" i="1"/>
  <c r="E83" i="1"/>
  <c r="AF82" i="1" l="1"/>
  <c r="AD82" i="1"/>
  <c r="AB82" i="1"/>
  <c r="Z82" i="1"/>
  <c r="X82" i="1"/>
  <c r="V82" i="1"/>
  <c r="S82" i="1"/>
  <c r="O82" i="1"/>
  <c r="Q82" i="1" s="1"/>
  <c r="N82" i="1"/>
  <c r="M82" i="1"/>
  <c r="K82" i="1"/>
  <c r="J82" i="1"/>
  <c r="F82" i="1"/>
  <c r="E82" i="1"/>
  <c r="P83" i="1" l="1"/>
  <c r="AF81" i="1"/>
  <c r="AD81" i="1"/>
  <c r="AB81" i="1"/>
  <c r="Z81" i="1"/>
  <c r="X81" i="1"/>
  <c r="V81" i="1"/>
  <c r="S81" i="1"/>
  <c r="O81" i="1"/>
  <c r="P82" i="1" s="1"/>
  <c r="O80" i="1"/>
  <c r="N81" i="1"/>
  <c r="M81" i="1"/>
  <c r="K81" i="1"/>
  <c r="J81" i="1"/>
  <c r="F81" i="1"/>
  <c r="E81" i="1"/>
  <c r="AF80" i="1"/>
  <c r="AD80" i="1"/>
  <c r="AB80" i="1"/>
  <c r="Z80" i="1"/>
  <c r="X80" i="1"/>
  <c r="V80" i="1"/>
  <c r="S80" i="1"/>
  <c r="Q80" i="1"/>
  <c r="N80" i="1"/>
  <c r="M80" i="1"/>
  <c r="K80" i="1"/>
  <c r="J80" i="1"/>
  <c r="F80" i="1"/>
  <c r="E80" i="1"/>
  <c r="P80" i="1"/>
  <c r="AC79" i="1"/>
  <c r="AA79" i="1"/>
  <c r="AF79" i="1"/>
  <c r="AD79" i="1"/>
  <c r="AB79" i="1"/>
  <c r="Z79" i="1"/>
  <c r="X79" i="1"/>
  <c r="V79" i="1"/>
  <c r="S79" i="1"/>
  <c r="O79" i="1"/>
  <c r="P79" i="1"/>
  <c r="N79" i="1"/>
  <c r="M79" i="1"/>
  <c r="K79" i="1"/>
  <c r="J79" i="1"/>
  <c r="F79" i="1"/>
  <c r="E79" i="1"/>
  <c r="Q79" i="1"/>
  <c r="AC78" i="1"/>
  <c r="AD78" i="1"/>
  <c r="AA78" i="1"/>
  <c r="AF78" i="1"/>
  <c r="AB78" i="1"/>
  <c r="Z78" i="1"/>
  <c r="X78" i="1"/>
  <c r="V78" i="1"/>
  <c r="S78" i="1"/>
  <c r="O78" i="1"/>
  <c r="P78" i="1"/>
  <c r="N78" i="1"/>
  <c r="M78" i="1"/>
  <c r="K78" i="1"/>
  <c r="J78" i="1"/>
  <c r="F78" i="1"/>
  <c r="E78" i="1"/>
  <c r="Q78" i="1"/>
  <c r="AF77" i="1"/>
  <c r="AD77" i="1"/>
  <c r="AB77" i="1"/>
  <c r="Z77" i="1"/>
  <c r="X77" i="1"/>
  <c r="V77" i="1"/>
  <c r="S77" i="1"/>
  <c r="O77" i="1"/>
  <c r="Q77" i="1"/>
  <c r="N77" i="1"/>
  <c r="M77" i="1"/>
  <c r="K77" i="1"/>
  <c r="J77" i="1"/>
  <c r="F77" i="1"/>
  <c r="E77" i="1"/>
  <c r="E76" i="1"/>
  <c r="F76" i="1"/>
  <c r="J76" i="1"/>
  <c r="K76" i="1"/>
  <c r="M76" i="1"/>
  <c r="N76" i="1"/>
  <c r="O76" i="1"/>
  <c r="S76" i="1"/>
  <c r="V76" i="1"/>
  <c r="X76" i="1"/>
  <c r="Z76" i="1"/>
  <c r="AB76" i="1"/>
  <c r="AD76" i="1"/>
  <c r="AF76" i="1"/>
  <c r="P77" i="1"/>
  <c r="O75" i="1"/>
  <c r="P75" i="1" s="1"/>
  <c r="V65" i="1"/>
  <c r="V75" i="1"/>
  <c r="V74" i="1"/>
  <c r="V73" i="1"/>
  <c r="V72" i="1"/>
  <c r="V71" i="1"/>
  <c r="V70" i="1"/>
  <c r="V69" i="1"/>
  <c r="V68" i="1"/>
  <c r="V67" i="1"/>
  <c r="V66"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12" i="1"/>
  <c r="O65" i="1"/>
  <c r="O74" i="1"/>
  <c r="O73" i="1"/>
  <c r="O72" i="1"/>
  <c r="O71" i="1"/>
  <c r="O70" i="1"/>
  <c r="O69" i="1"/>
  <c r="O68" i="1"/>
  <c r="O67" i="1"/>
  <c r="O66"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1" i="1"/>
  <c r="O20" i="1"/>
  <c r="O19" i="1"/>
  <c r="O18" i="1"/>
  <c r="O17" i="1"/>
  <c r="O16" i="1"/>
  <c r="O15" i="1"/>
  <c r="O14" i="1"/>
  <c r="O13" i="1"/>
  <c r="O12" i="1"/>
  <c r="O11" i="1"/>
  <c r="O10" i="1"/>
  <c r="AF75" i="1"/>
  <c r="AD75" i="1"/>
  <c r="AB75" i="1"/>
  <c r="Z75" i="1"/>
  <c r="X75" i="1"/>
  <c r="S75" i="1"/>
  <c r="M75" i="1"/>
  <c r="J75" i="1"/>
  <c r="E75" i="1"/>
  <c r="N75" i="1"/>
  <c r="K75" i="1"/>
  <c r="F75" i="1"/>
  <c r="AF65" i="1"/>
  <c r="AD65" i="1"/>
  <c r="AB65" i="1"/>
  <c r="Z65" i="1"/>
  <c r="X65" i="1"/>
  <c r="S65" i="1"/>
  <c r="P65" i="1"/>
  <c r="M65" i="1"/>
  <c r="J65" i="1"/>
  <c r="E65" i="1"/>
  <c r="X73" i="1"/>
  <c r="Z74" i="1"/>
  <c r="AB74" i="1"/>
  <c r="AF74" i="1"/>
  <c r="P71" i="1"/>
  <c r="M73" i="1"/>
  <c r="M71" i="1"/>
  <c r="J74" i="1"/>
  <c r="J72" i="1"/>
  <c r="E74" i="1"/>
  <c r="AD74" i="1"/>
  <c r="X74" i="1"/>
  <c r="S74" i="1"/>
  <c r="Q74" i="1"/>
  <c r="P74" i="1"/>
  <c r="N74" i="1"/>
  <c r="M74" i="1"/>
  <c r="K74" i="1"/>
  <c r="F74" i="1"/>
  <c r="P73" i="1"/>
  <c r="Q73" i="1"/>
  <c r="N73" i="1"/>
  <c r="E73" i="1"/>
  <c r="F73" i="1"/>
  <c r="S73" i="1"/>
  <c r="Z73" i="1"/>
  <c r="AB73" i="1"/>
  <c r="AD73" i="1"/>
  <c r="AF73" i="1"/>
  <c r="K73" i="1"/>
  <c r="J73" i="1"/>
  <c r="AF72" i="1"/>
  <c r="AD72" i="1"/>
  <c r="AB72" i="1"/>
  <c r="Z72" i="1"/>
  <c r="X72" i="1"/>
  <c r="S72" i="1"/>
  <c r="Q72" i="1"/>
  <c r="M72" i="1"/>
  <c r="K72" i="1"/>
  <c r="E72" i="1"/>
  <c r="AF71" i="1"/>
  <c r="AD71" i="1"/>
  <c r="AB71" i="1"/>
  <c r="Z71" i="1"/>
  <c r="X71" i="1"/>
  <c r="S71" i="1"/>
  <c r="Q71" i="1"/>
  <c r="N71" i="1"/>
  <c r="K71" i="1"/>
  <c r="J71" i="1"/>
  <c r="F71" i="1"/>
  <c r="E71" i="1"/>
  <c r="AF70" i="1"/>
  <c r="AD70" i="1"/>
  <c r="AB70" i="1"/>
  <c r="Z70" i="1"/>
  <c r="X70" i="1"/>
  <c r="S70" i="1"/>
  <c r="Q70" i="1"/>
  <c r="P70" i="1"/>
  <c r="N70" i="1"/>
  <c r="M70" i="1"/>
  <c r="K70" i="1"/>
  <c r="J70" i="1"/>
  <c r="F70" i="1"/>
  <c r="E70" i="1"/>
  <c r="AF69" i="1"/>
  <c r="AD69" i="1"/>
  <c r="AB69" i="1"/>
  <c r="Z69" i="1"/>
  <c r="X69" i="1"/>
  <c r="S69" i="1"/>
  <c r="Q69" i="1"/>
  <c r="P69" i="1"/>
  <c r="N69" i="1"/>
  <c r="M69" i="1"/>
  <c r="K69" i="1"/>
  <c r="J69" i="1"/>
  <c r="F69" i="1"/>
  <c r="E69" i="1"/>
  <c r="AF68" i="1"/>
  <c r="AD68" i="1"/>
  <c r="AB68" i="1"/>
  <c r="Z68" i="1"/>
  <c r="X68" i="1"/>
  <c r="S68" i="1"/>
  <c r="Q68" i="1"/>
  <c r="P68" i="1"/>
  <c r="N68" i="1"/>
  <c r="M68" i="1"/>
  <c r="K68" i="1"/>
  <c r="J68" i="1"/>
  <c r="F68" i="1"/>
  <c r="E68" i="1"/>
  <c r="AF67" i="1"/>
  <c r="AD67" i="1"/>
  <c r="AB67" i="1"/>
  <c r="Z67" i="1"/>
  <c r="X67" i="1"/>
  <c r="S67" i="1"/>
  <c r="Q67" i="1"/>
  <c r="P67" i="1"/>
  <c r="N67" i="1"/>
  <c r="M67" i="1"/>
  <c r="K67" i="1"/>
  <c r="J67" i="1"/>
  <c r="F67" i="1"/>
  <c r="E67" i="1"/>
  <c r="Q66" i="1"/>
  <c r="N66" i="1"/>
  <c r="K66" i="1"/>
  <c r="F66" i="1"/>
  <c r="Q65" i="1"/>
  <c r="N65" i="1"/>
  <c r="K65" i="1"/>
  <c r="F65" i="1"/>
  <c r="AF64" i="1"/>
  <c r="AD64" i="1"/>
  <c r="AB64" i="1"/>
  <c r="Z64" i="1"/>
  <c r="X64" i="1"/>
  <c r="S64" i="1"/>
  <c r="Q64" i="1"/>
  <c r="P64" i="1"/>
  <c r="N64" i="1"/>
  <c r="M64" i="1"/>
  <c r="K64" i="1"/>
  <c r="J64" i="1"/>
  <c r="F64" i="1"/>
  <c r="E64" i="1"/>
  <c r="AF63" i="1"/>
  <c r="AD63" i="1"/>
  <c r="AB63" i="1"/>
  <c r="Z63" i="1"/>
  <c r="X63" i="1"/>
  <c r="S63" i="1"/>
  <c r="Q63" i="1"/>
  <c r="P63" i="1"/>
  <c r="N63" i="1"/>
  <c r="M63" i="1"/>
  <c r="K63" i="1"/>
  <c r="J63" i="1"/>
  <c r="F63" i="1"/>
  <c r="E63" i="1"/>
  <c r="AF62" i="1"/>
  <c r="AD62" i="1"/>
  <c r="AB62" i="1"/>
  <c r="Z62" i="1"/>
  <c r="X62" i="1"/>
  <c r="S62" i="1"/>
  <c r="Q62" i="1"/>
  <c r="P62" i="1"/>
  <c r="N62" i="1"/>
  <c r="M62" i="1"/>
  <c r="K62" i="1"/>
  <c r="J62" i="1"/>
  <c r="F62" i="1"/>
  <c r="E62" i="1"/>
  <c r="AF61" i="1"/>
  <c r="AD61" i="1"/>
  <c r="AB61" i="1"/>
  <c r="Z61" i="1"/>
  <c r="X61" i="1"/>
  <c r="S61" i="1"/>
  <c r="Q61" i="1"/>
  <c r="P61" i="1"/>
  <c r="N61" i="1"/>
  <c r="M61" i="1"/>
  <c r="K61" i="1"/>
  <c r="J61" i="1"/>
  <c r="F61" i="1"/>
  <c r="E61" i="1"/>
  <c r="AF60" i="1"/>
  <c r="AD60" i="1"/>
  <c r="AB60" i="1"/>
  <c r="Z60" i="1"/>
  <c r="X60" i="1"/>
  <c r="S60" i="1"/>
  <c r="Q60" i="1"/>
  <c r="P60" i="1"/>
  <c r="N60" i="1"/>
  <c r="M60" i="1"/>
  <c r="K60" i="1"/>
  <c r="J60" i="1"/>
  <c r="F60" i="1"/>
  <c r="E60" i="1"/>
  <c r="AF59" i="1"/>
  <c r="AD59" i="1"/>
  <c r="AB59" i="1"/>
  <c r="Z59" i="1"/>
  <c r="X59" i="1"/>
  <c r="S59" i="1"/>
  <c r="Q59" i="1"/>
  <c r="P59" i="1"/>
  <c r="N59" i="1"/>
  <c r="M59" i="1"/>
  <c r="K59" i="1"/>
  <c r="J59" i="1"/>
  <c r="F59" i="1"/>
  <c r="E59" i="1"/>
  <c r="AF58" i="1"/>
  <c r="AD58" i="1"/>
  <c r="AB58" i="1"/>
  <c r="Z58" i="1"/>
  <c r="X58" i="1"/>
  <c r="S58" i="1"/>
  <c r="Q58" i="1"/>
  <c r="P58" i="1"/>
  <c r="N58" i="1"/>
  <c r="M58" i="1"/>
  <c r="K58" i="1"/>
  <c r="J58" i="1"/>
  <c r="F58" i="1"/>
  <c r="E58" i="1"/>
  <c r="AF57" i="1"/>
  <c r="AD57" i="1"/>
  <c r="AB57" i="1"/>
  <c r="Z57" i="1"/>
  <c r="X57" i="1"/>
  <c r="S57" i="1"/>
  <c r="Q57" i="1"/>
  <c r="P57" i="1"/>
  <c r="N57" i="1"/>
  <c r="M57" i="1"/>
  <c r="K57" i="1"/>
  <c r="J57" i="1"/>
  <c r="F57" i="1"/>
  <c r="E57" i="1"/>
  <c r="AF56" i="1"/>
  <c r="AD56" i="1"/>
  <c r="AB56" i="1"/>
  <c r="Z56" i="1"/>
  <c r="X56" i="1"/>
  <c r="S56" i="1"/>
  <c r="Q56" i="1"/>
  <c r="P56" i="1"/>
  <c r="N56" i="1"/>
  <c r="M56" i="1"/>
  <c r="K56" i="1"/>
  <c r="J56" i="1"/>
  <c r="F56" i="1"/>
  <c r="E56" i="1"/>
  <c r="AF55" i="1"/>
  <c r="AD55" i="1"/>
  <c r="AB55" i="1"/>
  <c r="Z55" i="1"/>
  <c r="X55" i="1"/>
  <c r="S55" i="1"/>
  <c r="Q55" i="1"/>
  <c r="P55" i="1"/>
  <c r="N55" i="1"/>
  <c r="M55" i="1"/>
  <c r="K55" i="1"/>
  <c r="J55" i="1"/>
  <c r="F55" i="1"/>
  <c r="E55" i="1"/>
  <c r="AF54" i="1"/>
  <c r="AD54" i="1"/>
  <c r="AB54" i="1"/>
  <c r="Z54" i="1"/>
  <c r="X54" i="1"/>
  <c r="S54" i="1"/>
  <c r="Q54" i="1"/>
  <c r="P54" i="1"/>
  <c r="N54" i="1"/>
  <c r="M54" i="1"/>
  <c r="K54" i="1"/>
  <c r="J54" i="1"/>
  <c r="F54" i="1"/>
  <c r="E54" i="1"/>
  <c r="AF53" i="1"/>
  <c r="AD53" i="1"/>
  <c r="AB53" i="1"/>
  <c r="Z53" i="1"/>
  <c r="X53" i="1"/>
  <c r="S53" i="1"/>
  <c r="Q53" i="1"/>
  <c r="P53" i="1"/>
  <c r="N53" i="1"/>
  <c r="M53" i="1"/>
  <c r="K53" i="1"/>
  <c r="J53" i="1"/>
  <c r="F53" i="1"/>
  <c r="E53" i="1"/>
  <c r="AF52" i="1"/>
  <c r="AD52" i="1"/>
  <c r="AB52" i="1"/>
  <c r="Z52" i="1"/>
  <c r="X52" i="1"/>
  <c r="S52" i="1"/>
  <c r="Q52" i="1"/>
  <c r="P52" i="1"/>
  <c r="N52" i="1"/>
  <c r="M52" i="1"/>
  <c r="K52" i="1"/>
  <c r="J52" i="1"/>
  <c r="F52" i="1"/>
  <c r="E52" i="1"/>
  <c r="AF51" i="1"/>
  <c r="AD51" i="1"/>
  <c r="AB51" i="1"/>
  <c r="Z51" i="1"/>
  <c r="X51" i="1"/>
  <c r="S51" i="1"/>
  <c r="Q51" i="1"/>
  <c r="P51" i="1"/>
  <c r="N51" i="1"/>
  <c r="M51" i="1"/>
  <c r="K51" i="1"/>
  <c r="J51" i="1"/>
  <c r="F51" i="1"/>
  <c r="E51" i="1"/>
  <c r="AF50" i="1"/>
  <c r="AD50" i="1"/>
  <c r="AB50" i="1"/>
  <c r="Z50" i="1"/>
  <c r="X50" i="1"/>
  <c r="S50" i="1"/>
  <c r="Q50" i="1"/>
  <c r="P50" i="1"/>
  <c r="N50" i="1"/>
  <c r="M50" i="1"/>
  <c r="K50" i="1"/>
  <c r="J50" i="1"/>
  <c r="F50" i="1"/>
  <c r="E50" i="1"/>
  <c r="AF49" i="1"/>
  <c r="AD49" i="1"/>
  <c r="AB49" i="1"/>
  <c r="Z49" i="1"/>
  <c r="X49" i="1"/>
  <c r="S49" i="1"/>
  <c r="Q49" i="1"/>
  <c r="P49" i="1"/>
  <c r="N49" i="1"/>
  <c r="M49" i="1"/>
  <c r="K49" i="1"/>
  <c r="J49" i="1"/>
  <c r="F49" i="1"/>
  <c r="E49" i="1"/>
  <c r="AF48" i="1"/>
  <c r="AD48" i="1"/>
  <c r="AB48" i="1"/>
  <c r="Z48" i="1"/>
  <c r="X48" i="1"/>
  <c r="S48" i="1"/>
  <c r="Q48" i="1"/>
  <c r="P48" i="1"/>
  <c r="N48" i="1"/>
  <c r="M48" i="1"/>
  <c r="K48" i="1"/>
  <c r="J48" i="1"/>
  <c r="F48" i="1"/>
  <c r="E48" i="1"/>
  <c r="AF47" i="1"/>
  <c r="AD47" i="1"/>
  <c r="AB47" i="1"/>
  <c r="Z47" i="1"/>
  <c r="X47" i="1"/>
  <c r="S47" i="1"/>
  <c r="Q47" i="1"/>
  <c r="P47" i="1"/>
  <c r="N47" i="1"/>
  <c r="M47" i="1"/>
  <c r="K47" i="1"/>
  <c r="J47" i="1"/>
  <c r="F47" i="1"/>
  <c r="E47" i="1"/>
  <c r="AF46" i="1"/>
  <c r="AD46" i="1"/>
  <c r="AB46" i="1"/>
  <c r="Z46" i="1"/>
  <c r="X46" i="1"/>
  <c r="S46" i="1"/>
  <c r="Q46" i="1"/>
  <c r="P46" i="1"/>
  <c r="N46" i="1"/>
  <c r="M46" i="1"/>
  <c r="K46" i="1"/>
  <c r="J46" i="1"/>
  <c r="F46" i="1"/>
  <c r="E46" i="1"/>
  <c r="AF45" i="1"/>
  <c r="AD45" i="1"/>
  <c r="AB45" i="1"/>
  <c r="Z45" i="1"/>
  <c r="X45" i="1"/>
  <c r="S45" i="1"/>
  <c r="Q45" i="1"/>
  <c r="P45" i="1"/>
  <c r="N45" i="1"/>
  <c r="M45" i="1"/>
  <c r="K45" i="1"/>
  <c r="J45" i="1"/>
  <c r="F45" i="1"/>
  <c r="E45" i="1"/>
  <c r="AF44" i="1"/>
  <c r="AD44" i="1"/>
  <c r="AB44" i="1"/>
  <c r="Z44" i="1"/>
  <c r="X44" i="1"/>
  <c r="S44" i="1"/>
  <c r="Q44" i="1"/>
  <c r="P44" i="1"/>
  <c r="N44" i="1"/>
  <c r="M44" i="1"/>
  <c r="K44" i="1"/>
  <c r="J44" i="1"/>
  <c r="F44" i="1"/>
  <c r="E44" i="1"/>
  <c r="AF43" i="1"/>
  <c r="AD43" i="1"/>
  <c r="AB43" i="1"/>
  <c r="Z43" i="1"/>
  <c r="X43" i="1"/>
  <c r="S43" i="1"/>
  <c r="Q43" i="1"/>
  <c r="P43" i="1"/>
  <c r="N43" i="1"/>
  <c r="M43" i="1"/>
  <c r="K43" i="1"/>
  <c r="J43" i="1"/>
  <c r="F43" i="1"/>
  <c r="E43" i="1"/>
  <c r="AF42" i="1"/>
  <c r="AD42" i="1"/>
  <c r="AB42" i="1"/>
  <c r="Z42" i="1"/>
  <c r="X42" i="1"/>
  <c r="S42" i="1"/>
  <c r="Q42" i="1"/>
  <c r="P42" i="1"/>
  <c r="N42" i="1"/>
  <c r="M42" i="1"/>
  <c r="K42" i="1"/>
  <c r="J42" i="1"/>
  <c r="F42" i="1"/>
  <c r="E42" i="1"/>
  <c r="AF41" i="1"/>
  <c r="AD41" i="1"/>
  <c r="AB41" i="1"/>
  <c r="Z41" i="1"/>
  <c r="X41" i="1"/>
  <c r="S41" i="1"/>
  <c r="Q41" i="1"/>
  <c r="P41" i="1"/>
  <c r="N41" i="1"/>
  <c r="M41" i="1"/>
  <c r="K41" i="1"/>
  <c r="J41" i="1"/>
  <c r="F41" i="1"/>
  <c r="E41" i="1"/>
  <c r="AF40" i="1"/>
  <c r="AD40" i="1"/>
  <c r="AB40" i="1"/>
  <c r="Z40" i="1"/>
  <c r="X40" i="1"/>
  <c r="S40" i="1"/>
  <c r="Q40" i="1"/>
  <c r="P40" i="1"/>
  <c r="N40" i="1"/>
  <c r="M40" i="1"/>
  <c r="K40" i="1"/>
  <c r="J40" i="1"/>
  <c r="F40" i="1"/>
  <c r="E40" i="1"/>
  <c r="AF39" i="1"/>
  <c r="AD39" i="1"/>
  <c r="AB39" i="1"/>
  <c r="Z39" i="1"/>
  <c r="X39" i="1"/>
  <c r="S39" i="1"/>
  <c r="Q39" i="1"/>
  <c r="P39" i="1"/>
  <c r="N39" i="1"/>
  <c r="M39" i="1"/>
  <c r="K39" i="1"/>
  <c r="J39" i="1"/>
  <c r="F39" i="1"/>
  <c r="E39" i="1"/>
  <c r="AF38" i="1"/>
  <c r="AD38" i="1"/>
  <c r="AB38" i="1"/>
  <c r="Z38" i="1"/>
  <c r="X38" i="1"/>
  <c r="S38" i="1"/>
  <c r="Q38" i="1"/>
  <c r="P38" i="1"/>
  <c r="N38" i="1"/>
  <c r="M38" i="1"/>
  <c r="K38" i="1"/>
  <c r="J38" i="1"/>
  <c r="F38" i="1"/>
  <c r="E38" i="1"/>
  <c r="AF37" i="1"/>
  <c r="AD37" i="1"/>
  <c r="AB37" i="1"/>
  <c r="Z37" i="1"/>
  <c r="X37" i="1"/>
  <c r="S37" i="1"/>
  <c r="Q37" i="1"/>
  <c r="P37" i="1"/>
  <c r="N37" i="1"/>
  <c r="M37" i="1"/>
  <c r="K37" i="1"/>
  <c r="J37" i="1"/>
  <c r="F37" i="1"/>
  <c r="E37" i="1"/>
  <c r="AF36" i="1"/>
  <c r="AD36" i="1"/>
  <c r="AB36" i="1"/>
  <c r="Z36" i="1"/>
  <c r="X36" i="1"/>
  <c r="S36" i="1"/>
  <c r="Q36" i="1"/>
  <c r="P36" i="1"/>
  <c r="N36" i="1"/>
  <c r="M36" i="1"/>
  <c r="K36" i="1"/>
  <c r="J36" i="1"/>
  <c r="F36" i="1"/>
  <c r="E36" i="1"/>
  <c r="AF35" i="1"/>
  <c r="AD35" i="1"/>
  <c r="AB35" i="1"/>
  <c r="Z35" i="1"/>
  <c r="X35" i="1"/>
  <c r="S35" i="1"/>
  <c r="Q35" i="1"/>
  <c r="P35" i="1"/>
  <c r="N35" i="1"/>
  <c r="M35" i="1"/>
  <c r="K35" i="1"/>
  <c r="J35" i="1"/>
  <c r="F35" i="1"/>
  <c r="E35" i="1"/>
  <c r="AF34" i="1"/>
  <c r="AD34" i="1"/>
  <c r="AB34" i="1"/>
  <c r="Z34" i="1"/>
  <c r="X34" i="1"/>
  <c r="S34" i="1"/>
  <c r="Q34" i="1"/>
  <c r="P34" i="1"/>
  <c r="N34" i="1"/>
  <c r="M34" i="1"/>
  <c r="K34" i="1"/>
  <c r="J34" i="1"/>
  <c r="F34" i="1"/>
  <c r="E34" i="1"/>
  <c r="AF33" i="1"/>
  <c r="AD33" i="1"/>
  <c r="AB33" i="1"/>
  <c r="Z33" i="1"/>
  <c r="X33" i="1"/>
  <c r="S33" i="1"/>
  <c r="Q33" i="1"/>
  <c r="P33" i="1"/>
  <c r="N33" i="1"/>
  <c r="M33" i="1"/>
  <c r="K33" i="1"/>
  <c r="J33" i="1"/>
  <c r="F33" i="1"/>
  <c r="E33" i="1"/>
  <c r="AF32" i="1"/>
  <c r="AD32" i="1"/>
  <c r="AB32" i="1"/>
  <c r="Z32" i="1"/>
  <c r="X32" i="1"/>
  <c r="S32" i="1"/>
  <c r="Q32" i="1"/>
  <c r="P32" i="1"/>
  <c r="N32" i="1"/>
  <c r="M32" i="1"/>
  <c r="K32" i="1"/>
  <c r="J32" i="1"/>
  <c r="F32" i="1"/>
  <c r="E32" i="1"/>
  <c r="AF31" i="1"/>
  <c r="AD31" i="1"/>
  <c r="AB31" i="1"/>
  <c r="Z31" i="1"/>
  <c r="X31" i="1"/>
  <c r="S31" i="1"/>
  <c r="Q31" i="1"/>
  <c r="P31" i="1"/>
  <c r="N31" i="1"/>
  <c r="M31" i="1"/>
  <c r="K31" i="1"/>
  <c r="J31" i="1"/>
  <c r="F31" i="1"/>
  <c r="E31" i="1"/>
  <c r="AF30" i="1"/>
  <c r="AD30" i="1"/>
  <c r="AB30" i="1"/>
  <c r="Z30" i="1"/>
  <c r="X30" i="1"/>
  <c r="S30" i="1"/>
  <c r="Q30" i="1"/>
  <c r="P30" i="1"/>
  <c r="N30" i="1"/>
  <c r="M30" i="1"/>
  <c r="K30" i="1"/>
  <c r="J30" i="1"/>
  <c r="F30" i="1"/>
  <c r="E30" i="1"/>
  <c r="AF29" i="1"/>
  <c r="AD29" i="1"/>
  <c r="AB29" i="1"/>
  <c r="Z29" i="1"/>
  <c r="X29" i="1"/>
  <c r="S29" i="1"/>
  <c r="Q29" i="1"/>
  <c r="P29" i="1"/>
  <c r="N29" i="1"/>
  <c r="M29" i="1"/>
  <c r="K29" i="1"/>
  <c r="J29" i="1"/>
  <c r="F29" i="1"/>
  <c r="E29" i="1"/>
  <c r="AF28" i="1"/>
  <c r="AD28" i="1"/>
  <c r="AB28" i="1"/>
  <c r="Z28" i="1"/>
  <c r="X28" i="1"/>
  <c r="S28" i="1"/>
  <c r="Q28" i="1"/>
  <c r="P28" i="1"/>
  <c r="N28" i="1"/>
  <c r="M28" i="1"/>
  <c r="K28" i="1"/>
  <c r="J28" i="1"/>
  <c r="F28" i="1"/>
  <c r="E28" i="1"/>
  <c r="AF27" i="1"/>
  <c r="AD27" i="1"/>
  <c r="AB27" i="1"/>
  <c r="Z27" i="1"/>
  <c r="X27" i="1"/>
  <c r="S27" i="1"/>
  <c r="Q27" i="1"/>
  <c r="P27" i="1"/>
  <c r="N27" i="1"/>
  <c r="M27" i="1"/>
  <c r="K27" i="1"/>
  <c r="J27" i="1"/>
  <c r="F27" i="1"/>
  <c r="E27" i="1"/>
  <c r="AF26" i="1"/>
  <c r="AD26" i="1"/>
  <c r="AB26" i="1"/>
  <c r="Z26" i="1"/>
  <c r="X26" i="1"/>
  <c r="S26" i="1"/>
  <c r="Q26" i="1"/>
  <c r="P26" i="1"/>
  <c r="N26" i="1"/>
  <c r="M26" i="1"/>
  <c r="K26" i="1"/>
  <c r="J26" i="1"/>
  <c r="F26" i="1"/>
  <c r="E26" i="1"/>
  <c r="AF25" i="1"/>
  <c r="AD25" i="1"/>
  <c r="AB25" i="1"/>
  <c r="Z25" i="1"/>
  <c r="X25" i="1"/>
  <c r="S25" i="1"/>
  <c r="Q25" i="1"/>
  <c r="P25" i="1"/>
  <c r="N25" i="1"/>
  <c r="M25" i="1"/>
  <c r="K25" i="1"/>
  <c r="J25" i="1"/>
  <c r="F25" i="1"/>
  <c r="E25" i="1"/>
  <c r="AF24" i="1"/>
  <c r="Z24" i="1"/>
  <c r="S24" i="1"/>
  <c r="Q24" i="1"/>
  <c r="P24" i="1"/>
  <c r="N24" i="1"/>
  <c r="M24" i="1"/>
  <c r="K24" i="1"/>
  <c r="J24" i="1"/>
  <c r="F24" i="1"/>
  <c r="E24" i="1"/>
  <c r="Q23" i="1"/>
  <c r="N23" i="1"/>
  <c r="K23" i="1"/>
  <c r="F23" i="1"/>
  <c r="AF21" i="1"/>
  <c r="Z21" i="1"/>
  <c r="S21" i="1"/>
  <c r="Q21" i="1"/>
  <c r="P21" i="1"/>
  <c r="N21" i="1"/>
  <c r="M21" i="1"/>
  <c r="K21" i="1"/>
  <c r="J21" i="1"/>
  <c r="F21" i="1"/>
  <c r="E21" i="1"/>
  <c r="AF20" i="1"/>
  <c r="Z20" i="1"/>
  <c r="S20" i="1"/>
  <c r="Q20" i="1"/>
  <c r="P20" i="1"/>
  <c r="N20" i="1"/>
  <c r="M20" i="1"/>
  <c r="K20" i="1"/>
  <c r="J20" i="1"/>
  <c r="F20" i="1"/>
  <c r="E20" i="1"/>
  <c r="AF19" i="1"/>
  <c r="Z19" i="1"/>
  <c r="S19" i="1"/>
  <c r="Q19" i="1"/>
  <c r="P19" i="1"/>
  <c r="N19" i="1"/>
  <c r="M19" i="1"/>
  <c r="K19" i="1"/>
  <c r="J19" i="1"/>
  <c r="F19" i="1"/>
  <c r="E19" i="1"/>
  <c r="AF18" i="1"/>
  <c r="Z18" i="1"/>
  <c r="S18" i="1"/>
  <c r="Q18" i="1"/>
  <c r="P18" i="1"/>
  <c r="N18" i="1"/>
  <c r="M18" i="1"/>
  <c r="K18" i="1"/>
  <c r="J18" i="1"/>
  <c r="F18" i="1"/>
  <c r="E18" i="1"/>
  <c r="AF17" i="1"/>
  <c r="Z17" i="1"/>
  <c r="S17" i="1"/>
  <c r="Q17" i="1"/>
  <c r="P17" i="1"/>
  <c r="N17" i="1"/>
  <c r="M17" i="1"/>
  <c r="K17" i="1"/>
  <c r="J17" i="1"/>
  <c r="F17" i="1"/>
  <c r="E17" i="1"/>
  <c r="AF16" i="1"/>
  <c r="Z16" i="1"/>
  <c r="S16" i="1"/>
  <c r="Q16" i="1"/>
  <c r="P16" i="1"/>
  <c r="N16" i="1"/>
  <c r="M16" i="1"/>
  <c r="K16" i="1"/>
  <c r="J16" i="1"/>
  <c r="F16" i="1"/>
  <c r="E16" i="1"/>
  <c r="AF15" i="1"/>
  <c r="Z15" i="1"/>
  <c r="V15" i="1"/>
  <c r="S15" i="1"/>
  <c r="Q15" i="1"/>
  <c r="P15" i="1"/>
  <c r="N15" i="1"/>
  <c r="M15" i="1"/>
  <c r="K15" i="1"/>
  <c r="J15" i="1"/>
  <c r="F15" i="1"/>
  <c r="E15" i="1"/>
  <c r="AF14" i="1"/>
  <c r="Z14" i="1"/>
  <c r="V14" i="1"/>
  <c r="S14" i="1"/>
  <c r="Q14" i="1"/>
  <c r="P14" i="1"/>
  <c r="N14" i="1"/>
  <c r="M14" i="1"/>
  <c r="K14" i="1"/>
  <c r="J14" i="1"/>
  <c r="F14" i="1"/>
  <c r="E14" i="1"/>
  <c r="AF13" i="1"/>
  <c r="Z13" i="1"/>
  <c r="V13" i="1"/>
  <c r="S13" i="1"/>
  <c r="Q13" i="1"/>
  <c r="P13" i="1"/>
  <c r="N13" i="1"/>
  <c r="M13" i="1"/>
  <c r="K13" i="1"/>
  <c r="J13" i="1"/>
  <c r="F13" i="1"/>
  <c r="E13" i="1"/>
  <c r="AF12" i="1"/>
  <c r="Z12" i="1"/>
  <c r="S12" i="1"/>
  <c r="Q12" i="1"/>
  <c r="P12" i="1"/>
  <c r="N12" i="1"/>
  <c r="M12" i="1"/>
  <c r="K12" i="1"/>
  <c r="J12" i="1"/>
  <c r="F12" i="1"/>
  <c r="E12" i="1"/>
  <c r="AF11" i="1"/>
  <c r="Z11" i="1"/>
  <c r="S11" i="1"/>
  <c r="Q11" i="1"/>
  <c r="P11" i="1"/>
  <c r="N11" i="1"/>
  <c r="M11" i="1"/>
  <c r="K11" i="1"/>
  <c r="J11" i="1"/>
  <c r="F11" i="1"/>
  <c r="E11" i="1"/>
  <c r="Q10" i="1"/>
  <c r="N10" i="1"/>
  <c r="K10" i="1"/>
  <c r="F10" i="1"/>
  <c r="F72" i="1"/>
  <c r="N72" i="1"/>
  <c r="P72" i="1"/>
  <c r="P76" i="1" l="1"/>
  <c r="Q76" i="1"/>
  <c r="Q75" i="1"/>
  <c r="P81" i="1"/>
  <c r="Q81" i="1"/>
</calcChain>
</file>

<file path=xl/sharedStrings.xml><?xml version="1.0" encoding="utf-8"?>
<sst xmlns="http://schemas.openxmlformats.org/spreadsheetml/2006/main" count="296" uniqueCount="129">
  <si>
    <t>牛乳生産費の推移（乳脂肪分3.5％換算乳量100kg当たり）（北海道）</t>
  </si>
  <si>
    <r>
      <t>(</t>
    </r>
    <r>
      <rPr>
        <sz val="8"/>
        <rFont val="ＭＳ Ｐゴシック"/>
        <family val="3"/>
        <charset val="128"/>
      </rPr>
      <t>単位：円／</t>
    </r>
    <r>
      <rPr>
        <sz val="8"/>
        <rFont val="Meiryo UI"/>
        <family val="3"/>
        <charset val="128"/>
      </rPr>
      <t>100kg</t>
    </r>
    <r>
      <rPr>
        <sz val="8"/>
        <rFont val="ＭＳ Ｐゴシック"/>
        <family val="3"/>
        <charset val="128"/>
      </rPr>
      <t>、％</t>
    </r>
    <r>
      <rPr>
        <sz val="8"/>
        <rFont val="Meiryo UI"/>
        <family val="3"/>
        <charset val="128"/>
      </rPr>
      <t>)</t>
    </r>
  </si>
  <si>
    <t>年・
年度</t>
  </si>
  <si>
    <t>労働費</t>
  </si>
  <si>
    <t>飼料費</t>
  </si>
  <si>
    <t>乳牛償却費</t>
  </si>
  <si>
    <t>その他の農業用資材費等</t>
  </si>
  <si>
    <t>費用合計</t>
  </si>
  <si>
    <t>副産物価格</t>
  </si>
  <si>
    <t>第一次生産費</t>
  </si>
  <si>
    <t>地代</t>
  </si>
  <si>
    <t>資本利子</t>
  </si>
  <si>
    <t>第二次生産費</t>
  </si>
  <si>
    <t>流通飼料費</t>
  </si>
  <si>
    <t>牧草・放牧・採草費</t>
  </si>
  <si>
    <t>計</t>
  </si>
  <si>
    <t>子牛</t>
  </si>
  <si>
    <t>きゅう肥</t>
  </si>
  <si>
    <t>前年比</t>
    <phoneticPr fontId="5"/>
  </si>
  <si>
    <t>構成比</t>
    <phoneticPr fontId="5"/>
  </si>
  <si>
    <t>昭和26</t>
    <phoneticPr fontId="5"/>
  </si>
  <si>
    <t>－</t>
  </si>
  <si>
    <t>1995</t>
  </si>
  <si>
    <t>1952</t>
  </si>
  <si>
    <t>1996</t>
  </si>
  <si>
    <t>1953</t>
  </si>
  <si>
    <t>1997</t>
  </si>
  <si>
    <t>1954</t>
  </si>
  <si>
    <t>1998</t>
  </si>
  <si>
    <t>1955</t>
  </si>
  <si>
    <t>1999</t>
  </si>
  <si>
    <t>1956</t>
  </si>
  <si>
    <t>2000</t>
  </si>
  <si>
    <t>1957</t>
  </si>
  <si>
    <t>2001</t>
  </si>
  <si>
    <t>1958</t>
  </si>
  <si>
    <t>2002</t>
  </si>
  <si>
    <t>1959</t>
  </si>
  <si>
    <t>2003</t>
  </si>
  <si>
    <t>1960</t>
  </si>
  <si>
    <t>2004</t>
  </si>
  <si>
    <t>1961</t>
  </si>
  <si>
    <t>2005</t>
  </si>
  <si>
    <t>1962</t>
  </si>
  <si>
    <t>2006</t>
  </si>
  <si>
    <t>1963</t>
  </si>
  <si>
    <t>1964</t>
  </si>
  <si>
    <t>2007</t>
  </si>
  <si>
    <t>1965</t>
  </si>
  <si>
    <t>2008</t>
  </si>
  <si>
    <t>1966</t>
  </si>
  <si>
    <t>2009</t>
  </si>
  <si>
    <t>1967</t>
  </si>
  <si>
    <t>2010</t>
  </si>
  <si>
    <t>1968</t>
  </si>
  <si>
    <t>2011</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</si>
  <si>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</si>
  <si>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</si>
  <si>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</si>
  <si>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</si>
  <si>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</si>
  <si>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</si>
  <si>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</si>
  <si>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</si>
  <si>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</si>
  <si>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</si>
  <si>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</si>
  <si>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</si>
  <si>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</si>
  <si>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</si>
  <si>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</si>
  <si>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</si>
  <si>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</si>
  <si>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</si>
  <si>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</si>
  <si>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</si>
  <si>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</si>
  <si>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平成元</t>
    <phoneticPr fontId="5"/>
  </si>
  <si>
    <t>1990</t>
  </si>
  <si>
    <t>2</t>
  </si>
  <si>
    <t>1991</t>
  </si>
  <si>
    <t>3</t>
  </si>
  <si>
    <t>1992</t>
  </si>
  <si>
    <t>4</t>
  </si>
  <si>
    <t>1993</t>
  </si>
  <si>
    <t>5</t>
  </si>
  <si>
    <t>1994</t>
  </si>
  <si>
    <t>6</t>
  </si>
  <si>
    <t>7</t>
  </si>
  <si>
    <t>8</t>
  </si>
  <si>
    <t>9</t>
  </si>
  <si>
    <t>10</t>
  </si>
  <si>
    <t>11</t>
  </si>
  <si>
    <t>12</t>
  </si>
  <si>
    <t>13</t>
  </si>
  <si>
    <t>14</t>
  </si>
  <si>
    <t>15</t>
  </si>
  <si>
    <t>16</t>
  </si>
  <si>
    <t>17</t>
  </si>
  <si>
    <t>18</t>
  </si>
  <si>
    <t>19</t>
  </si>
  <si>
    <t>20</t>
  </si>
  <si>
    <t>21</t>
  </si>
  <si>
    <t>22</t>
  </si>
  <si>
    <t>23</t>
  </si>
  <si>
    <t>　　 2　第二次生産費は第一次生産費に地代、資本利子を加えたもの。</t>
  </si>
  <si>
    <t>　　 4　1975年以降の生産費は、家族労働を新たに農村雇用賃金（従来は農業臨時雇賃金）で評価しているので、1975年以前とは連続しない。</t>
  </si>
  <si>
    <t>　　 5　1987年以降は乳脂肪分3.5％換算乳量を用いており、1986年以前（乳脂肪分3.2％換算）と連続しない。</t>
  </si>
  <si>
    <t>　　 6　1992年以降は家族労働を建設業、製造業、運輸・通信業の5～29人規模の賃金で評価しているほか、生産管理費を新たに物財費に算入。また償却費、資本利子、地代の計上範囲などについて一部見直しを行っており、1991年以前と連続しない。</t>
  </si>
  <si>
    <t>　　 7　1995年以降は関節労働費が各費目から分離計上されることになり、これまで牧草・放牧・採草費に含まれていた自給牧草に係る労働費も関節労働費に含まれることになった。</t>
  </si>
  <si>
    <t>　　 8　1998年から家族労働費を男女別評価から男女同一評価に変更。</t>
  </si>
  <si>
    <t xml:space="preserve"> 　　9  2005年から、「農機具費」に含めていた「自動車費」を分離した。</t>
  </si>
  <si>
    <t>前年比</t>
    <phoneticPr fontId="5"/>
  </si>
  <si>
    <t>構成比</t>
    <phoneticPr fontId="5"/>
  </si>
  <si>
    <t>前年比</t>
    <phoneticPr fontId="5"/>
  </si>
  <si>
    <t>前年比</t>
    <phoneticPr fontId="5"/>
  </si>
  <si>
    <t>前年比</t>
    <phoneticPr fontId="5"/>
  </si>
  <si>
    <t>-</t>
    <phoneticPr fontId="3"/>
  </si>
  <si>
    <t>データ元：農林水産省「畜産物生産費統計　牛乳生産費」（乳脂肪分3.5％換算乳量100kg当たり）</t>
    <phoneticPr fontId="5"/>
  </si>
  <si>
    <t>注： 1　第一次生産費は費用合計から副産物価額を引いたもの。</t>
    <phoneticPr fontId="3"/>
  </si>
  <si>
    <t>　　 3　その他の農業用資材費等には種付料、光熱水料及び動力費、獣医師料及び医薬品費、賃借料及び料金、敷料費、建物費、農機具費等を含む。また、費用合計から労働費、飼料費、乳牛売却費を引いたJミルクによる算出値。</t>
    <rPh sb="71" eb="73">
      <t>ヒヨウ</t>
    </rPh>
    <rPh sb="73" eb="75">
      <t>ゴウケイ</t>
    </rPh>
    <rPh sb="77" eb="80">
      <t>ロウドウヒ</t>
    </rPh>
    <rPh sb="81" eb="83">
      <t>シリョウ</t>
    </rPh>
    <rPh sb="83" eb="84">
      <t>ヒ</t>
    </rPh>
    <rPh sb="85" eb="87">
      <t>ニュウギュウ</t>
    </rPh>
    <rPh sb="87" eb="89">
      <t>バイキャク</t>
    </rPh>
    <rPh sb="89" eb="90">
      <t>ヒ</t>
    </rPh>
    <rPh sb="91" eb="92">
      <t>ヒ</t>
    </rPh>
    <rPh sb="101" eb="103">
      <t>サンシュツ</t>
    </rPh>
    <rPh sb="103" eb="104">
      <t>チ</t>
    </rPh>
    <phoneticPr fontId="5"/>
  </si>
  <si>
    <t>　  10　2006年(上段)までは年、2006年(下段)から年度。</t>
    <rPh sb="10" eb="11">
      <t>ネン</t>
    </rPh>
    <rPh sb="12" eb="14">
      <t>ジョウダン</t>
    </rPh>
    <rPh sb="18" eb="19">
      <t>ネン</t>
    </rPh>
    <rPh sb="24" eb="25">
      <t>ネン</t>
    </rPh>
    <rPh sb="26" eb="27">
      <t>シタ</t>
    </rPh>
    <rPh sb="31" eb="33">
      <t>ネンド</t>
    </rPh>
    <phoneticPr fontId="5"/>
  </si>
  <si>
    <t xml:space="preserve"> 　 11  きゅう肥は副産物価格合計から子牛を引いたもの。</t>
    <rPh sb="10" eb="11">
      <t>ヒ</t>
    </rPh>
    <rPh sb="12" eb="15">
      <t>フクサンブツ</t>
    </rPh>
    <rPh sb="15" eb="17">
      <t>カカク</t>
    </rPh>
    <rPh sb="17" eb="19">
      <t>ゴウケイ</t>
    </rPh>
    <rPh sb="21" eb="23">
      <t>コウシ</t>
    </rPh>
    <rPh sb="24" eb="25">
      <t>ヒ</t>
    </rPh>
    <phoneticPr fontId="5"/>
  </si>
  <si>
    <t xml:space="preserve"> 　 12  地代は支払地代と自作地地代を足したもの。</t>
    <rPh sb="7" eb="9">
      <t>チダイ</t>
    </rPh>
    <rPh sb="10" eb="12">
      <t>シハライ</t>
    </rPh>
    <rPh sb="12" eb="14">
      <t>チダイ</t>
    </rPh>
    <rPh sb="15" eb="17">
      <t>ジサク</t>
    </rPh>
    <rPh sb="17" eb="18">
      <t>チ</t>
    </rPh>
    <rPh sb="18" eb="20">
      <t>チダイ</t>
    </rPh>
    <rPh sb="21" eb="22">
      <t>タ</t>
    </rPh>
    <phoneticPr fontId="5"/>
  </si>
  <si>
    <t xml:space="preserve"> 　 13   利子は支払利子と自己資本利子を足したもの。</t>
    <rPh sb="8" eb="10">
      <t>リシ</t>
    </rPh>
    <rPh sb="11" eb="13">
      <t>シハライ</t>
    </rPh>
    <rPh sb="13" eb="15">
      <t>リシ</t>
    </rPh>
    <rPh sb="16" eb="18">
      <t>ジコ</t>
    </rPh>
    <rPh sb="18" eb="20">
      <t>シホン</t>
    </rPh>
    <rPh sb="20" eb="22">
      <t>リシ</t>
    </rPh>
    <rPh sb="23" eb="24">
      <t>タ</t>
    </rPh>
    <phoneticPr fontId="5"/>
  </si>
  <si>
    <t xml:space="preserve"> 　 14  「前年比」「構成比（対費用合計）」の欄はJミルクによる算出。</t>
    <phoneticPr fontId="5"/>
  </si>
  <si>
    <t xml:space="preserve"> 　 15   色付セルについては確定値。</t>
    <phoneticPr fontId="5"/>
  </si>
  <si>
    <t>令和元</t>
    <rPh sb="0" eb="2">
      <t>レイワ</t>
    </rPh>
    <rPh sb="2" eb="3">
      <t>ガン</t>
    </rPh>
    <phoneticPr fontId="3"/>
  </si>
  <si>
    <t>毎年1回更新、最終更新日2024/12/26</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</si>
</sst>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_);[Red]\(#,##0\)"/>
    <numFmt numFmtId="179" formatCode="#,##0_ ;[Red]\-#,##0\ "/>
    <numFmt numFmtId="180" formatCode="#,##0;\-#,##0;\-"/>
  </numFmts>
  <fonts count="21">
    <font>
      <sz val="10"/>
      <name val="ヒラギノ角ゴ ProN W3"/>
      <family val="2"/>
    </font>
    <font>
      <sz val="11"/>
      <name val="ＭＳ Ｐゴシック"/>
      <family val="3"/>
      <charset val="128"/>
    </font>
    <font>
      <sz val="10"/>
      <name val="ＭＳ 明朝"/>
      <family val="1"/>
      <charset val="128"/>
    </font>
    <font>
      <sz val="6"/>
      <name val="ＭＳ Ｐゴシック"/>
      <family val="2"/>
      <charset val="128"/>
      <scheme val="minor"/>
    </font>
    <font>
      <b/>
      <sz val="12"/>
      <name val="ＭＳ Ｐゴシック"/>
      <family val="3"/>
      <charset val="128"/>
    </font>
    <font>
      <sz val="6"/>
      <name val="ＭＳ Ｐゴシック"/>
      <family val="3"/>
      <charset val="128"/>
    </font>
    <font>
      <sz val="9"/>
      <name val="ＭＳ 明朝"/>
      <family val="1"/>
      <charset val="128"/>
    </font>
    <font>
      <sz val="8"/>
      <name val="Meiryo UI"/>
      <family val="3"/>
      <charset val="128"/>
    </font>
    <font>
      <sz val="8"/>
      <name val="ＭＳ Ｐゴシック"/>
      <family val="3"/>
      <charset val="128"/>
    </font>
    <font>
      <sz val="10"/>
      <name val="ＭＳ Ｐゴシック"/>
      <family val="3"/>
      <charset val="128"/>
    </font>
    <font>
      <sz val="14"/>
      <name val="ＭＳ 明朝"/>
      <family val="1"/>
      <charset val="128"/>
    </font>
    <font>
      <sz val="11"/>
      <name val="ＭＳ 明朝"/>
      <family val="1"/>
      <charset val="128"/>
    </font>
    <font>
      <sz val="10"/>
      <name val="ＭＳ Ｐ明朝"/>
      <family val="1"/>
      <charset val="128"/>
    </font>
    <font>
      <sz val="10"/>
      <color indexed="8"/>
      <name val="ＭＳ Ｐゴシック"/>
      <family val="3"/>
      <charset val="128"/>
    </font>
    <font>
      <sz val="10"/>
      <name val="ヒラギノ角ゴ ProN W3"/>
      <family val="2"/>
    </font>
    <font>
      <sz val="10"/>
      <color indexed="8"/>
      <name val="Arial"/>
      <family val="2"/>
    </font>
    <font>
      <b/>
      <sz val="12"/>
      <name val="Arial"/>
      <family val="2"/>
    </font>
    <font>
      <sz val="10"/>
      <name val="Arial"/>
      <family val="2"/>
    </font>
    <font>
      <sz val="11"/>
      <color indexed="8"/>
      <name val="ＭＳ Ｐゴシック"/>
      <family val="3"/>
      <charset val="128"/>
    </font>
    <font>
      <b/>
      <sz val="10"/>
      <color theme="0"/>
      <name val="ＭＳ Ｐゴシック"/>
      <family val="3"/>
      <charset val="128"/>
    </font>
    <font>
      <b/>
      <sz val="9"/>
      <color theme="0"/>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4" tint="0.79998168889431442"/>
        <bgColor indexed="64"/>
      </patternFill>
    </fill>
    <fill>
      <patternFill patternType="solid">
        <fgColor theme="4" tint="-0.249977111117893"/>
        <bgColor indexed="34"/>
      </patternFill>
    </fill>
    <fill>
      <patternFill patternType="solid">
        <fgColor theme="4" tint="-0.249977111117893"/>
        <bgColor indexed="64"/>
      </patternFill>
    </fill>
    <fill>
      <patternFill patternType="solid">
        <fgColor theme="3" tint="0.39997558519241921"/>
        <bgColor indexed="22"/>
      </patternFill>
    </fill>
    <fill>
      <patternFill patternType="solid">
        <fgColor theme="4" tint="0.79998168889431442"/>
        <bgColor indexed="26"/>
      </patternFill>
    </fill>
    <fill>
      <patternFill patternType="solid">
        <fgColor rgb="FFFFFFCC"/>
        <bgColor indexed="26"/>
      </patternFill>
    </fill>
    <fill>
      <patternFill patternType="solid">
        <fgColor rgb="FFFFFFCC"/>
        <bgColor indexed="64"/>
      </patternFill>
    </fill>
    <fill>
      <patternFill patternType="solid">
        <fgColor theme="4"/>
        <bgColor indexed="34"/>
      </patternFill>
    </fill>
    <fill>
      <patternFill patternType="solid">
        <fgColor theme="4"/>
        <bgColor indexed="64"/>
      </patternFill>
    </fill>
    <fill>
      <patternFill patternType="solid">
        <fgColor theme="4"/>
        <bgColor indexed="22"/>
      </patternFill>
    </fill>
    <fill>
      <patternFill patternType="solid">
        <fgColor theme="4" tint="-0.249977111117893"/>
        <bgColor indexed="55"/>
      </patternFill>
    </fill>
  </fills>
  <borders count="5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23"/>
      </right>
      <top style="thin">
        <color indexed="8"/>
      </top>
      <bottom/>
      <diagonal/>
    </border>
    <border>
      <left style="thin">
        <color indexed="23"/>
      </left>
      <right style="thin">
        <color indexed="23"/>
      </right>
      <top style="thin">
        <color indexed="8"/>
      </top>
      <bottom/>
      <diagonal/>
    </border>
    <border>
      <left style="thin">
        <color indexed="23"/>
      </left>
      <right style="thin">
        <color indexed="8"/>
      </right>
      <top style="thin">
        <color indexed="8"/>
      </top>
      <bottom/>
      <diagonal/>
    </border>
    <border>
      <left style="thin">
        <color indexed="23"/>
      </left>
      <right style="thin">
        <color indexed="23"/>
      </right>
      <top style="thin">
        <color indexed="23"/>
      </top>
      <bottom/>
      <diagonal/>
    </border>
    <border>
      <left style="thin">
        <color indexed="8"/>
      </left>
      <right style="thin">
        <color indexed="23"/>
      </right>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thin">
        <color indexed="23"/>
      </left>
      <right style="thin">
        <color indexed="8"/>
      </right>
      <top/>
      <bottom/>
      <diagonal/>
    </border>
    <border>
      <left style="thin">
        <color indexed="8"/>
      </left>
      <right style="thin">
        <color indexed="23"/>
      </right>
      <top style="thin">
        <color indexed="23"/>
      </top>
      <bottom/>
      <diagonal/>
    </border>
    <border>
      <left style="thin">
        <color indexed="23"/>
      </left>
      <right style="thin">
        <color indexed="8"/>
      </right>
      <top/>
      <bottom style="thin">
        <color indexed="23"/>
      </bottom>
      <diagonal/>
    </border>
    <border>
      <left style="thin">
        <color indexed="23"/>
      </left>
      <right style="thin">
        <color indexed="8"/>
      </right>
      <top style="thin">
        <color indexed="23"/>
      </top>
      <bottom/>
      <diagonal/>
    </border>
    <border>
      <left style="thin">
        <color indexed="8"/>
      </left>
      <right style="thin">
        <color indexed="23"/>
      </right>
      <top/>
      <bottom style="thin">
        <color indexed="23"/>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23"/>
      </right>
      <top style="thin">
        <color indexed="64"/>
      </top>
      <bottom/>
      <diagonal/>
    </border>
    <border>
      <left style="thin">
        <color indexed="8"/>
      </left>
      <right style="thin">
        <color indexed="23"/>
      </right>
      <top style="thin">
        <color indexed="64"/>
      </top>
      <bottom/>
      <diagonal/>
    </border>
    <border>
      <left style="thin">
        <color indexed="8"/>
      </left>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23"/>
      </right>
      <top style="thin">
        <color indexed="8"/>
      </top>
      <bottom/>
      <diagonal/>
    </border>
    <border>
      <left style="thin">
        <color indexed="8"/>
      </left>
      <right/>
      <top style="thin">
        <color indexed="8"/>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indexed="64"/>
      </left>
      <right/>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8"/>
      </left>
      <right style="thin">
        <color indexed="23"/>
      </right>
      <top style="thin">
        <color indexed="23"/>
      </top>
      <bottom style="thin">
        <color theme="0" tint="-0.499984740745262"/>
      </bottom>
      <diagonal/>
    </border>
    <border>
      <left style="thin">
        <color indexed="23"/>
      </left>
      <right style="thin">
        <color indexed="8"/>
      </right>
      <top style="thin">
        <color indexed="23"/>
      </top>
      <bottom style="thin">
        <color theme="0" tint="-0.499984740745262"/>
      </bottom>
      <diagonal/>
    </border>
    <border>
      <left style="thin">
        <color indexed="23"/>
      </left>
      <right style="thin">
        <color indexed="23"/>
      </right>
      <top style="thin">
        <color indexed="23"/>
      </top>
      <bottom style="thin">
        <color theme="0" tint="-0.499984740745262"/>
      </bottom>
      <diagonal/>
    </border>
    <border>
      <left style="thin">
        <color indexed="23"/>
      </left>
      <right style="thin">
        <color indexed="64"/>
      </right>
      <top style="thin">
        <color theme="0" tint="-0.499984740745262"/>
      </top>
      <bottom/>
      <diagonal/>
    </border>
    <border>
      <left style="thin">
        <color indexed="23"/>
      </left>
      <right/>
      <top/>
      <bottom/>
      <diagonal/>
    </border>
    <border>
      <left style="thin">
        <color theme="0" tint="-0.499984740745262"/>
      </left>
      <right style="thin">
        <color theme="0" tint="-0.499984740745262"/>
      </right>
      <top/>
      <bottom/>
      <diagonal/>
    </border>
    <border>
      <left style="thin">
        <color theme="0" tint="-0.499984740745262"/>
      </left>
      <right style="thin">
        <color indexed="23"/>
      </right>
      <top/>
      <bottom/>
      <diagonal/>
    </border>
    <border>
      <left style="thin">
        <color indexed="23"/>
      </left>
      <right style="thin">
        <color theme="0" tint="-0.499984740745262"/>
      </right>
      <top/>
      <bottom/>
      <diagonal/>
    </border>
    <border>
      <left style="thin">
        <color indexed="64"/>
      </left>
      <right style="thin">
        <color indexed="23"/>
      </right>
      <top style="thin">
        <color indexed="23"/>
      </top>
      <bottom/>
      <diagonal/>
    </border>
    <border>
      <left style="thin">
        <color indexed="64"/>
      </left>
      <right style="thin">
        <color indexed="23"/>
      </right>
      <top/>
      <bottom/>
      <diagonal/>
    </border>
    <border>
      <left style="thin">
        <color indexed="64"/>
      </left>
      <right style="thin">
        <color theme="0" tint="-0.499984740745262"/>
      </right>
      <top/>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indexed="64"/>
      </right>
      <top/>
      <bottom/>
      <diagonal/>
    </border>
    <border>
      <left/>
      <right style="thin">
        <color theme="0" tint="-0.499984740745262"/>
      </right>
      <top/>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s>
  <cellStyleXfs count="21">
    <xf numFmtId="0" fontId="0" fillId="0" borderId="0"/>
    <xf numFmtId="38" fontId="14" fillId="0" borderId="0" applyFont="0" applyFill="0" applyBorder="0" applyAlignment="0" applyProtection="0">
      <alignment vertical="center"/>
    </xf>
    <xf numFmtId="0" fontId="1" fillId="0" borderId="0"/>
    <xf numFmtId="0" fontId="1" fillId="0" borderId="0">
      <alignment vertical="center"/>
    </xf>
    <xf numFmtId="0" fontId="10" fillId="0" borderId="0"/>
    <xf numFmtId="0" fontId="11" fillId="0" borderId="0"/>
    <xf numFmtId="0" fontId="6" fillId="0" borderId="0">
      <alignment vertical="center"/>
    </xf>
    <xf numFmtId="180" fontId="15" fillId="0" borderId="0" applyFill="0" applyBorder="0" applyAlignment="0"/>
    <xf numFmtId="0" fontId="16" fillId="0" borderId="14" applyNumberFormat="0" applyAlignment="0" applyProtection="0"/>
    <xf numFmtId="0" fontId="16" fillId="0" borderId="15">
      <alignment horizontal="left" vertical="center"/>
    </xf>
    <xf numFmtId="0" fontId="17" fillId="0" borderId="0"/>
    <xf numFmtId="38" fontId="14" fillId="0" borderId="0" applyFill="0" applyBorder="0" applyAlignment="0" applyProtection="0"/>
    <xf numFmtId="0" fontId="1" fillId="0" borderId="0"/>
    <xf numFmtId="0" fontId="1" fillId="0" borderId="0"/>
    <xf numFmtId="0" fontId="11" fillId="0" borderId="0"/>
    <xf numFmtId="0" fontId="1" fillId="0" borderId="0"/>
    <xf numFmtId="0" fontId="1" fillId="0" borderId="0"/>
    <xf numFmtId="0" fontId="1" fillId="0" borderId="0"/>
    <xf numFmtId="0" fontId="18" fillId="0" borderId="0">
      <alignment vertical="center"/>
    </xf>
    <xf numFmtId="0" fontId="1" fillId="0" borderId="0">
      <alignment vertical="center"/>
    </xf>
    <xf numFmtId="0" fontId="1" fillId="0" borderId="0"/>
  </cellStyleXfs>
  <cellXfs count="165">
    <xf numFmtId="0" fontId="0" fillId="0" borderId="0" xfId="0"/>
    <xf numFmtId="0" fontId="2" fillId="0" borderId="0" xfId="2" applyFont="1" applyFill="1"/>
    <xf numFmtId="0" fontId="4" fillId="0" borderId="0" xfId="2" applyFont="1" applyFill="1" applyAlignment="1">
      <alignment horizontal="left"/>
    </xf>
    <xf numFmtId="176" fontId="2" fillId="0" borderId="0" xfId="2" applyNumberFormat="1" applyFont="1" applyFill="1"/>
    <xf numFmtId="0" fontId="6" fillId="0" borderId="0" xfId="3" applyFont="1">
      <alignment vertical="center"/>
    </xf>
    <xf numFmtId="0" fontId="6" fillId="0" borderId="0" xfId="3" applyFont="1" applyAlignment="1">
      <alignment horizontal="left" vertical="center"/>
    </xf>
    <xf numFmtId="0" fontId="7" fillId="0" borderId="0" xfId="3" applyFont="1" applyAlignment="1">
      <alignment horizontal="right" vertical="center"/>
    </xf>
    <xf numFmtId="176" fontId="6" fillId="0" borderId="0" xfId="3" applyNumberFormat="1" applyFont="1">
      <alignment vertical="center"/>
    </xf>
    <xf numFmtId="176" fontId="12" fillId="3" borderId="3" xfId="2" applyNumberFormat="1" applyFont="1" applyFill="1" applyBorder="1" applyAlignment="1">
      <alignment horizontal="right" vertical="center"/>
    </xf>
    <xf numFmtId="177" fontId="12" fillId="3" borderId="3" xfId="2" applyNumberFormat="1" applyFont="1" applyFill="1" applyBorder="1" applyAlignment="1">
      <alignment horizontal="right" vertical="center"/>
    </xf>
    <xf numFmtId="176" fontId="12" fillId="3" borderId="3" xfId="6" applyNumberFormat="1" applyFont="1" applyFill="1" applyBorder="1" applyAlignment="1">
      <alignment horizontal="right" vertical="center"/>
    </xf>
    <xf numFmtId="178" fontId="12" fillId="3" borderId="3" xfId="2" applyNumberFormat="1" applyFont="1" applyFill="1" applyBorder="1" applyAlignment="1">
      <alignment horizontal="right" vertical="center"/>
    </xf>
    <xf numFmtId="176" fontId="12" fillId="0" borderId="4" xfId="2" applyNumberFormat="1" applyFont="1" applyBorder="1" applyAlignment="1">
      <alignment horizontal="right" vertical="center"/>
    </xf>
    <xf numFmtId="176" fontId="12" fillId="3" borderId="7" xfId="2" applyNumberFormat="1" applyFont="1" applyFill="1" applyBorder="1" applyAlignment="1">
      <alignment horizontal="right" vertical="center"/>
    </xf>
    <xf numFmtId="176" fontId="12" fillId="3" borderId="8" xfId="2" applyNumberFormat="1" applyFont="1" applyFill="1" applyBorder="1" applyAlignment="1">
      <alignment horizontal="right" vertical="center"/>
    </xf>
    <xf numFmtId="177" fontId="12" fillId="3" borderId="7" xfId="2" applyNumberFormat="1" applyFont="1" applyFill="1" applyBorder="1" applyAlignment="1">
      <alignment horizontal="right" vertical="center"/>
    </xf>
    <xf numFmtId="176" fontId="12" fillId="3" borderId="7" xfId="6" applyNumberFormat="1" applyFont="1" applyFill="1" applyBorder="1" applyAlignment="1">
      <alignment horizontal="right" vertical="center"/>
    </xf>
    <xf numFmtId="178" fontId="12" fillId="3" borderId="7" xfId="2" applyNumberFormat="1" applyFont="1" applyFill="1" applyBorder="1" applyAlignment="1">
      <alignment horizontal="right" vertical="center"/>
    </xf>
    <xf numFmtId="177" fontId="12" fillId="0" borderId="9" xfId="2" applyNumberFormat="1" applyFont="1" applyBorder="1" applyAlignment="1">
      <alignment horizontal="right" vertical="center"/>
    </xf>
    <xf numFmtId="176" fontId="12" fillId="3" borderId="5" xfId="6" applyNumberFormat="1" applyFont="1" applyFill="1" applyBorder="1" applyAlignment="1">
      <alignment horizontal="right" vertical="center"/>
    </xf>
    <xf numFmtId="176" fontId="12" fillId="3" borderId="5" xfId="2" applyNumberFormat="1" applyFont="1" applyFill="1" applyBorder="1" applyAlignment="1">
      <alignment horizontal="right" vertical="center"/>
    </xf>
    <xf numFmtId="177" fontId="12" fillId="3" borderId="8" xfId="2" applyNumberFormat="1" applyFont="1" applyFill="1" applyBorder="1" applyAlignment="1">
      <alignment horizontal="right" vertical="center"/>
    </xf>
    <xf numFmtId="176" fontId="12" fillId="3" borderId="8" xfId="6" applyNumberFormat="1" applyFont="1" applyFill="1" applyBorder="1" applyAlignment="1">
      <alignment horizontal="right" vertical="center"/>
    </xf>
    <xf numFmtId="178" fontId="12" fillId="3" borderId="8" xfId="2" applyNumberFormat="1" applyFont="1" applyFill="1" applyBorder="1" applyAlignment="1">
      <alignment horizontal="right" vertical="center"/>
    </xf>
    <xf numFmtId="177" fontId="12" fillId="0" borderId="11" xfId="2" applyNumberFormat="1" applyFont="1" applyBorder="1" applyAlignment="1">
      <alignment horizontal="right" vertical="center"/>
    </xf>
    <xf numFmtId="177" fontId="12" fillId="3" borderId="5" xfId="2" applyNumberFormat="1" applyFont="1" applyFill="1" applyBorder="1" applyAlignment="1">
      <alignment horizontal="right" vertical="center"/>
    </xf>
    <xf numFmtId="178" fontId="12" fillId="3" borderId="5" xfId="2" applyNumberFormat="1" applyFont="1" applyFill="1" applyBorder="1" applyAlignment="1">
      <alignment horizontal="right" vertical="center"/>
    </xf>
    <xf numFmtId="177" fontId="12" fillId="0" borderId="12" xfId="2" applyNumberFormat="1" applyFont="1" applyBorder="1" applyAlignment="1">
      <alignment horizontal="right" vertical="center"/>
    </xf>
    <xf numFmtId="0" fontId="8" fillId="0" borderId="0" xfId="2" applyFont="1" applyFill="1" applyAlignment="1">
      <alignment horizontal="left"/>
    </xf>
    <xf numFmtId="0" fontId="8" fillId="0" borderId="0" xfId="3" applyFont="1">
      <alignment vertical="center"/>
    </xf>
    <xf numFmtId="0" fontId="8" fillId="0" borderId="0" xfId="2" applyFont="1" applyFill="1" applyAlignment="1" applyProtection="1">
      <alignment horizontal="left"/>
    </xf>
    <xf numFmtId="176" fontId="6" fillId="0" borderId="0" xfId="3" applyNumberFormat="1" applyFont="1" applyBorder="1">
      <alignment vertical="center"/>
    </xf>
    <xf numFmtId="0" fontId="6" fillId="0" borderId="0" xfId="3" applyFont="1" applyBorder="1">
      <alignment vertical="center"/>
    </xf>
    <xf numFmtId="0" fontId="8" fillId="2" borderId="0" xfId="0" applyFont="1" applyFill="1" applyAlignment="1">
      <alignment horizontal="left" vertical="center"/>
    </xf>
    <xf numFmtId="0" fontId="9" fillId="2" borderId="0" xfId="0" applyFont="1" applyFill="1" applyAlignment="1">
      <alignment vertical="center"/>
    </xf>
    <xf numFmtId="179" fontId="8" fillId="2" borderId="0" xfId="1" applyNumberFormat="1" applyFont="1" applyFill="1" applyBorder="1" applyAlignment="1">
      <alignment horizontal="left" vertical="center"/>
    </xf>
    <xf numFmtId="0" fontId="8" fillId="2" borderId="0" xfId="0" applyFont="1" applyFill="1"/>
    <xf numFmtId="0" fontId="9" fillId="2" borderId="0" xfId="0" applyFont="1" applyFill="1"/>
    <xf numFmtId="0" fontId="8" fillId="2" borderId="0" xfId="0" applyFont="1" applyFill="1" applyAlignment="1">
      <alignment horizontal="right"/>
    </xf>
    <xf numFmtId="0" fontId="19" fillId="6" borderId="29" xfId="3" applyFont="1" applyFill="1" applyBorder="1" applyAlignment="1">
      <alignment vertical="center" wrapText="1"/>
    </xf>
    <xf numFmtId="0" fontId="20" fillId="7" borderId="30" xfId="3" applyFont="1" applyFill="1" applyBorder="1" applyAlignment="1">
      <alignment horizontal="center" vertical="center" wrapText="1"/>
    </xf>
    <xf numFmtId="0" fontId="20" fillId="7" borderId="31" xfId="3" applyFont="1" applyFill="1" applyBorder="1" applyAlignment="1">
      <alignment horizontal="center" vertical="center" wrapText="1"/>
    </xf>
    <xf numFmtId="0" fontId="19" fillId="6" borderId="32" xfId="3" applyFont="1" applyFill="1" applyBorder="1" applyAlignment="1">
      <alignment vertical="center" wrapText="1"/>
    </xf>
    <xf numFmtId="0" fontId="9" fillId="8" borderId="2" xfId="4" applyNumberFormat="1" applyFont="1" applyFill="1" applyBorder="1" applyAlignment="1" applyProtection="1">
      <alignment horizontal="center" vertical="center"/>
    </xf>
    <xf numFmtId="0" fontId="9" fillId="8" borderId="4" xfId="5" applyNumberFormat="1" applyFont="1" applyFill="1" applyBorder="1" applyAlignment="1">
      <alignment horizontal="right"/>
    </xf>
    <xf numFmtId="0" fontId="9" fillId="8" borderId="6" xfId="4" applyNumberFormat="1" applyFont="1" applyFill="1" applyBorder="1" applyAlignment="1" applyProtection="1">
      <alignment horizontal="center" vertical="center"/>
    </xf>
    <xf numFmtId="0" fontId="9" fillId="8" borderId="9" xfId="5" applyNumberFormat="1" applyFont="1" applyFill="1" applyBorder="1" applyAlignment="1">
      <alignment horizontal="right"/>
    </xf>
    <xf numFmtId="0" fontId="9" fillId="8" borderId="10" xfId="4" applyNumberFormat="1" applyFont="1" applyFill="1" applyBorder="1" applyAlignment="1" applyProtection="1">
      <alignment horizontal="center" vertical="center"/>
    </xf>
    <xf numFmtId="0" fontId="9" fillId="8" borderId="12" xfId="5" applyNumberFormat="1" applyFont="1" applyFill="1" applyBorder="1" applyAlignment="1">
      <alignment horizontal="right"/>
    </xf>
    <xf numFmtId="0" fontId="9" fillId="8" borderId="13" xfId="4" applyNumberFormat="1" applyFont="1" applyFill="1" applyBorder="1" applyAlignment="1" applyProtection="1">
      <alignment horizontal="center" vertical="center"/>
    </xf>
    <xf numFmtId="0" fontId="9" fillId="8" borderId="11" xfId="5" applyNumberFormat="1" applyFont="1" applyFill="1" applyBorder="1" applyAlignment="1">
      <alignment horizontal="right"/>
    </xf>
    <xf numFmtId="0" fontId="13" fillId="8" borderId="9" xfId="2" applyNumberFormat="1" applyFont="1" applyFill="1" applyBorder="1" applyAlignment="1">
      <alignment horizontal="right" vertical="center"/>
    </xf>
    <xf numFmtId="0" fontId="13" fillId="8" borderId="11" xfId="2" applyNumberFormat="1" applyFont="1" applyFill="1" applyBorder="1" applyAlignment="1">
      <alignment horizontal="right" vertical="center"/>
    </xf>
    <xf numFmtId="0" fontId="13" fillId="8" borderId="12" xfId="2" applyNumberFormat="1" applyFont="1" applyFill="1" applyBorder="1" applyAlignment="1">
      <alignment horizontal="right" vertical="center"/>
    </xf>
    <xf numFmtId="0" fontId="9" fillId="8" borderId="34" xfId="4" applyNumberFormat="1" applyFont="1" applyFill="1" applyBorder="1" applyAlignment="1" applyProtection="1">
      <alignment horizontal="center" vertical="center"/>
    </xf>
    <xf numFmtId="0" fontId="13" fillId="8" borderId="35" xfId="2" applyNumberFormat="1" applyFont="1" applyFill="1" applyBorder="1" applyAlignment="1">
      <alignment horizontal="right" vertical="center"/>
    </xf>
    <xf numFmtId="0" fontId="13" fillId="8" borderId="38" xfId="2" applyNumberFormat="1" applyFont="1" applyFill="1" applyBorder="1" applyAlignment="1">
      <alignment horizontal="right" vertical="center"/>
    </xf>
    <xf numFmtId="178" fontId="6" fillId="0" borderId="0" xfId="3" applyNumberFormat="1" applyFont="1">
      <alignment vertical="center"/>
    </xf>
    <xf numFmtId="176" fontId="12" fillId="9" borderId="7" xfId="2" applyNumberFormat="1" applyFont="1" applyFill="1" applyBorder="1" applyAlignment="1">
      <alignment horizontal="right" vertical="center"/>
    </xf>
    <xf numFmtId="177" fontId="12" fillId="9" borderId="7" xfId="2" applyNumberFormat="1" applyFont="1" applyFill="1" applyBorder="1" applyAlignment="1">
      <alignment horizontal="right" vertical="center"/>
    </xf>
    <xf numFmtId="178" fontId="12" fillId="9" borderId="7" xfId="2" applyNumberFormat="1" applyFont="1" applyFill="1" applyBorder="1" applyAlignment="1">
      <alignment horizontal="right" vertical="center"/>
    </xf>
    <xf numFmtId="177" fontId="12" fillId="10" borderId="9" xfId="2" applyNumberFormat="1" applyFont="1" applyFill="1" applyBorder="1" applyAlignment="1">
      <alignment horizontal="right" vertical="center"/>
    </xf>
    <xf numFmtId="176" fontId="12" fillId="9" borderId="7" xfId="2" applyNumberFormat="1" applyFont="1" applyFill="1" applyBorder="1" applyAlignment="1">
      <alignment horizontal="right"/>
    </xf>
    <xf numFmtId="177" fontId="12" fillId="9" borderId="8" xfId="2" applyNumberFormat="1" applyFont="1" applyFill="1" applyBorder="1" applyAlignment="1">
      <alignment horizontal="right" vertical="center"/>
    </xf>
    <xf numFmtId="176" fontId="12" fillId="9" borderId="8" xfId="2" applyNumberFormat="1" applyFont="1" applyFill="1" applyBorder="1" applyAlignment="1">
      <alignment horizontal="right"/>
    </xf>
    <xf numFmtId="178" fontId="12" fillId="9" borderId="8" xfId="2" applyNumberFormat="1" applyFont="1" applyFill="1" applyBorder="1" applyAlignment="1">
      <alignment horizontal="right" vertical="center"/>
    </xf>
    <xf numFmtId="177" fontId="12" fillId="10" borderId="11" xfId="2" applyNumberFormat="1" applyFont="1" applyFill="1" applyBorder="1" applyAlignment="1">
      <alignment horizontal="right" vertical="center"/>
    </xf>
    <xf numFmtId="176" fontId="12" fillId="9" borderId="36" xfId="3" applyNumberFormat="1" applyFont="1" applyFill="1" applyBorder="1">
      <alignment vertical="center"/>
    </xf>
    <xf numFmtId="177" fontId="12" fillId="9" borderId="36" xfId="2" applyNumberFormat="1" applyFont="1" applyFill="1" applyBorder="1" applyAlignment="1">
      <alignment horizontal="right" vertical="center"/>
    </xf>
    <xf numFmtId="178" fontId="12" fillId="9" borderId="36" xfId="2" applyNumberFormat="1" applyFont="1" applyFill="1" applyBorder="1" applyAlignment="1">
      <alignment horizontal="right" vertical="center"/>
    </xf>
    <xf numFmtId="177" fontId="12" fillId="10" borderId="35" xfId="2" applyNumberFormat="1" applyFont="1" applyFill="1" applyBorder="1" applyAlignment="1">
      <alignment horizontal="right" vertical="center"/>
    </xf>
    <xf numFmtId="176" fontId="12" fillId="9" borderId="7" xfId="3" applyNumberFormat="1" applyFont="1" applyFill="1" applyBorder="1">
      <alignment vertical="center"/>
    </xf>
    <xf numFmtId="176" fontId="12" fillId="9" borderId="37" xfId="2" applyNumberFormat="1" applyFont="1" applyFill="1" applyBorder="1" applyAlignment="1">
      <alignment horizontal="right" vertical="center"/>
    </xf>
    <xf numFmtId="176" fontId="12" fillId="9" borderId="8" xfId="3" applyNumberFormat="1" applyFont="1" applyFill="1" applyBorder="1">
      <alignment vertical="center"/>
    </xf>
    <xf numFmtId="177" fontId="12" fillId="9" borderId="5" xfId="2" applyNumberFormat="1" applyFont="1" applyFill="1" applyBorder="1" applyAlignment="1">
      <alignment horizontal="right" vertical="center"/>
    </xf>
    <xf numFmtId="176" fontId="12" fillId="9" borderId="5" xfId="3" applyNumberFormat="1" applyFont="1" applyFill="1" applyBorder="1" applyAlignment="1">
      <alignment horizontal="right" vertical="center"/>
    </xf>
    <xf numFmtId="176" fontId="12" fillId="9" borderId="5" xfId="3" applyNumberFormat="1" applyFont="1" applyFill="1" applyBorder="1">
      <alignment vertical="center"/>
    </xf>
    <xf numFmtId="178" fontId="12" fillId="9" borderId="5" xfId="2" applyNumberFormat="1" applyFont="1" applyFill="1" applyBorder="1" applyAlignment="1">
      <alignment horizontal="right" vertical="center"/>
    </xf>
    <xf numFmtId="177" fontId="12" fillId="10" borderId="12" xfId="2" applyNumberFormat="1" applyFont="1" applyFill="1" applyBorder="1" applyAlignment="1">
      <alignment horizontal="right" vertical="center"/>
    </xf>
    <xf numFmtId="176" fontId="12" fillId="9" borderId="7" xfId="3" applyNumberFormat="1" applyFont="1" applyFill="1" applyBorder="1" applyAlignment="1">
      <alignment horizontal="right" vertical="center"/>
    </xf>
    <xf numFmtId="176" fontId="12" fillId="9" borderId="39" xfId="3" applyNumberFormat="1" applyFont="1" applyFill="1" applyBorder="1">
      <alignment vertical="center"/>
    </xf>
    <xf numFmtId="177" fontId="12" fillId="9" borderId="40" xfId="2" applyNumberFormat="1" applyFont="1" applyFill="1" applyBorder="1" applyAlignment="1">
      <alignment horizontal="right" vertical="center"/>
    </xf>
    <xf numFmtId="176" fontId="12" fillId="9" borderId="39" xfId="3" applyNumberFormat="1" applyFont="1" applyFill="1" applyBorder="1" applyAlignment="1">
      <alignment horizontal="right" vertical="center"/>
    </xf>
    <xf numFmtId="177" fontId="12" fillId="9" borderId="41" xfId="2" applyNumberFormat="1" applyFont="1" applyFill="1" applyBorder="1" applyAlignment="1">
      <alignment horizontal="right" vertical="center"/>
    </xf>
    <xf numFmtId="178" fontId="12" fillId="9" borderId="39" xfId="2" applyNumberFormat="1" applyFont="1" applyFill="1" applyBorder="1" applyAlignment="1">
      <alignment horizontal="right" vertical="center"/>
    </xf>
    <xf numFmtId="176" fontId="12" fillId="9" borderId="42" xfId="3" applyNumberFormat="1" applyFont="1" applyFill="1" applyBorder="1">
      <alignment vertical="center"/>
    </xf>
    <xf numFmtId="176" fontId="12" fillId="9" borderId="43" xfId="3" applyNumberFormat="1" applyFont="1" applyFill="1" applyBorder="1">
      <alignment vertical="center"/>
    </xf>
    <xf numFmtId="176" fontId="12" fillId="9" borderId="44" xfId="3" applyNumberFormat="1" applyFont="1" applyFill="1" applyBorder="1">
      <alignment vertical="center"/>
    </xf>
    <xf numFmtId="176" fontId="12" fillId="10" borderId="39" xfId="3" applyNumberFormat="1" applyFont="1" applyFill="1" applyBorder="1">
      <alignment vertical="center"/>
    </xf>
    <xf numFmtId="177" fontId="12" fillId="10" borderId="7" xfId="2" applyNumberFormat="1" applyFont="1" applyFill="1" applyBorder="1" applyAlignment="1">
      <alignment horizontal="right" vertical="center"/>
    </xf>
    <xf numFmtId="177" fontId="12" fillId="10" borderId="40" xfId="2" applyNumberFormat="1" applyFont="1" applyFill="1" applyBorder="1" applyAlignment="1">
      <alignment horizontal="right" vertical="center"/>
    </xf>
    <xf numFmtId="176" fontId="12" fillId="10" borderId="44" xfId="3" applyNumberFormat="1" applyFont="1" applyFill="1" applyBorder="1">
      <alignment vertical="center"/>
    </xf>
    <xf numFmtId="176" fontId="12" fillId="10" borderId="39" xfId="3" applyNumberFormat="1" applyFont="1" applyFill="1" applyBorder="1" applyAlignment="1">
      <alignment horizontal="right" vertical="center"/>
    </xf>
    <xf numFmtId="177" fontId="12" fillId="10" borderId="41" xfId="2" applyNumberFormat="1" applyFont="1" applyFill="1" applyBorder="1" applyAlignment="1">
      <alignment horizontal="right" vertical="center"/>
    </xf>
    <xf numFmtId="0" fontId="19" fillId="12" borderId="32" xfId="3" applyFont="1" applyFill="1" applyBorder="1" applyAlignment="1">
      <alignment vertical="center" wrapText="1"/>
    </xf>
    <xf numFmtId="0" fontId="20" fillId="13" borderId="30" xfId="3" applyFont="1" applyFill="1" applyBorder="1" applyAlignment="1">
      <alignment horizontal="center" vertical="center" wrapText="1"/>
    </xf>
    <xf numFmtId="0" fontId="20" fillId="13" borderId="33" xfId="3" applyFont="1" applyFill="1" applyBorder="1" applyAlignment="1">
      <alignment horizontal="center" vertical="center" wrapText="1"/>
    </xf>
    <xf numFmtId="178" fontId="12" fillId="10" borderId="39" xfId="2" applyNumberFormat="1" applyFont="1" applyFill="1" applyBorder="1" applyAlignment="1">
      <alignment horizontal="right" vertical="center"/>
    </xf>
    <xf numFmtId="0" fontId="6" fillId="0" borderId="0" xfId="3" applyFont="1" applyFill="1">
      <alignment vertical="center"/>
    </xf>
    <xf numFmtId="0" fontId="8" fillId="0" borderId="0" xfId="3" applyFont="1" applyFill="1">
      <alignment vertical="center"/>
    </xf>
    <xf numFmtId="176" fontId="6" fillId="0" borderId="0" xfId="3" applyNumberFormat="1" applyFont="1" applyFill="1">
      <alignment vertical="center"/>
    </xf>
    <xf numFmtId="178" fontId="6" fillId="0" borderId="0" xfId="3" applyNumberFormat="1" applyFont="1" applyFill="1">
      <alignment vertical="center"/>
    </xf>
    <xf numFmtId="176" fontId="12" fillId="0" borderId="46" xfId="3" applyNumberFormat="1" applyFont="1" applyFill="1" applyBorder="1" applyAlignment="1">
      <alignment horizontal="right" vertical="center"/>
    </xf>
    <xf numFmtId="176" fontId="12" fillId="0" borderId="46" xfId="3" applyNumberFormat="1" applyFont="1" applyFill="1" applyBorder="1">
      <alignment vertical="center"/>
    </xf>
    <xf numFmtId="178" fontId="12" fillId="0" borderId="46" xfId="2" applyNumberFormat="1" applyFont="1" applyFill="1" applyBorder="1" applyAlignment="1">
      <alignment horizontal="right" vertical="center"/>
    </xf>
    <xf numFmtId="0" fontId="9" fillId="8" borderId="45" xfId="4" applyNumberFormat="1" applyFont="1" applyFill="1" applyBorder="1" applyAlignment="1" applyProtection="1">
      <alignment horizontal="center" vertical="center"/>
    </xf>
    <xf numFmtId="177" fontId="12" fillId="0" borderId="46" xfId="2" applyNumberFormat="1" applyFont="1" applyFill="1" applyBorder="1" applyAlignment="1">
      <alignment horizontal="right" vertical="center"/>
    </xf>
    <xf numFmtId="177" fontId="12" fillId="0" borderId="47" xfId="2" applyNumberFormat="1" applyFont="1" applyFill="1" applyBorder="1" applyAlignment="1">
      <alignment horizontal="right" vertical="center"/>
    </xf>
    <xf numFmtId="176" fontId="12" fillId="0" borderId="48" xfId="3" applyNumberFormat="1" applyFont="1" applyFill="1" applyBorder="1">
      <alignment vertical="center"/>
    </xf>
    <xf numFmtId="0" fontId="13" fillId="8" borderId="47" xfId="2" applyNumberFormat="1" applyFont="1" applyFill="1" applyBorder="1" applyAlignment="1">
      <alignment horizontal="right" vertical="center"/>
    </xf>
    <xf numFmtId="0" fontId="9" fillId="8" borderId="44" xfId="4" applyNumberFormat="1" applyFont="1" applyFill="1" applyBorder="1" applyAlignment="1" applyProtection="1">
      <alignment horizontal="center" vertical="center"/>
    </xf>
    <xf numFmtId="0" fontId="13" fillId="8" borderId="49" xfId="2" applyNumberFormat="1" applyFont="1" applyFill="1" applyBorder="1" applyAlignment="1">
      <alignment horizontal="right" vertical="center"/>
    </xf>
    <xf numFmtId="0" fontId="9" fillId="8" borderId="51" xfId="4" applyNumberFormat="1" applyFont="1" applyFill="1" applyBorder="1" applyAlignment="1" applyProtection="1">
      <alignment horizontal="center" vertical="center"/>
    </xf>
    <xf numFmtId="0" fontId="13" fillId="8" borderId="52" xfId="2" applyNumberFormat="1" applyFont="1" applyFill="1" applyBorder="1" applyAlignment="1">
      <alignment horizontal="right" vertical="center"/>
    </xf>
    <xf numFmtId="176" fontId="12" fillId="0" borderId="53" xfId="3" applyNumberFormat="1" applyFont="1" applyFill="1" applyBorder="1">
      <alignment vertical="center"/>
    </xf>
    <xf numFmtId="177" fontId="12" fillId="0" borderId="54" xfId="2" applyNumberFormat="1" applyFont="1" applyFill="1" applyBorder="1" applyAlignment="1">
      <alignment horizontal="right" vertical="center"/>
    </xf>
    <xf numFmtId="176" fontId="12" fillId="0" borderId="54" xfId="3" applyNumberFormat="1" applyFont="1" applyFill="1" applyBorder="1" applyAlignment="1">
      <alignment horizontal="right" vertical="center"/>
    </xf>
    <xf numFmtId="176" fontId="12" fillId="0" borderId="54" xfId="3" applyNumberFormat="1" applyFont="1" applyFill="1" applyBorder="1">
      <alignment vertical="center"/>
    </xf>
    <xf numFmtId="178" fontId="12" fillId="0" borderId="54" xfId="2" applyNumberFormat="1" applyFont="1" applyFill="1" applyBorder="1" applyAlignment="1">
      <alignment horizontal="right" vertical="center"/>
    </xf>
    <xf numFmtId="177" fontId="12" fillId="0" borderId="52" xfId="2" applyNumberFormat="1" applyFont="1" applyFill="1" applyBorder="1" applyAlignment="1">
      <alignment horizontal="right" vertical="center"/>
    </xf>
    <xf numFmtId="176" fontId="12" fillId="10" borderId="48" xfId="3" applyNumberFormat="1" applyFont="1" applyFill="1" applyBorder="1">
      <alignment vertical="center"/>
    </xf>
    <xf numFmtId="177" fontId="12" fillId="10" borderId="46" xfId="2" applyNumberFormat="1" applyFont="1" applyFill="1" applyBorder="1" applyAlignment="1">
      <alignment horizontal="right" vertical="center"/>
    </xf>
    <xf numFmtId="176" fontId="12" fillId="10" borderId="46" xfId="3" applyNumberFormat="1" applyFont="1" applyFill="1" applyBorder="1" applyAlignment="1">
      <alignment horizontal="right" vertical="center"/>
    </xf>
    <xf numFmtId="176" fontId="12" fillId="10" borderId="46" xfId="3" applyNumberFormat="1" applyFont="1" applyFill="1" applyBorder="1">
      <alignment vertical="center"/>
    </xf>
    <xf numFmtId="178" fontId="12" fillId="10" borderId="46" xfId="2" applyNumberFormat="1" applyFont="1" applyFill="1" applyBorder="1" applyAlignment="1">
      <alignment horizontal="right" vertical="center"/>
    </xf>
    <xf numFmtId="176" fontId="12" fillId="10" borderId="46" xfId="2" applyNumberFormat="1" applyFont="1" applyFill="1" applyBorder="1" applyAlignment="1">
      <alignment horizontal="right" vertical="center"/>
    </xf>
    <xf numFmtId="177" fontId="12" fillId="10" borderId="47" xfId="2" applyNumberFormat="1" applyFont="1" applyFill="1" applyBorder="1" applyAlignment="1">
      <alignment horizontal="right" vertical="center"/>
    </xf>
    <xf numFmtId="176" fontId="12" fillId="10" borderId="50" xfId="3" applyNumberFormat="1" applyFont="1" applyFill="1" applyBorder="1">
      <alignment vertical="center"/>
    </xf>
    <xf numFmtId="177" fontId="12" fillId="10" borderId="39" xfId="2" applyNumberFormat="1" applyFont="1" applyFill="1" applyBorder="1" applyAlignment="1">
      <alignment horizontal="right" vertical="center"/>
    </xf>
    <xf numFmtId="176" fontId="12" fillId="10" borderId="39" xfId="2" applyNumberFormat="1" applyFont="1" applyFill="1" applyBorder="1" applyAlignment="1">
      <alignment horizontal="right" vertical="center"/>
    </xf>
    <xf numFmtId="177" fontId="12" fillId="10" borderId="49" xfId="2" applyNumberFormat="1" applyFont="1" applyFill="1" applyBorder="1" applyAlignment="1">
      <alignment horizontal="right" vertical="center"/>
    </xf>
    <xf numFmtId="0" fontId="19" fillId="6" borderId="20" xfId="3" applyFont="1" applyFill="1" applyBorder="1" applyAlignment="1">
      <alignment horizontal="center" vertical="center" wrapText="1"/>
    </xf>
    <xf numFmtId="0" fontId="19" fillId="6" borderId="25" xfId="3" applyFont="1" applyFill="1" applyBorder="1" applyAlignment="1">
      <alignment horizontal="center" vertical="center" wrapText="1"/>
    </xf>
    <xf numFmtId="0" fontId="19" fillId="6" borderId="28" xfId="3" applyFont="1" applyFill="1" applyBorder="1" applyAlignment="1">
      <alignment horizontal="center" vertical="center" wrapText="1"/>
    </xf>
    <xf numFmtId="0" fontId="19" fillId="5" borderId="20" xfId="3" applyFont="1" applyFill="1" applyBorder="1" applyAlignment="1">
      <alignment horizontal="center" vertical="center" wrapText="1"/>
    </xf>
    <xf numFmtId="0" fontId="19" fillId="5" borderId="25" xfId="3" applyFont="1" applyFill="1" applyBorder="1" applyAlignment="1">
      <alignment horizontal="center" vertical="center" wrapText="1"/>
    </xf>
    <xf numFmtId="0" fontId="19" fillId="5" borderId="28" xfId="3" applyFont="1" applyFill="1" applyBorder="1" applyAlignment="1">
      <alignment horizontal="center" vertical="center" wrapText="1"/>
    </xf>
    <xf numFmtId="0" fontId="19" fillId="14" borderId="20" xfId="3" applyFont="1" applyFill="1" applyBorder="1" applyAlignment="1">
      <alignment horizontal="center" vertical="center" wrapText="1"/>
    </xf>
    <xf numFmtId="0" fontId="19" fillId="14" borderId="22" xfId="3" applyFont="1" applyFill="1" applyBorder="1" applyAlignment="1">
      <alignment horizontal="center" vertical="center" wrapText="1"/>
    </xf>
    <xf numFmtId="0" fontId="19" fillId="14" borderId="25" xfId="3" applyFont="1" applyFill="1" applyBorder="1" applyAlignment="1">
      <alignment horizontal="center" vertical="center" wrapText="1"/>
    </xf>
    <xf numFmtId="0" fontId="19" fillId="14" borderId="27" xfId="3" applyFont="1" applyFill="1" applyBorder="1" applyAlignment="1">
      <alignment horizontal="center" vertical="center" wrapText="1"/>
    </xf>
    <xf numFmtId="0" fontId="19" fillId="14" borderId="28" xfId="3" applyFont="1" applyFill="1" applyBorder="1" applyAlignment="1">
      <alignment horizontal="center" vertical="center" wrapText="1"/>
    </xf>
    <xf numFmtId="0" fontId="19" fillId="6" borderId="30" xfId="3" applyFont="1" applyFill="1" applyBorder="1" applyAlignment="1">
      <alignment horizontal="center" vertical="center" wrapText="1"/>
    </xf>
    <xf numFmtId="0" fontId="19" fillId="12" borderId="25" xfId="3" applyFont="1" applyFill="1" applyBorder="1" applyAlignment="1">
      <alignment horizontal="center" vertical="center" wrapText="1"/>
    </xf>
    <xf numFmtId="0" fontId="19" fillId="12" borderId="30" xfId="3" applyFont="1" applyFill="1" applyBorder="1" applyAlignment="1">
      <alignment horizontal="center" vertical="center" wrapText="1"/>
    </xf>
    <xf numFmtId="0" fontId="19" fillId="6" borderId="21" xfId="3" applyFont="1" applyFill="1" applyBorder="1" applyAlignment="1">
      <alignment horizontal="center" vertical="center" wrapText="1"/>
    </xf>
    <xf numFmtId="0" fontId="19" fillId="6" borderId="26" xfId="3" applyFont="1" applyFill="1" applyBorder="1" applyAlignment="1">
      <alignment horizontal="center" vertical="center" wrapText="1"/>
    </xf>
    <xf numFmtId="0" fontId="19" fillId="5" borderId="30" xfId="3" applyFont="1" applyFill="1" applyBorder="1" applyAlignment="1">
      <alignment horizontal="center" vertical="center" wrapText="1"/>
    </xf>
    <xf numFmtId="0" fontId="9" fillId="4" borderId="1" xfId="3" applyFont="1" applyFill="1" applyBorder="1" applyAlignment="1">
      <alignment horizontal="center" vertical="center" wrapText="1"/>
    </xf>
    <xf numFmtId="0" fontId="9" fillId="4" borderId="16" xfId="3" applyFont="1" applyFill="1" applyBorder="1" applyAlignment="1">
      <alignment horizontal="center" vertical="center" wrapText="1"/>
    </xf>
    <xf numFmtId="0" fontId="19" fillId="5" borderId="17" xfId="3" applyFont="1" applyFill="1" applyBorder="1" applyAlignment="1">
      <alignment horizontal="center" vertical="center" wrapText="1"/>
    </xf>
    <xf numFmtId="0" fontId="19" fillId="5" borderId="18" xfId="3" applyFont="1" applyFill="1" applyBorder="1" applyAlignment="1">
      <alignment horizontal="center" vertical="center" wrapText="1"/>
    </xf>
    <xf numFmtId="0" fontId="19" fillId="5" borderId="19" xfId="3" applyFont="1" applyFill="1" applyBorder="1" applyAlignment="1">
      <alignment horizontal="center" vertical="center" wrapText="1"/>
    </xf>
    <xf numFmtId="0" fontId="19" fillId="5" borderId="23" xfId="3" applyFont="1" applyFill="1" applyBorder="1" applyAlignment="1">
      <alignment horizontal="center" vertical="center" wrapText="1"/>
    </xf>
    <xf numFmtId="0" fontId="19" fillId="5" borderId="2" xfId="3" applyFont="1" applyFill="1" applyBorder="1" applyAlignment="1">
      <alignment horizontal="center" vertical="center" wrapText="1"/>
    </xf>
    <xf numFmtId="0" fontId="19" fillId="5" borderId="24" xfId="3" applyFont="1" applyFill="1" applyBorder="1" applyAlignment="1">
      <alignment horizontal="center" vertical="center" wrapText="1"/>
    </xf>
    <xf numFmtId="0" fontId="19" fillId="11" borderId="20" xfId="3" applyFont="1" applyFill="1" applyBorder="1" applyAlignment="1">
      <alignment horizontal="center" vertical="center" wrapText="1"/>
    </xf>
    <xf numFmtId="0" fontId="19" fillId="11" borderId="25" xfId="3" applyFont="1" applyFill="1" applyBorder="1" applyAlignment="1">
      <alignment horizontal="center" vertical="center" wrapText="1"/>
    </xf>
    <xf numFmtId="0" fontId="19" fillId="11" borderId="28" xfId="3" applyFont="1" applyFill="1" applyBorder="1" applyAlignment="1">
      <alignment horizontal="center" vertical="center" wrapText="1"/>
    </xf>
    <xf numFmtId="176" fontId="12" fillId="0" borderId="50" xfId="3" applyNumberFormat="1" applyFont="1" applyFill="1" applyBorder="1">
      <alignment vertical="center"/>
    </xf>
    <xf numFmtId="177" fontId="12" fillId="0" borderId="39" xfId="2" applyNumberFormat="1" applyFont="1" applyFill="1" applyBorder="1" applyAlignment="1">
      <alignment horizontal="right" vertical="center"/>
    </xf>
    <xf numFmtId="176" fontId="12" fillId="0" borderId="39" xfId="3" applyNumberFormat="1" applyFont="1" applyFill="1" applyBorder="1" applyAlignment="1">
      <alignment horizontal="right" vertical="center"/>
    </xf>
    <xf numFmtId="176" fontId="12" fillId="0" borderId="39" xfId="3" applyNumberFormat="1" applyFont="1" applyFill="1" applyBorder="1">
      <alignment vertical="center"/>
    </xf>
    <xf numFmtId="178" fontId="12" fillId="0" borderId="39" xfId="2" applyNumberFormat="1" applyFont="1" applyFill="1" applyBorder="1" applyAlignment="1">
      <alignment horizontal="right" vertical="center"/>
    </xf>
    <xf numFmtId="177" fontId="12" fillId="0" borderId="49" xfId="2" applyNumberFormat="1" applyFont="1" applyFill="1" applyBorder="1" applyAlignment="1">
      <alignment horizontal="right" vertical="center"/>
    </xf>
  </cellXfs>
  <cellStyles count="21">
    <cellStyle name="Calc Currency (0)" xfId="7"/>
    <cellStyle name="Header1" xfId="8"/>
    <cellStyle name="Header2" xfId="9"/>
    <cellStyle name="Normal_#18-Internet" xfId="10"/>
    <cellStyle name="桁区切り" xfId="1" builtinId="6"/>
    <cellStyle name="桁区切り 2" xfId="11"/>
    <cellStyle name="標準" xfId="0" builtinId="0"/>
    <cellStyle name="標準 10" xfId="2"/>
    <cellStyle name="標準 11" xfId="12"/>
    <cellStyle name="標準 2" xfId="13"/>
    <cellStyle name="標準 2 2" xfId="3"/>
    <cellStyle name="標準 3" xfId="14"/>
    <cellStyle name="標準 3 2" xfId="15"/>
    <cellStyle name="標準 4" xfId="16"/>
    <cellStyle name="標準 5" xfId="17"/>
    <cellStyle name="標準 6" xfId="18"/>
    <cellStyle name="標準 7" xfId="19"/>
    <cellStyle name="標準 9" xfId="20"/>
    <cellStyle name="標準_Sheet1_1" xfId="6"/>
    <cellStyle name="標準_総合乳価推移" xfId="5"/>
    <cellStyle name="標準_乳業工場の構造変化4-(9)"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99"/>
  <sheetViews>
    <sheetView showGridLines="0" tabSelected="1" zoomScaleNormal="100" workbookViewId="0">
      <pane xSplit="3" ySplit="9" topLeftCell="D76" activePane="bottomRight" state="frozen"/>
      <selection pane="topRight" activeCell="D1" sqref="D1"/>
      <selection pane="bottomLeft" activeCell="A10" sqref="A10"/>
      <selection pane="bottomRight" activeCell="U94" sqref="U94"/>
    </sheetView>
  </sheetViews>
  <sheetFormatPr defaultColWidth="8.42578125" defaultRowHeight="12" customHeight="1"/>
  <cols>
    <col min="1" max="1" width="6.28515625" style="4" customWidth="1"/>
    <col min="2" max="4" width="8.42578125" style="4" customWidth="1"/>
    <col min="5" max="6" width="7.42578125" style="4" customWidth="1"/>
    <col min="7" max="9" width="8.42578125" style="4" customWidth="1"/>
    <col min="10" max="11" width="7.42578125" style="4" customWidth="1"/>
    <col min="12" max="12" width="8.42578125" style="4" customWidth="1"/>
    <col min="13" max="14" width="7.42578125" style="4" customWidth="1"/>
    <col min="15" max="15" width="8.42578125" style="4" customWidth="1"/>
    <col min="16" max="17" width="7.42578125" style="4" customWidth="1"/>
    <col min="18" max="18" width="8.42578125" style="4" customWidth="1"/>
    <col min="19" max="20" width="7.42578125" style="4" customWidth="1"/>
    <col min="21" max="23" width="8.42578125" style="4" customWidth="1"/>
    <col min="24" max="24" width="7.42578125" style="4" customWidth="1"/>
    <col min="25" max="25" width="8.42578125" style="4" customWidth="1"/>
    <col min="26" max="26" width="7.42578125" style="4" customWidth="1"/>
    <col min="27" max="27" width="8.42578125" style="4" customWidth="1"/>
    <col min="28" max="28" width="7.42578125" style="4" customWidth="1"/>
    <col min="29" max="29" width="8.42578125" style="4" customWidth="1"/>
    <col min="30" max="30" width="7.42578125" style="4" customWidth="1"/>
    <col min="31" max="31" width="8.42578125" style="4" customWidth="1"/>
    <col min="32" max="32" width="7.42578125" style="4" customWidth="1"/>
    <col min="33" max="16384" width="8.42578125" style="4"/>
  </cols>
  <sheetData>
    <row r="2" spans="1:33" s="1" customFormat="1" ht="15" customHeight="1">
      <c r="B2" s="2" t="s">
        <v>0</v>
      </c>
    </row>
    <row r="3" spans="1:33" s="1" customFormat="1" ht="12" customHeight="1">
      <c r="B3" s="2"/>
      <c r="X3" s="3"/>
    </row>
    <row r="4" spans="1:33" ht="12" customHeight="1">
      <c r="B4" s="5"/>
      <c r="C4" s="5"/>
      <c r="AF4" s="6" t="s">
        <v>1</v>
      </c>
    </row>
    <row r="5" spans="1:33" ht="12" customHeight="1">
      <c r="B5" s="148" t="s">
        <v>2</v>
      </c>
      <c r="C5" s="149"/>
      <c r="D5" s="150" t="s">
        <v>3</v>
      </c>
      <c r="E5" s="151"/>
      <c r="F5" s="152"/>
      <c r="G5" s="131" t="s">
        <v>4</v>
      </c>
      <c r="H5" s="131"/>
      <c r="I5" s="131"/>
      <c r="J5" s="131"/>
      <c r="K5" s="145"/>
      <c r="L5" s="134" t="s">
        <v>5</v>
      </c>
      <c r="M5" s="134"/>
      <c r="N5" s="134"/>
      <c r="O5" s="156" t="s">
        <v>6</v>
      </c>
      <c r="P5" s="156"/>
      <c r="Q5" s="156"/>
      <c r="R5" s="131" t="s">
        <v>7</v>
      </c>
      <c r="S5" s="131"/>
      <c r="T5" s="145"/>
      <c r="U5" s="131" t="s">
        <v>8</v>
      </c>
      <c r="V5" s="131"/>
      <c r="W5" s="131"/>
      <c r="X5" s="131"/>
      <c r="Y5" s="131" t="s">
        <v>9</v>
      </c>
      <c r="Z5" s="131"/>
      <c r="AA5" s="134" t="s">
        <v>10</v>
      </c>
      <c r="AB5" s="134"/>
      <c r="AC5" s="134" t="s">
        <v>11</v>
      </c>
      <c r="AD5" s="134"/>
      <c r="AE5" s="137" t="s">
        <v>12</v>
      </c>
      <c r="AF5" s="138"/>
    </row>
    <row r="6" spans="1:33" ht="12" customHeight="1">
      <c r="B6" s="148"/>
      <c r="C6" s="149"/>
      <c r="D6" s="153"/>
      <c r="E6" s="154"/>
      <c r="F6" s="155"/>
      <c r="G6" s="135" t="s">
        <v>13</v>
      </c>
      <c r="H6" s="135" t="s">
        <v>14</v>
      </c>
      <c r="I6" s="132" t="s">
        <v>15</v>
      </c>
      <c r="J6" s="132"/>
      <c r="K6" s="146"/>
      <c r="L6" s="135"/>
      <c r="M6" s="135"/>
      <c r="N6" s="135"/>
      <c r="O6" s="157"/>
      <c r="P6" s="157"/>
      <c r="Q6" s="157"/>
      <c r="R6" s="132"/>
      <c r="S6" s="132"/>
      <c r="T6" s="146"/>
      <c r="U6" s="132" t="s">
        <v>16</v>
      </c>
      <c r="V6" s="143" t="s">
        <v>17</v>
      </c>
      <c r="W6" s="132" t="s">
        <v>15</v>
      </c>
      <c r="X6" s="132"/>
      <c r="Y6" s="132"/>
      <c r="Z6" s="132"/>
      <c r="AA6" s="135"/>
      <c r="AB6" s="135"/>
      <c r="AC6" s="135"/>
      <c r="AD6" s="135"/>
      <c r="AE6" s="139"/>
      <c r="AF6" s="140"/>
    </row>
    <row r="7" spans="1:33" ht="12" customHeight="1">
      <c r="B7" s="148"/>
      <c r="C7" s="149"/>
      <c r="D7" s="153"/>
      <c r="E7" s="154"/>
      <c r="F7" s="155"/>
      <c r="G7" s="135"/>
      <c r="H7" s="135"/>
      <c r="I7" s="132"/>
      <c r="J7" s="132"/>
      <c r="K7" s="146"/>
      <c r="L7" s="135"/>
      <c r="M7" s="135"/>
      <c r="N7" s="135"/>
      <c r="O7" s="157"/>
      <c r="P7" s="157"/>
      <c r="Q7" s="157"/>
      <c r="R7" s="132"/>
      <c r="S7" s="132"/>
      <c r="T7" s="146"/>
      <c r="U7" s="132"/>
      <c r="V7" s="143"/>
      <c r="W7" s="132"/>
      <c r="X7" s="132"/>
      <c r="Y7" s="132"/>
      <c r="Z7" s="132"/>
      <c r="AA7" s="135"/>
      <c r="AB7" s="135"/>
      <c r="AC7" s="135"/>
      <c r="AD7" s="135"/>
      <c r="AE7" s="139"/>
      <c r="AF7" s="140"/>
    </row>
    <row r="8" spans="1:33" ht="12" customHeight="1">
      <c r="B8" s="148"/>
      <c r="C8" s="149"/>
      <c r="D8" s="153"/>
      <c r="E8" s="154"/>
      <c r="F8" s="155"/>
      <c r="G8" s="135"/>
      <c r="H8" s="135"/>
      <c r="I8" s="133"/>
      <c r="J8" s="132"/>
      <c r="K8" s="146"/>
      <c r="L8" s="136"/>
      <c r="M8" s="135"/>
      <c r="N8" s="135"/>
      <c r="O8" s="158"/>
      <c r="P8" s="157"/>
      <c r="Q8" s="157"/>
      <c r="R8" s="133"/>
      <c r="S8" s="132"/>
      <c r="T8" s="146"/>
      <c r="U8" s="132"/>
      <c r="V8" s="143"/>
      <c r="W8" s="133"/>
      <c r="X8" s="132"/>
      <c r="Y8" s="133"/>
      <c r="Z8" s="132"/>
      <c r="AA8" s="136"/>
      <c r="AB8" s="135"/>
      <c r="AC8" s="136"/>
      <c r="AD8" s="135"/>
      <c r="AE8" s="141"/>
      <c r="AF8" s="140"/>
    </row>
    <row r="9" spans="1:33" ht="12" customHeight="1">
      <c r="B9" s="148"/>
      <c r="C9" s="149"/>
      <c r="D9" s="39"/>
      <c r="E9" s="40" t="s">
        <v>112</v>
      </c>
      <c r="F9" s="41" t="s">
        <v>19</v>
      </c>
      <c r="G9" s="147"/>
      <c r="H9" s="147"/>
      <c r="I9" s="42"/>
      <c r="J9" s="40" t="s">
        <v>18</v>
      </c>
      <c r="K9" s="41" t="s">
        <v>19</v>
      </c>
      <c r="L9" s="42"/>
      <c r="M9" s="40" t="s">
        <v>18</v>
      </c>
      <c r="N9" s="40" t="s">
        <v>19</v>
      </c>
      <c r="O9" s="94"/>
      <c r="P9" s="95" t="s">
        <v>18</v>
      </c>
      <c r="Q9" s="95" t="s">
        <v>19</v>
      </c>
      <c r="R9" s="42"/>
      <c r="S9" s="40" t="s">
        <v>18</v>
      </c>
      <c r="T9" s="41" t="s">
        <v>113</v>
      </c>
      <c r="U9" s="142"/>
      <c r="V9" s="144"/>
      <c r="W9" s="42"/>
      <c r="X9" s="40" t="s">
        <v>114</v>
      </c>
      <c r="Y9" s="42"/>
      <c r="Z9" s="40" t="s">
        <v>114</v>
      </c>
      <c r="AA9" s="42"/>
      <c r="AB9" s="40" t="s">
        <v>114</v>
      </c>
      <c r="AC9" s="42"/>
      <c r="AD9" s="40" t="s">
        <v>115</v>
      </c>
      <c r="AE9" s="42"/>
      <c r="AF9" s="96" t="s">
        <v>116</v>
      </c>
    </row>
    <row r="10" spans="1:33" ht="12" hidden="1" customHeight="1">
      <c r="A10" s="7"/>
      <c r="B10" s="43">
        <v>1951</v>
      </c>
      <c r="C10" s="44" t="s">
        <v>20</v>
      </c>
      <c r="D10" s="8">
        <v>555</v>
      </c>
      <c r="E10" s="8" t="s">
        <v>21</v>
      </c>
      <c r="F10" s="9">
        <f>D10/R10*100</f>
        <v>22.26233453670277</v>
      </c>
      <c r="G10" s="8" t="s">
        <v>21</v>
      </c>
      <c r="H10" s="8" t="s">
        <v>21</v>
      </c>
      <c r="I10" s="8">
        <v>1274</v>
      </c>
      <c r="J10" s="8" t="s">
        <v>21</v>
      </c>
      <c r="K10" s="9">
        <f>I10/R10*100</f>
        <v>51.103088648215</v>
      </c>
      <c r="L10" s="8">
        <v>346</v>
      </c>
      <c r="M10" s="8" t="s">
        <v>21</v>
      </c>
      <c r="N10" s="9">
        <f>L10/R10*100</f>
        <v>13.878860810268753</v>
      </c>
      <c r="O10" s="10">
        <f t="shared" ref="O10:O21" si="0">R10-D10-I10-L10</f>
        <v>318</v>
      </c>
      <c r="P10" s="8" t="s">
        <v>21</v>
      </c>
      <c r="Q10" s="9">
        <f>O10/R10*100</f>
        <v>12.755716004813477</v>
      </c>
      <c r="R10" s="8">
        <v>2493</v>
      </c>
      <c r="S10" s="8" t="s">
        <v>21</v>
      </c>
      <c r="T10" s="9">
        <v>100</v>
      </c>
      <c r="U10" s="11" t="s">
        <v>21</v>
      </c>
      <c r="V10" s="11" t="s">
        <v>21</v>
      </c>
      <c r="W10" s="11" t="s">
        <v>21</v>
      </c>
      <c r="X10" s="8" t="s">
        <v>21</v>
      </c>
      <c r="Y10" s="8">
        <v>1735</v>
      </c>
      <c r="Z10" s="8" t="s">
        <v>21</v>
      </c>
      <c r="AA10" s="8" t="s">
        <v>21</v>
      </c>
      <c r="AB10" s="8" t="s">
        <v>21</v>
      </c>
      <c r="AC10" s="10" t="s">
        <v>21</v>
      </c>
      <c r="AD10" s="8" t="s">
        <v>21</v>
      </c>
      <c r="AE10" s="8">
        <v>2019</v>
      </c>
      <c r="AF10" s="12" t="s">
        <v>21</v>
      </c>
      <c r="AG10" s="7"/>
    </row>
    <row r="11" spans="1:33" ht="12" hidden="1" customHeight="1">
      <c r="A11" s="7"/>
      <c r="B11" s="45" t="s">
        <v>23</v>
      </c>
      <c r="C11" s="46">
        <v>27</v>
      </c>
      <c r="D11" s="13">
        <v>676</v>
      </c>
      <c r="E11" s="15">
        <f>D11/D10*100</f>
        <v>121.8018018018018</v>
      </c>
      <c r="F11" s="15">
        <f>D11/R11*100</f>
        <v>22.451012952507472</v>
      </c>
      <c r="G11" s="13" t="s">
        <v>21</v>
      </c>
      <c r="H11" s="13" t="s">
        <v>21</v>
      </c>
      <c r="I11" s="13">
        <v>1486</v>
      </c>
      <c r="J11" s="15">
        <f>I11/I10*100</f>
        <v>116.64050235478807</v>
      </c>
      <c r="K11" s="15">
        <f t="shared" ref="K11:K71" si="1">I11/R11*100</f>
        <v>49.352374626369979</v>
      </c>
      <c r="L11" s="13">
        <v>407</v>
      </c>
      <c r="M11" s="15">
        <f>L11/L10*100</f>
        <v>117.6300578034682</v>
      </c>
      <c r="N11" s="15">
        <f t="shared" ref="N11:N71" si="2">L11/R11*100</f>
        <v>13.517103952175358</v>
      </c>
      <c r="O11" s="16">
        <f t="shared" si="0"/>
        <v>442</v>
      </c>
      <c r="P11" s="15">
        <f t="shared" ref="P11:P21" si="3">O11/O10*100</f>
        <v>138.99371069182388</v>
      </c>
      <c r="Q11" s="15">
        <f t="shared" ref="Q11:Q71" si="4">O11/R11*100</f>
        <v>14.679508468947194</v>
      </c>
      <c r="R11" s="13">
        <v>3011</v>
      </c>
      <c r="S11" s="15">
        <f t="shared" ref="S11:S21" si="5">R11/R10*100</f>
        <v>120.77817890092257</v>
      </c>
      <c r="T11" s="15">
        <v>100</v>
      </c>
      <c r="U11" s="17" t="s">
        <v>21</v>
      </c>
      <c r="V11" s="17" t="s">
        <v>21</v>
      </c>
      <c r="W11" s="17" t="s">
        <v>21</v>
      </c>
      <c r="X11" s="15" t="s">
        <v>21</v>
      </c>
      <c r="Y11" s="13">
        <v>2364</v>
      </c>
      <c r="Z11" s="15">
        <f>Y11/Y10*100</f>
        <v>136.25360230547551</v>
      </c>
      <c r="AA11" s="13" t="s">
        <v>21</v>
      </c>
      <c r="AB11" s="15" t="s">
        <v>21</v>
      </c>
      <c r="AC11" s="16" t="s">
        <v>21</v>
      </c>
      <c r="AD11" s="15" t="s">
        <v>21</v>
      </c>
      <c r="AE11" s="13">
        <v>2641</v>
      </c>
      <c r="AF11" s="18">
        <f>AE11/AE10*100</f>
        <v>130.80733036156514</v>
      </c>
      <c r="AG11" s="7"/>
    </row>
    <row r="12" spans="1:33" ht="12" hidden="1" customHeight="1">
      <c r="A12" s="7"/>
      <c r="B12" s="45" t="s">
        <v>25</v>
      </c>
      <c r="C12" s="46">
        <v>28</v>
      </c>
      <c r="D12" s="13">
        <v>435</v>
      </c>
      <c r="E12" s="15">
        <f t="shared" ref="E12:E71" si="6">D12/D11*100</f>
        <v>64.349112426035504</v>
      </c>
      <c r="F12" s="15">
        <f t="shared" ref="F12:F71" si="7">D12/R12*100</f>
        <v>16.201117318435752</v>
      </c>
      <c r="G12" s="13">
        <v>619</v>
      </c>
      <c r="H12" s="13">
        <v>646</v>
      </c>
      <c r="I12" s="13">
        <v>1265</v>
      </c>
      <c r="J12" s="15">
        <f t="shared" ref="J12:J71" si="8">I12/I11*100</f>
        <v>85.127860026917901</v>
      </c>
      <c r="K12" s="15">
        <f t="shared" si="1"/>
        <v>47.113594040968344</v>
      </c>
      <c r="L12" s="13">
        <v>652</v>
      </c>
      <c r="M12" s="15">
        <f t="shared" ref="M12:M70" si="9">L12/L11*100</f>
        <v>160.1965601965602</v>
      </c>
      <c r="N12" s="15">
        <f t="shared" si="2"/>
        <v>24.283054003724395</v>
      </c>
      <c r="O12" s="16">
        <f t="shared" si="0"/>
        <v>333</v>
      </c>
      <c r="P12" s="15">
        <f t="shared" si="3"/>
        <v>75.339366515837099</v>
      </c>
      <c r="Q12" s="15">
        <f t="shared" si="4"/>
        <v>12.402234636871508</v>
      </c>
      <c r="R12" s="13">
        <v>2685</v>
      </c>
      <c r="S12" s="15">
        <f t="shared" si="5"/>
        <v>89.173032215210895</v>
      </c>
      <c r="T12" s="15">
        <v>100</v>
      </c>
      <c r="U12" s="17">
        <v>526</v>
      </c>
      <c r="V12" s="17">
        <f>W12-U12</f>
        <v>104</v>
      </c>
      <c r="W12" s="17">
        <v>630</v>
      </c>
      <c r="X12" s="15" t="s">
        <v>21</v>
      </c>
      <c r="Y12" s="13">
        <v>2055</v>
      </c>
      <c r="Z12" s="15">
        <f t="shared" ref="Z12:Z71" si="10">Y12/Y11*100</f>
        <v>86.928934010152275</v>
      </c>
      <c r="AA12" s="13">
        <v>74</v>
      </c>
      <c r="AB12" s="15" t="s">
        <v>21</v>
      </c>
      <c r="AC12" s="16">
        <v>225</v>
      </c>
      <c r="AD12" s="15" t="s">
        <v>21</v>
      </c>
      <c r="AE12" s="13">
        <v>2354</v>
      </c>
      <c r="AF12" s="18">
        <f t="shared" ref="AF12:AF71" si="11">AE12/AE11*100</f>
        <v>89.132904202953426</v>
      </c>
      <c r="AG12" s="7"/>
    </row>
    <row r="13" spans="1:33" ht="12" hidden="1" customHeight="1">
      <c r="A13" s="7"/>
      <c r="B13" s="45" t="s">
        <v>27</v>
      </c>
      <c r="C13" s="46">
        <v>29</v>
      </c>
      <c r="D13" s="13">
        <v>494</v>
      </c>
      <c r="E13" s="15">
        <f t="shared" si="6"/>
        <v>113.56321839080459</v>
      </c>
      <c r="F13" s="15">
        <f t="shared" si="7"/>
        <v>18.371141688359984</v>
      </c>
      <c r="G13" s="13">
        <v>754</v>
      </c>
      <c r="H13" s="13">
        <v>515</v>
      </c>
      <c r="I13" s="13">
        <v>1269</v>
      </c>
      <c r="J13" s="15">
        <f t="shared" si="8"/>
        <v>100.31620553359684</v>
      </c>
      <c r="K13" s="15">
        <f t="shared" si="1"/>
        <v>47.192264782447005</v>
      </c>
      <c r="L13" s="13">
        <v>597</v>
      </c>
      <c r="M13" s="15">
        <f t="shared" si="9"/>
        <v>91.564417177914109</v>
      </c>
      <c r="N13" s="15">
        <f t="shared" si="2"/>
        <v>22.20156191892897</v>
      </c>
      <c r="O13" s="16">
        <f t="shared" si="0"/>
        <v>329</v>
      </c>
      <c r="P13" s="15">
        <f t="shared" si="3"/>
        <v>98.798798798798799</v>
      </c>
      <c r="Q13" s="15">
        <f t="shared" si="4"/>
        <v>12.235031610264038</v>
      </c>
      <c r="R13" s="13">
        <v>2689</v>
      </c>
      <c r="S13" s="15">
        <f t="shared" si="5"/>
        <v>100.1489757914339</v>
      </c>
      <c r="T13" s="15">
        <v>100</v>
      </c>
      <c r="U13" s="17">
        <v>596</v>
      </c>
      <c r="V13" s="17">
        <f>W13-U13</f>
        <v>82</v>
      </c>
      <c r="W13" s="17">
        <v>678</v>
      </c>
      <c r="X13" s="15" t="s">
        <v>21</v>
      </c>
      <c r="Y13" s="13">
        <v>2011</v>
      </c>
      <c r="Z13" s="15">
        <f t="shared" si="10"/>
        <v>97.858880778588812</v>
      </c>
      <c r="AA13" s="13">
        <v>115</v>
      </c>
      <c r="AB13" s="15" t="s">
        <v>21</v>
      </c>
      <c r="AC13" s="16">
        <v>213</v>
      </c>
      <c r="AD13" s="15" t="s">
        <v>21</v>
      </c>
      <c r="AE13" s="13">
        <v>2339</v>
      </c>
      <c r="AF13" s="18">
        <f t="shared" si="11"/>
        <v>99.362786745964314</v>
      </c>
      <c r="AG13" s="7"/>
    </row>
    <row r="14" spans="1:33" ht="12" hidden="1" customHeight="1">
      <c r="A14" s="7"/>
      <c r="B14" s="45" t="s">
        <v>29</v>
      </c>
      <c r="C14" s="46">
        <v>30</v>
      </c>
      <c r="D14" s="13">
        <v>400</v>
      </c>
      <c r="E14" s="21">
        <f t="shared" si="6"/>
        <v>80.97165991902834</v>
      </c>
      <c r="F14" s="21">
        <f t="shared" si="7"/>
        <v>16.820857863751051</v>
      </c>
      <c r="G14" s="14">
        <v>684</v>
      </c>
      <c r="H14" s="14">
        <v>549</v>
      </c>
      <c r="I14" s="14">
        <v>1233</v>
      </c>
      <c r="J14" s="21">
        <f t="shared" si="8"/>
        <v>97.163120567375884</v>
      </c>
      <c r="K14" s="21">
        <f t="shared" si="1"/>
        <v>51.850294365012616</v>
      </c>
      <c r="L14" s="14">
        <v>443</v>
      </c>
      <c r="M14" s="21">
        <f t="shared" si="9"/>
        <v>74.204355108877721</v>
      </c>
      <c r="N14" s="21">
        <f t="shared" si="2"/>
        <v>18.629100084104287</v>
      </c>
      <c r="O14" s="22">
        <f t="shared" si="0"/>
        <v>302</v>
      </c>
      <c r="P14" s="21">
        <f t="shared" si="3"/>
        <v>91.793313069908805</v>
      </c>
      <c r="Q14" s="21">
        <f t="shared" si="4"/>
        <v>12.699747687132042</v>
      </c>
      <c r="R14" s="14">
        <v>2378</v>
      </c>
      <c r="S14" s="21">
        <f t="shared" si="5"/>
        <v>88.434362216437336</v>
      </c>
      <c r="T14" s="21">
        <v>100</v>
      </c>
      <c r="U14" s="23">
        <v>410</v>
      </c>
      <c r="V14" s="23">
        <f>W14-U14</f>
        <v>79</v>
      </c>
      <c r="W14" s="23">
        <v>489</v>
      </c>
      <c r="X14" s="21" t="s">
        <v>21</v>
      </c>
      <c r="Y14" s="14">
        <v>1889</v>
      </c>
      <c r="Z14" s="21">
        <f t="shared" si="10"/>
        <v>93.933366484336162</v>
      </c>
      <c r="AA14" s="14">
        <v>110</v>
      </c>
      <c r="AB14" s="21" t="s">
        <v>21</v>
      </c>
      <c r="AC14" s="22">
        <v>178</v>
      </c>
      <c r="AD14" s="21" t="s">
        <v>21</v>
      </c>
      <c r="AE14" s="14">
        <v>2177</v>
      </c>
      <c r="AF14" s="24">
        <f t="shared" si="11"/>
        <v>93.07396323215049</v>
      </c>
      <c r="AG14" s="7"/>
    </row>
    <row r="15" spans="1:33" ht="12" hidden="1" customHeight="1">
      <c r="A15" s="7"/>
      <c r="B15" s="47" t="s">
        <v>31</v>
      </c>
      <c r="C15" s="48">
        <v>31</v>
      </c>
      <c r="D15" s="20">
        <v>441</v>
      </c>
      <c r="E15" s="25">
        <f t="shared" si="6"/>
        <v>110.25</v>
      </c>
      <c r="F15" s="25">
        <f t="shared" si="7"/>
        <v>19.308231173380037</v>
      </c>
      <c r="G15" s="20">
        <v>624</v>
      </c>
      <c r="H15" s="20">
        <v>591</v>
      </c>
      <c r="I15" s="20">
        <v>1215</v>
      </c>
      <c r="J15" s="25">
        <f t="shared" si="8"/>
        <v>98.540145985401466</v>
      </c>
      <c r="K15" s="25">
        <f t="shared" si="1"/>
        <v>53.196147110332745</v>
      </c>
      <c r="L15" s="20">
        <v>298</v>
      </c>
      <c r="M15" s="25">
        <f t="shared" si="9"/>
        <v>67.268623024830703</v>
      </c>
      <c r="N15" s="25">
        <f t="shared" si="2"/>
        <v>13.047285464098074</v>
      </c>
      <c r="O15" s="19">
        <f t="shared" si="0"/>
        <v>330</v>
      </c>
      <c r="P15" s="25">
        <f t="shared" si="3"/>
        <v>109.27152317880795</v>
      </c>
      <c r="Q15" s="25">
        <f t="shared" si="4"/>
        <v>14.448336252189142</v>
      </c>
      <c r="R15" s="20">
        <v>2284</v>
      </c>
      <c r="S15" s="25">
        <f t="shared" si="5"/>
        <v>96.047098402018506</v>
      </c>
      <c r="T15" s="25">
        <v>100</v>
      </c>
      <c r="U15" s="26">
        <v>355</v>
      </c>
      <c r="V15" s="17">
        <f>W15-U15</f>
        <v>86</v>
      </c>
      <c r="W15" s="26">
        <v>441</v>
      </c>
      <c r="X15" s="25" t="s">
        <v>21</v>
      </c>
      <c r="Y15" s="20">
        <v>1846</v>
      </c>
      <c r="Z15" s="25">
        <f t="shared" si="10"/>
        <v>97.723663313922714</v>
      </c>
      <c r="AA15" s="20">
        <v>129</v>
      </c>
      <c r="AB15" s="25" t="s">
        <v>21</v>
      </c>
      <c r="AC15" s="19">
        <v>164</v>
      </c>
      <c r="AD15" s="25" t="s">
        <v>21</v>
      </c>
      <c r="AE15" s="20">
        <v>2143</v>
      </c>
      <c r="AF15" s="27">
        <f t="shared" si="11"/>
        <v>98.438217730822231</v>
      </c>
      <c r="AG15" s="7"/>
    </row>
    <row r="16" spans="1:33" ht="12" hidden="1" customHeight="1">
      <c r="A16" s="7"/>
      <c r="B16" s="45" t="s">
        <v>33</v>
      </c>
      <c r="C16" s="46">
        <v>32</v>
      </c>
      <c r="D16" s="13">
        <v>506</v>
      </c>
      <c r="E16" s="15">
        <f t="shared" si="6"/>
        <v>114.73922902494331</v>
      </c>
      <c r="F16" s="15">
        <f t="shared" si="7"/>
        <v>20.653061224489797</v>
      </c>
      <c r="G16" s="13" t="s">
        <v>21</v>
      </c>
      <c r="H16" s="13" t="s">
        <v>21</v>
      </c>
      <c r="I16" s="13">
        <v>1311</v>
      </c>
      <c r="J16" s="15">
        <f t="shared" si="8"/>
        <v>107.90123456790124</v>
      </c>
      <c r="K16" s="15">
        <f t="shared" si="1"/>
        <v>53.510204081632651</v>
      </c>
      <c r="L16" s="13">
        <v>325</v>
      </c>
      <c r="M16" s="15">
        <f t="shared" si="9"/>
        <v>109.06040268456377</v>
      </c>
      <c r="N16" s="15">
        <f t="shared" si="2"/>
        <v>13.26530612244898</v>
      </c>
      <c r="O16" s="16">
        <f t="shared" si="0"/>
        <v>308</v>
      </c>
      <c r="P16" s="15">
        <f t="shared" si="3"/>
        <v>93.333333333333329</v>
      </c>
      <c r="Q16" s="15">
        <f t="shared" si="4"/>
        <v>12.571428571428573</v>
      </c>
      <c r="R16" s="13">
        <v>2450</v>
      </c>
      <c r="S16" s="15">
        <f t="shared" si="5"/>
        <v>107.26795096322242</v>
      </c>
      <c r="T16" s="15">
        <v>100</v>
      </c>
      <c r="U16" s="17" t="s">
        <v>21</v>
      </c>
      <c r="V16" s="17" t="s">
        <v>21</v>
      </c>
      <c r="W16" s="17" t="s">
        <v>21</v>
      </c>
      <c r="X16" s="15" t="s">
        <v>21</v>
      </c>
      <c r="Y16" s="13">
        <v>1927</v>
      </c>
      <c r="Z16" s="15">
        <f t="shared" si="10"/>
        <v>104.38786565547129</v>
      </c>
      <c r="AA16" s="13" t="s">
        <v>21</v>
      </c>
      <c r="AB16" s="15" t="s">
        <v>21</v>
      </c>
      <c r="AC16" s="16" t="s">
        <v>21</v>
      </c>
      <c r="AD16" s="15" t="s">
        <v>21</v>
      </c>
      <c r="AE16" s="13">
        <v>2255</v>
      </c>
      <c r="AF16" s="18">
        <f t="shared" si="11"/>
        <v>105.2263182454503</v>
      </c>
      <c r="AG16" s="7"/>
    </row>
    <row r="17" spans="1:33" ht="12" hidden="1" customHeight="1">
      <c r="A17" s="7"/>
      <c r="B17" s="45" t="s">
        <v>35</v>
      </c>
      <c r="C17" s="46">
        <v>33</v>
      </c>
      <c r="D17" s="13">
        <v>524</v>
      </c>
      <c r="E17" s="15">
        <f t="shared" si="6"/>
        <v>103.55731225296442</v>
      </c>
      <c r="F17" s="15">
        <f t="shared" si="7"/>
        <v>22.57647565704438</v>
      </c>
      <c r="G17" s="13" t="s">
        <v>21</v>
      </c>
      <c r="H17" s="13" t="s">
        <v>21</v>
      </c>
      <c r="I17" s="13">
        <v>1179</v>
      </c>
      <c r="J17" s="15">
        <f t="shared" si="8"/>
        <v>89.931350114416475</v>
      </c>
      <c r="K17" s="15">
        <f t="shared" si="1"/>
        <v>50.797070228349853</v>
      </c>
      <c r="L17" s="13">
        <v>287</v>
      </c>
      <c r="M17" s="15">
        <f t="shared" si="9"/>
        <v>88.307692307692307</v>
      </c>
      <c r="N17" s="15">
        <f t="shared" si="2"/>
        <v>12.365359758724688</v>
      </c>
      <c r="O17" s="16">
        <f t="shared" si="0"/>
        <v>331</v>
      </c>
      <c r="P17" s="15">
        <f t="shared" si="3"/>
        <v>107.46753246753246</v>
      </c>
      <c r="Q17" s="15">
        <f t="shared" si="4"/>
        <v>14.261094355881085</v>
      </c>
      <c r="R17" s="13">
        <v>2321</v>
      </c>
      <c r="S17" s="15">
        <f t="shared" si="5"/>
        <v>94.734693877551024</v>
      </c>
      <c r="T17" s="15">
        <v>100</v>
      </c>
      <c r="U17" s="17" t="s">
        <v>21</v>
      </c>
      <c r="V17" s="17" t="s">
        <v>21</v>
      </c>
      <c r="W17" s="17" t="s">
        <v>21</v>
      </c>
      <c r="X17" s="15" t="s">
        <v>21</v>
      </c>
      <c r="Y17" s="13">
        <v>1893</v>
      </c>
      <c r="Z17" s="15">
        <f t="shared" si="10"/>
        <v>98.235599377270361</v>
      </c>
      <c r="AA17" s="13" t="s">
        <v>21</v>
      </c>
      <c r="AB17" s="15" t="s">
        <v>21</v>
      </c>
      <c r="AC17" s="16" t="s">
        <v>21</v>
      </c>
      <c r="AD17" s="15" t="s">
        <v>21</v>
      </c>
      <c r="AE17" s="13">
        <v>2212</v>
      </c>
      <c r="AF17" s="18">
        <f t="shared" si="11"/>
        <v>98.093126385809313</v>
      </c>
      <c r="AG17" s="7"/>
    </row>
    <row r="18" spans="1:33" ht="12" hidden="1" customHeight="1">
      <c r="A18" s="7"/>
      <c r="B18" s="45" t="s">
        <v>37</v>
      </c>
      <c r="C18" s="46">
        <v>34</v>
      </c>
      <c r="D18" s="13">
        <v>566</v>
      </c>
      <c r="E18" s="15">
        <f t="shared" si="6"/>
        <v>108.01526717557253</v>
      </c>
      <c r="F18" s="15">
        <f t="shared" si="7"/>
        <v>24.651567944250871</v>
      </c>
      <c r="G18" s="13" t="s">
        <v>21</v>
      </c>
      <c r="H18" s="13" t="s">
        <v>21</v>
      </c>
      <c r="I18" s="13">
        <v>1164</v>
      </c>
      <c r="J18" s="15">
        <f t="shared" si="8"/>
        <v>98.727735368956743</v>
      </c>
      <c r="K18" s="15">
        <f t="shared" si="1"/>
        <v>50.696864111498265</v>
      </c>
      <c r="L18" s="13">
        <v>246</v>
      </c>
      <c r="M18" s="15">
        <f t="shared" si="9"/>
        <v>85.714285714285708</v>
      </c>
      <c r="N18" s="15">
        <f t="shared" si="2"/>
        <v>10.714285714285714</v>
      </c>
      <c r="O18" s="16">
        <f t="shared" si="0"/>
        <v>320</v>
      </c>
      <c r="P18" s="15">
        <f t="shared" si="3"/>
        <v>96.676737160120851</v>
      </c>
      <c r="Q18" s="15">
        <f t="shared" si="4"/>
        <v>13.937282229965156</v>
      </c>
      <c r="R18" s="13">
        <v>2296</v>
      </c>
      <c r="S18" s="15">
        <f t="shared" si="5"/>
        <v>98.922878069797505</v>
      </c>
      <c r="T18" s="15">
        <v>100</v>
      </c>
      <c r="U18" s="17" t="s">
        <v>21</v>
      </c>
      <c r="V18" s="17" t="s">
        <v>21</v>
      </c>
      <c r="W18" s="17" t="s">
        <v>21</v>
      </c>
      <c r="X18" s="15" t="s">
        <v>21</v>
      </c>
      <c r="Y18" s="13">
        <v>1811</v>
      </c>
      <c r="Z18" s="15">
        <f t="shared" si="10"/>
        <v>95.668251452720554</v>
      </c>
      <c r="AA18" s="13" t="s">
        <v>21</v>
      </c>
      <c r="AB18" s="15" t="s">
        <v>21</v>
      </c>
      <c r="AC18" s="16" t="s">
        <v>21</v>
      </c>
      <c r="AD18" s="15" t="s">
        <v>21</v>
      </c>
      <c r="AE18" s="13">
        <v>2128</v>
      </c>
      <c r="AF18" s="18">
        <f t="shared" si="11"/>
        <v>96.202531645569621</v>
      </c>
      <c r="AG18" s="7"/>
    </row>
    <row r="19" spans="1:33" ht="12" hidden="1" customHeight="1">
      <c r="A19" s="7"/>
      <c r="B19" s="49" t="s">
        <v>39</v>
      </c>
      <c r="C19" s="50">
        <v>35</v>
      </c>
      <c r="D19" s="14">
        <v>579</v>
      </c>
      <c r="E19" s="21">
        <f t="shared" si="6"/>
        <v>102.29681978798585</v>
      </c>
      <c r="F19" s="21">
        <f t="shared" si="7"/>
        <v>24.764756201881951</v>
      </c>
      <c r="G19" s="14" t="s">
        <v>21</v>
      </c>
      <c r="H19" s="14" t="s">
        <v>21</v>
      </c>
      <c r="I19" s="14">
        <v>1186</v>
      </c>
      <c r="J19" s="21">
        <f t="shared" si="8"/>
        <v>101.89003436426117</v>
      </c>
      <c r="K19" s="21">
        <f t="shared" si="1"/>
        <v>50.727117194183059</v>
      </c>
      <c r="L19" s="14">
        <v>269</v>
      </c>
      <c r="M19" s="21">
        <f t="shared" si="9"/>
        <v>109.34959349593495</v>
      </c>
      <c r="N19" s="21">
        <f t="shared" si="2"/>
        <v>11.505560307955518</v>
      </c>
      <c r="O19" s="22">
        <f t="shared" si="0"/>
        <v>304</v>
      </c>
      <c r="P19" s="21">
        <f t="shared" si="3"/>
        <v>95</v>
      </c>
      <c r="Q19" s="21">
        <f t="shared" si="4"/>
        <v>13.00256629597947</v>
      </c>
      <c r="R19" s="14">
        <v>2338</v>
      </c>
      <c r="S19" s="21">
        <f t="shared" si="5"/>
        <v>101.82926829268293</v>
      </c>
      <c r="T19" s="21">
        <v>100</v>
      </c>
      <c r="U19" s="23" t="s">
        <v>21</v>
      </c>
      <c r="V19" s="23" t="s">
        <v>21</v>
      </c>
      <c r="W19" s="23" t="s">
        <v>21</v>
      </c>
      <c r="X19" s="21" t="s">
        <v>21</v>
      </c>
      <c r="Y19" s="14">
        <v>1838</v>
      </c>
      <c r="Z19" s="21">
        <f t="shared" si="10"/>
        <v>101.4908890115958</v>
      </c>
      <c r="AA19" s="14" t="s">
        <v>21</v>
      </c>
      <c r="AB19" s="21" t="s">
        <v>21</v>
      </c>
      <c r="AC19" s="22" t="s">
        <v>21</v>
      </c>
      <c r="AD19" s="21" t="s">
        <v>21</v>
      </c>
      <c r="AE19" s="14">
        <v>2147</v>
      </c>
      <c r="AF19" s="24">
        <f t="shared" si="11"/>
        <v>100.89285714285714</v>
      </c>
      <c r="AG19" s="7"/>
    </row>
    <row r="20" spans="1:33" ht="12" hidden="1" customHeight="1">
      <c r="A20" s="7"/>
      <c r="B20" s="45" t="s">
        <v>41</v>
      </c>
      <c r="C20" s="46">
        <v>36</v>
      </c>
      <c r="D20" s="13">
        <v>647</v>
      </c>
      <c r="E20" s="25">
        <f t="shared" si="6"/>
        <v>111.74438687392055</v>
      </c>
      <c r="F20" s="25">
        <f t="shared" si="7"/>
        <v>23.476052249637156</v>
      </c>
      <c r="G20" s="20" t="s">
        <v>21</v>
      </c>
      <c r="H20" s="20" t="s">
        <v>21</v>
      </c>
      <c r="I20" s="20">
        <v>1398</v>
      </c>
      <c r="J20" s="25">
        <f t="shared" si="8"/>
        <v>117.87521079258011</v>
      </c>
      <c r="K20" s="25">
        <f t="shared" si="1"/>
        <v>50.725689404934691</v>
      </c>
      <c r="L20" s="20">
        <v>339</v>
      </c>
      <c r="M20" s="25">
        <f t="shared" si="9"/>
        <v>126.02230483271374</v>
      </c>
      <c r="N20" s="25">
        <f t="shared" si="2"/>
        <v>12.300435413642962</v>
      </c>
      <c r="O20" s="19">
        <f t="shared" si="0"/>
        <v>372</v>
      </c>
      <c r="P20" s="25">
        <f t="shared" si="3"/>
        <v>122.36842105263158</v>
      </c>
      <c r="Q20" s="25">
        <f t="shared" si="4"/>
        <v>13.497822931785198</v>
      </c>
      <c r="R20" s="20">
        <v>2756</v>
      </c>
      <c r="S20" s="25">
        <f t="shared" si="5"/>
        <v>117.87852865697177</v>
      </c>
      <c r="T20" s="25">
        <v>100</v>
      </c>
      <c r="U20" s="26" t="s">
        <v>21</v>
      </c>
      <c r="V20" s="26" t="s">
        <v>21</v>
      </c>
      <c r="W20" s="26" t="s">
        <v>21</v>
      </c>
      <c r="X20" s="25" t="s">
        <v>21</v>
      </c>
      <c r="Y20" s="20">
        <v>2180</v>
      </c>
      <c r="Z20" s="25">
        <f t="shared" si="10"/>
        <v>118.60718171926005</v>
      </c>
      <c r="AA20" s="20" t="s">
        <v>21</v>
      </c>
      <c r="AB20" s="25" t="s">
        <v>21</v>
      </c>
      <c r="AC20" s="19" t="s">
        <v>21</v>
      </c>
      <c r="AD20" s="25" t="s">
        <v>21</v>
      </c>
      <c r="AE20" s="20">
        <v>2540</v>
      </c>
      <c r="AF20" s="27">
        <f t="shared" si="11"/>
        <v>118.30461108523522</v>
      </c>
      <c r="AG20" s="7"/>
    </row>
    <row r="21" spans="1:33" ht="12" hidden="1" customHeight="1">
      <c r="A21" s="7"/>
      <c r="B21" s="45" t="s">
        <v>43</v>
      </c>
      <c r="C21" s="46">
        <v>37</v>
      </c>
      <c r="D21" s="13">
        <v>652</v>
      </c>
      <c r="E21" s="15">
        <f t="shared" si="6"/>
        <v>100.77279752704791</v>
      </c>
      <c r="F21" s="15">
        <f t="shared" si="7"/>
        <v>22.805176635187127</v>
      </c>
      <c r="G21" s="13" t="s">
        <v>21</v>
      </c>
      <c r="H21" s="13" t="s">
        <v>21</v>
      </c>
      <c r="I21" s="13">
        <v>1444</v>
      </c>
      <c r="J21" s="15">
        <f t="shared" si="8"/>
        <v>103.29041487839771</v>
      </c>
      <c r="K21" s="15">
        <f t="shared" si="1"/>
        <v>50.507170339279469</v>
      </c>
      <c r="L21" s="13">
        <v>412</v>
      </c>
      <c r="M21" s="15">
        <f t="shared" si="9"/>
        <v>121.53392330383481</v>
      </c>
      <c r="N21" s="15">
        <f t="shared" si="2"/>
        <v>14.41063308849248</v>
      </c>
      <c r="O21" s="16">
        <f t="shared" si="0"/>
        <v>351</v>
      </c>
      <c r="P21" s="15">
        <f t="shared" si="3"/>
        <v>94.354838709677423</v>
      </c>
      <c r="Q21" s="15">
        <f t="shared" si="4"/>
        <v>12.277019937040922</v>
      </c>
      <c r="R21" s="13">
        <v>2859</v>
      </c>
      <c r="S21" s="15">
        <f t="shared" si="5"/>
        <v>103.73730043541364</v>
      </c>
      <c r="T21" s="15">
        <v>100</v>
      </c>
      <c r="U21" s="17" t="s">
        <v>21</v>
      </c>
      <c r="V21" s="17" t="s">
        <v>21</v>
      </c>
      <c r="W21" s="17" t="s">
        <v>21</v>
      </c>
      <c r="X21" s="15" t="s">
        <v>21</v>
      </c>
      <c r="Y21" s="13">
        <v>2166</v>
      </c>
      <c r="Z21" s="15">
        <f t="shared" si="10"/>
        <v>99.357798165137609</v>
      </c>
      <c r="AA21" s="13" t="s">
        <v>21</v>
      </c>
      <c r="AB21" s="15" t="s">
        <v>21</v>
      </c>
      <c r="AC21" s="16" t="s">
        <v>21</v>
      </c>
      <c r="AD21" s="15" t="s">
        <v>21</v>
      </c>
      <c r="AE21" s="13">
        <v>2515</v>
      </c>
      <c r="AF21" s="18">
        <f t="shared" si="11"/>
        <v>99.015748031496059</v>
      </c>
      <c r="AG21" s="7"/>
    </row>
    <row r="22" spans="1:33" ht="12" hidden="1" customHeight="1">
      <c r="A22" s="7"/>
      <c r="B22" s="45" t="s">
        <v>45</v>
      </c>
      <c r="C22" s="46">
        <v>38</v>
      </c>
      <c r="D22" s="13" t="s">
        <v>21</v>
      </c>
      <c r="E22" s="15" t="s">
        <v>21</v>
      </c>
      <c r="F22" s="15" t="s">
        <v>21</v>
      </c>
      <c r="G22" s="13" t="s">
        <v>21</v>
      </c>
      <c r="H22" s="13" t="s">
        <v>21</v>
      </c>
      <c r="I22" s="13" t="s">
        <v>21</v>
      </c>
      <c r="J22" s="15" t="s">
        <v>21</v>
      </c>
      <c r="K22" s="15" t="s">
        <v>21</v>
      </c>
      <c r="L22" s="13" t="s">
        <v>21</v>
      </c>
      <c r="M22" s="15" t="s">
        <v>21</v>
      </c>
      <c r="N22" s="15" t="s">
        <v>21</v>
      </c>
      <c r="O22" s="13" t="s">
        <v>117</v>
      </c>
      <c r="P22" s="15" t="s">
        <v>21</v>
      </c>
      <c r="Q22" s="15" t="s">
        <v>21</v>
      </c>
      <c r="R22" s="13" t="s">
        <v>21</v>
      </c>
      <c r="S22" s="15" t="s">
        <v>21</v>
      </c>
      <c r="T22" s="15" t="s">
        <v>21</v>
      </c>
      <c r="U22" s="17" t="s">
        <v>21</v>
      </c>
      <c r="V22" s="17" t="s">
        <v>21</v>
      </c>
      <c r="W22" s="17" t="s">
        <v>21</v>
      </c>
      <c r="X22" s="15" t="s">
        <v>21</v>
      </c>
      <c r="Y22" s="13" t="s">
        <v>21</v>
      </c>
      <c r="Z22" s="15" t="s">
        <v>21</v>
      </c>
      <c r="AA22" s="13" t="s">
        <v>21</v>
      </c>
      <c r="AB22" s="15" t="s">
        <v>21</v>
      </c>
      <c r="AC22" s="13" t="s">
        <v>21</v>
      </c>
      <c r="AD22" s="15" t="s">
        <v>21</v>
      </c>
      <c r="AE22" s="13" t="s">
        <v>21</v>
      </c>
      <c r="AF22" s="18" t="s">
        <v>21</v>
      </c>
      <c r="AG22" s="7"/>
    </row>
    <row r="23" spans="1:33" ht="12" hidden="1" customHeight="1">
      <c r="A23" s="7"/>
      <c r="B23" s="45" t="s">
        <v>46</v>
      </c>
      <c r="C23" s="46">
        <v>39</v>
      </c>
      <c r="D23" s="13">
        <v>772</v>
      </c>
      <c r="E23" s="15" t="s">
        <v>21</v>
      </c>
      <c r="F23" s="15">
        <f t="shared" si="7"/>
        <v>25.656364240611502</v>
      </c>
      <c r="G23" s="13" t="s">
        <v>21</v>
      </c>
      <c r="H23" s="13" t="s">
        <v>21</v>
      </c>
      <c r="I23" s="13">
        <v>1527</v>
      </c>
      <c r="J23" s="15" t="s">
        <v>21</v>
      </c>
      <c r="K23" s="15">
        <f t="shared" si="1"/>
        <v>50.747756729810568</v>
      </c>
      <c r="L23" s="13">
        <v>303</v>
      </c>
      <c r="M23" s="15" t="s">
        <v>21</v>
      </c>
      <c r="N23" s="15">
        <f t="shared" si="2"/>
        <v>10.069790628115653</v>
      </c>
      <c r="O23" s="16">
        <f t="shared" ref="O23:O54" si="12">R23-D23-I23-L23</f>
        <v>407</v>
      </c>
      <c r="P23" s="15" t="s">
        <v>21</v>
      </c>
      <c r="Q23" s="15">
        <f t="shared" si="4"/>
        <v>13.52608840146228</v>
      </c>
      <c r="R23" s="13">
        <v>3009</v>
      </c>
      <c r="S23" s="15" t="s">
        <v>21</v>
      </c>
      <c r="T23" s="15">
        <v>100</v>
      </c>
      <c r="U23" s="17" t="s">
        <v>21</v>
      </c>
      <c r="V23" s="17" t="s">
        <v>21</v>
      </c>
      <c r="W23" s="17" t="s">
        <v>21</v>
      </c>
      <c r="X23" s="15" t="s">
        <v>21</v>
      </c>
      <c r="Y23" s="13">
        <v>2469</v>
      </c>
      <c r="Z23" s="15" t="s">
        <v>21</v>
      </c>
      <c r="AA23" s="13" t="s">
        <v>21</v>
      </c>
      <c r="AB23" s="15" t="s">
        <v>21</v>
      </c>
      <c r="AC23" s="16" t="s">
        <v>21</v>
      </c>
      <c r="AD23" s="15" t="s">
        <v>21</v>
      </c>
      <c r="AE23" s="13">
        <v>2828</v>
      </c>
      <c r="AF23" s="18" t="s">
        <v>21</v>
      </c>
      <c r="AG23" s="7"/>
    </row>
    <row r="24" spans="1:33" ht="12" hidden="1" customHeight="1">
      <c r="A24" s="7"/>
      <c r="B24" s="45" t="s">
        <v>48</v>
      </c>
      <c r="C24" s="46">
        <v>40</v>
      </c>
      <c r="D24" s="13">
        <v>782</v>
      </c>
      <c r="E24" s="21">
        <f t="shared" si="6"/>
        <v>101.29533678756476</v>
      </c>
      <c r="F24" s="21">
        <f t="shared" si="7"/>
        <v>25.563909774436087</v>
      </c>
      <c r="G24" s="14">
        <v>698</v>
      </c>
      <c r="H24" s="14">
        <v>861</v>
      </c>
      <c r="I24" s="14">
        <v>1559</v>
      </c>
      <c r="J24" s="21">
        <f t="shared" si="8"/>
        <v>102.09561231172233</v>
      </c>
      <c r="K24" s="21">
        <f t="shared" si="1"/>
        <v>50.964367440339977</v>
      </c>
      <c r="L24" s="14">
        <v>273</v>
      </c>
      <c r="M24" s="21">
        <f t="shared" si="9"/>
        <v>90.099009900990097</v>
      </c>
      <c r="N24" s="21">
        <f t="shared" si="2"/>
        <v>8.9244851258581246</v>
      </c>
      <c r="O24" s="22">
        <f t="shared" si="12"/>
        <v>445</v>
      </c>
      <c r="P24" s="21">
        <f t="shared" ref="P24:P64" si="13">O24/O23*100</f>
        <v>109.33660933660934</v>
      </c>
      <c r="Q24" s="21">
        <f t="shared" si="4"/>
        <v>14.547237659365805</v>
      </c>
      <c r="R24" s="14">
        <v>3059</v>
      </c>
      <c r="S24" s="21">
        <f t="shared" ref="S24:S64" si="14">R24/R23*100</f>
        <v>101.66168162180126</v>
      </c>
      <c r="T24" s="21">
        <v>100</v>
      </c>
      <c r="U24" s="23">
        <v>360</v>
      </c>
      <c r="V24" s="23">
        <f t="shared" ref="V24:V55" si="15">W24-U24</f>
        <v>143</v>
      </c>
      <c r="W24" s="23">
        <v>503</v>
      </c>
      <c r="X24" s="21" t="s">
        <v>21</v>
      </c>
      <c r="Y24" s="14">
        <v>2556</v>
      </c>
      <c r="Z24" s="21">
        <f t="shared" si="10"/>
        <v>103.52369380315918</v>
      </c>
      <c r="AA24" s="14">
        <v>129</v>
      </c>
      <c r="AB24" s="21" t="s">
        <v>21</v>
      </c>
      <c r="AC24" s="22">
        <v>228</v>
      </c>
      <c r="AD24" s="21" t="s">
        <v>21</v>
      </c>
      <c r="AE24" s="14">
        <v>2913</v>
      </c>
      <c r="AF24" s="24">
        <f t="shared" si="11"/>
        <v>103.00565770862799</v>
      </c>
      <c r="AG24" s="7"/>
    </row>
    <row r="25" spans="1:33" ht="12" hidden="1" customHeight="1">
      <c r="A25" s="7"/>
      <c r="B25" s="47" t="s">
        <v>50</v>
      </c>
      <c r="C25" s="48">
        <v>41</v>
      </c>
      <c r="D25" s="20">
        <v>759</v>
      </c>
      <c r="E25" s="25">
        <f t="shared" si="6"/>
        <v>97.058823529411768</v>
      </c>
      <c r="F25" s="25">
        <f t="shared" si="7"/>
        <v>24.373795761078998</v>
      </c>
      <c r="G25" s="20">
        <v>753</v>
      </c>
      <c r="H25" s="20">
        <v>883</v>
      </c>
      <c r="I25" s="20">
        <v>1636</v>
      </c>
      <c r="J25" s="25">
        <f t="shared" si="8"/>
        <v>104.93906350224502</v>
      </c>
      <c r="K25" s="25">
        <f t="shared" si="1"/>
        <v>52.536929993577395</v>
      </c>
      <c r="L25" s="20">
        <v>265</v>
      </c>
      <c r="M25" s="25">
        <f t="shared" si="9"/>
        <v>97.069597069597066</v>
      </c>
      <c r="N25" s="25">
        <f t="shared" si="2"/>
        <v>8.5099550417469505</v>
      </c>
      <c r="O25" s="19">
        <f t="shared" si="12"/>
        <v>454</v>
      </c>
      <c r="P25" s="25">
        <f t="shared" si="13"/>
        <v>102.02247191011236</v>
      </c>
      <c r="Q25" s="25">
        <f t="shared" si="4"/>
        <v>14.579319203596661</v>
      </c>
      <c r="R25" s="20">
        <v>3114</v>
      </c>
      <c r="S25" s="25">
        <f t="shared" si="14"/>
        <v>101.79797319385419</v>
      </c>
      <c r="T25" s="25">
        <v>100</v>
      </c>
      <c r="U25" s="26">
        <v>451</v>
      </c>
      <c r="V25" s="26">
        <f t="shared" si="15"/>
        <v>137</v>
      </c>
      <c r="W25" s="26">
        <v>588</v>
      </c>
      <c r="X25" s="25">
        <f t="shared" ref="X25:X71" si="16">W25/W24*100</f>
        <v>116.8986083499006</v>
      </c>
      <c r="Y25" s="19">
        <v>2526</v>
      </c>
      <c r="Z25" s="25">
        <f t="shared" si="10"/>
        <v>98.826291079812208</v>
      </c>
      <c r="AA25" s="19">
        <v>123</v>
      </c>
      <c r="AB25" s="25">
        <f t="shared" ref="AB25:AD63" si="17">AA25/AA24*100</f>
        <v>95.348837209302332</v>
      </c>
      <c r="AC25" s="19">
        <v>229</v>
      </c>
      <c r="AD25" s="25">
        <f t="shared" ref="AD25:AD62" si="18">AC25/AC24*100</f>
        <v>100.43859649122805</v>
      </c>
      <c r="AE25" s="19">
        <v>2878</v>
      </c>
      <c r="AF25" s="27">
        <f t="shared" si="11"/>
        <v>98.798489529694479</v>
      </c>
      <c r="AG25" s="7"/>
    </row>
    <row r="26" spans="1:33" ht="12" hidden="1" customHeight="1">
      <c r="A26" s="7"/>
      <c r="B26" s="45" t="s">
        <v>52</v>
      </c>
      <c r="C26" s="46">
        <v>42</v>
      </c>
      <c r="D26" s="13">
        <v>775</v>
      </c>
      <c r="E26" s="15">
        <f t="shared" si="6"/>
        <v>102.10803689064558</v>
      </c>
      <c r="F26" s="15">
        <f t="shared" si="7"/>
        <v>23.203592814371259</v>
      </c>
      <c r="G26" s="13">
        <v>853</v>
      </c>
      <c r="H26" s="13">
        <v>896</v>
      </c>
      <c r="I26" s="13">
        <v>1749</v>
      </c>
      <c r="J26" s="15">
        <f t="shared" si="8"/>
        <v>106.90709046454768</v>
      </c>
      <c r="K26" s="15">
        <f t="shared" si="1"/>
        <v>52.365269461077844</v>
      </c>
      <c r="L26" s="13">
        <v>332</v>
      </c>
      <c r="M26" s="15">
        <f t="shared" si="9"/>
        <v>125.28301886792453</v>
      </c>
      <c r="N26" s="15">
        <f t="shared" si="2"/>
        <v>9.9401197604790426</v>
      </c>
      <c r="O26" s="16">
        <f t="shared" si="12"/>
        <v>484</v>
      </c>
      <c r="P26" s="15">
        <f t="shared" si="13"/>
        <v>106.6079295154185</v>
      </c>
      <c r="Q26" s="15">
        <f t="shared" si="4"/>
        <v>14.491017964071856</v>
      </c>
      <c r="R26" s="13">
        <v>3340</v>
      </c>
      <c r="S26" s="15">
        <f t="shared" si="14"/>
        <v>107.25754656390494</v>
      </c>
      <c r="T26" s="15">
        <v>100</v>
      </c>
      <c r="U26" s="17">
        <v>502</v>
      </c>
      <c r="V26" s="17">
        <f t="shared" si="15"/>
        <v>143</v>
      </c>
      <c r="W26" s="17">
        <v>645</v>
      </c>
      <c r="X26" s="15">
        <f t="shared" si="16"/>
        <v>109.69387755102041</v>
      </c>
      <c r="Y26" s="16">
        <v>2695</v>
      </c>
      <c r="Z26" s="15">
        <f t="shared" si="10"/>
        <v>106.6904196357878</v>
      </c>
      <c r="AA26" s="16">
        <v>126</v>
      </c>
      <c r="AB26" s="15">
        <f t="shared" si="17"/>
        <v>102.4390243902439</v>
      </c>
      <c r="AC26" s="16">
        <v>269</v>
      </c>
      <c r="AD26" s="15">
        <f t="shared" si="18"/>
        <v>117.46724890829694</v>
      </c>
      <c r="AE26" s="16">
        <v>3090</v>
      </c>
      <c r="AF26" s="18">
        <f t="shared" si="11"/>
        <v>107.36622654621264</v>
      </c>
      <c r="AG26" s="7"/>
    </row>
    <row r="27" spans="1:33" ht="12" hidden="1" customHeight="1">
      <c r="A27" s="7"/>
      <c r="B27" s="45" t="s">
        <v>54</v>
      </c>
      <c r="C27" s="46">
        <v>43</v>
      </c>
      <c r="D27" s="13">
        <v>774</v>
      </c>
      <c r="E27" s="15">
        <f t="shared" si="6"/>
        <v>99.870967741935473</v>
      </c>
      <c r="F27" s="15">
        <f t="shared" si="7"/>
        <v>22.486926205694363</v>
      </c>
      <c r="G27" s="13">
        <v>801</v>
      </c>
      <c r="H27" s="13">
        <v>940</v>
      </c>
      <c r="I27" s="13">
        <v>801</v>
      </c>
      <c r="J27" s="15">
        <f t="shared" si="8"/>
        <v>45.797598627787309</v>
      </c>
      <c r="K27" s="15">
        <f t="shared" si="1"/>
        <v>23.271353864032541</v>
      </c>
      <c r="L27" s="13">
        <v>398</v>
      </c>
      <c r="M27" s="15">
        <f t="shared" si="9"/>
        <v>119.87951807228916</v>
      </c>
      <c r="N27" s="15">
        <f t="shared" si="2"/>
        <v>11.563044741429401</v>
      </c>
      <c r="O27" s="13">
        <f t="shared" si="12"/>
        <v>1469</v>
      </c>
      <c r="P27" s="15">
        <f t="shared" si="13"/>
        <v>303.51239669421489</v>
      </c>
      <c r="Q27" s="15">
        <f t="shared" si="4"/>
        <v>42.678675188843698</v>
      </c>
      <c r="R27" s="13">
        <v>3442</v>
      </c>
      <c r="S27" s="15">
        <f t="shared" si="14"/>
        <v>103.05389221556887</v>
      </c>
      <c r="T27" s="15">
        <v>100</v>
      </c>
      <c r="U27" s="17">
        <v>564</v>
      </c>
      <c r="V27" s="17">
        <f t="shared" si="15"/>
        <v>125</v>
      </c>
      <c r="W27" s="17">
        <v>689</v>
      </c>
      <c r="X27" s="15">
        <f t="shared" si="16"/>
        <v>106.82170542635659</v>
      </c>
      <c r="Y27" s="16">
        <v>2753</v>
      </c>
      <c r="Z27" s="15">
        <f t="shared" si="10"/>
        <v>102.15213358070501</v>
      </c>
      <c r="AA27" s="16">
        <v>227</v>
      </c>
      <c r="AB27" s="15">
        <f t="shared" si="17"/>
        <v>180.15873015873015</v>
      </c>
      <c r="AC27" s="16">
        <v>314</v>
      </c>
      <c r="AD27" s="15">
        <f t="shared" si="18"/>
        <v>116.72862453531599</v>
      </c>
      <c r="AE27" s="16">
        <v>3294</v>
      </c>
      <c r="AF27" s="18">
        <f t="shared" si="11"/>
        <v>106.60194174757282</v>
      </c>
      <c r="AG27" s="7"/>
    </row>
    <row r="28" spans="1:33" ht="12" hidden="1" customHeight="1">
      <c r="A28" s="7"/>
      <c r="B28" s="45" t="s">
        <v>56</v>
      </c>
      <c r="C28" s="46">
        <v>44</v>
      </c>
      <c r="D28" s="13">
        <v>743</v>
      </c>
      <c r="E28" s="15">
        <f t="shared" si="6"/>
        <v>95.99483204134367</v>
      </c>
      <c r="F28" s="15">
        <f t="shared" si="7"/>
        <v>21.119954519613419</v>
      </c>
      <c r="G28" s="13">
        <v>834</v>
      </c>
      <c r="H28" s="13">
        <v>1020</v>
      </c>
      <c r="I28" s="13">
        <v>834</v>
      </c>
      <c r="J28" s="15">
        <f t="shared" si="8"/>
        <v>104.11985018726593</v>
      </c>
      <c r="K28" s="15">
        <f t="shared" si="1"/>
        <v>23.706651506537806</v>
      </c>
      <c r="L28" s="13">
        <v>407</v>
      </c>
      <c r="M28" s="15">
        <f t="shared" si="9"/>
        <v>102.26130653266333</v>
      </c>
      <c r="N28" s="15">
        <f t="shared" si="2"/>
        <v>11.569073337123365</v>
      </c>
      <c r="O28" s="13">
        <f t="shared" si="12"/>
        <v>1534</v>
      </c>
      <c r="P28" s="15">
        <f t="shared" si="13"/>
        <v>104.42477876106196</v>
      </c>
      <c r="Q28" s="15">
        <f t="shared" si="4"/>
        <v>43.604320636725411</v>
      </c>
      <c r="R28" s="13">
        <v>3518</v>
      </c>
      <c r="S28" s="15">
        <f t="shared" si="14"/>
        <v>102.20801859384079</v>
      </c>
      <c r="T28" s="15">
        <v>100</v>
      </c>
      <c r="U28" s="17">
        <v>551</v>
      </c>
      <c r="V28" s="17">
        <f t="shared" si="15"/>
        <v>132</v>
      </c>
      <c r="W28" s="17">
        <v>683</v>
      </c>
      <c r="X28" s="15">
        <f t="shared" si="16"/>
        <v>99.129172714078379</v>
      </c>
      <c r="Y28" s="16">
        <v>2835</v>
      </c>
      <c r="Z28" s="15">
        <f t="shared" si="10"/>
        <v>102.97856883399928</v>
      </c>
      <c r="AA28" s="16">
        <v>215</v>
      </c>
      <c r="AB28" s="15">
        <f t="shared" si="17"/>
        <v>94.713656387665196</v>
      </c>
      <c r="AC28" s="16">
        <v>315</v>
      </c>
      <c r="AD28" s="15">
        <f t="shared" si="18"/>
        <v>100.31847133757962</v>
      </c>
      <c r="AE28" s="16">
        <v>3365</v>
      </c>
      <c r="AF28" s="18">
        <f t="shared" si="11"/>
        <v>102.15543412264725</v>
      </c>
      <c r="AG28" s="7"/>
    </row>
    <row r="29" spans="1:33" ht="12" hidden="1" customHeight="1">
      <c r="A29" s="7"/>
      <c r="B29" s="49" t="s">
        <v>57</v>
      </c>
      <c r="C29" s="50">
        <v>45</v>
      </c>
      <c r="D29" s="14">
        <v>750</v>
      </c>
      <c r="E29" s="21">
        <f t="shared" si="6"/>
        <v>100.9421265141319</v>
      </c>
      <c r="F29" s="21">
        <f t="shared" si="7"/>
        <v>20.604395604395602</v>
      </c>
      <c r="G29" s="14">
        <v>901</v>
      </c>
      <c r="H29" s="14">
        <v>1070</v>
      </c>
      <c r="I29" s="14">
        <v>901</v>
      </c>
      <c r="J29" s="21">
        <f t="shared" si="8"/>
        <v>108.03357314148681</v>
      </c>
      <c r="K29" s="21">
        <f t="shared" si="1"/>
        <v>24.752747252747255</v>
      </c>
      <c r="L29" s="14">
        <v>392</v>
      </c>
      <c r="M29" s="21">
        <f t="shared" si="9"/>
        <v>96.31449631449631</v>
      </c>
      <c r="N29" s="21">
        <f t="shared" si="2"/>
        <v>10.76923076923077</v>
      </c>
      <c r="O29" s="14">
        <f t="shared" si="12"/>
        <v>1597</v>
      </c>
      <c r="P29" s="21">
        <f t="shared" si="13"/>
        <v>104.10691003911343</v>
      </c>
      <c r="Q29" s="21">
        <f t="shared" si="4"/>
        <v>43.873626373626372</v>
      </c>
      <c r="R29" s="14">
        <v>3640</v>
      </c>
      <c r="S29" s="21">
        <f t="shared" si="14"/>
        <v>103.46787947697555</v>
      </c>
      <c r="T29" s="21">
        <v>100</v>
      </c>
      <c r="U29" s="23">
        <v>498</v>
      </c>
      <c r="V29" s="23">
        <f t="shared" si="15"/>
        <v>142</v>
      </c>
      <c r="W29" s="23">
        <v>640</v>
      </c>
      <c r="X29" s="21">
        <f t="shared" si="16"/>
        <v>93.704245973645683</v>
      </c>
      <c r="Y29" s="22">
        <v>3000</v>
      </c>
      <c r="Z29" s="21">
        <f t="shared" si="10"/>
        <v>105.82010582010581</v>
      </c>
      <c r="AA29" s="22">
        <v>235</v>
      </c>
      <c r="AB29" s="21">
        <f t="shared" si="17"/>
        <v>109.30232558139534</v>
      </c>
      <c r="AC29" s="22">
        <v>297</v>
      </c>
      <c r="AD29" s="21">
        <f t="shared" si="18"/>
        <v>94.285714285714278</v>
      </c>
      <c r="AE29" s="22">
        <v>3532</v>
      </c>
      <c r="AF29" s="24">
        <f t="shared" si="11"/>
        <v>104.96285289747401</v>
      </c>
      <c r="AG29" s="7"/>
    </row>
    <row r="30" spans="1:33" ht="12" hidden="1" customHeight="1">
      <c r="A30" s="7"/>
      <c r="B30" s="45" t="s">
        <v>58</v>
      </c>
      <c r="C30" s="46">
        <v>46</v>
      </c>
      <c r="D30" s="13">
        <v>791</v>
      </c>
      <c r="E30" s="25">
        <f t="shared" si="6"/>
        <v>105.46666666666667</v>
      </c>
      <c r="F30" s="25">
        <f t="shared" si="7"/>
        <v>21.059637912673058</v>
      </c>
      <c r="G30" s="20">
        <v>916</v>
      </c>
      <c r="H30" s="20">
        <v>1136</v>
      </c>
      <c r="I30" s="20">
        <v>2052</v>
      </c>
      <c r="J30" s="25">
        <f t="shared" si="8"/>
        <v>227.74694783573807</v>
      </c>
      <c r="K30" s="25">
        <f t="shared" si="1"/>
        <v>54.632587859424916</v>
      </c>
      <c r="L30" s="20">
        <v>377</v>
      </c>
      <c r="M30" s="25">
        <f t="shared" si="9"/>
        <v>96.173469387755105</v>
      </c>
      <c r="N30" s="25">
        <f t="shared" si="2"/>
        <v>10.037273695420661</v>
      </c>
      <c r="O30" s="20">
        <f t="shared" si="12"/>
        <v>536</v>
      </c>
      <c r="P30" s="25">
        <f t="shared" si="13"/>
        <v>33.562930494677524</v>
      </c>
      <c r="Q30" s="25">
        <f t="shared" si="4"/>
        <v>14.270500532481364</v>
      </c>
      <c r="R30" s="20">
        <v>3756</v>
      </c>
      <c r="S30" s="25">
        <f t="shared" si="14"/>
        <v>103.1868131868132</v>
      </c>
      <c r="T30" s="25">
        <v>100</v>
      </c>
      <c r="U30" s="26">
        <v>449</v>
      </c>
      <c r="V30" s="26">
        <f t="shared" si="15"/>
        <v>147</v>
      </c>
      <c r="W30" s="26">
        <v>596</v>
      </c>
      <c r="X30" s="25">
        <f t="shared" si="16"/>
        <v>93.125</v>
      </c>
      <c r="Y30" s="20">
        <v>3160</v>
      </c>
      <c r="Z30" s="25">
        <f t="shared" si="10"/>
        <v>105.33333333333333</v>
      </c>
      <c r="AA30" s="20">
        <v>263</v>
      </c>
      <c r="AB30" s="25">
        <f t="shared" si="17"/>
        <v>111.91489361702128</v>
      </c>
      <c r="AC30" s="19">
        <v>317</v>
      </c>
      <c r="AD30" s="25">
        <f t="shared" si="18"/>
        <v>106.73400673400673</v>
      </c>
      <c r="AE30" s="20">
        <v>3740</v>
      </c>
      <c r="AF30" s="27">
        <f t="shared" si="11"/>
        <v>105.8890147225368</v>
      </c>
      <c r="AG30" s="7"/>
    </row>
    <row r="31" spans="1:33" ht="12" hidden="1" customHeight="1">
      <c r="A31" s="7"/>
      <c r="B31" s="45" t="s">
        <v>59</v>
      </c>
      <c r="C31" s="46">
        <v>47</v>
      </c>
      <c r="D31" s="13">
        <v>769</v>
      </c>
      <c r="E31" s="15">
        <f t="shared" si="6"/>
        <v>97.218710493046785</v>
      </c>
      <c r="F31" s="15">
        <f t="shared" si="7"/>
        <v>20.463012240553486</v>
      </c>
      <c r="G31" s="13">
        <v>928</v>
      </c>
      <c r="H31" s="13">
        <v>1116</v>
      </c>
      <c r="I31" s="13">
        <v>2044</v>
      </c>
      <c r="J31" s="15">
        <f t="shared" si="8"/>
        <v>99.610136452241719</v>
      </c>
      <c r="K31" s="15">
        <f t="shared" si="1"/>
        <v>54.390633315593398</v>
      </c>
      <c r="L31" s="13">
        <v>378</v>
      </c>
      <c r="M31" s="15">
        <f t="shared" si="9"/>
        <v>100.26525198938991</v>
      </c>
      <c r="N31" s="15">
        <f t="shared" si="2"/>
        <v>10.058541777541246</v>
      </c>
      <c r="O31" s="13">
        <f t="shared" si="12"/>
        <v>567</v>
      </c>
      <c r="P31" s="15">
        <f t="shared" si="13"/>
        <v>105.78358208955223</v>
      </c>
      <c r="Q31" s="15">
        <f t="shared" si="4"/>
        <v>15.087812666311867</v>
      </c>
      <c r="R31" s="13">
        <v>3758</v>
      </c>
      <c r="S31" s="15">
        <f t="shared" si="14"/>
        <v>100.05324813631522</v>
      </c>
      <c r="T31" s="15">
        <v>100</v>
      </c>
      <c r="U31" s="17">
        <v>454</v>
      </c>
      <c r="V31" s="17">
        <f t="shared" si="15"/>
        <v>154</v>
      </c>
      <c r="W31" s="17">
        <v>608</v>
      </c>
      <c r="X31" s="15">
        <f t="shared" si="16"/>
        <v>102.01342281879195</v>
      </c>
      <c r="Y31" s="13">
        <v>3150</v>
      </c>
      <c r="Z31" s="15">
        <f t="shared" si="10"/>
        <v>99.683544303797461</v>
      </c>
      <c r="AA31" s="13">
        <v>269</v>
      </c>
      <c r="AB31" s="15">
        <f t="shared" si="17"/>
        <v>102.28136882129277</v>
      </c>
      <c r="AC31" s="16">
        <v>313</v>
      </c>
      <c r="AD31" s="15">
        <f t="shared" si="18"/>
        <v>98.738170347003148</v>
      </c>
      <c r="AE31" s="13">
        <v>3732</v>
      </c>
      <c r="AF31" s="18">
        <f t="shared" si="11"/>
        <v>99.786096256684488</v>
      </c>
      <c r="AG31" s="7"/>
    </row>
    <row r="32" spans="1:33" ht="12" hidden="1" customHeight="1">
      <c r="A32" s="7"/>
      <c r="B32" s="45" t="s">
        <v>60</v>
      </c>
      <c r="C32" s="46">
        <v>48</v>
      </c>
      <c r="D32" s="13">
        <v>817</v>
      </c>
      <c r="E32" s="15">
        <f t="shared" si="6"/>
        <v>106.24187256176853</v>
      </c>
      <c r="F32" s="15">
        <f t="shared" si="7"/>
        <v>19.81086323957323</v>
      </c>
      <c r="G32" s="13">
        <v>1028</v>
      </c>
      <c r="H32" s="13">
        <v>1264</v>
      </c>
      <c r="I32" s="13">
        <v>2292</v>
      </c>
      <c r="J32" s="15">
        <f t="shared" si="8"/>
        <v>112.13307240704502</v>
      </c>
      <c r="K32" s="15">
        <f t="shared" si="1"/>
        <v>55.577109602327837</v>
      </c>
      <c r="L32" s="13">
        <v>391</v>
      </c>
      <c r="M32" s="15">
        <f t="shared" si="9"/>
        <v>103.43915343915344</v>
      </c>
      <c r="N32" s="15">
        <f t="shared" si="2"/>
        <v>9.4810863239573226</v>
      </c>
      <c r="O32" s="13">
        <f t="shared" si="12"/>
        <v>624</v>
      </c>
      <c r="P32" s="15">
        <f t="shared" si="13"/>
        <v>110.05291005291005</v>
      </c>
      <c r="Q32" s="15">
        <f t="shared" si="4"/>
        <v>15.13094083414161</v>
      </c>
      <c r="R32" s="13">
        <v>4124</v>
      </c>
      <c r="S32" s="15">
        <f t="shared" si="14"/>
        <v>109.73922299095264</v>
      </c>
      <c r="T32" s="15">
        <v>100</v>
      </c>
      <c r="U32" s="17">
        <v>1094</v>
      </c>
      <c r="V32" s="17">
        <f t="shared" si="15"/>
        <v>169</v>
      </c>
      <c r="W32" s="17">
        <v>1263</v>
      </c>
      <c r="X32" s="15">
        <f t="shared" si="16"/>
        <v>207.73026315789474</v>
      </c>
      <c r="Y32" s="13">
        <v>2861</v>
      </c>
      <c r="Z32" s="15">
        <f t="shared" si="10"/>
        <v>90.825396825396822</v>
      </c>
      <c r="AA32" s="13">
        <v>307</v>
      </c>
      <c r="AB32" s="15">
        <f t="shared" si="17"/>
        <v>114.12639405204462</v>
      </c>
      <c r="AC32" s="16">
        <v>332</v>
      </c>
      <c r="AD32" s="15">
        <f t="shared" si="18"/>
        <v>106.0702875399361</v>
      </c>
      <c r="AE32" s="13">
        <v>3500</v>
      </c>
      <c r="AF32" s="18">
        <f t="shared" si="11"/>
        <v>93.783494105037519</v>
      </c>
      <c r="AG32" s="7"/>
    </row>
    <row r="33" spans="1:33" ht="12" hidden="1" customHeight="1">
      <c r="A33" s="7"/>
      <c r="B33" s="45" t="s">
        <v>61</v>
      </c>
      <c r="C33" s="46">
        <v>49</v>
      </c>
      <c r="D33" s="13">
        <v>1212</v>
      </c>
      <c r="E33" s="15">
        <f t="shared" si="6"/>
        <v>148.34761321909426</v>
      </c>
      <c r="F33" s="15">
        <f t="shared" si="7"/>
        <v>23.348102485070314</v>
      </c>
      <c r="G33" s="13">
        <v>1393</v>
      </c>
      <c r="H33" s="13">
        <v>1397</v>
      </c>
      <c r="I33" s="13">
        <v>2790</v>
      </c>
      <c r="J33" s="15">
        <f t="shared" si="8"/>
        <v>121.72774869109948</v>
      </c>
      <c r="K33" s="15">
        <f t="shared" si="1"/>
        <v>53.746869581968795</v>
      </c>
      <c r="L33" s="13">
        <v>439</v>
      </c>
      <c r="M33" s="15">
        <f t="shared" si="9"/>
        <v>112.27621483375958</v>
      </c>
      <c r="N33" s="15">
        <f t="shared" si="2"/>
        <v>8.4569447120015404</v>
      </c>
      <c r="O33" s="13">
        <f t="shared" si="12"/>
        <v>750</v>
      </c>
      <c r="P33" s="15">
        <f t="shared" si="13"/>
        <v>120.19230769230769</v>
      </c>
      <c r="Q33" s="15">
        <f t="shared" si="4"/>
        <v>14.448083220959354</v>
      </c>
      <c r="R33" s="13">
        <v>5191</v>
      </c>
      <c r="S33" s="15">
        <f t="shared" si="14"/>
        <v>125.8729388942774</v>
      </c>
      <c r="T33" s="15">
        <v>100</v>
      </c>
      <c r="U33" s="17">
        <v>888</v>
      </c>
      <c r="V33" s="17">
        <f t="shared" si="15"/>
        <v>236</v>
      </c>
      <c r="W33" s="17">
        <v>1124</v>
      </c>
      <c r="X33" s="15">
        <f t="shared" si="16"/>
        <v>88.9944576405384</v>
      </c>
      <c r="Y33" s="13">
        <v>4067</v>
      </c>
      <c r="Z33" s="15">
        <f t="shared" si="10"/>
        <v>142.15309332401259</v>
      </c>
      <c r="AA33" s="13">
        <v>399</v>
      </c>
      <c r="AB33" s="15">
        <f t="shared" si="17"/>
        <v>129.9674267100977</v>
      </c>
      <c r="AC33" s="16">
        <v>420</v>
      </c>
      <c r="AD33" s="15">
        <f t="shared" si="18"/>
        <v>126.50602409638554</v>
      </c>
      <c r="AE33" s="13">
        <v>4886</v>
      </c>
      <c r="AF33" s="18">
        <f t="shared" si="11"/>
        <v>139.6</v>
      </c>
      <c r="AG33" s="7"/>
    </row>
    <row r="34" spans="1:33" ht="12" hidden="1" customHeight="1">
      <c r="A34" s="7"/>
      <c r="B34" s="45" t="s">
        <v>62</v>
      </c>
      <c r="C34" s="46">
        <v>50</v>
      </c>
      <c r="D34" s="13">
        <v>1513</v>
      </c>
      <c r="E34" s="21">
        <f t="shared" si="6"/>
        <v>124.83498349834983</v>
      </c>
      <c r="F34" s="21">
        <f t="shared" si="7"/>
        <v>23.212641914697759</v>
      </c>
      <c r="G34" s="14">
        <v>1707</v>
      </c>
      <c r="H34" s="14">
        <v>1820</v>
      </c>
      <c r="I34" s="14">
        <v>3527</v>
      </c>
      <c r="J34" s="21">
        <f t="shared" si="8"/>
        <v>126.41577060931898</v>
      </c>
      <c r="K34" s="21">
        <f t="shared" si="1"/>
        <v>54.111690702669534</v>
      </c>
      <c r="L34" s="14">
        <v>538</v>
      </c>
      <c r="M34" s="21">
        <f t="shared" si="9"/>
        <v>122.55125284738043</v>
      </c>
      <c r="N34" s="21">
        <f t="shared" si="2"/>
        <v>8.2540656643142079</v>
      </c>
      <c r="O34" s="14">
        <f t="shared" si="12"/>
        <v>940</v>
      </c>
      <c r="P34" s="21">
        <f t="shared" si="13"/>
        <v>125.33333333333334</v>
      </c>
      <c r="Q34" s="21">
        <f t="shared" si="4"/>
        <v>14.421601718318502</v>
      </c>
      <c r="R34" s="14">
        <v>6518</v>
      </c>
      <c r="S34" s="21">
        <f t="shared" si="14"/>
        <v>125.56347524561741</v>
      </c>
      <c r="T34" s="21">
        <v>100</v>
      </c>
      <c r="U34" s="23">
        <v>584</v>
      </c>
      <c r="V34" s="23">
        <f t="shared" si="15"/>
        <v>297</v>
      </c>
      <c r="W34" s="23">
        <v>881</v>
      </c>
      <c r="X34" s="21">
        <f t="shared" si="16"/>
        <v>78.380782918149464</v>
      </c>
      <c r="Y34" s="14">
        <v>5637</v>
      </c>
      <c r="Z34" s="21">
        <f t="shared" si="10"/>
        <v>138.60339316449469</v>
      </c>
      <c r="AA34" s="14">
        <v>493</v>
      </c>
      <c r="AB34" s="21">
        <f t="shared" si="17"/>
        <v>123.55889724310778</v>
      </c>
      <c r="AC34" s="22">
        <v>421</v>
      </c>
      <c r="AD34" s="21">
        <f t="shared" si="18"/>
        <v>100.23809523809524</v>
      </c>
      <c r="AE34" s="14">
        <v>6551</v>
      </c>
      <c r="AF34" s="24">
        <f t="shared" si="11"/>
        <v>134.0769545640606</v>
      </c>
      <c r="AG34" s="7"/>
    </row>
    <row r="35" spans="1:33" ht="12" hidden="1" customHeight="1">
      <c r="A35" s="7"/>
      <c r="B35" s="47" t="s">
        <v>63</v>
      </c>
      <c r="C35" s="48">
        <v>51</v>
      </c>
      <c r="D35" s="20">
        <v>1977</v>
      </c>
      <c r="E35" s="25">
        <f t="shared" si="6"/>
        <v>130.66754791804362</v>
      </c>
      <c r="F35" s="25">
        <f t="shared" si="7"/>
        <v>26.565439398011286</v>
      </c>
      <c r="G35" s="20">
        <v>1724</v>
      </c>
      <c r="H35" s="20">
        <v>2108</v>
      </c>
      <c r="I35" s="20">
        <v>3832</v>
      </c>
      <c r="J35" s="25">
        <f t="shared" si="8"/>
        <v>108.64757584349304</v>
      </c>
      <c r="K35" s="25">
        <f t="shared" si="1"/>
        <v>51.491534533727489</v>
      </c>
      <c r="L35" s="20">
        <v>549</v>
      </c>
      <c r="M35" s="25">
        <f t="shared" si="9"/>
        <v>102.0446096654275</v>
      </c>
      <c r="N35" s="25">
        <f t="shared" si="2"/>
        <v>7.3770491803278686</v>
      </c>
      <c r="O35" s="20">
        <f t="shared" si="12"/>
        <v>1084</v>
      </c>
      <c r="P35" s="25">
        <f t="shared" si="13"/>
        <v>115.31914893617021</v>
      </c>
      <c r="Q35" s="25">
        <f t="shared" si="4"/>
        <v>14.565976887933353</v>
      </c>
      <c r="R35" s="20">
        <v>7442</v>
      </c>
      <c r="S35" s="25">
        <f t="shared" si="14"/>
        <v>114.17612764651734</v>
      </c>
      <c r="T35" s="25">
        <v>100</v>
      </c>
      <c r="U35" s="26">
        <v>395</v>
      </c>
      <c r="V35" s="26">
        <f t="shared" si="15"/>
        <v>346</v>
      </c>
      <c r="W35" s="26">
        <v>741</v>
      </c>
      <c r="X35" s="25">
        <f t="shared" si="16"/>
        <v>84.108967082860389</v>
      </c>
      <c r="Y35" s="19">
        <v>6701</v>
      </c>
      <c r="Z35" s="25">
        <f t="shared" si="10"/>
        <v>118.87528827390457</v>
      </c>
      <c r="AA35" s="19">
        <v>494</v>
      </c>
      <c r="AB35" s="25">
        <f t="shared" si="17"/>
        <v>100.2028397565923</v>
      </c>
      <c r="AC35" s="19">
        <v>482</v>
      </c>
      <c r="AD35" s="25">
        <f t="shared" si="18"/>
        <v>114.48931116389549</v>
      </c>
      <c r="AE35" s="19">
        <v>7677</v>
      </c>
      <c r="AF35" s="27">
        <f t="shared" si="11"/>
        <v>117.18821553961227</v>
      </c>
      <c r="AG35" s="7"/>
    </row>
    <row r="36" spans="1:33" ht="12" hidden="1" customHeight="1">
      <c r="A36" s="7"/>
      <c r="B36" s="45" t="s">
        <v>64</v>
      </c>
      <c r="C36" s="46">
        <v>52</v>
      </c>
      <c r="D36" s="13">
        <v>1878</v>
      </c>
      <c r="E36" s="15">
        <f t="shared" si="6"/>
        <v>94.992412746585728</v>
      </c>
      <c r="F36" s="15">
        <f t="shared" si="7"/>
        <v>24.943551600478152</v>
      </c>
      <c r="G36" s="13">
        <v>1803</v>
      </c>
      <c r="H36" s="13">
        <v>2150</v>
      </c>
      <c r="I36" s="13">
        <v>3953</v>
      </c>
      <c r="J36" s="15">
        <f t="shared" si="8"/>
        <v>103.15762004175366</v>
      </c>
      <c r="K36" s="15">
        <f t="shared" si="1"/>
        <v>52.503652543498468</v>
      </c>
      <c r="L36" s="13">
        <v>568</v>
      </c>
      <c r="M36" s="15">
        <f t="shared" si="9"/>
        <v>103.46083788706738</v>
      </c>
      <c r="N36" s="15">
        <f t="shared" si="2"/>
        <v>7.544162571390622</v>
      </c>
      <c r="O36" s="13">
        <f t="shared" si="12"/>
        <v>1130</v>
      </c>
      <c r="P36" s="15">
        <f t="shared" si="13"/>
        <v>104.24354243542436</v>
      </c>
      <c r="Q36" s="15">
        <f t="shared" si="4"/>
        <v>15.008633284632753</v>
      </c>
      <c r="R36" s="13">
        <v>7529</v>
      </c>
      <c r="S36" s="15">
        <f t="shared" si="14"/>
        <v>101.16904058048912</v>
      </c>
      <c r="T36" s="15">
        <v>100</v>
      </c>
      <c r="U36" s="17">
        <v>397</v>
      </c>
      <c r="V36" s="17">
        <f t="shared" si="15"/>
        <v>336</v>
      </c>
      <c r="W36" s="17">
        <v>733</v>
      </c>
      <c r="X36" s="15">
        <f t="shared" si="16"/>
        <v>98.920377867746296</v>
      </c>
      <c r="Y36" s="16">
        <v>6796</v>
      </c>
      <c r="Z36" s="15">
        <f t="shared" si="10"/>
        <v>101.41769885091779</v>
      </c>
      <c r="AA36" s="16">
        <v>458</v>
      </c>
      <c r="AB36" s="15">
        <f t="shared" si="17"/>
        <v>92.712550607287454</v>
      </c>
      <c r="AC36" s="16">
        <v>481</v>
      </c>
      <c r="AD36" s="15">
        <f t="shared" si="18"/>
        <v>99.792531120331944</v>
      </c>
      <c r="AE36" s="16">
        <v>7735</v>
      </c>
      <c r="AF36" s="18">
        <f t="shared" si="11"/>
        <v>100.75550345186922</v>
      </c>
      <c r="AG36" s="7"/>
    </row>
    <row r="37" spans="1:33" ht="12" hidden="1" customHeight="1">
      <c r="A37" s="7"/>
      <c r="B37" s="45" t="s">
        <v>65</v>
      </c>
      <c r="C37" s="46">
        <v>53</v>
      </c>
      <c r="D37" s="13">
        <v>1918</v>
      </c>
      <c r="E37" s="15">
        <f t="shared" si="6"/>
        <v>102.12992545260914</v>
      </c>
      <c r="F37" s="15">
        <f t="shared" si="7"/>
        <v>24.710126256119558</v>
      </c>
      <c r="G37" s="13">
        <v>1751</v>
      </c>
      <c r="H37" s="13">
        <v>2281</v>
      </c>
      <c r="I37" s="13">
        <v>4032</v>
      </c>
      <c r="J37" s="15">
        <f t="shared" si="8"/>
        <v>101.99848216544396</v>
      </c>
      <c r="K37" s="15">
        <f t="shared" si="1"/>
        <v>51.945374903375416</v>
      </c>
      <c r="L37" s="13">
        <v>597</v>
      </c>
      <c r="M37" s="15">
        <f t="shared" si="9"/>
        <v>105.1056338028169</v>
      </c>
      <c r="N37" s="15">
        <f t="shared" si="2"/>
        <v>7.6913166709610934</v>
      </c>
      <c r="O37" s="13">
        <f t="shared" si="12"/>
        <v>1215</v>
      </c>
      <c r="P37" s="15">
        <f t="shared" si="13"/>
        <v>107.52212389380531</v>
      </c>
      <c r="Q37" s="15">
        <f t="shared" si="4"/>
        <v>15.653182169543934</v>
      </c>
      <c r="R37" s="13">
        <v>7762</v>
      </c>
      <c r="S37" s="15">
        <f t="shared" si="14"/>
        <v>103.09470049143312</v>
      </c>
      <c r="T37" s="15">
        <v>100</v>
      </c>
      <c r="U37" s="17">
        <v>444</v>
      </c>
      <c r="V37" s="17">
        <f t="shared" si="15"/>
        <v>342</v>
      </c>
      <c r="W37" s="17">
        <v>786</v>
      </c>
      <c r="X37" s="15">
        <f t="shared" si="16"/>
        <v>107.23055934515688</v>
      </c>
      <c r="Y37" s="16">
        <v>6976</v>
      </c>
      <c r="Z37" s="15">
        <f t="shared" si="10"/>
        <v>102.64861683343143</v>
      </c>
      <c r="AA37" s="16">
        <v>463</v>
      </c>
      <c r="AB37" s="15">
        <f t="shared" si="17"/>
        <v>101.09170305676855</v>
      </c>
      <c r="AC37" s="16">
        <v>525</v>
      </c>
      <c r="AD37" s="15">
        <f t="shared" si="18"/>
        <v>109.14760914760915</v>
      </c>
      <c r="AE37" s="16">
        <v>7964</v>
      </c>
      <c r="AF37" s="18">
        <f t="shared" si="11"/>
        <v>102.96056884292177</v>
      </c>
      <c r="AG37" s="7"/>
    </row>
    <row r="38" spans="1:33" ht="12" hidden="1" customHeight="1">
      <c r="A38" s="7"/>
      <c r="B38" s="45" t="s">
        <v>66</v>
      </c>
      <c r="C38" s="46">
        <v>54</v>
      </c>
      <c r="D38" s="13">
        <v>1993</v>
      </c>
      <c r="E38" s="15">
        <f t="shared" si="6"/>
        <v>103.91032325338894</v>
      </c>
      <c r="F38" s="15">
        <f t="shared" si="7"/>
        <v>25.237431936178297</v>
      </c>
      <c r="G38" s="13">
        <v>1658</v>
      </c>
      <c r="H38" s="13">
        <v>2362</v>
      </c>
      <c r="I38" s="13">
        <v>4020</v>
      </c>
      <c r="J38" s="15">
        <f t="shared" si="8"/>
        <v>99.702380952380949</v>
      </c>
      <c r="K38" s="15">
        <f t="shared" si="1"/>
        <v>50.905407116626563</v>
      </c>
      <c r="L38" s="13">
        <v>623</v>
      </c>
      <c r="M38" s="15">
        <f t="shared" si="9"/>
        <v>104.35510887772195</v>
      </c>
      <c r="N38" s="15">
        <f t="shared" si="2"/>
        <v>7.8890717994175006</v>
      </c>
      <c r="O38" s="13">
        <f t="shared" si="12"/>
        <v>1261</v>
      </c>
      <c r="P38" s="15">
        <f t="shared" si="13"/>
        <v>103.78600823045268</v>
      </c>
      <c r="Q38" s="15">
        <f t="shared" si="4"/>
        <v>15.968089147777636</v>
      </c>
      <c r="R38" s="13">
        <v>7897</v>
      </c>
      <c r="S38" s="15">
        <f t="shared" si="14"/>
        <v>101.73924246328265</v>
      </c>
      <c r="T38" s="15">
        <v>100</v>
      </c>
      <c r="U38" s="17">
        <v>719</v>
      </c>
      <c r="V38" s="17">
        <f t="shared" si="15"/>
        <v>354</v>
      </c>
      <c r="W38" s="17">
        <v>1073</v>
      </c>
      <c r="X38" s="15">
        <f t="shared" si="16"/>
        <v>136.51399491094148</v>
      </c>
      <c r="Y38" s="16">
        <v>6824</v>
      </c>
      <c r="Z38" s="15">
        <f t="shared" si="10"/>
        <v>97.821100917431195</v>
      </c>
      <c r="AA38" s="16">
        <v>509</v>
      </c>
      <c r="AB38" s="15">
        <f t="shared" si="17"/>
        <v>109.93520518358531</v>
      </c>
      <c r="AC38" s="16">
        <v>530</v>
      </c>
      <c r="AD38" s="15">
        <f t="shared" si="18"/>
        <v>100.95238095238095</v>
      </c>
      <c r="AE38" s="16">
        <v>7863</v>
      </c>
      <c r="AF38" s="18">
        <f t="shared" si="11"/>
        <v>98.731793068809651</v>
      </c>
      <c r="AG38" s="7"/>
    </row>
    <row r="39" spans="1:33" ht="12" hidden="1" customHeight="1">
      <c r="A39" s="7"/>
      <c r="B39" s="49" t="s">
        <v>67</v>
      </c>
      <c r="C39" s="50">
        <v>55</v>
      </c>
      <c r="D39" s="14">
        <v>2020</v>
      </c>
      <c r="E39" s="21">
        <f t="shared" si="6"/>
        <v>101.35474159558456</v>
      </c>
      <c r="F39" s="21">
        <f t="shared" si="7"/>
        <v>24.941350784047415</v>
      </c>
      <c r="G39" s="14">
        <v>1864</v>
      </c>
      <c r="H39" s="14">
        <v>2381</v>
      </c>
      <c r="I39" s="14">
        <v>4245</v>
      </c>
      <c r="J39" s="21">
        <f t="shared" si="8"/>
        <v>105.59701492537314</v>
      </c>
      <c r="K39" s="21">
        <f t="shared" si="1"/>
        <v>52.41387825657489</v>
      </c>
      <c r="L39" s="14">
        <v>612</v>
      </c>
      <c r="M39" s="21">
        <f t="shared" si="9"/>
        <v>98.234349919743181</v>
      </c>
      <c r="N39" s="21">
        <f t="shared" si="2"/>
        <v>7.5564884553648595</v>
      </c>
      <c r="O39" s="14">
        <f t="shared" si="12"/>
        <v>1222</v>
      </c>
      <c r="P39" s="21">
        <f t="shared" si="13"/>
        <v>96.907216494845358</v>
      </c>
      <c r="Q39" s="21">
        <f t="shared" si="4"/>
        <v>15.08828250401284</v>
      </c>
      <c r="R39" s="14">
        <v>8099</v>
      </c>
      <c r="S39" s="21">
        <f t="shared" si="14"/>
        <v>102.55793339242751</v>
      </c>
      <c r="T39" s="21">
        <v>100</v>
      </c>
      <c r="U39" s="23">
        <v>1129</v>
      </c>
      <c r="V39" s="23">
        <f t="shared" si="15"/>
        <v>360</v>
      </c>
      <c r="W39" s="23">
        <v>1489</v>
      </c>
      <c r="X39" s="21">
        <f t="shared" si="16"/>
        <v>138.76980428704567</v>
      </c>
      <c r="Y39" s="22">
        <v>6610</v>
      </c>
      <c r="Z39" s="21">
        <f t="shared" si="10"/>
        <v>96.864009378663539</v>
      </c>
      <c r="AA39" s="22">
        <v>533</v>
      </c>
      <c r="AB39" s="21">
        <f t="shared" si="17"/>
        <v>104.71512770137525</v>
      </c>
      <c r="AC39" s="22">
        <v>558</v>
      </c>
      <c r="AD39" s="21">
        <f t="shared" si="18"/>
        <v>105.28301886792453</v>
      </c>
      <c r="AE39" s="22">
        <v>7701</v>
      </c>
      <c r="AF39" s="24">
        <f t="shared" si="11"/>
        <v>97.939717665013347</v>
      </c>
      <c r="AG39" s="7"/>
    </row>
    <row r="40" spans="1:33" ht="12" hidden="1" customHeight="1">
      <c r="A40" s="7"/>
      <c r="B40" s="45" t="s">
        <v>68</v>
      </c>
      <c r="C40" s="46">
        <v>56</v>
      </c>
      <c r="D40" s="13">
        <v>2076</v>
      </c>
      <c r="E40" s="25">
        <f t="shared" si="6"/>
        <v>102.77227722772278</v>
      </c>
      <c r="F40" s="25">
        <f t="shared" si="7"/>
        <v>24.886118436825701</v>
      </c>
      <c r="G40" s="20">
        <v>1849</v>
      </c>
      <c r="H40" s="20">
        <v>2578</v>
      </c>
      <c r="I40" s="20">
        <v>4427</v>
      </c>
      <c r="J40" s="25">
        <f t="shared" si="8"/>
        <v>104.2873969375736</v>
      </c>
      <c r="K40" s="25">
        <f t="shared" si="1"/>
        <v>53.068808439223204</v>
      </c>
      <c r="L40" s="20">
        <v>629</v>
      </c>
      <c r="M40" s="25">
        <f t="shared" si="9"/>
        <v>102.77777777777777</v>
      </c>
      <c r="N40" s="25">
        <f t="shared" si="2"/>
        <v>7.5401582354351477</v>
      </c>
      <c r="O40" s="20">
        <f t="shared" si="12"/>
        <v>1210</v>
      </c>
      <c r="P40" s="25">
        <f t="shared" si="13"/>
        <v>99.018003273322421</v>
      </c>
      <c r="Q40" s="25">
        <f t="shared" si="4"/>
        <v>14.504914888515943</v>
      </c>
      <c r="R40" s="20">
        <v>8342</v>
      </c>
      <c r="S40" s="25">
        <f t="shared" si="14"/>
        <v>103.00037041610075</v>
      </c>
      <c r="T40" s="25">
        <v>100</v>
      </c>
      <c r="U40" s="26">
        <v>793</v>
      </c>
      <c r="V40" s="26">
        <f t="shared" si="15"/>
        <v>365</v>
      </c>
      <c r="W40" s="26">
        <v>1158</v>
      </c>
      <c r="X40" s="25">
        <f t="shared" si="16"/>
        <v>77.770315648085969</v>
      </c>
      <c r="Y40" s="20">
        <v>7184</v>
      </c>
      <c r="Z40" s="25">
        <f t="shared" si="10"/>
        <v>108.68381240544629</v>
      </c>
      <c r="AA40" s="20">
        <v>553</v>
      </c>
      <c r="AB40" s="25">
        <f t="shared" si="17"/>
        <v>103.75234521575985</v>
      </c>
      <c r="AC40" s="19">
        <v>569</v>
      </c>
      <c r="AD40" s="25">
        <f t="shared" si="18"/>
        <v>101.97132616487454</v>
      </c>
      <c r="AE40" s="20">
        <v>8306</v>
      </c>
      <c r="AF40" s="27">
        <f t="shared" si="11"/>
        <v>107.85612258148292</v>
      </c>
      <c r="AG40" s="7"/>
    </row>
    <row r="41" spans="1:33" ht="12" hidden="1" customHeight="1">
      <c r="A41" s="7"/>
      <c r="B41" s="45" t="s">
        <v>69</v>
      </c>
      <c r="C41" s="46">
        <v>57</v>
      </c>
      <c r="D41" s="13">
        <v>2090</v>
      </c>
      <c r="E41" s="15">
        <f t="shared" si="6"/>
        <v>100.67437379576107</v>
      </c>
      <c r="F41" s="15">
        <f t="shared" si="7"/>
        <v>24.501758499413835</v>
      </c>
      <c r="G41" s="13">
        <v>1968</v>
      </c>
      <c r="H41" s="13">
        <v>2667</v>
      </c>
      <c r="I41" s="13">
        <v>4635</v>
      </c>
      <c r="J41" s="15">
        <f t="shared" si="8"/>
        <v>104.69844138242604</v>
      </c>
      <c r="K41" s="15">
        <f t="shared" si="1"/>
        <v>54.337631887456041</v>
      </c>
      <c r="L41" s="13">
        <v>629</v>
      </c>
      <c r="M41" s="15">
        <f t="shared" si="9"/>
        <v>100</v>
      </c>
      <c r="N41" s="15">
        <f t="shared" si="2"/>
        <v>7.3739742086752642</v>
      </c>
      <c r="O41" s="13">
        <f t="shared" si="12"/>
        <v>1176</v>
      </c>
      <c r="P41" s="15">
        <f t="shared" si="13"/>
        <v>97.190082644628092</v>
      </c>
      <c r="Q41" s="15">
        <f t="shared" si="4"/>
        <v>13.786635404454865</v>
      </c>
      <c r="R41" s="13">
        <v>8530</v>
      </c>
      <c r="S41" s="15">
        <f t="shared" si="14"/>
        <v>102.25365619755453</v>
      </c>
      <c r="T41" s="15">
        <v>100</v>
      </c>
      <c r="U41" s="17">
        <v>709</v>
      </c>
      <c r="V41" s="17">
        <f t="shared" si="15"/>
        <v>353</v>
      </c>
      <c r="W41" s="17">
        <v>1062</v>
      </c>
      <c r="X41" s="15">
        <f t="shared" si="16"/>
        <v>91.709844559585491</v>
      </c>
      <c r="Y41" s="13">
        <v>7468</v>
      </c>
      <c r="Z41" s="15">
        <f t="shared" si="10"/>
        <v>103.95322939866369</v>
      </c>
      <c r="AA41" s="13">
        <v>553</v>
      </c>
      <c r="AB41" s="15">
        <f t="shared" si="17"/>
        <v>100</v>
      </c>
      <c r="AC41" s="16">
        <v>558</v>
      </c>
      <c r="AD41" s="15">
        <f t="shared" si="18"/>
        <v>98.066783831282962</v>
      </c>
      <c r="AE41" s="13">
        <v>8579</v>
      </c>
      <c r="AF41" s="18">
        <f t="shared" si="11"/>
        <v>103.28678064050085</v>
      </c>
      <c r="AG41" s="7"/>
    </row>
    <row r="42" spans="1:33" ht="12" hidden="1" customHeight="1">
      <c r="A42" s="7"/>
      <c r="B42" s="45" t="s">
        <v>70</v>
      </c>
      <c r="C42" s="46">
        <v>58</v>
      </c>
      <c r="D42" s="13">
        <v>1977</v>
      </c>
      <c r="E42" s="15">
        <f t="shared" si="6"/>
        <v>94.593301435406701</v>
      </c>
      <c r="F42" s="15">
        <f t="shared" si="7"/>
        <v>24.577324714072603</v>
      </c>
      <c r="G42" s="13">
        <v>1884</v>
      </c>
      <c r="H42" s="13">
        <v>2500</v>
      </c>
      <c r="I42" s="13">
        <v>4384</v>
      </c>
      <c r="J42" s="15">
        <f t="shared" si="8"/>
        <v>94.584681769147792</v>
      </c>
      <c r="K42" s="15">
        <f t="shared" si="1"/>
        <v>54.500248632521128</v>
      </c>
      <c r="L42" s="13">
        <v>587</v>
      </c>
      <c r="M42" s="15">
        <f t="shared" si="9"/>
        <v>93.322734499205083</v>
      </c>
      <c r="N42" s="15">
        <f t="shared" si="2"/>
        <v>7.297364495275982</v>
      </c>
      <c r="O42" s="13">
        <f t="shared" si="12"/>
        <v>1096</v>
      </c>
      <c r="P42" s="15">
        <f t="shared" si="13"/>
        <v>93.197278911564624</v>
      </c>
      <c r="Q42" s="15">
        <f t="shared" si="4"/>
        <v>13.625062158130282</v>
      </c>
      <c r="R42" s="13">
        <v>8044</v>
      </c>
      <c r="S42" s="15">
        <f t="shared" si="14"/>
        <v>94.302461899179363</v>
      </c>
      <c r="T42" s="15">
        <v>100</v>
      </c>
      <c r="U42" s="17">
        <v>678</v>
      </c>
      <c r="V42" s="17">
        <f t="shared" si="15"/>
        <v>331</v>
      </c>
      <c r="W42" s="17">
        <v>1009</v>
      </c>
      <c r="X42" s="15">
        <f t="shared" si="16"/>
        <v>95.009416195856872</v>
      </c>
      <c r="Y42" s="13">
        <v>7035</v>
      </c>
      <c r="Z42" s="15">
        <f t="shared" si="10"/>
        <v>94.2019282271023</v>
      </c>
      <c r="AA42" s="13">
        <v>517</v>
      </c>
      <c r="AB42" s="15">
        <f t="shared" si="17"/>
        <v>93.49005424954791</v>
      </c>
      <c r="AC42" s="16">
        <v>511</v>
      </c>
      <c r="AD42" s="15">
        <f t="shared" si="18"/>
        <v>91.577060931899652</v>
      </c>
      <c r="AE42" s="13">
        <v>8063</v>
      </c>
      <c r="AF42" s="18">
        <f t="shared" si="11"/>
        <v>93.985312973540033</v>
      </c>
      <c r="AG42" s="7"/>
    </row>
    <row r="43" spans="1:33" ht="12" hidden="1" customHeight="1">
      <c r="A43" s="7"/>
      <c r="B43" s="45" t="s">
        <v>71</v>
      </c>
      <c r="C43" s="46">
        <v>59</v>
      </c>
      <c r="D43" s="13">
        <v>1928</v>
      </c>
      <c r="E43" s="15">
        <f t="shared" si="6"/>
        <v>97.521497218007084</v>
      </c>
      <c r="F43" s="15">
        <f t="shared" si="7"/>
        <v>23.694236204989554</v>
      </c>
      <c r="G43" s="13">
        <v>2114</v>
      </c>
      <c r="H43" s="13">
        <v>2438</v>
      </c>
      <c r="I43" s="13">
        <v>4552</v>
      </c>
      <c r="J43" s="15">
        <f t="shared" si="8"/>
        <v>103.83211678832116</v>
      </c>
      <c r="K43" s="15">
        <f t="shared" si="1"/>
        <v>55.941993363647533</v>
      </c>
      <c r="L43" s="13">
        <v>588</v>
      </c>
      <c r="M43" s="15">
        <f t="shared" si="9"/>
        <v>100.17035775127768</v>
      </c>
      <c r="N43" s="15">
        <f t="shared" si="2"/>
        <v>7.22625046085781</v>
      </c>
      <c r="O43" s="13">
        <f t="shared" si="12"/>
        <v>1069</v>
      </c>
      <c r="P43" s="15">
        <f t="shared" si="13"/>
        <v>97.53649635036497</v>
      </c>
      <c r="Q43" s="15">
        <f t="shared" si="4"/>
        <v>13.1375199705051</v>
      </c>
      <c r="R43" s="13">
        <v>8137</v>
      </c>
      <c r="S43" s="15">
        <f t="shared" si="14"/>
        <v>101.15614122327202</v>
      </c>
      <c r="T43" s="15">
        <v>100</v>
      </c>
      <c r="U43" s="17">
        <v>643</v>
      </c>
      <c r="V43" s="17">
        <f t="shared" si="15"/>
        <v>308</v>
      </c>
      <c r="W43" s="17">
        <v>951</v>
      </c>
      <c r="X43" s="15">
        <f t="shared" si="16"/>
        <v>94.251734390485638</v>
      </c>
      <c r="Y43" s="13">
        <v>7186</v>
      </c>
      <c r="Z43" s="15">
        <f t="shared" si="10"/>
        <v>102.14641080312722</v>
      </c>
      <c r="AA43" s="13">
        <v>508</v>
      </c>
      <c r="AB43" s="15">
        <f t="shared" si="17"/>
        <v>98.259187620889747</v>
      </c>
      <c r="AC43" s="16">
        <v>487</v>
      </c>
      <c r="AD43" s="15">
        <f t="shared" si="18"/>
        <v>95.303326810176131</v>
      </c>
      <c r="AE43" s="13">
        <v>8181</v>
      </c>
      <c r="AF43" s="18">
        <f t="shared" si="11"/>
        <v>101.46347513332508</v>
      </c>
      <c r="AG43" s="7"/>
    </row>
    <row r="44" spans="1:33" ht="12" hidden="1" customHeight="1">
      <c r="A44" s="7"/>
      <c r="B44" s="45" t="s">
        <v>72</v>
      </c>
      <c r="C44" s="46">
        <v>60</v>
      </c>
      <c r="D44" s="13">
        <v>1837</v>
      </c>
      <c r="E44" s="21">
        <f t="shared" si="6"/>
        <v>95.280082987551864</v>
      </c>
      <c r="F44" s="21">
        <f t="shared" si="7"/>
        <v>23.599691675231245</v>
      </c>
      <c r="G44" s="14">
        <v>1976</v>
      </c>
      <c r="H44" s="14">
        <v>2347</v>
      </c>
      <c r="I44" s="14">
        <v>4323</v>
      </c>
      <c r="J44" s="21">
        <f t="shared" si="8"/>
        <v>94.969244288224957</v>
      </c>
      <c r="K44" s="21">
        <f t="shared" si="1"/>
        <v>55.536998972250771</v>
      </c>
      <c r="L44" s="14">
        <v>583</v>
      </c>
      <c r="M44" s="21">
        <f t="shared" si="9"/>
        <v>99.149659863945587</v>
      </c>
      <c r="N44" s="21">
        <f t="shared" si="2"/>
        <v>7.4897225077081186</v>
      </c>
      <c r="O44" s="14">
        <f t="shared" si="12"/>
        <v>1041</v>
      </c>
      <c r="P44" s="21">
        <f t="shared" si="13"/>
        <v>97.380729653882142</v>
      </c>
      <c r="Q44" s="21">
        <f t="shared" si="4"/>
        <v>13.373586844809868</v>
      </c>
      <c r="R44" s="14">
        <v>7784</v>
      </c>
      <c r="S44" s="21">
        <f t="shared" si="14"/>
        <v>95.661791815165302</v>
      </c>
      <c r="T44" s="21">
        <v>100</v>
      </c>
      <c r="U44" s="23">
        <v>644</v>
      </c>
      <c r="V44" s="23">
        <f t="shared" si="15"/>
        <v>290</v>
      </c>
      <c r="W44" s="23">
        <v>934</v>
      </c>
      <c r="X44" s="21">
        <f t="shared" si="16"/>
        <v>98.212407991587796</v>
      </c>
      <c r="Y44" s="14">
        <v>6850</v>
      </c>
      <c r="Z44" s="21">
        <f t="shared" si="10"/>
        <v>95.324241580851648</v>
      </c>
      <c r="AA44" s="14">
        <v>492</v>
      </c>
      <c r="AB44" s="21">
        <f t="shared" si="17"/>
        <v>96.850393700787393</v>
      </c>
      <c r="AC44" s="22">
        <v>474</v>
      </c>
      <c r="AD44" s="21">
        <f t="shared" si="18"/>
        <v>97.330595482546201</v>
      </c>
      <c r="AE44" s="14">
        <v>7816</v>
      </c>
      <c r="AF44" s="24">
        <f t="shared" si="11"/>
        <v>95.538442733162213</v>
      </c>
      <c r="AG44" s="7"/>
    </row>
    <row r="45" spans="1:33" ht="12" hidden="1" customHeight="1">
      <c r="A45" s="7"/>
      <c r="B45" s="47" t="s">
        <v>73</v>
      </c>
      <c r="C45" s="48">
        <v>61</v>
      </c>
      <c r="D45" s="20">
        <v>1722</v>
      </c>
      <c r="E45" s="25">
        <f t="shared" si="6"/>
        <v>93.739793140990741</v>
      </c>
      <c r="F45" s="25">
        <f t="shared" si="7"/>
        <v>23.781245684297751</v>
      </c>
      <c r="G45" s="20">
        <v>1749</v>
      </c>
      <c r="H45" s="20">
        <v>2244</v>
      </c>
      <c r="I45" s="20">
        <v>3993</v>
      </c>
      <c r="J45" s="25">
        <f t="shared" si="8"/>
        <v>92.36641221374046</v>
      </c>
      <c r="K45" s="25">
        <f t="shared" si="1"/>
        <v>55.144317083275794</v>
      </c>
      <c r="L45" s="20">
        <v>545</v>
      </c>
      <c r="M45" s="25">
        <f t="shared" si="9"/>
        <v>93.481989708404797</v>
      </c>
      <c r="N45" s="25">
        <f t="shared" si="2"/>
        <v>7.5265847258665932</v>
      </c>
      <c r="O45" s="20">
        <f t="shared" si="12"/>
        <v>981</v>
      </c>
      <c r="P45" s="25">
        <f t="shared" si="13"/>
        <v>94.236311239193085</v>
      </c>
      <c r="Q45" s="25">
        <f t="shared" si="4"/>
        <v>13.547852506559869</v>
      </c>
      <c r="R45" s="20">
        <v>7241</v>
      </c>
      <c r="S45" s="25">
        <f t="shared" si="14"/>
        <v>93.024152106885921</v>
      </c>
      <c r="T45" s="25">
        <v>100</v>
      </c>
      <c r="U45" s="26">
        <v>700</v>
      </c>
      <c r="V45" s="26">
        <f t="shared" si="15"/>
        <v>278</v>
      </c>
      <c r="W45" s="26">
        <v>978</v>
      </c>
      <c r="X45" s="25">
        <f t="shared" si="16"/>
        <v>104.71092077087793</v>
      </c>
      <c r="Y45" s="19">
        <v>6263</v>
      </c>
      <c r="Z45" s="25">
        <f t="shared" si="10"/>
        <v>91.430656934306569</v>
      </c>
      <c r="AA45" s="19">
        <v>475</v>
      </c>
      <c r="AB45" s="25">
        <f t="shared" si="17"/>
        <v>96.544715447154474</v>
      </c>
      <c r="AC45" s="19">
        <v>444</v>
      </c>
      <c r="AD45" s="25">
        <f t="shared" si="18"/>
        <v>93.670886075949369</v>
      </c>
      <c r="AE45" s="19">
        <v>7182</v>
      </c>
      <c r="AF45" s="27">
        <f t="shared" si="11"/>
        <v>91.888433981576256</v>
      </c>
      <c r="AG45" s="7"/>
    </row>
    <row r="46" spans="1:33" ht="12" hidden="1" customHeight="1">
      <c r="A46" s="7"/>
      <c r="B46" s="45" t="s">
        <v>74</v>
      </c>
      <c r="C46" s="46">
        <v>62</v>
      </c>
      <c r="D46" s="13">
        <v>1788</v>
      </c>
      <c r="E46" s="15">
        <f t="shared" si="6"/>
        <v>103.83275261324042</v>
      </c>
      <c r="F46" s="15">
        <f t="shared" si="7"/>
        <v>23.446105428796223</v>
      </c>
      <c r="G46" s="13">
        <v>1608</v>
      </c>
      <c r="H46" s="13">
        <v>2561</v>
      </c>
      <c r="I46" s="13">
        <v>4169</v>
      </c>
      <c r="J46" s="15">
        <f t="shared" si="8"/>
        <v>104.40771349862258</v>
      </c>
      <c r="K46" s="15">
        <f t="shared" si="1"/>
        <v>54.668240230789401</v>
      </c>
      <c r="L46" s="13">
        <v>556</v>
      </c>
      <c r="M46" s="15">
        <f t="shared" si="9"/>
        <v>102.01834862385321</v>
      </c>
      <c r="N46" s="15">
        <f t="shared" si="2"/>
        <v>7.2908471020194074</v>
      </c>
      <c r="O46" s="13">
        <f t="shared" si="12"/>
        <v>1113</v>
      </c>
      <c r="P46" s="15">
        <f t="shared" si="13"/>
        <v>113.45565749235473</v>
      </c>
      <c r="Q46" s="15">
        <f t="shared" si="4"/>
        <v>14.594807238394964</v>
      </c>
      <c r="R46" s="13">
        <v>7626</v>
      </c>
      <c r="S46" s="15">
        <f t="shared" si="14"/>
        <v>105.3169451733186</v>
      </c>
      <c r="T46" s="15">
        <v>100</v>
      </c>
      <c r="U46" s="17">
        <v>1184</v>
      </c>
      <c r="V46" s="17">
        <f t="shared" si="15"/>
        <v>300</v>
      </c>
      <c r="W46" s="17">
        <v>1484</v>
      </c>
      <c r="X46" s="15">
        <f t="shared" si="16"/>
        <v>151.73824130879345</v>
      </c>
      <c r="Y46" s="16">
        <v>6142</v>
      </c>
      <c r="Z46" s="15">
        <f t="shared" si="10"/>
        <v>98.068018521475324</v>
      </c>
      <c r="AA46" s="16">
        <v>543</v>
      </c>
      <c r="AB46" s="15">
        <f t="shared" si="17"/>
        <v>114.31578947368422</v>
      </c>
      <c r="AC46" s="16">
        <v>502</v>
      </c>
      <c r="AD46" s="15">
        <f t="shared" si="18"/>
        <v>113.06306306306307</v>
      </c>
      <c r="AE46" s="16">
        <v>7187</v>
      </c>
      <c r="AF46" s="18">
        <f t="shared" si="11"/>
        <v>100.06961849067113</v>
      </c>
      <c r="AG46" s="7"/>
    </row>
    <row r="47" spans="1:33" ht="12" hidden="1" customHeight="1">
      <c r="A47" s="7"/>
      <c r="B47" s="45" t="s">
        <v>75</v>
      </c>
      <c r="C47" s="46">
        <v>63</v>
      </c>
      <c r="D47" s="13">
        <v>1725</v>
      </c>
      <c r="E47" s="15">
        <f t="shared" si="6"/>
        <v>96.476510067114091</v>
      </c>
      <c r="F47" s="15">
        <f t="shared" si="7"/>
        <v>23.665797777472903</v>
      </c>
      <c r="G47" s="13">
        <v>1524</v>
      </c>
      <c r="H47" s="13">
        <v>2414</v>
      </c>
      <c r="I47" s="13">
        <v>3938</v>
      </c>
      <c r="J47" s="15">
        <f t="shared" si="8"/>
        <v>94.459102902374667</v>
      </c>
      <c r="K47" s="15">
        <f t="shared" si="1"/>
        <v>54.026615447935242</v>
      </c>
      <c r="L47" s="13">
        <v>533</v>
      </c>
      <c r="M47" s="15">
        <f t="shared" si="9"/>
        <v>95.863309352517987</v>
      </c>
      <c r="N47" s="15">
        <f t="shared" si="2"/>
        <v>7.3123885306626422</v>
      </c>
      <c r="O47" s="13">
        <f t="shared" si="12"/>
        <v>1093</v>
      </c>
      <c r="P47" s="15">
        <f t="shared" si="13"/>
        <v>98.203054806828391</v>
      </c>
      <c r="Q47" s="15">
        <f t="shared" si="4"/>
        <v>14.99519824392921</v>
      </c>
      <c r="R47" s="13">
        <v>7289</v>
      </c>
      <c r="S47" s="15">
        <f t="shared" si="14"/>
        <v>95.580907421977443</v>
      </c>
      <c r="T47" s="15">
        <v>100</v>
      </c>
      <c r="U47" s="17">
        <v>1502</v>
      </c>
      <c r="V47" s="17">
        <f t="shared" si="15"/>
        <v>301</v>
      </c>
      <c r="W47" s="17">
        <v>1803</v>
      </c>
      <c r="X47" s="15">
        <f t="shared" si="16"/>
        <v>121.49595687331536</v>
      </c>
      <c r="Y47" s="16">
        <v>5486</v>
      </c>
      <c r="Z47" s="15">
        <f t="shared" si="10"/>
        <v>89.319439921849565</v>
      </c>
      <c r="AA47" s="16">
        <v>517</v>
      </c>
      <c r="AB47" s="15">
        <f t="shared" si="17"/>
        <v>95.211786372007367</v>
      </c>
      <c r="AC47" s="16">
        <v>479</v>
      </c>
      <c r="AD47" s="15">
        <f t="shared" si="18"/>
        <v>95.418326693227101</v>
      </c>
      <c r="AE47" s="16">
        <v>6482</v>
      </c>
      <c r="AF47" s="18">
        <f t="shared" si="11"/>
        <v>90.190621956309997</v>
      </c>
      <c r="AG47" s="7"/>
    </row>
    <row r="48" spans="1:33" ht="12" hidden="1" customHeight="1">
      <c r="A48" s="7"/>
      <c r="B48" s="45" t="s">
        <v>76</v>
      </c>
      <c r="C48" s="51" t="s">
        <v>77</v>
      </c>
      <c r="D48" s="13">
        <v>1673</v>
      </c>
      <c r="E48" s="15">
        <f t="shared" si="6"/>
        <v>96.985507246376812</v>
      </c>
      <c r="F48" s="15">
        <f t="shared" si="7"/>
        <v>23.865905848787445</v>
      </c>
      <c r="G48" s="13">
        <v>1600</v>
      </c>
      <c r="H48" s="13">
        <v>2154</v>
      </c>
      <c r="I48" s="13">
        <v>3754</v>
      </c>
      <c r="J48" s="15">
        <f t="shared" si="8"/>
        <v>95.32757745048248</v>
      </c>
      <c r="K48" s="15">
        <f t="shared" si="1"/>
        <v>53.552068473609125</v>
      </c>
      <c r="L48" s="13">
        <v>520</v>
      </c>
      <c r="M48" s="15">
        <f t="shared" si="9"/>
        <v>97.560975609756099</v>
      </c>
      <c r="N48" s="15">
        <f t="shared" si="2"/>
        <v>7.4179743223965771</v>
      </c>
      <c r="O48" s="13">
        <f t="shared" si="12"/>
        <v>1063</v>
      </c>
      <c r="P48" s="15">
        <f t="shared" si="13"/>
        <v>97.255260750228729</v>
      </c>
      <c r="Q48" s="15">
        <f t="shared" si="4"/>
        <v>15.164051355206848</v>
      </c>
      <c r="R48" s="13">
        <v>7010</v>
      </c>
      <c r="S48" s="15">
        <f t="shared" si="14"/>
        <v>96.172314446426128</v>
      </c>
      <c r="T48" s="15">
        <v>100</v>
      </c>
      <c r="U48" s="17">
        <v>1568</v>
      </c>
      <c r="V48" s="17">
        <f t="shared" si="15"/>
        <v>278</v>
      </c>
      <c r="W48" s="17">
        <v>1846</v>
      </c>
      <c r="X48" s="15">
        <f t="shared" si="16"/>
        <v>102.38491403216861</v>
      </c>
      <c r="Y48" s="16">
        <v>5164</v>
      </c>
      <c r="Z48" s="15">
        <f t="shared" si="10"/>
        <v>94.130514035727302</v>
      </c>
      <c r="AA48" s="16">
        <v>484</v>
      </c>
      <c r="AB48" s="15">
        <f t="shared" si="17"/>
        <v>93.61702127659575</v>
      </c>
      <c r="AC48" s="16">
        <v>457</v>
      </c>
      <c r="AD48" s="15">
        <f t="shared" si="18"/>
        <v>95.407098121085596</v>
      </c>
      <c r="AE48" s="16">
        <v>6105</v>
      </c>
      <c r="AF48" s="18">
        <f t="shared" si="11"/>
        <v>94.183893859919777</v>
      </c>
      <c r="AG48" s="7"/>
    </row>
    <row r="49" spans="1:34" ht="12" hidden="1" customHeight="1">
      <c r="A49" s="7"/>
      <c r="B49" s="49" t="s">
        <v>78</v>
      </c>
      <c r="C49" s="52" t="s">
        <v>79</v>
      </c>
      <c r="D49" s="14">
        <v>1660</v>
      </c>
      <c r="E49" s="21">
        <f t="shared" si="6"/>
        <v>99.222952779438131</v>
      </c>
      <c r="F49" s="21">
        <f t="shared" si="7"/>
        <v>23.878020713463751</v>
      </c>
      <c r="G49" s="14">
        <v>1714</v>
      </c>
      <c r="H49" s="14">
        <v>2019</v>
      </c>
      <c r="I49" s="14">
        <v>3733</v>
      </c>
      <c r="J49" s="21">
        <f t="shared" si="8"/>
        <v>99.440596696856687</v>
      </c>
      <c r="K49" s="21">
        <f t="shared" si="1"/>
        <v>53.696777905638662</v>
      </c>
      <c r="L49" s="14">
        <v>515</v>
      </c>
      <c r="M49" s="21">
        <f t="shared" si="9"/>
        <v>99.038461538461547</v>
      </c>
      <c r="N49" s="21">
        <f t="shared" si="2"/>
        <v>7.4079401611047171</v>
      </c>
      <c r="O49" s="14">
        <f t="shared" si="12"/>
        <v>1044</v>
      </c>
      <c r="P49" s="21">
        <f t="shared" si="13"/>
        <v>98.2126058325494</v>
      </c>
      <c r="Q49" s="21">
        <f t="shared" si="4"/>
        <v>15.017261219792866</v>
      </c>
      <c r="R49" s="14">
        <v>6952</v>
      </c>
      <c r="S49" s="21">
        <f t="shared" si="14"/>
        <v>99.172610556348076</v>
      </c>
      <c r="T49" s="21">
        <v>100</v>
      </c>
      <c r="U49" s="23">
        <v>1647</v>
      </c>
      <c r="V49" s="23">
        <f t="shared" si="15"/>
        <v>274</v>
      </c>
      <c r="W49" s="23">
        <v>1921</v>
      </c>
      <c r="X49" s="21">
        <f t="shared" si="16"/>
        <v>104.06283856988084</v>
      </c>
      <c r="Y49" s="22">
        <v>5031</v>
      </c>
      <c r="Z49" s="21">
        <f t="shared" si="10"/>
        <v>97.424477149496511</v>
      </c>
      <c r="AA49" s="22">
        <v>460</v>
      </c>
      <c r="AB49" s="21">
        <f t="shared" si="17"/>
        <v>95.041322314049594</v>
      </c>
      <c r="AC49" s="22">
        <v>453</v>
      </c>
      <c r="AD49" s="21">
        <f t="shared" si="18"/>
        <v>99.124726477024069</v>
      </c>
      <c r="AE49" s="22">
        <v>5944</v>
      </c>
      <c r="AF49" s="24">
        <f t="shared" si="11"/>
        <v>97.362817362817367</v>
      </c>
      <c r="AG49" s="7"/>
    </row>
    <row r="50" spans="1:34" ht="12" hidden="1" customHeight="1">
      <c r="A50" s="7"/>
      <c r="B50" s="45" t="s">
        <v>80</v>
      </c>
      <c r="C50" s="51" t="s">
        <v>81</v>
      </c>
      <c r="D50" s="13">
        <v>1666</v>
      </c>
      <c r="E50" s="25">
        <f t="shared" si="6"/>
        <v>100.36144578313252</v>
      </c>
      <c r="F50" s="25">
        <f t="shared" si="7"/>
        <v>24.5</v>
      </c>
      <c r="G50" s="20">
        <v>1715</v>
      </c>
      <c r="H50" s="20">
        <v>1917</v>
      </c>
      <c r="I50" s="20">
        <v>3632</v>
      </c>
      <c r="J50" s="25">
        <f t="shared" si="8"/>
        <v>97.294401285829096</v>
      </c>
      <c r="K50" s="25">
        <f t="shared" si="1"/>
        <v>53.411764705882348</v>
      </c>
      <c r="L50" s="20">
        <v>504</v>
      </c>
      <c r="M50" s="25">
        <f t="shared" si="9"/>
        <v>97.864077669902912</v>
      </c>
      <c r="N50" s="25">
        <f t="shared" si="2"/>
        <v>7.4117647058823524</v>
      </c>
      <c r="O50" s="20">
        <f t="shared" si="12"/>
        <v>998</v>
      </c>
      <c r="P50" s="25">
        <f t="shared" si="13"/>
        <v>95.593869731800766</v>
      </c>
      <c r="Q50" s="25">
        <f t="shared" si="4"/>
        <v>14.676470588235293</v>
      </c>
      <c r="R50" s="20">
        <v>6800</v>
      </c>
      <c r="S50" s="25">
        <f t="shared" si="14"/>
        <v>97.813578826237062</v>
      </c>
      <c r="T50" s="25">
        <v>100</v>
      </c>
      <c r="U50" s="26">
        <v>938</v>
      </c>
      <c r="V50" s="26">
        <f t="shared" si="15"/>
        <v>268</v>
      </c>
      <c r="W50" s="26">
        <v>1206</v>
      </c>
      <c r="X50" s="25">
        <f t="shared" si="16"/>
        <v>62.779802186361266</v>
      </c>
      <c r="Y50" s="20">
        <v>5594</v>
      </c>
      <c r="Z50" s="25">
        <f t="shared" si="10"/>
        <v>111.19061816736236</v>
      </c>
      <c r="AA50" s="20">
        <v>448</v>
      </c>
      <c r="AB50" s="25">
        <f t="shared" si="17"/>
        <v>97.391304347826093</v>
      </c>
      <c r="AC50" s="19">
        <v>410</v>
      </c>
      <c r="AD50" s="25">
        <f t="shared" si="18"/>
        <v>90.507726269315668</v>
      </c>
      <c r="AE50" s="20">
        <v>6452</v>
      </c>
      <c r="AF50" s="27">
        <f t="shared" si="11"/>
        <v>108.5464333781965</v>
      </c>
      <c r="AG50" s="7"/>
    </row>
    <row r="51" spans="1:34" ht="12" hidden="1" customHeight="1">
      <c r="A51" s="7"/>
      <c r="B51" s="45" t="s">
        <v>82</v>
      </c>
      <c r="C51" s="51" t="s">
        <v>83</v>
      </c>
      <c r="D51" s="13">
        <v>1858</v>
      </c>
      <c r="E51" s="15">
        <f t="shared" si="6"/>
        <v>111.52460984393757</v>
      </c>
      <c r="F51" s="15">
        <f t="shared" si="7"/>
        <v>27.323529411764707</v>
      </c>
      <c r="G51" s="13">
        <v>1677</v>
      </c>
      <c r="H51" s="13">
        <v>1457</v>
      </c>
      <c r="I51" s="13">
        <v>3134</v>
      </c>
      <c r="J51" s="15">
        <f t="shared" si="8"/>
        <v>86.288546255506603</v>
      </c>
      <c r="K51" s="15">
        <f t="shared" si="1"/>
        <v>46.088235294117645</v>
      </c>
      <c r="L51" s="13">
        <v>781</v>
      </c>
      <c r="M51" s="15">
        <f t="shared" si="9"/>
        <v>154.96031746031747</v>
      </c>
      <c r="N51" s="15">
        <f t="shared" si="2"/>
        <v>11.485294117647058</v>
      </c>
      <c r="O51" s="13">
        <f t="shared" si="12"/>
        <v>1027</v>
      </c>
      <c r="P51" s="15">
        <f t="shared" si="13"/>
        <v>102.90581162324651</v>
      </c>
      <c r="Q51" s="15">
        <f t="shared" si="4"/>
        <v>15.102941176470589</v>
      </c>
      <c r="R51" s="13">
        <v>6800</v>
      </c>
      <c r="S51" s="15">
        <f t="shared" si="14"/>
        <v>100</v>
      </c>
      <c r="T51" s="15">
        <v>100</v>
      </c>
      <c r="U51" s="17">
        <v>548</v>
      </c>
      <c r="V51" s="17">
        <f t="shared" si="15"/>
        <v>260</v>
      </c>
      <c r="W51" s="17">
        <v>808</v>
      </c>
      <c r="X51" s="15">
        <f t="shared" si="16"/>
        <v>66.998341625207289</v>
      </c>
      <c r="Y51" s="13">
        <v>5992</v>
      </c>
      <c r="Z51" s="15">
        <f t="shared" si="10"/>
        <v>107.114765820522</v>
      </c>
      <c r="AA51" s="13">
        <v>417</v>
      </c>
      <c r="AB51" s="15">
        <f t="shared" si="17"/>
        <v>93.080357142857139</v>
      </c>
      <c r="AC51" s="13">
        <v>406</v>
      </c>
      <c r="AD51" s="15">
        <f t="shared" si="18"/>
        <v>99.024390243902445</v>
      </c>
      <c r="AE51" s="13">
        <v>6815</v>
      </c>
      <c r="AF51" s="18">
        <f t="shared" si="11"/>
        <v>105.62616243025418</v>
      </c>
      <c r="AG51" s="7"/>
    </row>
    <row r="52" spans="1:34" ht="12" hidden="1" customHeight="1">
      <c r="A52" s="7"/>
      <c r="B52" s="45" t="s">
        <v>84</v>
      </c>
      <c r="C52" s="51" t="s">
        <v>85</v>
      </c>
      <c r="D52" s="13">
        <v>1817</v>
      </c>
      <c r="E52" s="15">
        <f t="shared" si="6"/>
        <v>97.793326157158234</v>
      </c>
      <c r="F52" s="15">
        <f t="shared" si="7"/>
        <v>27.143710785778307</v>
      </c>
      <c r="G52" s="13">
        <v>1548</v>
      </c>
      <c r="H52" s="13">
        <v>1356</v>
      </c>
      <c r="I52" s="13">
        <v>2904</v>
      </c>
      <c r="J52" s="15">
        <f t="shared" si="8"/>
        <v>92.661135928525852</v>
      </c>
      <c r="K52" s="15">
        <f t="shared" si="1"/>
        <v>43.382133253659994</v>
      </c>
      <c r="L52" s="13">
        <v>957</v>
      </c>
      <c r="M52" s="15">
        <f t="shared" si="9"/>
        <v>122.53521126760563</v>
      </c>
      <c r="N52" s="15">
        <f t="shared" si="2"/>
        <v>14.296384822228861</v>
      </c>
      <c r="O52" s="13">
        <f t="shared" si="12"/>
        <v>1016</v>
      </c>
      <c r="P52" s="15">
        <f t="shared" si="13"/>
        <v>98.928919182083746</v>
      </c>
      <c r="Q52" s="15">
        <f t="shared" si="4"/>
        <v>15.177771138332835</v>
      </c>
      <c r="R52" s="13">
        <v>6694</v>
      </c>
      <c r="S52" s="15">
        <f t="shared" si="14"/>
        <v>98.441176470588232</v>
      </c>
      <c r="T52" s="15">
        <v>100</v>
      </c>
      <c r="U52" s="17">
        <v>493</v>
      </c>
      <c r="V52" s="17">
        <f t="shared" si="15"/>
        <v>255</v>
      </c>
      <c r="W52" s="17">
        <v>748</v>
      </c>
      <c r="X52" s="15">
        <f t="shared" si="16"/>
        <v>92.574257425742573</v>
      </c>
      <c r="Y52" s="13">
        <v>5946</v>
      </c>
      <c r="Z52" s="15">
        <f t="shared" si="10"/>
        <v>99.23230974632844</v>
      </c>
      <c r="AA52" s="13">
        <v>397</v>
      </c>
      <c r="AB52" s="15">
        <f t="shared" si="17"/>
        <v>95.203836930455637</v>
      </c>
      <c r="AC52" s="13">
        <v>398</v>
      </c>
      <c r="AD52" s="15">
        <f t="shared" si="18"/>
        <v>98.029556650246306</v>
      </c>
      <c r="AE52" s="13">
        <v>6741</v>
      </c>
      <c r="AF52" s="18">
        <f t="shared" si="11"/>
        <v>98.91415994130594</v>
      </c>
      <c r="AG52" s="7"/>
    </row>
    <row r="53" spans="1:34" ht="12" hidden="1" customHeight="1">
      <c r="A53" s="7"/>
      <c r="B53" s="45" t="s">
        <v>86</v>
      </c>
      <c r="C53" s="51" t="s">
        <v>87</v>
      </c>
      <c r="D53" s="13">
        <v>1798</v>
      </c>
      <c r="E53" s="15">
        <f t="shared" si="6"/>
        <v>98.954320308200323</v>
      </c>
      <c r="F53" s="15">
        <f t="shared" si="7"/>
        <v>26.940365597842376</v>
      </c>
      <c r="G53" s="13">
        <v>1491</v>
      </c>
      <c r="H53" s="13">
        <v>1307</v>
      </c>
      <c r="I53" s="13">
        <v>2798</v>
      </c>
      <c r="J53" s="15">
        <f t="shared" si="8"/>
        <v>96.349862258953166</v>
      </c>
      <c r="K53" s="15">
        <f t="shared" si="1"/>
        <v>41.923883727899309</v>
      </c>
      <c r="L53" s="13">
        <v>1076</v>
      </c>
      <c r="M53" s="15">
        <f t="shared" si="9"/>
        <v>112.43469174503657</v>
      </c>
      <c r="N53" s="15">
        <f t="shared" si="2"/>
        <v>16.122265507941265</v>
      </c>
      <c r="O53" s="13">
        <f t="shared" si="12"/>
        <v>1002</v>
      </c>
      <c r="P53" s="15">
        <f t="shared" si="13"/>
        <v>98.622047244094489</v>
      </c>
      <c r="Q53" s="15">
        <f t="shared" si="4"/>
        <v>15.01348516631705</v>
      </c>
      <c r="R53" s="13">
        <v>6674</v>
      </c>
      <c r="S53" s="15">
        <f t="shared" si="14"/>
        <v>99.701224977591878</v>
      </c>
      <c r="T53" s="15">
        <v>100</v>
      </c>
      <c r="U53" s="17">
        <v>429</v>
      </c>
      <c r="V53" s="17">
        <f t="shared" si="15"/>
        <v>249</v>
      </c>
      <c r="W53" s="17">
        <v>678</v>
      </c>
      <c r="X53" s="15">
        <f t="shared" si="16"/>
        <v>90.641711229946523</v>
      </c>
      <c r="Y53" s="13">
        <v>5996</v>
      </c>
      <c r="Z53" s="15">
        <f t="shared" si="10"/>
        <v>100.8409014463505</v>
      </c>
      <c r="AA53" s="13">
        <v>406</v>
      </c>
      <c r="AB53" s="15">
        <f t="shared" si="17"/>
        <v>102.26700251889169</v>
      </c>
      <c r="AC53" s="13">
        <v>386</v>
      </c>
      <c r="AD53" s="15">
        <f t="shared" si="18"/>
        <v>96.984924623115575</v>
      </c>
      <c r="AE53" s="13">
        <v>6788</v>
      </c>
      <c r="AF53" s="18">
        <f t="shared" si="11"/>
        <v>100.69722593087079</v>
      </c>
      <c r="AG53" s="7"/>
    </row>
    <row r="54" spans="1:34" ht="12" hidden="1" customHeight="1">
      <c r="A54" s="7"/>
      <c r="B54" s="45" t="s">
        <v>22</v>
      </c>
      <c r="C54" s="51" t="s">
        <v>88</v>
      </c>
      <c r="D54" s="13">
        <v>1881</v>
      </c>
      <c r="E54" s="21">
        <f t="shared" si="6"/>
        <v>104.6162402669633</v>
      </c>
      <c r="F54" s="21">
        <f t="shared" si="7"/>
        <v>29.743833017077797</v>
      </c>
      <c r="G54" s="14">
        <v>1411</v>
      </c>
      <c r="H54" s="14">
        <v>1056</v>
      </c>
      <c r="I54" s="14">
        <v>2467</v>
      </c>
      <c r="J54" s="21">
        <f t="shared" si="8"/>
        <v>88.170121515368123</v>
      </c>
      <c r="K54" s="21">
        <f t="shared" si="1"/>
        <v>39.010120177103097</v>
      </c>
      <c r="L54" s="14">
        <v>928</v>
      </c>
      <c r="M54" s="21">
        <f t="shared" si="9"/>
        <v>86.245353159851305</v>
      </c>
      <c r="N54" s="21">
        <f t="shared" si="2"/>
        <v>14.674256799493989</v>
      </c>
      <c r="O54" s="14">
        <f t="shared" si="12"/>
        <v>1048</v>
      </c>
      <c r="P54" s="21">
        <f t="shared" si="13"/>
        <v>104.59081836327346</v>
      </c>
      <c r="Q54" s="21">
        <f t="shared" si="4"/>
        <v>16.571790006325109</v>
      </c>
      <c r="R54" s="14">
        <v>6324</v>
      </c>
      <c r="S54" s="21">
        <f t="shared" si="14"/>
        <v>94.755768654480079</v>
      </c>
      <c r="T54" s="21">
        <v>100</v>
      </c>
      <c r="U54" s="23">
        <v>440</v>
      </c>
      <c r="V54" s="23">
        <f t="shared" si="15"/>
        <v>239</v>
      </c>
      <c r="W54" s="23">
        <v>679</v>
      </c>
      <c r="X54" s="21">
        <f t="shared" si="16"/>
        <v>100.14749262536873</v>
      </c>
      <c r="Y54" s="14">
        <v>5645</v>
      </c>
      <c r="Z54" s="21">
        <f t="shared" si="10"/>
        <v>94.14609739826551</v>
      </c>
      <c r="AA54" s="14">
        <v>405</v>
      </c>
      <c r="AB54" s="21">
        <f t="shared" si="17"/>
        <v>99.753694581280783</v>
      </c>
      <c r="AC54" s="14">
        <v>344</v>
      </c>
      <c r="AD54" s="21">
        <f t="shared" si="18"/>
        <v>89.119170984455948</v>
      </c>
      <c r="AE54" s="14">
        <v>6394</v>
      </c>
      <c r="AF54" s="24">
        <f t="shared" si="11"/>
        <v>94.195639363582799</v>
      </c>
      <c r="AG54" s="7"/>
    </row>
    <row r="55" spans="1:34" ht="12" hidden="1" customHeight="1">
      <c r="A55" s="7"/>
      <c r="B55" s="47" t="s">
        <v>24</v>
      </c>
      <c r="C55" s="53" t="s">
        <v>89</v>
      </c>
      <c r="D55" s="19">
        <v>1896</v>
      </c>
      <c r="E55" s="25">
        <f t="shared" si="6"/>
        <v>100.79744816586921</v>
      </c>
      <c r="F55" s="25">
        <f t="shared" si="7"/>
        <v>29.445566081689705</v>
      </c>
      <c r="G55" s="19">
        <v>1561</v>
      </c>
      <c r="H55" s="19">
        <v>1071</v>
      </c>
      <c r="I55" s="19">
        <v>2632</v>
      </c>
      <c r="J55" s="25">
        <f t="shared" si="8"/>
        <v>106.68828536684232</v>
      </c>
      <c r="K55" s="25">
        <f t="shared" si="1"/>
        <v>40.875912408759127</v>
      </c>
      <c r="L55" s="19">
        <v>852</v>
      </c>
      <c r="M55" s="25">
        <f t="shared" si="9"/>
        <v>91.810344827586206</v>
      </c>
      <c r="N55" s="25">
        <f t="shared" si="2"/>
        <v>13.231868302531449</v>
      </c>
      <c r="O55" s="19">
        <f t="shared" ref="O55:O80" si="19">R55-D55-I55-L55</f>
        <v>1059</v>
      </c>
      <c r="P55" s="25">
        <f t="shared" si="13"/>
        <v>101.04961832061068</v>
      </c>
      <c r="Q55" s="25">
        <f t="shared" si="4"/>
        <v>16.446653207019722</v>
      </c>
      <c r="R55" s="19">
        <v>6439</v>
      </c>
      <c r="S55" s="25">
        <f t="shared" si="14"/>
        <v>101.81846932321315</v>
      </c>
      <c r="T55" s="25">
        <v>100</v>
      </c>
      <c r="U55" s="26">
        <v>429</v>
      </c>
      <c r="V55" s="26">
        <f t="shared" si="15"/>
        <v>237</v>
      </c>
      <c r="W55" s="26">
        <v>666</v>
      </c>
      <c r="X55" s="15">
        <f t="shared" si="16"/>
        <v>98.085419734904264</v>
      </c>
      <c r="Y55" s="16">
        <v>5773</v>
      </c>
      <c r="Z55" s="15">
        <f t="shared" si="10"/>
        <v>102.26749335695307</v>
      </c>
      <c r="AA55" s="16">
        <v>384</v>
      </c>
      <c r="AB55" s="15">
        <f t="shared" si="17"/>
        <v>94.814814814814824</v>
      </c>
      <c r="AC55" s="16">
        <v>342</v>
      </c>
      <c r="AD55" s="15">
        <f t="shared" si="18"/>
        <v>99.418604651162795</v>
      </c>
      <c r="AE55" s="19">
        <v>6499</v>
      </c>
      <c r="AF55" s="27">
        <f t="shared" si="11"/>
        <v>101.64216452924617</v>
      </c>
      <c r="AG55" s="7"/>
    </row>
    <row r="56" spans="1:34" ht="12" hidden="1" customHeight="1">
      <c r="A56" s="7"/>
      <c r="B56" s="45" t="s">
        <v>26</v>
      </c>
      <c r="C56" s="51" t="s">
        <v>90</v>
      </c>
      <c r="D56" s="16">
        <v>1926</v>
      </c>
      <c r="E56" s="15">
        <f t="shared" si="6"/>
        <v>101.58227848101266</v>
      </c>
      <c r="F56" s="15">
        <f t="shared" si="7"/>
        <v>29.212801456089792</v>
      </c>
      <c r="G56" s="16">
        <v>1724</v>
      </c>
      <c r="H56" s="16">
        <v>1037</v>
      </c>
      <c r="I56" s="16">
        <v>2761</v>
      </c>
      <c r="J56" s="15">
        <f t="shared" si="8"/>
        <v>104.90121580547111</v>
      </c>
      <c r="K56" s="15">
        <f t="shared" si="1"/>
        <v>41.877749127862884</v>
      </c>
      <c r="L56" s="16">
        <v>828</v>
      </c>
      <c r="M56" s="15">
        <f t="shared" si="9"/>
        <v>97.183098591549296</v>
      </c>
      <c r="N56" s="15">
        <f t="shared" si="2"/>
        <v>12.558774457758229</v>
      </c>
      <c r="O56" s="16">
        <f t="shared" si="19"/>
        <v>1078</v>
      </c>
      <c r="P56" s="15">
        <f t="shared" si="13"/>
        <v>101.79414542020776</v>
      </c>
      <c r="Q56" s="15">
        <f t="shared" si="4"/>
        <v>16.350674958289094</v>
      </c>
      <c r="R56" s="16">
        <v>6593</v>
      </c>
      <c r="S56" s="15">
        <f t="shared" si="14"/>
        <v>102.39167572604441</v>
      </c>
      <c r="T56" s="15">
        <v>100</v>
      </c>
      <c r="U56" s="17">
        <v>432</v>
      </c>
      <c r="V56" s="17">
        <f t="shared" ref="V56:V80" si="20">W56-U56</f>
        <v>237</v>
      </c>
      <c r="W56" s="17">
        <v>669</v>
      </c>
      <c r="X56" s="15">
        <f t="shared" si="16"/>
        <v>100.45045045045045</v>
      </c>
      <c r="Y56" s="16">
        <v>5924</v>
      </c>
      <c r="Z56" s="15">
        <f t="shared" si="10"/>
        <v>102.61562445868699</v>
      </c>
      <c r="AA56" s="16">
        <v>378</v>
      </c>
      <c r="AB56" s="15">
        <f t="shared" si="17"/>
        <v>98.4375</v>
      </c>
      <c r="AC56" s="16">
        <v>323</v>
      </c>
      <c r="AD56" s="15">
        <f t="shared" si="18"/>
        <v>94.444444444444443</v>
      </c>
      <c r="AE56" s="16">
        <v>6625</v>
      </c>
      <c r="AF56" s="18">
        <f t="shared" si="11"/>
        <v>101.93875980920141</v>
      </c>
      <c r="AG56" s="7"/>
    </row>
    <row r="57" spans="1:34" ht="12" hidden="1" customHeight="1">
      <c r="A57" s="7"/>
      <c r="B57" s="45" t="s">
        <v>28</v>
      </c>
      <c r="C57" s="51" t="s">
        <v>91</v>
      </c>
      <c r="D57" s="16">
        <v>2124</v>
      </c>
      <c r="E57" s="15">
        <f t="shared" si="6"/>
        <v>110.28037383177569</v>
      </c>
      <c r="F57" s="15">
        <f t="shared" si="7"/>
        <v>31.625967837998807</v>
      </c>
      <c r="G57" s="16">
        <v>1661</v>
      </c>
      <c r="H57" s="16">
        <v>1027</v>
      </c>
      <c r="I57" s="16">
        <v>2688</v>
      </c>
      <c r="J57" s="15">
        <f t="shared" si="8"/>
        <v>97.356030423759506</v>
      </c>
      <c r="K57" s="15">
        <f t="shared" si="1"/>
        <v>40.023823704586064</v>
      </c>
      <c r="L57" s="16">
        <v>828</v>
      </c>
      <c r="M57" s="15">
        <f t="shared" si="9"/>
        <v>100</v>
      </c>
      <c r="N57" s="15">
        <f t="shared" si="2"/>
        <v>12.328767123287671</v>
      </c>
      <c r="O57" s="16">
        <f t="shared" si="19"/>
        <v>1076</v>
      </c>
      <c r="P57" s="15">
        <f t="shared" si="13"/>
        <v>99.814471243042675</v>
      </c>
      <c r="Q57" s="15">
        <f t="shared" si="4"/>
        <v>16.021441334127456</v>
      </c>
      <c r="R57" s="16">
        <v>6716</v>
      </c>
      <c r="S57" s="15">
        <f t="shared" si="14"/>
        <v>101.8656150462612</v>
      </c>
      <c r="T57" s="15">
        <v>100</v>
      </c>
      <c r="U57" s="17">
        <v>319</v>
      </c>
      <c r="V57" s="17">
        <f t="shared" si="20"/>
        <v>257</v>
      </c>
      <c r="W57" s="17">
        <v>576</v>
      </c>
      <c r="X57" s="15">
        <f t="shared" si="16"/>
        <v>86.098654708520186</v>
      </c>
      <c r="Y57" s="16">
        <v>6140</v>
      </c>
      <c r="Z57" s="15">
        <f t="shared" si="10"/>
        <v>103.64618501012831</v>
      </c>
      <c r="AA57" s="16">
        <v>375</v>
      </c>
      <c r="AB57" s="15">
        <f t="shared" si="17"/>
        <v>99.206349206349216</v>
      </c>
      <c r="AC57" s="16">
        <v>325</v>
      </c>
      <c r="AD57" s="15">
        <f t="shared" si="18"/>
        <v>100.61919504643964</v>
      </c>
      <c r="AE57" s="16">
        <v>6840</v>
      </c>
      <c r="AF57" s="18">
        <f t="shared" si="11"/>
        <v>103.24528301886792</v>
      </c>
      <c r="AG57" s="7"/>
    </row>
    <row r="58" spans="1:34" ht="12" hidden="1" customHeight="1">
      <c r="A58" s="7"/>
      <c r="B58" s="45" t="s">
        <v>30</v>
      </c>
      <c r="C58" s="51" t="s">
        <v>92</v>
      </c>
      <c r="D58" s="16">
        <v>2063</v>
      </c>
      <c r="E58" s="15">
        <f t="shared" si="6"/>
        <v>97.128060263653481</v>
      </c>
      <c r="F58" s="15">
        <f t="shared" si="7"/>
        <v>30.873989823406166</v>
      </c>
      <c r="G58" s="16">
        <v>1543</v>
      </c>
      <c r="H58" s="16">
        <v>1054</v>
      </c>
      <c r="I58" s="16">
        <v>2597</v>
      </c>
      <c r="J58" s="15">
        <f t="shared" si="8"/>
        <v>96.614583333333343</v>
      </c>
      <c r="K58" s="15">
        <f t="shared" si="1"/>
        <v>38.865609099072138</v>
      </c>
      <c r="L58" s="16">
        <v>917</v>
      </c>
      <c r="M58" s="15">
        <f t="shared" si="9"/>
        <v>110.74879227053141</v>
      </c>
      <c r="N58" s="15">
        <f t="shared" si="2"/>
        <v>13.723436096976954</v>
      </c>
      <c r="O58" s="16">
        <f t="shared" si="19"/>
        <v>1105</v>
      </c>
      <c r="P58" s="15">
        <f t="shared" si="13"/>
        <v>102.69516728624535</v>
      </c>
      <c r="Q58" s="15">
        <f t="shared" si="4"/>
        <v>16.536964980544745</v>
      </c>
      <c r="R58" s="16">
        <v>6682</v>
      </c>
      <c r="S58" s="15">
        <f t="shared" si="14"/>
        <v>99.493746277546151</v>
      </c>
      <c r="T58" s="15">
        <v>100</v>
      </c>
      <c r="U58" s="17">
        <v>268</v>
      </c>
      <c r="V58" s="17">
        <f t="shared" si="20"/>
        <v>254</v>
      </c>
      <c r="W58" s="17">
        <v>522</v>
      </c>
      <c r="X58" s="15">
        <f t="shared" si="16"/>
        <v>90.625</v>
      </c>
      <c r="Y58" s="16">
        <v>6160</v>
      </c>
      <c r="Z58" s="15">
        <f t="shared" si="10"/>
        <v>100.3257328990228</v>
      </c>
      <c r="AA58" s="16">
        <v>380</v>
      </c>
      <c r="AB58" s="15">
        <f t="shared" si="17"/>
        <v>101.33333333333334</v>
      </c>
      <c r="AC58" s="16">
        <v>323</v>
      </c>
      <c r="AD58" s="15">
        <f t="shared" si="18"/>
        <v>99.384615384615387</v>
      </c>
      <c r="AE58" s="16">
        <v>6863</v>
      </c>
      <c r="AF58" s="18">
        <f t="shared" si="11"/>
        <v>100.33625730994152</v>
      </c>
      <c r="AG58" s="7"/>
    </row>
    <row r="59" spans="1:34" ht="12" hidden="1" customHeight="1">
      <c r="A59" s="7"/>
      <c r="B59" s="49" t="s">
        <v>32</v>
      </c>
      <c r="C59" s="52" t="s">
        <v>93</v>
      </c>
      <c r="D59" s="22">
        <v>1964</v>
      </c>
      <c r="E59" s="21">
        <f t="shared" si="6"/>
        <v>95.201163354338348</v>
      </c>
      <c r="F59" s="21">
        <f t="shared" si="7"/>
        <v>29.699077574474519</v>
      </c>
      <c r="G59" s="16">
        <v>1500</v>
      </c>
      <c r="H59" s="16">
        <v>1116</v>
      </c>
      <c r="I59" s="22">
        <v>2616</v>
      </c>
      <c r="J59" s="21">
        <f t="shared" si="8"/>
        <v>100.73161340007701</v>
      </c>
      <c r="K59" s="21">
        <f t="shared" si="1"/>
        <v>39.55844548616362</v>
      </c>
      <c r="L59" s="22">
        <v>921</v>
      </c>
      <c r="M59" s="21">
        <f t="shared" si="9"/>
        <v>100.43620501635769</v>
      </c>
      <c r="N59" s="21">
        <f t="shared" si="2"/>
        <v>13.927113261757146</v>
      </c>
      <c r="O59" s="22">
        <f t="shared" si="19"/>
        <v>1112</v>
      </c>
      <c r="P59" s="21">
        <f t="shared" si="13"/>
        <v>100.63348416289593</v>
      </c>
      <c r="Q59" s="21">
        <f t="shared" si="4"/>
        <v>16.815363677604715</v>
      </c>
      <c r="R59" s="22">
        <v>6613</v>
      </c>
      <c r="S59" s="21">
        <f t="shared" si="14"/>
        <v>98.967375037413944</v>
      </c>
      <c r="T59" s="21">
        <v>100</v>
      </c>
      <c r="U59" s="23">
        <v>320</v>
      </c>
      <c r="V59" s="23">
        <f t="shared" si="20"/>
        <v>263</v>
      </c>
      <c r="W59" s="23">
        <v>583</v>
      </c>
      <c r="X59" s="15">
        <f t="shared" si="16"/>
        <v>111.68582375478928</v>
      </c>
      <c r="Y59" s="16">
        <v>6030</v>
      </c>
      <c r="Z59" s="15">
        <f t="shared" si="10"/>
        <v>97.889610389610397</v>
      </c>
      <c r="AA59" s="16">
        <v>383</v>
      </c>
      <c r="AB59" s="15">
        <f t="shared" si="17"/>
        <v>100.78947368421052</v>
      </c>
      <c r="AC59" s="16">
        <v>319</v>
      </c>
      <c r="AD59" s="15">
        <f t="shared" si="18"/>
        <v>98.761609907120743</v>
      </c>
      <c r="AE59" s="16">
        <v>6732</v>
      </c>
      <c r="AF59" s="24">
        <f t="shared" si="11"/>
        <v>98.091213754917675</v>
      </c>
      <c r="AG59" s="7"/>
    </row>
    <row r="60" spans="1:34" ht="12" customHeight="1">
      <c r="A60" s="7"/>
      <c r="B60" s="45" t="s">
        <v>34</v>
      </c>
      <c r="C60" s="51" t="s">
        <v>94</v>
      </c>
      <c r="D60" s="13">
        <v>1957</v>
      </c>
      <c r="E60" s="25">
        <f t="shared" si="6"/>
        <v>99.643584521384938</v>
      </c>
      <c r="F60" s="25">
        <f t="shared" si="7"/>
        <v>29.512893982808023</v>
      </c>
      <c r="G60" s="19">
        <v>1491</v>
      </c>
      <c r="H60" s="19">
        <v>1137</v>
      </c>
      <c r="I60" s="20">
        <v>2628</v>
      </c>
      <c r="J60" s="25">
        <f t="shared" si="8"/>
        <v>100.45871559633028</v>
      </c>
      <c r="K60" s="25">
        <f t="shared" si="1"/>
        <v>39.632031367817824</v>
      </c>
      <c r="L60" s="20">
        <v>865</v>
      </c>
      <c r="M60" s="25">
        <f t="shared" si="9"/>
        <v>93.919652551574373</v>
      </c>
      <c r="N60" s="25">
        <f t="shared" si="2"/>
        <v>13.044789624491028</v>
      </c>
      <c r="O60" s="20">
        <f t="shared" si="19"/>
        <v>1181</v>
      </c>
      <c r="P60" s="25">
        <f t="shared" si="13"/>
        <v>106.20503597122301</v>
      </c>
      <c r="Q60" s="25">
        <f t="shared" si="4"/>
        <v>17.810285024883125</v>
      </c>
      <c r="R60" s="20">
        <v>6631</v>
      </c>
      <c r="S60" s="25">
        <f t="shared" si="14"/>
        <v>100.27219113866626</v>
      </c>
      <c r="T60" s="25">
        <v>100</v>
      </c>
      <c r="U60" s="26">
        <v>488</v>
      </c>
      <c r="V60" s="26">
        <f t="shared" si="20"/>
        <v>271</v>
      </c>
      <c r="W60" s="26">
        <v>759</v>
      </c>
      <c r="X60" s="25">
        <f t="shared" si="16"/>
        <v>130.18867924528303</v>
      </c>
      <c r="Y60" s="20">
        <v>5872</v>
      </c>
      <c r="Z60" s="25">
        <f t="shared" si="10"/>
        <v>97.379767827529022</v>
      </c>
      <c r="AA60" s="20">
        <v>372</v>
      </c>
      <c r="AB60" s="25">
        <f t="shared" si="17"/>
        <v>97.127937336814625</v>
      </c>
      <c r="AC60" s="20">
        <v>312</v>
      </c>
      <c r="AD60" s="25">
        <f t="shared" si="18"/>
        <v>97.805642633228842</v>
      </c>
      <c r="AE60" s="20">
        <v>6556</v>
      </c>
      <c r="AF60" s="27">
        <f t="shared" si="11"/>
        <v>97.385620915032675</v>
      </c>
      <c r="AG60" s="7"/>
    </row>
    <row r="61" spans="1:34" ht="12" customHeight="1">
      <c r="A61" s="7"/>
      <c r="B61" s="45" t="s">
        <v>36</v>
      </c>
      <c r="C61" s="51" t="s">
        <v>95</v>
      </c>
      <c r="D61" s="13">
        <v>1934</v>
      </c>
      <c r="E61" s="15">
        <f t="shared" si="6"/>
        <v>98.824731732243237</v>
      </c>
      <c r="F61" s="15">
        <f t="shared" si="7"/>
        <v>29.179239589619794</v>
      </c>
      <c r="G61" s="13">
        <v>1555</v>
      </c>
      <c r="H61" s="13">
        <v>1124</v>
      </c>
      <c r="I61" s="13">
        <v>2679</v>
      </c>
      <c r="J61" s="15">
        <f t="shared" si="8"/>
        <v>101.9406392694064</v>
      </c>
      <c r="K61" s="15">
        <f t="shared" si="1"/>
        <v>40.419432709716361</v>
      </c>
      <c r="L61" s="13">
        <v>849</v>
      </c>
      <c r="M61" s="15">
        <f t="shared" si="9"/>
        <v>98.150289017341038</v>
      </c>
      <c r="N61" s="15">
        <f t="shared" si="2"/>
        <v>12.809293904646951</v>
      </c>
      <c r="O61" s="13">
        <f t="shared" si="19"/>
        <v>1166</v>
      </c>
      <c r="P61" s="15">
        <f t="shared" si="13"/>
        <v>98.729889923793394</v>
      </c>
      <c r="Q61" s="15">
        <f t="shared" si="4"/>
        <v>17.592033796016899</v>
      </c>
      <c r="R61" s="13">
        <v>6628</v>
      </c>
      <c r="S61" s="15">
        <f t="shared" si="14"/>
        <v>99.954757955059563</v>
      </c>
      <c r="T61" s="15">
        <v>100</v>
      </c>
      <c r="U61" s="17">
        <v>480</v>
      </c>
      <c r="V61" s="17">
        <f t="shared" si="20"/>
        <v>268</v>
      </c>
      <c r="W61" s="17">
        <v>748</v>
      </c>
      <c r="X61" s="15">
        <f t="shared" si="16"/>
        <v>98.550724637681171</v>
      </c>
      <c r="Y61" s="13">
        <v>5880</v>
      </c>
      <c r="Z61" s="15">
        <f t="shared" si="10"/>
        <v>100.13623978201636</v>
      </c>
      <c r="AA61" s="13">
        <v>362</v>
      </c>
      <c r="AB61" s="15">
        <f t="shared" si="17"/>
        <v>97.311827956989248</v>
      </c>
      <c r="AC61" s="13">
        <v>304</v>
      </c>
      <c r="AD61" s="15">
        <f t="shared" si="18"/>
        <v>97.435897435897431</v>
      </c>
      <c r="AE61" s="13">
        <v>6546</v>
      </c>
      <c r="AF61" s="18">
        <f t="shared" si="11"/>
        <v>99.847467968273335</v>
      </c>
      <c r="AG61" s="7"/>
    </row>
    <row r="62" spans="1:34" ht="12" customHeight="1">
      <c r="A62" s="7"/>
      <c r="B62" s="45" t="s">
        <v>38</v>
      </c>
      <c r="C62" s="51" t="s">
        <v>96</v>
      </c>
      <c r="D62" s="58">
        <v>1773</v>
      </c>
      <c r="E62" s="59">
        <f t="shared" si="6"/>
        <v>91.675284384694933</v>
      </c>
      <c r="F62" s="59">
        <f t="shared" si="7"/>
        <v>26.827054017249207</v>
      </c>
      <c r="G62" s="58">
        <v>1600</v>
      </c>
      <c r="H62" s="58">
        <v>1121</v>
      </c>
      <c r="I62" s="58">
        <v>2721</v>
      </c>
      <c r="J62" s="59">
        <f t="shared" si="8"/>
        <v>101.56774916013438</v>
      </c>
      <c r="K62" s="59">
        <f t="shared" si="1"/>
        <v>41.171130276895141</v>
      </c>
      <c r="L62" s="58">
        <v>931</v>
      </c>
      <c r="M62" s="59">
        <f t="shared" si="9"/>
        <v>109.65842167255595</v>
      </c>
      <c r="N62" s="59">
        <f t="shared" si="2"/>
        <v>14.086851263428656</v>
      </c>
      <c r="O62" s="58">
        <f t="shared" si="19"/>
        <v>1184</v>
      </c>
      <c r="P62" s="59">
        <f t="shared" si="13"/>
        <v>101.54373927958832</v>
      </c>
      <c r="Q62" s="59">
        <f t="shared" si="4"/>
        <v>17.914964442426992</v>
      </c>
      <c r="R62" s="58">
        <v>6609</v>
      </c>
      <c r="S62" s="59">
        <f t="shared" si="14"/>
        <v>99.713337356668674</v>
      </c>
      <c r="T62" s="59">
        <v>100</v>
      </c>
      <c r="U62" s="60">
        <v>616</v>
      </c>
      <c r="V62" s="60">
        <f t="shared" si="20"/>
        <v>239</v>
      </c>
      <c r="W62" s="60">
        <v>855</v>
      </c>
      <c r="X62" s="59">
        <f t="shared" si="16"/>
        <v>114.30481283422461</v>
      </c>
      <c r="Y62" s="58">
        <v>5754</v>
      </c>
      <c r="Z62" s="59">
        <f t="shared" si="10"/>
        <v>97.857142857142847</v>
      </c>
      <c r="AA62" s="58">
        <v>342</v>
      </c>
      <c r="AB62" s="59">
        <f t="shared" si="17"/>
        <v>94.475138121546962</v>
      </c>
      <c r="AC62" s="58">
        <v>300</v>
      </c>
      <c r="AD62" s="59">
        <f t="shared" si="18"/>
        <v>98.68421052631578</v>
      </c>
      <c r="AE62" s="58">
        <v>6396</v>
      </c>
      <c r="AF62" s="61">
        <f t="shared" si="11"/>
        <v>97.708524289642526</v>
      </c>
      <c r="AG62" s="7"/>
      <c r="AH62" s="7"/>
    </row>
    <row r="63" spans="1:34" ht="12" customHeight="1">
      <c r="A63" s="7"/>
      <c r="B63" s="45" t="s">
        <v>40</v>
      </c>
      <c r="C63" s="51" t="s">
        <v>97</v>
      </c>
      <c r="D63" s="58">
        <v>1708</v>
      </c>
      <c r="E63" s="59">
        <f t="shared" si="6"/>
        <v>96.333897349125778</v>
      </c>
      <c r="F63" s="59">
        <f t="shared" si="7"/>
        <v>25.847457627118644</v>
      </c>
      <c r="G63" s="58">
        <v>1598</v>
      </c>
      <c r="H63" s="58">
        <v>1128</v>
      </c>
      <c r="I63" s="58">
        <v>2726</v>
      </c>
      <c r="J63" s="59">
        <f t="shared" si="8"/>
        <v>100.18375597206909</v>
      </c>
      <c r="K63" s="59">
        <f t="shared" si="1"/>
        <v>41.253026634382564</v>
      </c>
      <c r="L63" s="58">
        <v>949</v>
      </c>
      <c r="M63" s="59">
        <f t="shared" si="9"/>
        <v>101.93340494092374</v>
      </c>
      <c r="N63" s="59">
        <f t="shared" si="2"/>
        <v>14.361380145278451</v>
      </c>
      <c r="O63" s="58">
        <f t="shared" si="19"/>
        <v>1225</v>
      </c>
      <c r="P63" s="59">
        <f t="shared" si="13"/>
        <v>103.46283783783782</v>
      </c>
      <c r="Q63" s="59">
        <f t="shared" si="4"/>
        <v>18.538135593220339</v>
      </c>
      <c r="R63" s="58">
        <v>6608</v>
      </c>
      <c r="S63" s="59">
        <f t="shared" si="14"/>
        <v>99.984869117869565</v>
      </c>
      <c r="T63" s="59">
        <v>100</v>
      </c>
      <c r="U63" s="60">
        <v>611</v>
      </c>
      <c r="V63" s="60">
        <f t="shared" si="20"/>
        <v>238</v>
      </c>
      <c r="W63" s="60">
        <v>849</v>
      </c>
      <c r="X63" s="59">
        <f t="shared" si="16"/>
        <v>99.298245614035082</v>
      </c>
      <c r="Y63" s="58">
        <v>5759</v>
      </c>
      <c r="Z63" s="59">
        <f t="shared" si="10"/>
        <v>100.08689607229752</v>
      </c>
      <c r="AA63" s="58">
        <v>340</v>
      </c>
      <c r="AB63" s="59">
        <f t="shared" si="17"/>
        <v>99.415204678362571</v>
      </c>
      <c r="AC63" s="58">
        <v>295</v>
      </c>
      <c r="AD63" s="59">
        <f t="shared" si="17"/>
        <v>98.333333333333329</v>
      </c>
      <c r="AE63" s="58">
        <v>6394</v>
      </c>
      <c r="AF63" s="61">
        <f t="shared" si="11"/>
        <v>99.96873045653534</v>
      </c>
      <c r="AG63" s="7"/>
      <c r="AH63" s="7"/>
    </row>
    <row r="64" spans="1:34" ht="12" customHeight="1">
      <c r="A64" s="7"/>
      <c r="B64" s="45" t="s">
        <v>42</v>
      </c>
      <c r="C64" s="51" t="s">
        <v>98</v>
      </c>
      <c r="D64" s="62">
        <v>1707</v>
      </c>
      <c r="E64" s="63">
        <f t="shared" si="6"/>
        <v>99.941451990632331</v>
      </c>
      <c r="F64" s="63">
        <f t="shared" si="7"/>
        <v>25.162146226415093</v>
      </c>
      <c r="G64" s="64">
        <v>1675</v>
      </c>
      <c r="H64" s="64">
        <v>1161</v>
      </c>
      <c r="I64" s="64">
        <v>2836</v>
      </c>
      <c r="J64" s="63">
        <f t="shared" si="8"/>
        <v>104.03521643433602</v>
      </c>
      <c r="K64" s="63">
        <f t="shared" si="1"/>
        <v>41.804245283018872</v>
      </c>
      <c r="L64" s="64">
        <v>942</v>
      </c>
      <c r="M64" s="63">
        <f t="shared" si="9"/>
        <v>99.262381454162281</v>
      </c>
      <c r="N64" s="63">
        <f t="shared" si="2"/>
        <v>13.88561320754717</v>
      </c>
      <c r="O64" s="64">
        <f t="shared" si="19"/>
        <v>1299</v>
      </c>
      <c r="P64" s="63">
        <f t="shared" si="13"/>
        <v>106.04081632653062</v>
      </c>
      <c r="Q64" s="63">
        <f t="shared" si="4"/>
        <v>19.147995283018869</v>
      </c>
      <c r="R64" s="64">
        <v>6784</v>
      </c>
      <c r="S64" s="63">
        <f t="shared" si="14"/>
        <v>102.66343825665859</v>
      </c>
      <c r="T64" s="63">
        <v>100</v>
      </c>
      <c r="U64" s="65">
        <v>642</v>
      </c>
      <c r="V64" s="65">
        <f t="shared" si="20"/>
        <v>242</v>
      </c>
      <c r="W64" s="65">
        <v>884</v>
      </c>
      <c r="X64" s="63">
        <f t="shared" si="16"/>
        <v>104.12249705535925</v>
      </c>
      <c r="Y64" s="64">
        <v>5900</v>
      </c>
      <c r="Z64" s="63">
        <f t="shared" si="10"/>
        <v>102.44834172599408</v>
      </c>
      <c r="AA64" s="64">
        <v>339</v>
      </c>
      <c r="AB64" s="63">
        <f t="shared" ref="AB64:AD71" si="21">AA64/AA63*100</f>
        <v>99.705882352941174</v>
      </c>
      <c r="AC64" s="64">
        <v>309</v>
      </c>
      <c r="AD64" s="63">
        <f t="shared" si="21"/>
        <v>104.7457627118644</v>
      </c>
      <c r="AE64" s="64">
        <v>6548</v>
      </c>
      <c r="AF64" s="66">
        <f t="shared" si="11"/>
        <v>102.40850797622771</v>
      </c>
      <c r="AG64" s="7"/>
      <c r="AH64" s="7"/>
    </row>
    <row r="65" spans="1:34" ht="12" customHeight="1">
      <c r="A65" s="7"/>
      <c r="B65" s="54" t="s">
        <v>44</v>
      </c>
      <c r="C65" s="55" t="s">
        <v>99</v>
      </c>
      <c r="D65" s="67">
        <v>1691</v>
      </c>
      <c r="E65" s="68">
        <f>D65/D64*100</f>
        <v>99.062683069712946</v>
      </c>
      <c r="F65" s="68">
        <f t="shared" si="7"/>
        <v>24.528575572961998</v>
      </c>
      <c r="G65" s="67">
        <v>1707</v>
      </c>
      <c r="H65" s="67">
        <v>1133</v>
      </c>
      <c r="I65" s="67">
        <v>2840</v>
      </c>
      <c r="J65" s="68">
        <f>I65/I64*100</f>
        <v>100.1410437235543</v>
      </c>
      <c r="K65" s="68">
        <f t="shared" si="1"/>
        <v>41.195242239628662</v>
      </c>
      <c r="L65" s="67">
        <v>1030</v>
      </c>
      <c r="M65" s="68">
        <f>L65/L64*100</f>
        <v>109.34182590233546</v>
      </c>
      <c r="N65" s="68">
        <f t="shared" si="2"/>
        <v>14.940527995358282</v>
      </c>
      <c r="O65" s="67">
        <f t="shared" si="19"/>
        <v>1333</v>
      </c>
      <c r="P65" s="68">
        <f>O65/O64*100</f>
        <v>102.61739799846035</v>
      </c>
      <c r="Q65" s="68">
        <f t="shared" si="4"/>
        <v>19.335654192051059</v>
      </c>
      <c r="R65" s="67">
        <v>6894</v>
      </c>
      <c r="S65" s="68">
        <f>R65/R64*100</f>
        <v>101.62146226415094</v>
      </c>
      <c r="T65" s="68">
        <v>100</v>
      </c>
      <c r="U65" s="69">
        <v>691</v>
      </c>
      <c r="V65" s="69">
        <f t="shared" si="20"/>
        <v>240</v>
      </c>
      <c r="W65" s="69">
        <v>931</v>
      </c>
      <c r="X65" s="68">
        <f>W65/W64*100</f>
        <v>105.31674208144797</v>
      </c>
      <c r="Y65" s="67">
        <v>5963</v>
      </c>
      <c r="Z65" s="68">
        <f>Y65/Y64*100</f>
        <v>101.06779661016949</v>
      </c>
      <c r="AA65" s="67">
        <v>320</v>
      </c>
      <c r="AB65" s="68">
        <f>AA65/AA64*100</f>
        <v>94.395280235988196</v>
      </c>
      <c r="AC65" s="67">
        <v>313</v>
      </c>
      <c r="AD65" s="68">
        <f>AC65/AC64*100</f>
        <v>101.29449838187703</v>
      </c>
      <c r="AE65" s="67">
        <v>6596</v>
      </c>
      <c r="AF65" s="70">
        <f>AE65/AE64*100</f>
        <v>100.73304825901039</v>
      </c>
      <c r="AG65" s="7"/>
      <c r="AH65" s="7"/>
    </row>
    <row r="66" spans="1:34" ht="12" customHeight="1">
      <c r="A66" s="7"/>
      <c r="B66" s="45" t="s">
        <v>44</v>
      </c>
      <c r="C66" s="51" t="s">
        <v>99</v>
      </c>
      <c r="D66" s="71">
        <v>1643</v>
      </c>
      <c r="E66" s="58" t="s">
        <v>21</v>
      </c>
      <c r="F66" s="59">
        <f t="shared" si="7"/>
        <v>23.555555555555554</v>
      </c>
      <c r="G66" s="71">
        <v>1742</v>
      </c>
      <c r="H66" s="71">
        <v>1147</v>
      </c>
      <c r="I66" s="71">
        <v>2889</v>
      </c>
      <c r="J66" s="58" t="s">
        <v>21</v>
      </c>
      <c r="K66" s="59">
        <f t="shared" si="1"/>
        <v>41.41935483870968</v>
      </c>
      <c r="L66" s="71">
        <v>1081</v>
      </c>
      <c r="M66" s="58" t="s">
        <v>21</v>
      </c>
      <c r="N66" s="59">
        <f t="shared" si="2"/>
        <v>15.498207885304661</v>
      </c>
      <c r="O66" s="71">
        <f t="shared" si="19"/>
        <v>1362</v>
      </c>
      <c r="P66" s="58" t="s">
        <v>21</v>
      </c>
      <c r="Q66" s="59">
        <f t="shared" si="4"/>
        <v>19.526881720430108</v>
      </c>
      <c r="R66" s="71">
        <v>6975</v>
      </c>
      <c r="S66" s="58" t="s">
        <v>21</v>
      </c>
      <c r="T66" s="59">
        <v>100</v>
      </c>
      <c r="U66" s="60">
        <v>719</v>
      </c>
      <c r="V66" s="60">
        <f t="shared" si="20"/>
        <v>232</v>
      </c>
      <c r="W66" s="60">
        <v>951</v>
      </c>
      <c r="X66" s="58" t="s">
        <v>21</v>
      </c>
      <c r="Y66" s="71">
        <v>6024</v>
      </c>
      <c r="Z66" s="58" t="s">
        <v>21</v>
      </c>
      <c r="AA66" s="71">
        <v>333</v>
      </c>
      <c r="AB66" s="58" t="s">
        <v>21</v>
      </c>
      <c r="AC66" s="71">
        <v>308</v>
      </c>
      <c r="AD66" s="58" t="s">
        <v>21</v>
      </c>
      <c r="AE66" s="71">
        <v>6665</v>
      </c>
      <c r="AF66" s="72" t="s">
        <v>21</v>
      </c>
      <c r="AG66" s="7"/>
      <c r="AH66" s="7"/>
    </row>
    <row r="67" spans="1:34" ht="12" customHeight="1">
      <c r="A67" s="7"/>
      <c r="B67" s="45" t="s">
        <v>47</v>
      </c>
      <c r="C67" s="51" t="s">
        <v>100</v>
      </c>
      <c r="D67" s="71">
        <v>1549</v>
      </c>
      <c r="E67" s="59">
        <f t="shared" si="6"/>
        <v>94.278758368837487</v>
      </c>
      <c r="F67" s="59">
        <f t="shared" si="7"/>
        <v>21.32433920704846</v>
      </c>
      <c r="G67" s="71">
        <v>2038</v>
      </c>
      <c r="H67" s="71">
        <v>1149</v>
      </c>
      <c r="I67" s="71">
        <v>3187</v>
      </c>
      <c r="J67" s="59">
        <f t="shared" si="8"/>
        <v>110.31498788508134</v>
      </c>
      <c r="K67" s="59">
        <f t="shared" si="1"/>
        <v>43.873898678414101</v>
      </c>
      <c r="L67" s="71">
        <v>1060</v>
      </c>
      <c r="M67" s="59">
        <f t="shared" si="9"/>
        <v>98.057354301572616</v>
      </c>
      <c r="N67" s="59">
        <f t="shared" si="2"/>
        <v>14.592511013215859</v>
      </c>
      <c r="O67" s="71">
        <f t="shared" si="19"/>
        <v>1468</v>
      </c>
      <c r="P67" s="59">
        <f t="shared" ref="P67:P72" si="22">O67/O66*100</f>
        <v>107.78267254038178</v>
      </c>
      <c r="Q67" s="59">
        <f t="shared" si="4"/>
        <v>20.209251101321584</v>
      </c>
      <c r="R67" s="71">
        <v>7264</v>
      </c>
      <c r="S67" s="59">
        <f t="shared" ref="S67:S72" si="23">R67/R66*100</f>
        <v>104.14336917562723</v>
      </c>
      <c r="T67" s="59">
        <v>100</v>
      </c>
      <c r="U67" s="60">
        <v>765</v>
      </c>
      <c r="V67" s="60">
        <f t="shared" si="20"/>
        <v>236</v>
      </c>
      <c r="W67" s="60">
        <v>1001</v>
      </c>
      <c r="X67" s="59">
        <f t="shared" si="16"/>
        <v>105.25762355415351</v>
      </c>
      <c r="Y67" s="71">
        <v>6263</v>
      </c>
      <c r="Z67" s="59">
        <f t="shared" si="10"/>
        <v>103.96746347941568</v>
      </c>
      <c r="AA67" s="71">
        <v>327</v>
      </c>
      <c r="AB67" s="59">
        <f t="shared" si="21"/>
        <v>98.198198198198199</v>
      </c>
      <c r="AC67" s="71">
        <v>327</v>
      </c>
      <c r="AD67" s="59">
        <f t="shared" si="21"/>
        <v>106.16883116883118</v>
      </c>
      <c r="AE67" s="71">
        <v>6917</v>
      </c>
      <c r="AF67" s="61">
        <f t="shared" si="11"/>
        <v>103.78094523630908</v>
      </c>
      <c r="AG67" s="7"/>
      <c r="AH67" s="7"/>
    </row>
    <row r="68" spans="1:34" ht="12" customHeight="1">
      <c r="A68" s="7"/>
      <c r="B68" s="45" t="s">
        <v>49</v>
      </c>
      <c r="C68" s="51" t="s">
        <v>101</v>
      </c>
      <c r="D68" s="71">
        <v>1545</v>
      </c>
      <c r="E68" s="59">
        <f t="shared" si="6"/>
        <v>99.741768883150414</v>
      </c>
      <c r="F68" s="59">
        <f t="shared" si="7"/>
        <v>20.396039603960396</v>
      </c>
      <c r="G68" s="71">
        <v>2227</v>
      </c>
      <c r="H68" s="71">
        <v>1184</v>
      </c>
      <c r="I68" s="71">
        <v>3411</v>
      </c>
      <c r="J68" s="59">
        <f t="shared" si="8"/>
        <v>107.02855349858802</v>
      </c>
      <c r="K68" s="59">
        <f t="shared" si="1"/>
        <v>45.029702970297031</v>
      </c>
      <c r="L68" s="71">
        <v>1102</v>
      </c>
      <c r="M68" s="59">
        <f t="shared" si="9"/>
        <v>103.96226415094341</v>
      </c>
      <c r="N68" s="59">
        <f t="shared" si="2"/>
        <v>14.547854785478547</v>
      </c>
      <c r="O68" s="71">
        <f t="shared" si="19"/>
        <v>1517</v>
      </c>
      <c r="P68" s="59">
        <f t="shared" si="22"/>
        <v>103.33787465940054</v>
      </c>
      <c r="Q68" s="59">
        <f t="shared" si="4"/>
        <v>20.026402640264028</v>
      </c>
      <c r="R68" s="71">
        <v>7575</v>
      </c>
      <c r="S68" s="59">
        <f t="shared" si="23"/>
        <v>104.28138766519824</v>
      </c>
      <c r="T68" s="59">
        <v>100</v>
      </c>
      <c r="U68" s="60">
        <v>654</v>
      </c>
      <c r="V68" s="60">
        <f t="shared" si="20"/>
        <v>236</v>
      </c>
      <c r="W68" s="60">
        <v>890</v>
      </c>
      <c r="X68" s="59">
        <f t="shared" si="16"/>
        <v>88.91108891108891</v>
      </c>
      <c r="Y68" s="71">
        <v>6685</v>
      </c>
      <c r="Z68" s="59">
        <f t="shared" si="10"/>
        <v>106.73798499121827</v>
      </c>
      <c r="AA68" s="71">
        <v>303</v>
      </c>
      <c r="AB68" s="59">
        <f t="shared" si="21"/>
        <v>92.660550458715591</v>
      </c>
      <c r="AC68" s="71">
        <v>295</v>
      </c>
      <c r="AD68" s="59">
        <f t="shared" si="21"/>
        <v>90.214067278287459</v>
      </c>
      <c r="AE68" s="71">
        <v>7283</v>
      </c>
      <c r="AF68" s="61">
        <f t="shared" si="11"/>
        <v>105.29131126210784</v>
      </c>
      <c r="AG68" s="7"/>
      <c r="AH68" s="7"/>
    </row>
    <row r="69" spans="1:34" ht="12" customHeight="1">
      <c r="A69" s="7"/>
      <c r="B69" s="45" t="s">
        <v>51</v>
      </c>
      <c r="C69" s="51" t="s">
        <v>102</v>
      </c>
      <c r="D69" s="71">
        <v>1520</v>
      </c>
      <c r="E69" s="59">
        <f t="shared" si="6"/>
        <v>98.381877022653725</v>
      </c>
      <c r="F69" s="59">
        <f t="shared" si="7"/>
        <v>20.323572670143069</v>
      </c>
      <c r="G69" s="71">
        <v>2037</v>
      </c>
      <c r="H69" s="71">
        <v>1255</v>
      </c>
      <c r="I69" s="71">
        <v>3292</v>
      </c>
      <c r="J69" s="59">
        <f t="shared" si="8"/>
        <v>96.511287012606275</v>
      </c>
      <c r="K69" s="59">
        <f t="shared" si="1"/>
        <v>44.016579756651957</v>
      </c>
      <c r="L69" s="71">
        <v>1180</v>
      </c>
      <c r="M69" s="59">
        <f t="shared" si="9"/>
        <v>107.07803992740472</v>
      </c>
      <c r="N69" s="59">
        <f t="shared" si="2"/>
        <v>15.777510362347908</v>
      </c>
      <c r="O69" s="71">
        <f t="shared" si="19"/>
        <v>1487</v>
      </c>
      <c r="P69" s="59">
        <f t="shared" si="22"/>
        <v>98.022412656558998</v>
      </c>
      <c r="Q69" s="59">
        <f t="shared" si="4"/>
        <v>19.882337210857067</v>
      </c>
      <c r="R69" s="71">
        <v>7479</v>
      </c>
      <c r="S69" s="59">
        <f t="shared" si="23"/>
        <v>98.732673267326732</v>
      </c>
      <c r="T69" s="59">
        <v>100</v>
      </c>
      <c r="U69" s="60">
        <v>654</v>
      </c>
      <c r="V69" s="60">
        <f t="shared" si="20"/>
        <v>221</v>
      </c>
      <c r="W69" s="60">
        <v>875</v>
      </c>
      <c r="X69" s="59">
        <f t="shared" si="16"/>
        <v>98.31460674157303</v>
      </c>
      <c r="Y69" s="71">
        <v>6604</v>
      </c>
      <c r="Z69" s="59">
        <f t="shared" si="10"/>
        <v>98.788332086761415</v>
      </c>
      <c r="AA69" s="71">
        <v>298</v>
      </c>
      <c r="AB69" s="59">
        <f t="shared" si="21"/>
        <v>98.349834983498354</v>
      </c>
      <c r="AC69" s="71">
        <v>279</v>
      </c>
      <c r="AD69" s="59">
        <f t="shared" si="21"/>
        <v>94.576271186440678</v>
      </c>
      <c r="AE69" s="71">
        <v>7181</v>
      </c>
      <c r="AF69" s="61">
        <f t="shared" si="11"/>
        <v>98.599478236990251</v>
      </c>
      <c r="AG69" s="7"/>
      <c r="AH69" s="7"/>
    </row>
    <row r="70" spans="1:34" ht="12" customHeight="1">
      <c r="A70" s="7"/>
      <c r="B70" s="49" t="s">
        <v>53</v>
      </c>
      <c r="C70" s="52" t="s">
        <v>103</v>
      </c>
      <c r="D70" s="73">
        <v>1558</v>
      </c>
      <c r="E70" s="63">
        <f t="shared" si="6"/>
        <v>102.49999999999999</v>
      </c>
      <c r="F70" s="63">
        <f t="shared" si="7"/>
        <v>20.17350770426</v>
      </c>
      <c r="G70" s="73">
        <v>2122</v>
      </c>
      <c r="H70" s="73">
        <v>1205</v>
      </c>
      <c r="I70" s="73">
        <v>3327</v>
      </c>
      <c r="J70" s="63">
        <f t="shared" si="8"/>
        <v>101.06318347509114</v>
      </c>
      <c r="K70" s="63">
        <f t="shared" si="1"/>
        <v>43.079114333808107</v>
      </c>
      <c r="L70" s="73">
        <v>1276</v>
      </c>
      <c r="M70" s="63">
        <f t="shared" si="9"/>
        <v>108.13559322033899</v>
      </c>
      <c r="N70" s="63">
        <f t="shared" si="2"/>
        <v>16.522076913116663</v>
      </c>
      <c r="O70" s="73">
        <f t="shared" si="19"/>
        <v>1562</v>
      </c>
      <c r="P70" s="63">
        <f t="shared" si="22"/>
        <v>105.04371217215871</v>
      </c>
      <c r="Q70" s="63">
        <f t="shared" si="4"/>
        <v>20.225301048815229</v>
      </c>
      <c r="R70" s="73">
        <v>7723</v>
      </c>
      <c r="S70" s="63">
        <f t="shared" si="23"/>
        <v>103.26246824441769</v>
      </c>
      <c r="T70" s="63">
        <v>100</v>
      </c>
      <c r="U70" s="65">
        <v>791</v>
      </c>
      <c r="V70" s="65">
        <f t="shared" si="20"/>
        <v>235</v>
      </c>
      <c r="W70" s="65">
        <v>1026</v>
      </c>
      <c r="X70" s="63">
        <f t="shared" si="16"/>
        <v>117.25714285714287</v>
      </c>
      <c r="Y70" s="73">
        <v>6697</v>
      </c>
      <c r="Z70" s="63">
        <f t="shared" si="10"/>
        <v>101.40823743185948</v>
      </c>
      <c r="AA70" s="73">
        <v>293</v>
      </c>
      <c r="AB70" s="63">
        <f t="shared" si="21"/>
        <v>98.322147651006702</v>
      </c>
      <c r="AC70" s="73">
        <v>273</v>
      </c>
      <c r="AD70" s="63">
        <f t="shared" si="21"/>
        <v>97.849462365591393</v>
      </c>
      <c r="AE70" s="73">
        <v>7263</v>
      </c>
      <c r="AF70" s="66">
        <f t="shared" si="11"/>
        <v>101.14190224202757</v>
      </c>
      <c r="AG70" s="7"/>
      <c r="AH70" s="7"/>
    </row>
    <row r="71" spans="1:34" s="32" customFormat="1" ht="12" customHeight="1">
      <c r="A71" s="31"/>
      <c r="B71" s="45" t="s">
        <v>55</v>
      </c>
      <c r="C71" s="56" t="s">
        <v>104</v>
      </c>
      <c r="D71" s="85">
        <v>1555</v>
      </c>
      <c r="E71" s="74">
        <f t="shared" si="6"/>
        <v>99.80744544287549</v>
      </c>
      <c r="F71" s="74">
        <f t="shared" si="7"/>
        <v>19.788750318147112</v>
      </c>
      <c r="G71" s="75">
        <v>2261</v>
      </c>
      <c r="H71" s="75">
        <v>1171</v>
      </c>
      <c r="I71" s="75">
        <v>3432</v>
      </c>
      <c r="J71" s="74">
        <f t="shared" si="8"/>
        <v>103.15599639314699</v>
      </c>
      <c r="K71" s="74">
        <f t="shared" si="1"/>
        <v>43.675235428862308</v>
      </c>
      <c r="L71" s="76">
        <v>1290</v>
      </c>
      <c r="M71" s="74">
        <f t="shared" ref="M71:M80" si="24">L71/L70*100</f>
        <v>101.09717868338556</v>
      </c>
      <c r="N71" s="74">
        <f t="shared" si="2"/>
        <v>16.416390939170274</v>
      </c>
      <c r="O71" s="76">
        <f t="shared" si="19"/>
        <v>1581</v>
      </c>
      <c r="P71" s="74">
        <f>O71/O70*100</f>
        <v>101.21638924455827</v>
      </c>
      <c r="Q71" s="74">
        <f t="shared" si="4"/>
        <v>20.119623313820313</v>
      </c>
      <c r="R71" s="76">
        <v>7858</v>
      </c>
      <c r="S71" s="74">
        <f t="shared" si="23"/>
        <v>101.74802537873884</v>
      </c>
      <c r="T71" s="74">
        <v>100</v>
      </c>
      <c r="U71" s="77">
        <v>789</v>
      </c>
      <c r="V71" s="77">
        <f t="shared" si="20"/>
        <v>236</v>
      </c>
      <c r="W71" s="77">
        <v>1025</v>
      </c>
      <c r="X71" s="74">
        <f t="shared" si="16"/>
        <v>99.902534113060426</v>
      </c>
      <c r="Y71" s="76">
        <v>6833</v>
      </c>
      <c r="Z71" s="74">
        <f t="shared" si="10"/>
        <v>102.03076004180977</v>
      </c>
      <c r="AA71" s="76">
        <v>276</v>
      </c>
      <c r="AB71" s="74">
        <f t="shared" si="21"/>
        <v>94.197952218430032</v>
      </c>
      <c r="AC71" s="76">
        <v>248</v>
      </c>
      <c r="AD71" s="74">
        <f t="shared" si="21"/>
        <v>90.842490842490847</v>
      </c>
      <c r="AE71" s="76">
        <v>7357</v>
      </c>
      <c r="AF71" s="78">
        <f t="shared" si="11"/>
        <v>101.29423103400799</v>
      </c>
      <c r="AG71" s="7"/>
      <c r="AH71" s="31"/>
    </row>
    <row r="72" spans="1:34" ht="12" customHeight="1">
      <c r="A72" s="7"/>
      <c r="B72" s="45">
        <v>2012</v>
      </c>
      <c r="C72" s="56">
        <v>24</v>
      </c>
      <c r="D72" s="86">
        <v>1565</v>
      </c>
      <c r="E72" s="59">
        <f t="shared" ref="E72:E80" si="25">D72/D71*100</f>
        <v>100.64308681672026</v>
      </c>
      <c r="F72" s="59">
        <f t="shared" ref="F72:F77" si="26">D72/R72*100</f>
        <v>19.765092194998736</v>
      </c>
      <c r="G72" s="79">
        <v>2333</v>
      </c>
      <c r="H72" s="79">
        <v>1145</v>
      </c>
      <c r="I72" s="79">
        <v>3478</v>
      </c>
      <c r="J72" s="59">
        <f t="shared" ref="J72:J80" si="27">I72/I71*100</f>
        <v>101.34032634032634</v>
      </c>
      <c r="K72" s="59">
        <f t="shared" ref="K72:K77" si="28">I72/R72*100</f>
        <v>43.925233644859816</v>
      </c>
      <c r="L72" s="71">
        <v>1316</v>
      </c>
      <c r="M72" s="59">
        <f t="shared" si="24"/>
        <v>102.01550387596899</v>
      </c>
      <c r="N72" s="59">
        <f t="shared" ref="N72:N80" si="29">L72/R72*100</f>
        <v>16.62035867643344</v>
      </c>
      <c r="O72" s="71">
        <f t="shared" si="19"/>
        <v>1559</v>
      </c>
      <c r="P72" s="59">
        <f t="shared" si="22"/>
        <v>98.608475648323846</v>
      </c>
      <c r="Q72" s="59">
        <f t="shared" ref="Q72:Q80" si="30">O72/R72*100</f>
        <v>19.689315483708008</v>
      </c>
      <c r="R72" s="71">
        <v>7918</v>
      </c>
      <c r="S72" s="59">
        <f t="shared" si="23"/>
        <v>100.76355306693816</v>
      </c>
      <c r="T72" s="59">
        <v>100</v>
      </c>
      <c r="U72" s="60">
        <v>833</v>
      </c>
      <c r="V72" s="60">
        <f t="shared" si="20"/>
        <v>232</v>
      </c>
      <c r="W72" s="60">
        <v>1065</v>
      </c>
      <c r="X72" s="59">
        <f t="shared" ref="X72:X80" si="31">W72/W71*100</f>
        <v>103.90243902439025</v>
      </c>
      <c r="Y72" s="71">
        <v>6853</v>
      </c>
      <c r="Z72" s="59">
        <f t="shared" ref="Z72:Z77" si="32">Y72/Y71*100</f>
        <v>100.2926972047417</v>
      </c>
      <c r="AA72" s="71">
        <v>283</v>
      </c>
      <c r="AB72" s="59">
        <f t="shared" ref="AB72:AB77" si="33">AA72/AA71*100</f>
        <v>102.53623188405795</v>
      </c>
      <c r="AC72" s="71">
        <v>241</v>
      </c>
      <c r="AD72" s="59">
        <f t="shared" ref="AD72:AD80" si="34">AC72/AC71*100</f>
        <v>97.177419354838719</v>
      </c>
      <c r="AE72" s="71">
        <v>7377</v>
      </c>
      <c r="AF72" s="61">
        <f t="shared" ref="AF72:AF80" si="35">AE72/AE71*100</f>
        <v>100.27184993883375</v>
      </c>
      <c r="AG72" s="7"/>
      <c r="AH72" s="7"/>
    </row>
    <row r="73" spans="1:34" ht="12" customHeight="1">
      <c r="A73" s="7"/>
      <c r="B73" s="45">
        <v>2013</v>
      </c>
      <c r="C73" s="56">
        <v>25</v>
      </c>
      <c r="D73" s="87">
        <v>1551</v>
      </c>
      <c r="E73" s="81">
        <f t="shared" si="25"/>
        <v>99.105431309904162</v>
      </c>
      <c r="F73" s="59">
        <f t="shared" si="26"/>
        <v>19.131614654002714</v>
      </c>
      <c r="G73" s="82">
        <v>2542</v>
      </c>
      <c r="H73" s="82">
        <v>1146</v>
      </c>
      <c r="I73" s="82">
        <v>3688</v>
      </c>
      <c r="J73" s="81">
        <f t="shared" si="27"/>
        <v>106.0379528464635</v>
      </c>
      <c r="K73" s="83">
        <f t="shared" si="28"/>
        <v>45.491550511903291</v>
      </c>
      <c r="L73" s="80">
        <v>1273</v>
      </c>
      <c r="M73" s="59">
        <f t="shared" si="24"/>
        <v>96.732522796352583</v>
      </c>
      <c r="N73" s="59">
        <f t="shared" si="29"/>
        <v>15.702479338842975</v>
      </c>
      <c r="O73" s="80">
        <f t="shared" si="19"/>
        <v>1595</v>
      </c>
      <c r="P73" s="59">
        <f t="shared" ref="P73" si="36">O73/O72*100</f>
        <v>102.30917254650419</v>
      </c>
      <c r="Q73" s="83">
        <f t="shared" si="30"/>
        <v>19.674355495251017</v>
      </c>
      <c r="R73" s="80">
        <v>8107</v>
      </c>
      <c r="S73" s="81">
        <f t="shared" ref="S73" si="37">R73/R72*100</f>
        <v>102.38696640565799</v>
      </c>
      <c r="T73" s="59">
        <v>101</v>
      </c>
      <c r="U73" s="84">
        <v>953</v>
      </c>
      <c r="V73" s="84">
        <f t="shared" si="20"/>
        <v>235</v>
      </c>
      <c r="W73" s="84">
        <v>1188</v>
      </c>
      <c r="X73" s="59">
        <f t="shared" si="31"/>
        <v>111.54929577464789</v>
      </c>
      <c r="Y73" s="80">
        <v>6919</v>
      </c>
      <c r="Z73" s="59">
        <f t="shared" si="32"/>
        <v>100.96308186195826</v>
      </c>
      <c r="AA73" s="80">
        <v>279</v>
      </c>
      <c r="AB73" s="59">
        <f t="shared" si="33"/>
        <v>98.586572438162548</v>
      </c>
      <c r="AC73" s="80">
        <v>242</v>
      </c>
      <c r="AD73" s="59">
        <f t="shared" si="34"/>
        <v>100.4149377593361</v>
      </c>
      <c r="AE73" s="80">
        <v>7440</v>
      </c>
      <c r="AF73" s="61">
        <f t="shared" si="35"/>
        <v>100.85400569337128</v>
      </c>
      <c r="AG73" s="7"/>
      <c r="AH73" s="7"/>
    </row>
    <row r="74" spans="1:34" s="32" customFormat="1" ht="12" customHeight="1">
      <c r="A74" s="31"/>
      <c r="B74" s="45">
        <v>2014</v>
      </c>
      <c r="C74" s="56">
        <v>26</v>
      </c>
      <c r="D74" s="87">
        <v>1560</v>
      </c>
      <c r="E74" s="81">
        <f t="shared" si="25"/>
        <v>100.58027079303675</v>
      </c>
      <c r="F74" s="59">
        <f t="shared" si="26"/>
        <v>19.17639827904118</v>
      </c>
      <c r="G74" s="82">
        <v>2599</v>
      </c>
      <c r="H74" s="82">
        <v>1136</v>
      </c>
      <c r="I74" s="82">
        <v>3735</v>
      </c>
      <c r="J74" s="81">
        <f t="shared" si="27"/>
        <v>101.27440347071584</v>
      </c>
      <c r="K74" s="83">
        <f t="shared" si="28"/>
        <v>45.912722802704366</v>
      </c>
      <c r="L74" s="80">
        <v>1206</v>
      </c>
      <c r="M74" s="59">
        <f t="shared" si="24"/>
        <v>94.73684210526315</v>
      </c>
      <c r="N74" s="59">
        <f t="shared" si="29"/>
        <v>14.824830977258758</v>
      </c>
      <c r="O74" s="80">
        <f t="shared" si="19"/>
        <v>1634</v>
      </c>
      <c r="P74" s="59">
        <f t="shared" ref="P74" si="38">O74/O73*100</f>
        <v>102.44514106583071</v>
      </c>
      <c r="Q74" s="83">
        <f t="shared" si="30"/>
        <v>20.086047940995698</v>
      </c>
      <c r="R74" s="80">
        <v>8135</v>
      </c>
      <c r="S74" s="81">
        <f t="shared" ref="S74" si="39">R74/R73*100</f>
        <v>100.34538053533983</v>
      </c>
      <c r="T74" s="59">
        <v>101</v>
      </c>
      <c r="U74" s="84">
        <v>997</v>
      </c>
      <c r="V74" s="84">
        <f t="shared" si="20"/>
        <v>225</v>
      </c>
      <c r="W74" s="84">
        <v>1222</v>
      </c>
      <c r="X74" s="59">
        <f t="shared" si="31"/>
        <v>102.86195286195286</v>
      </c>
      <c r="Y74" s="80">
        <v>6913</v>
      </c>
      <c r="Z74" s="59">
        <f t="shared" si="32"/>
        <v>99.913282266223447</v>
      </c>
      <c r="AA74" s="80">
        <v>265</v>
      </c>
      <c r="AB74" s="59">
        <f t="shared" si="33"/>
        <v>94.982078853046588</v>
      </c>
      <c r="AC74" s="80">
        <v>248</v>
      </c>
      <c r="AD74" s="59">
        <f t="shared" si="34"/>
        <v>102.4793388429752</v>
      </c>
      <c r="AE74" s="80">
        <v>7426</v>
      </c>
      <c r="AF74" s="61">
        <f t="shared" si="35"/>
        <v>99.811827956989248</v>
      </c>
      <c r="AG74" s="7"/>
      <c r="AH74" s="31"/>
    </row>
    <row r="75" spans="1:34" s="32" customFormat="1" ht="12" customHeight="1">
      <c r="A75" s="31"/>
      <c r="B75" s="45">
        <v>2015</v>
      </c>
      <c r="C75" s="56">
        <v>27</v>
      </c>
      <c r="D75" s="91">
        <v>1519</v>
      </c>
      <c r="E75" s="90">
        <f t="shared" si="25"/>
        <v>97.371794871794876</v>
      </c>
      <c r="F75" s="89">
        <f t="shared" si="26"/>
        <v>19.162356503090702</v>
      </c>
      <c r="G75" s="92">
        <v>2455</v>
      </c>
      <c r="H75" s="92">
        <v>1123</v>
      </c>
      <c r="I75" s="92">
        <v>3578</v>
      </c>
      <c r="J75" s="90">
        <f t="shared" si="27"/>
        <v>95.79651941097724</v>
      </c>
      <c r="K75" s="93">
        <f t="shared" si="28"/>
        <v>45.136873975022077</v>
      </c>
      <c r="L75" s="88">
        <v>1201</v>
      </c>
      <c r="M75" s="89">
        <f t="shared" si="24"/>
        <v>99.585406301824207</v>
      </c>
      <c r="N75" s="89">
        <f t="shared" si="29"/>
        <v>15.150750599217863</v>
      </c>
      <c r="O75" s="88">
        <f>R75-D75-I75-L75</f>
        <v>1629</v>
      </c>
      <c r="P75" s="89">
        <f>O75/O74*100</f>
        <v>99.694002447980409</v>
      </c>
      <c r="Q75" s="93">
        <f t="shared" si="30"/>
        <v>20.550018922669359</v>
      </c>
      <c r="R75" s="88">
        <v>7927</v>
      </c>
      <c r="S75" s="90">
        <f>R75/R74*100</f>
        <v>97.443146896127843</v>
      </c>
      <c r="T75" s="89">
        <v>101</v>
      </c>
      <c r="U75" s="97">
        <v>1412</v>
      </c>
      <c r="V75" s="97">
        <f t="shared" si="20"/>
        <v>215</v>
      </c>
      <c r="W75" s="97">
        <v>1627</v>
      </c>
      <c r="X75" s="89">
        <f t="shared" si="31"/>
        <v>133.14238952536826</v>
      </c>
      <c r="Y75" s="88">
        <v>6300</v>
      </c>
      <c r="Z75" s="89">
        <f t="shared" si="32"/>
        <v>91.132648633010277</v>
      </c>
      <c r="AA75" s="88">
        <v>264</v>
      </c>
      <c r="AB75" s="89">
        <f t="shared" si="33"/>
        <v>99.622641509433961</v>
      </c>
      <c r="AC75" s="88">
        <v>233</v>
      </c>
      <c r="AD75" s="89">
        <f t="shared" si="34"/>
        <v>93.951612903225808</v>
      </c>
      <c r="AE75" s="88">
        <v>6797</v>
      </c>
      <c r="AF75" s="61">
        <f t="shared" si="35"/>
        <v>91.529760301642881</v>
      </c>
      <c r="AG75" s="7"/>
      <c r="AH75" s="31"/>
    </row>
    <row r="76" spans="1:34" ht="12" customHeight="1">
      <c r="B76" s="105">
        <v>2016</v>
      </c>
      <c r="C76" s="109">
        <v>28</v>
      </c>
      <c r="D76" s="120">
        <v>1587</v>
      </c>
      <c r="E76" s="121">
        <f t="shared" si="25"/>
        <v>104.47662936142198</v>
      </c>
      <c r="F76" s="121">
        <f t="shared" si="26"/>
        <v>18.990068206294126</v>
      </c>
      <c r="G76" s="122">
        <v>2483</v>
      </c>
      <c r="H76" s="122">
        <v>1125</v>
      </c>
      <c r="I76" s="122">
        <v>3608</v>
      </c>
      <c r="J76" s="121">
        <f t="shared" si="27"/>
        <v>100.83845723868083</v>
      </c>
      <c r="K76" s="121">
        <f t="shared" si="28"/>
        <v>43.173387579274859</v>
      </c>
      <c r="L76" s="123">
        <v>1443</v>
      </c>
      <c r="M76" s="121">
        <f t="shared" si="24"/>
        <v>120.14987510407992</v>
      </c>
      <c r="N76" s="121">
        <f t="shared" si="29"/>
        <v>17.266961828407325</v>
      </c>
      <c r="O76" s="123">
        <f t="shared" si="19"/>
        <v>1719</v>
      </c>
      <c r="P76" s="121">
        <f>O76/O75*100</f>
        <v>105.52486187845305</v>
      </c>
      <c r="Q76" s="121">
        <f t="shared" si="30"/>
        <v>20.569582386023693</v>
      </c>
      <c r="R76" s="123">
        <v>8357</v>
      </c>
      <c r="S76" s="121">
        <f>R76/R75*100</f>
        <v>105.42449854926201</v>
      </c>
      <c r="T76" s="121">
        <v>101</v>
      </c>
      <c r="U76" s="124">
        <v>1695</v>
      </c>
      <c r="V76" s="125">
        <f t="shared" si="20"/>
        <v>206</v>
      </c>
      <c r="W76" s="124">
        <v>1901</v>
      </c>
      <c r="X76" s="121">
        <f t="shared" si="31"/>
        <v>116.84081130915796</v>
      </c>
      <c r="Y76" s="123">
        <v>6456</v>
      </c>
      <c r="Z76" s="121">
        <f t="shared" si="32"/>
        <v>102.47619047619048</v>
      </c>
      <c r="AA76" s="123">
        <v>257</v>
      </c>
      <c r="AB76" s="121">
        <f t="shared" si="33"/>
        <v>97.348484848484844</v>
      </c>
      <c r="AC76" s="123">
        <v>263</v>
      </c>
      <c r="AD76" s="121">
        <f t="shared" si="34"/>
        <v>112.87553648068669</v>
      </c>
      <c r="AE76" s="123">
        <v>6976</v>
      </c>
      <c r="AF76" s="126">
        <f t="shared" si="35"/>
        <v>102.63351478593496</v>
      </c>
      <c r="AG76" s="7"/>
      <c r="AH76" s="7"/>
    </row>
    <row r="77" spans="1:34" ht="12" customHeight="1">
      <c r="B77" s="110">
        <v>2017</v>
      </c>
      <c r="C77" s="111">
        <v>29</v>
      </c>
      <c r="D77" s="127">
        <v>1592</v>
      </c>
      <c r="E77" s="128">
        <f t="shared" si="25"/>
        <v>100.31505986137365</v>
      </c>
      <c r="F77" s="128">
        <f t="shared" si="26"/>
        <v>18.604651162790699</v>
      </c>
      <c r="G77" s="92">
        <v>2551</v>
      </c>
      <c r="H77" s="92">
        <v>1053</v>
      </c>
      <c r="I77" s="92">
        <v>3604</v>
      </c>
      <c r="J77" s="128">
        <f t="shared" si="27"/>
        <v>99.889135254988915</v>
      </c>
      <c r="K77" s="128">
        <f t="shared" si="28"/>
        <v>42.117564567021155</v>
      </c>
      <c r="L77" s="88">
        <v>1623</v>
      </c>
      <c r="M77" s="128">
        <f t="shared" si="24"/>
        <v>112.47401247401247</v>
      </c>
      <c r="N77" s="128">
        <f t="shared" si="29"/>
        <v>18.966927661563631</v>
      </c>
      <c r="O77" s="88">
        <f t="shared" si="19"/>
        <v>1738</v>
      </c>
      <c r="P77" s="128">
        <f>O77/O76*100</f>
        <v>101.10529377545083</v>
      </c>
      <c r="Q77" s="128">
        <f t="shared" si="30"/>
        <v>20.310856608624515</v>
      </c>
      <c r="R77" s="88">
        <v>8557</v>
      </c>
      <c r="S77" s="128">
        <f>R77/R76*100</f>
        <v>102.39320330262056</v>
      </c>
      <c r="T77" s="128">
        <v>101</v>
      </c>
      <c r="U77" s="97">
        <v>1743</v>
      </c>
      <c r="V77" s="129">
        <f t="shared" si="20"/>
        <v>212</v>
      </c>
      <c r="W77" s="97">
        <v>1955</v>
      </c>
      <c r="X77" s="128">
        <f t="shared" si="31"/>
        <v>102.84061020515519</v>
      </c>
      <c r="Y77" s="88">
        <v>6602</v>
      </c>
      <c r="Z77" s="128">
        <f t="shared" si="32"/>
        <v>102.26146220570011</v>
      </c>
      <c r="AA77" s="88">
        <v>254</v>
      </c>
      <c r="AB77" s="128">
        <f t="shared" si="33"/>
        <v>98.832684824902728</v>
      </c>
      <c r="AC77" s="88">
        <v>289</v>
      </c>
      <c r="AD77" s="128">
        <f t="shared" si="34"/>
        <v>109.88593155893535</v>
      </c>
      <c r="AE77" s="88">
        <v>7145</v>
      </c>
      <c r="AF77" s="130">
        <f t="shared" si="35"/>
        <v>102.42259174311927</v>
      </c>
      <c r="AG77" s="7"/>
      <c r="AH77" s="7"/>
    </row>
    <row r="78" spans="1:34" ht="12" customHeight="1">
      <c r="B78" s="110">
        <v>2018</v>
      </c>
      <c r="C78" s="111">
        <v>30</v>
      </c>
      <c r="D78" s="127">
        <v>1591</v>
      </c>
      <c r="E78" s="128">
        <f t="shared" si="25"/>
        <v>99.937185929648237</v>
      </c>
      <c r="F78" s="128">
        <f>D78/R78*100</f>
        <v>17.872388227364638</v>
      </c>
      <c r="G78" s="92">
        <v>2585</v>
      </c>
      <c r="H78" s="92">
        <v>1017</v>
      </c>
      <c r="I78" s="92">
        <v>3602</v>
      </c>
      <c r="J78" s="128">
        <f t="shared" si="27"/>
        <v>99.944506104328525</v>
      </c>
      <c r="K78" s="128">
        <f>I78/R78*100</f>
        <v>40.462817344416983</v>
      </c>
      <c r="L78" s="88">
        <v>1879</v>
      </c>
      <c r="M78" s="128">
        <f t="shared" si="24"/>
        <v>115.77325939617991</v>
      </c>
      <c r="N78" s="128">
        <f t="shared" si="29"/>
        <v>21.107616266007639</v>
      </c>
      <c r="O78" s="88">
        <f t="shared" si="19"/>
        <v>1830</v>
      </c>
      <c r="P78" s="128">
        <f t="shared" ref="P78:P80" si="40">O78/O77*100</f>
        <v>105.2934407364787</v>
      </c>
      <c r="Q78" s="128">
        <f t="shared" si="30"/>
        <v>20.557178162210739</v>
      </c>
      <c r="R78" s="88">
        <v>8902</v>
      </c>
      <c r="S78" s="128">
        <f t="shared" ref="S78:S80" si="41">R78/R77*100</f>
        <v>104.03178684118267</v>
      </c>
      <c r="T78" s="128">
        <v>100</v>
      </c>
      <c r="U78" s="97">
        <v>1751</v>
      </c>
      <c r="V78" s="97">
        <f t="shared" si="20"/>
        <v>220</v>
      </c>
      <c r="W78" s="97">
        <v>1971</v>
      </c>
      <c r="X78" s="128">
        <f t="shared" si="31"/>
        <v>100.81841432225065</v>
      </c>
      <c r="Y78" s="88">
        <v>6931</v>
      </c>
      <c r="Z78" s="128">
        <f>Y78/Y77*100</f>
        <v>104.9833383823084</v>
      </c>
      <c r="AA78" s="88">
        <f>41+199</f>
        <v>240</v>
      </c>
      <c r="AB78" s="128">
        <f>AA78/AA77*100</f>
        <v>94.488188976377955</v>
      </c>
      <c r="AC78" s="88">
        <f>42+272</f>
        <v>314</v>
      </c>
      <c r="AD78" s="128">
        <f t="shared" si="34"/>
        <v>108.65051903114187</v>
      </c>
      <c r="AE78" s="88">
        <v>7485</v>
      </c>
      <c r="AF78" s="130">
        <f t="shared" si="35"/>
        <v>104.75857242827151</v>
      </c>
    </row>
    <row r="79" spans="1:34" ht="12" customHeight="1">
      <c r="B79" s="110">
        <v>2019</v>
      </c>
      <c r="C79" s="111" t="s">
        <v>127</v>
      </c>
      <c r="D79" s="127">
        <v>1550</v>
      </c>
      <c r="E79" s="128">
        <f t="shared" si="25"/>
        <v>97.423004399748578</v>
      </c>
      <c r="F79" s="128">
        <f t="shared" ref="F79:F80" si="42">D79/R79*100</f>
        <v>17.245215843346685</v>
      </c>
      <c r="G79" s="92">
        <v>2611</v>
      </c>
      <c r="H79" s="92">
        <v>1046</v>
      </c>
      <c r="I79" s="92">
        <v>3657</v>
      </c>
      <c r="J79" s="128">
        <f t="shared" si="27"/>
        <v>101.52692948362021</v>
      </c>
      <c r="K79" s="128">
        <f t="shared" ref="K79:K80" si="43">I79/R79*100</f>
        <v>40.687583444592789</v>
      </c>
      <c r="L79" s="88">
        <v>1977</v>
      </c>
      <c r="M79" s="128">
        <f t="shared" si="24"/>
        <v>105.21554018094731</v>
      </c>
      <c r="N79" s="128">
        <f t="shared" si="29"/>
        <v>21.99599465954606</v>
      </c>
      <c r="O79" s="88">
        <f t="shared" si="19"/>
        <v>1804</v>
      </c>
      <c r="P79" s="128">
        <f t="shared" si="40"/>
        <v>98.579234972677597</v>
      </c>
      <c r="Q79" s="128">
        <f t="shared" si="30"/>
        <v>20.071206052514466</v>
      </c>
      <c r="R79" s="88">
        <v>8988</v>
      </c>
      <c r="S79" s="128">
        <f t="shared" si="41"/>
        <v>100.966075039317</v>
      </c>
      <c r="T79" s="128">
        <v>100</v>
      </c>
      <c r="U79" s="97">
        <v>1655</v>
      </c>
      <c r="V79" s="97">
        <f t="shared" si="20"/>
        <v>215</v>
      </c>
      <c r="W79" s="97">
        <v>1870</v>
      </c>
      <c r="X79" s="128">
        <f t="shared" si="31"/>
        <v>94.875697615423633</v>
      </c>
      <c r="Y79" s="88">
        <v>7118</v>
      </c>
      <c r="Z79" s="128">
        <f t="shared" ref="Z79:Z80" si="44">Y79/Y78*100</f>
        <v>102.69802337325062</v>
      </c>
      <c r="AA79" s="88">
        <f>38+195</f>
        <v>233</v>
      </c>
      <c r="AB79" s="128">
        <f t="shared" ref="AB79:AB80" si="45">AA79/AA78*100</f>
        <v>97.083333333333329</v>
      </c>
      <c r="AC79" s="88">
        <f>39+269</f>
        <v>308</v>
      </c>
      <c r="AD79" s="128">
        <f t="shared" si="34"/>
        <v>98.089171974522287</v>
      </c>
      <c r="AE79" s="88">
        <v>7659</v>
      </c>
      <c r="AF79" s="130">
        <f t="shared" si="35"/>
        <v>102.32464929859719</v>
      </c>
    </row>
    <row r="80" spans="1:34" ht="12" customHeight="1">
      <c r="B80" s="110">
        <v>2020</v>
      </c>
      <c r="C80" s="111">
        <v>2</v>
      </c>
      <c r="D80" s="127">
        <v>1537</v>
      </c>
      <c r="E80" s="128">
        <f t="shared" si="25"/>
        <v>99.161290322580641</v>
      </c>
      <c r="F80" s="128">
        <f t="shared" si="42"/>
        <v>17.155932581761355</v>
      </c>
      <c r="G80" s="92">
        <v>2653</v>
      </c>
      <c r="H80" s="92">
        <v>1044</v>
      </c>
      <c r="I80" s="92">
        <v>3697</v>
      </c>
      <c r="J80" s="128">
        <f t="shared" si="27"/>
        <v>101.09379272627837</v>
      </c>
      <c r="K80" s="128">
        <f t="shared" si="43"/>
        <v>41.26576626855676</v>
      </c>
      <c r="L80" s="88">
        <v>1942</v>
      </c>
      <c r="M80" s="128">
        <f t="shared" si="24"/>
        <v>98.229640870005056</v>
      </c>
      <c r="N80" s="128">
        <f t="shared" si="29"/>
        <v>21.676526398035495</v>
      </c>
      <c r="O80" s="88">
        <f t="shared" si="19"/>
        <v>1783</v>
      </c>
      <c r="P80" s="128">
        <f t="shared" si="40"/>
        <v>98.835920177383599</v>
      </c>
      <c r="Q80" s="128">
        <f t="shared" si="30"/>
        <v>19.901774751646389</v>
      </c>
      <c r="R80" s="88">
        <v>8959</v>
      </c>
      <c r="S80" s="128">
        <f t="shared" si="41"/>
        <v>99.677347574543845</v>
      </c>
      <c r="T80" s="128">
        <v>100</v>
      </c>
      <c r="U80" s="97">
        <v>1427</v>
      </c>
      <c r="V80" s="97">
        <f t="shared" si="20"/>
        <v>213</v>
      </c>
      <c r="W80" s="97">
        <v>1640</v>
      </c>
      <c r="X80" s="128">
        <f t="shared" si="31"/>
        <v>87.700534759358277</v>
      </c>
      <c r="Y80" s="88">
        <v>7319</v>
      </c>
      <c r="Z80" s="128">
        <f t="shared" si="44"/>
        <v>102.82382691767351</v>
      </c>
      <c r="AA80" s="88">
        <v>235</v>
      </c>
      <c r="AB80" s="128">
        <f t="shared" si="45"/>
        <v>100.85836909871244</v>
      </c>
      <c r="AC80" s="88">
        <v>298</v>
      </c>
      <c r="AD80" s="128">
        <f t="shared" si="34"/>
        <v>96.753246753246756</v>
      </c>
      <c r="AE80" s="88">
        <v>7852</v>
      </c>
      <c r="AF80" s="130">
        <f t="shared" si="35"/>
        <v>102.51991121556338</v>
      </c>
    </row>
    <row r="81" spans="2:32" ht="12" customHeight="1">
      <c r="B81" s="105">
        <v>2021</v>
      </c>
      <c r="C81" s="109">
        <v>3</v>
      </c>
      <c r="D81" s="108">
        <v>1484</v>
      </c>
      <c r="E81" s="106">
        <f t="shared" ref="E81" si="46">D81/D80*100</f>
        <v>96.551724137931032</v>
      </c>
      <c r="F81" s="106">
        <f t="shared" ref="F81" si="47">D81/R81*100</f>
        <v>16.151501959077059</v>
      </c>
      <c r="G81" s="102">
        <v>2943</v>
      </c>
      <c r="H81" s="102">
        <v>1032</v>
      </c>
      <c r="I81" s="102">
        <v>3975</v>
      </c>
      <c r="J81" s="106">
        <f t="shared" ref="J81" si="48">I81/I80*100</f>
        <v>107.51961049499594</v>
      </c>
      <c r="K81" s="106">
        <f t="shared" ref="K81" si="49">I81/R81*100</f>
        <v>43.262951676099263</v>
      </c>
      <c r="L81" s="103">
        <v>1869</v>
      </c>
      <c r="M81" s="106">
        <f t="shared" ref="M81" si="50">L81/L80*100</f>
        <v>96.240988671472707</v>
      </c>
      <c r="N81" s="106">
        <f t="shared" ref="N81" si="51">L81/R81*100</f>
        <v>20.341750108837616</v>
      </c>
      <c r="O81" s="103">
        <f t="shared" ref="O81" si="52">R81-D81-I81-L81</f>
        <v>1860</v>
      </c>
      <c r="P81" s="106">
        <f t="shared" ref="P81" si="53">O81/O80*100</f>
        <v>104.31856421761077</v>
      </c>
      <c r="Q81" s="106">
        <f t="shared" ref="Q81" si="54">O81/R81*100</f>
        <v>20.243796255986069</v>
      </c>
      <c r="R81" s="103">
        <v>9188</v>
      </c>
      <c r="S81" s="106">
        <f t="shared" ref="S81" si="55">R81/R80*100</f>
        <v>102.55608884920191</v>
      </c>
      <c r="T81" s="106">
        <v>100</v>
      </c>
      <c r="U81" s="104">
        <v>1298</v>
      </c>
      <c r="V81" s="104">
        <f t="shared" ref="V81" si="56">W81-U81</f>
        <v>227</v>
      </c>
      <c r="W81" s="104">
        <v>1525</v>
      </c>
      <c r="X81" s="106">
        <f t="shared" ref="X81" si="57">W81/W80*100</f>
        <v>92.987804878048792</v>
      </c>
      <c r="Y81" s="103">
        <v>7663</v>
      </c>
      <c r="Z81" s="106">
        <f t="shared" ref="Z81" si="58">Y81/Y80*100</f>
        <v>104.70009564148108</v>
      </c>
      <c r="AA81" s="103">
        <v>225</v>
      </c>
      <c r="AB81" s="106">
        <f t="shared" ref="AB81" si="59">AA81/AA80*100</f>
        <v>95.744680851063833</v>
      </c>
      <c r="AC81" s="103">
        <v>306</v>
      </c>
      <c r="AD81" s="106">
        <f t="shared" ref="AD81" si="60">AC81/AC80*100</f>
        <v>102.68456375838926</v>
      </c>
      <c r="AE81" s="103">
        <v>8194</v>
      </c>
      <c r="AF81" s="107">
        <f t="shared" ref="AF81" si="61">AE81/AE80*100</f>
        <v>104.35557819663779</v>
      </c>
    </row>
    <row r="82" spans="2:32" ht="12" customHeight="1">
      <c r="B82" s="110">
        <v>2022</v>
      </c>
      <c r="C82" s="111">
        <v>4</v>
      </c>
      <c r="D82" s="159">
        <v>1453</v>
      </c>
      <c r="E82" s="160">
        <f t="shared" ref="E82" si="62">D82/D81*100</f>
        <v>97.911051212938006</v>
      </c>
      <c r="F82" s="160">
        <f t="shared" ref="F82" si="63">D82/R82*100</f>
        <v>15.325387617339942</v>
      </c>
      <c r="G82" s="161">
        <v>3354</v>
      </c>
      <c r="H82" s="161">
        <v>1024</v>
      </c>
      <c r="I82" s="161">
        <v>4378</v>
      </c>
      <c r="J82" s="160">
        <f t="shared" ref="J82" si="64">I82/I81*100</f>
        <v>110.13836477987422</v>
      </c>
      <c r="K82" s="160">
        <f t="shared" ref="K82" si="65">I82/R82*100</f>
        <v>46.176563653623035</v>
      </c>
      <c r="L82" s="162">
        <v>1690</v>
      </c>
      <c r="M82" s="160">
        <f t="shared" ref="M82" si="66">L82/L81*100</f>
        <v>90.422685928303906</v>
      </c>
      <c r="N82" s="160">
        <f t="shared" ref="N82" si="67">L82/R82*100</f>
        <v>17.825123932074678</v>
      </c>
      <c r="O82" s="162">
        <f t="shared" ref="O82" si="68">R82-D82-I82-L82</f>
        <v>1960</v>
      </c>
      <c r="P82" s="160">
        <f t="shared" ref="P82" si="69">O82/O81*100</f>
        <v>105.3763440860215</v>
      </c>
      <c r="Q82" s="160">
        <f t="shared" ref="Q82" si="70">O82/R82*100</f>
        <v>20.672924796962349</v>
      </c>
      <c r="R82" s="162">
        <v>9481</v>
      </c>
      <c r="S82" s="160">
        <f t="shared" ref="S82" si="71">R82/R81*100</f>
        <v>103.18894209838921</v>
      </c>
      <c r="T82" s="160">
        <v>100</v>
      </c>
      <c r="U82" s="163">
        <v>751</v>
      </c>
      <c r="V82" s="163">
        <f t="shared" ref="V82" si="72">W82-U82</f>
        <v>253</v>
      </c>
      <c r="W82" s="163">
        <v>1004</v>
      </c>
      <c r="X82" s="160">
        <f t="shared" ref="X82" si="73">W82/W81*100</f>
        <v>65.836065573770497</v>
      </c>
      <c r="Y82" s="162">
        <v>8477</v>
      </c>
      <c r="Z82" s="160">
        <f t="shared" ref="Z82" si="74">Y82/Y81*100</f>
        <v>110.62247161686022</v>
      </c>
      <c r="AA82" s="162">
        <v>205</v>
      </c>
      <c r="AB82" s="160">
        <f t="shared" ref="AB82" si="75">AA82/AA81*100</f>
        <v>91.111111111111114</v>
      </c>
      <c r="AC82" s="162">
        <v>294</v>
      </c>
      <c r="AD82" s="160">
        <f t="shared" ref="AD82" si="76">AC82/AC81*100</f>
        <v>96.078431372549019</v>
      </c>
      <c r="AE82" s="162">
        <v>8976</v>
      </c>
      <c r="AF82" s="164">
        <f t="shared" ref="AF82" si="77">AE82/AE81*100</f>
        <v>109.5435684647303</v>
      </c>
    </row>
    <row r="83" spans="2:32" ht="12" customHeight="1">
      <c r="B83" s="112">
        <v>2023</v>
      </c>
      <c r="C83" s="113">
        <v>5</v>
      </c>
      <c r="D83" s="114">
        <v>1512</v>
      </c>
      <c r="E83" s="115">
        <f t="shared" ref="E83" si="78">D83/D82*100</f>
        <v>104.06056434962147</v>
      </c>
      <c r="F83" s="115">
        <f t="shared" ref="F83" si="79">D83/R83*100</f>
        <v>15.320701185530449</v>
      </c>
      <c r="G83" s="116">
        <v>3681</v>
      </c>
      <c r="H83" s="116">
        <v>1095</v>
      </c>
      <c r="I83" s="116">
        <v>4776</v>
      </c>
      <c r="J83" s="115">
        <f t="shared" ref="J83" si="80">I83/I82*100</f>
        <v>109.09090909090908</v>
      </c>
      <c r="K83" s="115">
        <f t="shared" ref="K83" si="81">I83/R83*100</f>
        <v>48.393960887627927</v>
      </c>
      <c r="L83" s="117">
        <v>1474</v>
      </c>
      <c r="M83" s="115">
        <f t="shared" ref="M83" si="82">L83/L82*100</f>
        <v>87.218934911242613</v>
      </c>
      <c r="N83" s="115">
        <f t="shared" ref="N83" si="83">L83/R83*100</f>
        <v>14.935657108116324</v>
      </c>
      <c r="O83" s="117">
        <f t="shared" ref="O83" si="84">R83-D83-I83-L83</f>
        <v>2107</v>
      </c>
      <c r="P83" s="115">
        <f t="shared" ref="P83" si="85">O83/O82*100</f>
        <v>107.5</v>
      </c>
      <c r="Q83" s="115">
        <f t="shared" ref="Q83" si="86">O83/R83*100</f>
        <v>21.3496808187253</v>
      </c>
      <c r="R83" s="117">
        <v>9869</v>
      </c>
      <c r="S83" s="115">
        <f t="shared" ref="S83" si="87">R83/R82*100</f>
        <v>104.09239531694969</v>
      </c>
      <c r="T83" s="115">
        <v>100</v>
      </c>
      <c r="U83" s="118">
        <v>644</v>
      </c>
      <c r="V83" s="118">
        <f t="shared" ref="V83" si="88">W83-U83</f>
        <v>265</v>
      </c>
      <c r="W83" s="118">
        <v>909</v>
      </c>
      <c r="X83" s="115">
        <f t="shared" ref="X83" si="89">W83/W82*100</f>
        <v>90.537848605577693</v>
      </c>
      <c r="Y83" s="117">
        <v>8960</v>
      </c>
      <c r="Z83" s="115">
        <f t="shared" ref="Z83" si="90">Y83/Y82*100</f>
        <v>105.69777043765482</v>
      </c>
      <c r="AA83" s="117">
        <v>202</v>
      </c>
      <c r="AB83" s="115">
        <f t="shared" ref="AB83" si="91">AA83/AA82*100</f>
        <v>98.536585365853654</v>
      </c>
      <c r="AC83" s="117">
        <v>261</v>
      </c>
      <c r="AD83" s="115">
        <f t="shared" ref="AD83" si="92">AC83/AC82*100</f>
        <v>88.775510204081627</v>
      </c>
      <c r="AE83" s="117">
        <v>9423</v>
      </c>
      <c r="AF83" s="119">
        <f t="shared" ref="AF83" si="93">AE83/AE82*100</f>
        <v>104.97994652406418</v>
      </c>
    </row>
    <row r="84" spans="2:32" ht="12" customHeight="1">
      <c r="B84" s="28" t="s">
        <v>118</v>
      </c>
      <c r="C84" s="29"/>
      <c r="D84" s="98"/>
      <c r="E84" s="98"/>
      <c r="F84" s="98"/>
      <c r="G84" s="99"/>
      <c r="H84" s="99"/>
      <c r="I84" s="99"/>
      <c r="J84" s="98"/>
      <c r="K84" s="98"/>
      <c r="L84" s="98"/>
      <c r="M84" s="98"/>
      <c r="N84" s="98"/>
      <c r="O84" s="99"/>
      <c r="P84" s="98"/>
      <c r="Q84" s="98"/>
      <c r="R84" s="100"/>
      <c r="S84" s="98"/>
      <c r="T84" s="98"/>
      <c r="U84" s="98"/>
      <c r="V84" s="101"/>
      <c r="W84" s="98"/>
      <c r="X84" s="98"/>
      <c r="Y84" s="98"/>
      <c r="Z84" s="98"/>
      <c r="AA84" s="98"/>
      <c r="AB84" s="98"/>
      <c r="AC84" s="98"/>
      <c r="AD84" s="98"/>
      <c r="AE84" s="98"/>
      <c r="AF84" s="98"/>
    </row>
    <row r="85" spans="2:32" ht="12" customHeight="1">
      <c r="B85" s="30" t="s">
        <v>119</v>
      </c>
      <c r="C85" s="29"/>
      <c r="G85" s="29"/>
      <c r="H85" s="29"/>
      <c r="I85" s="29"/>
      <c r="K85" s="7"/>
      <c r="O85" s="29"/>
      <c r="V85" s="57"/>
    </row>
    <row r="86" spans="2:32" ht="12" customHeight="1">
      <c r="B86" s="30" t="s">
        <v>105</v>
      </c>
      <c r="C86" s="29"/>
      <c r="G86" s="29"/>
      <c r="H86" s="29"/>
      <c r="I86" s="29"/>
      <c r="K86" s="7"/>
      <c r="L86" s="7"/>
      <c r="O86" s="29"/>
    </row>
    <row r="87" spans="2:32" ht="12" customHeight="1">
      <c r="B87" s="30" t="s">
        <v>120</v>
      </c>
      <c r="C87" s="29"/>
      <c r="G87" s="29"/>
      <c r="H87" s="29"/>
      <c r="I87" s="29"/>
      <c r="O87" s="29"/>
    </row>
    <row r="88" spans="2:32" ht="12" customHeight="1">
      <c r="B88" s="30" t="s">
        <v>106</v>
      </c>
      <c r="C88" s="29"/>
      <c r="G88" s="29"/>
      <c r="H88" s="29"/>
      <c r="I88" s="29"/>
      <c r="O88" s="29"/>
    </row>
    <row r="89" spans="2:32" ht="12" customHeight="1">
      <c r="B89" s="30" t="s">
        <v>107</v>
      </c>
      <c r="C89" s="29"/>
      <c r="G89" s="29"/>
      <c r="H89" s="29"/>
      <c r="I89" s="29"/>
      <c r="O89" s="29"/>
    </row>
    <row r="90" spans="2:32" ht="12" customHeight="1">
      <c r="B90" s="30" t="s">
        <v>108</v>
      </c>
      <c r="C90" s="29"/>
      <c r="G90" s="29"/>
      <c r="H90" s="29"/>
      <c r="I90" s="29"/>
      <c r="O90" s="29"/>
    </row>
    <row r="91" spans="2:32" ht="12" customHeight="1">
      <c r="B91" s="30" t="s">
        <v>109</v>
      </c>
      <c r="C91" s="29"/>
      <c r="G91" s="29"/>
      <c r="H91" s="29"/>
      <c r="I91" s="29"/>
      <c r="O91" s="29"/>
    </row>
    <row r="92" spans="2:32" ht="12" customHeight="1">
      <c r="B92" s="30" t="s">
        <v>110</v>
      </c>
      <c r="C92" s="29"/>
      <c r="G92" s="29"/>
      <c r="H92" s="29"/>
      <c r="I92" s="29"/>
      <c r="O92" s="29"/>
    </row>
    <row r="93" spans="2:32" s="37" customFormat="1" ht="12" customHeight="1">
      <c r="B93" s="29" t="s">
        <v>111</v>
      </c>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row>
    <row r="94" spans="2:32" ht="12" customHeight="1">
      <c r="B94" s="33" t="s">
        <v>121</v>
      </c>
      <c r="C94" s="33"/>
      <c r="D94" s="34"/>
      <c r="E94" s="34"/>
      <c r="F94" s="34"/>
      <c r="G94" s="34"/>
      <c r="H94" s="34"/>
      <c r="I94" s="34"/>
      <c r="J94" s="34"/>
      <c r="K94" s="34"/>
      <c r="L94" s="35"/>
      <c r="M94" s="36"/>
      <c r="N94" s="36"/>
      <c r="O94" s="37"/>
      <c r="P94" s="34"/>
      <c r="Q94" s="34"/>
      <c r="R94" s="34"/>
      <c r="S94" s="34"/>
      <c r="T94" s="34"/>
      <c r="U94" s="34"/>
      <c r="V94" s="34"/>
      <c r="W94" s="34"/>
      <c r="X94" s="34"/>
      <c r="Y94" s="34"/>
      <c r="Z94" s="37"/>
      <c r="AA94" s="37"/>
      <c r="AB94" s="37"/>
      <c r="AC94" s="37"/>
      <c r="AD94" s="37"/>
      <c r="AE94" s="37"/>
      <c r="AF94" s="37"/>
    </row>
    <row r="95" spans="2:32" ht="12" customHeight="1">
      <c r="B95" s="29" t="s">
        <v>122</v>
      </c>
    </row>
    <row r="96" spans="2:32" ht="12" customHeight="1">
      <c r="B96" s="29" t="s">
        <v>123</v>
      </c>
    </row>
    <row r="97" spans="2:32" ht="12" customHeight="1">
      <c r="B97" s="29" t="s">
        <v>124</v>
      </c>
    </row>
    <row r="98" spans="2:32" ht="12" customHeight="1">
      <c r="B98" s="29" t="s">
        <v>125</v>
      </c>
    </row>
    <row r="99" spans="2:32" ht="12" customHeight="1">
      <c r="B99" s="29" t="s">
        <v>126</v>
      </c>
      <c r="AF99" s="38" t="s">
        <v>128</v>
      </c>
    </row>
  </sheetData>
  <sheetProtection selectLockedCells="1" selectUnlockedCells="1"/>
  <mergeCells count="17">
    <mergeCell ref="R5:T8"/>
    <mergeCell ref="G6:G9"/>
    <mergeCell ref="H6:H9"/>
    <mergeCell ref="I6:K8"/>
    <mergeCell ref="B5:C9"/>
    <mergeCell ref="D5:F8"/>
    <mergeCell ref="G5:K5"/>
    <mergeCell ref="L5:N8"/>
    <mergeCell ref="O5:Q8"/>
    <mergeCell ref="U5:X5"/>
    <mergeCell ref="Y5:Z8"/>
    <mergeCell ref="AA5:AB8"/>
    <mergeCell ref="AC5:AD8"/>
    <mergeCell ref="AE5:AF8"/>
    <mergeCell ref="U6:U9"/>
    <mergeCell ref="V6:V9"/>
    <mergeCell ref="W6:X8"/>
  </mergeCells>
  <phoneticPr fontId="3"/>
  <pageMargins left="0" right="0" top="0.59055118110236227" bottom="0" header="0.51181102362204722" footer="0.51181102362204722"/>
  <pageSetup paperSize="9" scale="60" firstPageNumber="0" orientation="landscape"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北海道</vt:lpstr>
      <vt:lpstr>北海道!__xlnm.Print_Area</vt:lpstr>
      <vt:lpstr>北海道!__xlnm.Print_Titles</vt:lpstr>
      <vt:lpstr>北海道!Print_Area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MDsouken</dc:creator>
  <cp:lastModifiedBy>Windows User</cp:lastModifiedBy>
  <cp:lastPrinted>2018-12-06T07:27:36Z</cp:lastPrinted>
  <dcterms:created xsi:type="dcterms:W3CDTF">2014-08-13T08:14:14Z</dcterms:created>
  <dcterms:modified xsi:type="dcterms:W3CDTF">2024-12-25T04:28:14Z</dcterms:modified>
</cp:coreProperties>
</file>