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 yWindow="1845" windowWidth="28425" windowHeight="9930"/>
  </bookViews>
  <sheets>
    <sheet name="都府県" sheetId="1" r:id="rId1"/>
  </sheets>
  <definedNames>
    <definedName name="__xlnm.Print_Area" localSheetId="0">都府県!$B$2:$AF$98</definedName>
    <definedName name="__xlnm.Print_Titles" localSheetId="0">(都府県!$B:$B,都府県!$1:$9)</definedName>
    <definedName name="_xlnm.Print_Area" localSheetId="0">都府県!$B$2:$AF$98</definedName>
    <definedName name="印刷領域">#N/A</definedName>
    <definedName name="書式パターン" localSheetId="0">"#REF!"</definedName>
    <definedName name="書式パターン">"#REF!"</definedName>
  </definedNames>
  <calcPr calcId="144525"/>
</workbook>
</file>

<file path=xl/calcChain.xml><?xml version="1.0" encoding="utf-8"?>
<calcChain xmlns="http://schemas.openxmlformats.org/spreadsheetml/2006/main">
  <c r="AF83" i="1" l="1"/>
  <c r="AD83" i="1"/>
  <c r="AB83" i="1"/>
  <c r="Z83" i="1"/>
  <c r="X83" i="1"/>
  <c r="V83" i="1"/>
  <c r="S83" i="1"/>
  <c r="O83" i="1"/>
  <c r="Q83" i="1" s="1"/>
  <c r="N83" i="1"/>
  <c r="M83" i="1"/>
  <c r="K83" i="1"/>
  <c r="J83" i="1"/>
  <c r="F83" i="1"/>
  <c r="E83" i="1"/>
  <c r="AF82" i="1" l="1"/>
  <c r="AD82" i="1"/>
  <c r="AB82" i="1"/>
  <c r="Z82" i="1"/>
  <c r="X82" i="1"/>
  <c r="V82" i="1"/>
  <c r="S82" i="1"/>
  <c r="O82" i="1"/>
  <c r="Q82" i="1" s="1"/>
  <c r="N82" i="1"/>
  <c r="M82" i="1"/>
  <c r="K82" i="1"/>
  <c r="J82" i="1"/>
  <c r="F82" i="1"/>
  <c r="E82" i="1"/>
  <c r="P83" i="1" l="1"/>
  <c r="AF81" i="1"/>
  <c r="AD81" i="1"/>
  <c r="AB81" i="1"/>
  <c r="Z81" i="1"/>
  <c r="X81" i="1"/>
  <c r="V81" i="1"/>
  <c r="S81" i="1"/>
  <c r="O81" i="1"/>
  <c r="P82" i="1" s="1"/>
  <c r="O80" i="1"/>
  <c r="N81" i="1"/>
  <c r="M81" i="1"/>
  <c r="K81" i="1"/>
  <c r="J81" i="1"/>
  <c r="F81" i="1"/>
  <c r="E81" i="1"/>
  <c r="AF80" i="1"/>
  <c r="AD80" i="1"/>
  <c r="AB80" i="1"/>
  <c r="Z80" i="1"/>
  <c r="X80" i="1"/>
  <c r="V80" i="1"/>
  <c r="S80" i="1"/>
  <c r="P80" i="1"/>
  <c r="N80" i="1"/>
  <c r="M80" i="1"/>
  <c r="K80" i="1"/>
  <c r="J80" i="1"/>
  <c r="F80" i="1"/>
  <c r="E80" i="1"/>
  <c r="Q80" i="1"/>
  <c r="AC79" i="1"/>
  <c r="AD79" i="1"/>
  <c r="AA79" i="1"/>
  <c r="AB79" i="1"/>
  <c r="AF79" i="1"/>
  <c r="Z79" i="1"/>
  <c r="X79" i="1"/>
  <c r="V79" i="1"/>
  <c r="S79" i="1"/>
  <c r="O79" i="1"/>
  <c r="Q79" i="1"/>
  <c r="N79" i="1"/>
  <c r="M79" i="1"/>
  <c r="K79" i="1"/>
  <c r="J79" i="1"/>
  <c r="F79" i="1"/>
  <c r="E79" i="1"/>
  <c r="P79" i="1"/>
  <c r="AC78" i="1"/>
  <c r="AA78" i="1"/>
  <c r="AB78" i="1"/>
  <c r="S76" i="1"/>
  <c r="S77" i="1"/>
  <c r="S78" i="1"/>
  <c r="AF78" i="1"/>
  <c r="AD78" i="1"/>
  <c r="Z78" i="1"/>
  <c r="X78" i="1"/>
  <c r="V78" i="1"/>
  <c r="O78" i="1"/>
  <c r="Q78" i="1"/>
  <c r="N78" i="1"/>
  <c r="M78" i="1"/>
  <c r="K78" i="1"/>
  <c r="J78" i="1"/>
  <c r="F78" i="1"/>
  <c r="E78" i="1"/>
  <c r="P78" i="1"/>
  <c r="V77" i="1"/>
  <c r="M77" i="1"/>
  <c r="N77" i="1"/>
  <c r="O77" i="1"/>
  <c r="Q77" i="1"/>
  <c r="J77" i="1"/>
  <c r="K77" i="1"/>
  <c r="F77" i="1"/>
  <c r="E77" i="1"/>
  <c r="X77" i="1"/>
  <c r="Z77" i="1"/>
  <c r="AB77" i="1"/>
  <c r="AD77" i="1"/>
  <c r="AF77" i="1"/>
  <c r="AD75" i="1"/>
  <c r="AB75" i="1"/>
  <c r="AD76" i="1"/>
  <c r="AB76" i="1"/>
  <c r="X76" i="1"/>
  <c r="X75" i="1"/>
  <c r="X74" i="1"/>
  <c r="X73" i="1"/>
  <c r="X72" i="1"/>
  <c r="X71" i="1"/>
  <c r="X70" i="1"/>
  <c r="X69" i="1"/>
  <c r="X68" i="1"/>
  <c r="X67" i="1"/>
  <c r="X65" i="1"/>
  <c r="X63" i="1"/>
  <c r="V76" i="1"/>
  <c r="V65" i="1"/>
  <c r="V75" i="1"/>
  <c r="V74" i="1"/>
  <c r="V73" i="1"/>
  <c r="V72" i="1"/>
  <c r="V71" i="1"/>
  <c r="V70" i="1"/>
  <c r="V69" i="1"/>
  <c r="V68" i="1"/>
  <c r="V67" i="1"/>
  <c r="V66"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O76" i="1"/>
  <c r="P77" i="1"/>
  <c r="O65" i="1"/>
  <c r="O66" i="1"/>
  <c r="O67" i="1"/>
  <c r="O68" i="1"/>
  <c r="O69" i="1"/>
  <c r="O70" i="1"/>
  <c r="O75" i="1"/>
  <c r="O74" i="1"/>
  <c r="O73" i="1"/>
  <c r="O72" i="1"/>
  <c r="O71"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1" i="1"/>
  <c r="O20" i="1"/>
  <c r="O19" i="1"/>
  <c r="O18" i="1"/>
  <c r="O17" i="1"/>
  <c r="O16" i="1"/>
  <c r="O15" i="1"/>
  <c r="O14" i="1"/>
  <c r="O13" i="1"/>
  <c r="O12" i="1"/>
  <c r="O11" i="1"/>
  <c r="O10" i="1"/>
  <c r="Z76" i="1"/>
  <c r="Z75" i="1"/>
  <c r="AF76" i="1"/>
  <c r="AF75" i="1"/>
  <c r="S75" i="1"/>
  <c r="Q76" i="1"/>
  <c r="P76" i="1"/>
  <c r="P75" i="1"/>
  <c r="N76" i="1"/>
  <c r="M76" i="1"/>
  <c r="M75" i="1"/>
  <c r="K76" i="1"/>
  <c r="J76" i="1"/>
  <c r="J75" i="1"/>
  <c r="F76" i="1"/>
  <c r="E76" i="1"/>
  <c r="E75" i="1"/>
  <c r="Q75" i="1"/>
  <c r="N75" i="1"/>
  <c r="K75" i="1"/>
  <c r="F75" i="1"/>
  <c r="AF65" i="1"/>
  <c r="AD65" i="1"/>
  <c r="AB65" i="1"/>
  <c r="Z65" i="1"/>
  <c r="S65" i="1"/>
  <c r="P65" i="1"/>
  <c r="M65" i="1"/>
  <c r="J65" i="1"/>
  <c r="E65" i="1"/>
  <c r="AB74" i="1"/>
  <c r="AD74" i="1"/>
  <c r="J74" i="1"/>
  <c r="E74" i="1"/>
  <c r="F74" i="1"/>
  <c r="P74" i="1"/>
  <c r="J73" i="1"/>
  <c r="AF74" i="1"/>
  <c r="Z74" i="1"/>
  <c r="S74" i="1"/>
  <c r="Q74" i="1"/>
  <c r="N74" i="1"/>
  <c r="M74" i="1"/>
  <c r="K74" i="1"/>
  <c r="E73" i="1"/>
  <c r="F73" i="1"/>
  <c r="K73" i="1"/>
  <c r="M73" i="1"/>
  <c r="N73" i="1"/>
  <c r="P73" i="1"/>
  <c r="Q73" i="1"/>
  <c r="S73" i="1"/>
  <c r="Z73" i="1"/>
  <c r="AB73" i="1"/>
  <c r="AD73" i="1"/>
  <c r="AF73" i="1"/>
  <c r="AF72" i="1"/>
  <c r="AD72" i="1"/>
  <c r="AB72" i="1"/>
  <c r="Z72" i="1"/>
  <c r="S72" i="1"/>
  <c r="Q72" i="1"/>
  <c r="M72" i="1"/>
  <c r="J72" i="1"/>
  <c r="K72" i="1"/>
  <c r="E72" i="1"/>
  <c r="AF71" i="1"/>
  <c r="AD71" i="1"/>
  <c r="AB71" i="1"/>
  <c r="Z71" i="1"/>
  <c r="S71" i="1"/>
  <c r="Q71" i="1"/>
  <c r="P71" i="1"/>
  <c r="N71" i="1"/>
  <c r="M71" i="1"/>
  <c r="K71" i="1"/>
  <c r="J71" i="1"/>
  <c r="F71" i="1"/>
  <c r="E71" i="1"/>
  <c r="AF70" i="1"/>
  <c r="AD70" i="1"/>
  <c r="AB70" i="1"/>
  <c r="Z70" i="1"/>
  <c r="S70" i="1"/>
  <c r="Q70" i="1"/>
  <c r="P70" i="1"/>
  <c r="N70" i="1"/>
  <c r="M70" i="1"/>
  <c r="K70" i="1"/>
  <c r="J70" i="1"/>
  <c r="F70" i="1"/>
  <c r="E70" i="1"/>
  <c r="AF69" i="1"/>
  <c r="AD69" i="1"/>
  <c r="AB69" i="1"/>
  <c r="Z69" i="1"/>
  <c r="S69" i="1"/>
  <c r="Q69" i="1"/>
  <c r="P69" i="1"/>
  <c r="N69" i="1"/>
  <c r="M69" i="1"/>
  <c r="K69" i="1"/>
  <c r="J69" i="1"/>
  <c r="F69" i="1"/>
  <c r="E69" i="1"/>
  <c r="AF68" i="1"/>
  <c r="AD68" i="1"/>
  <c r="AB68" i="1"/>
  <c r="Z68" i="1"/>
  <c r="S68" i="1"/>
  <c r="Q68" i="1"/>
  <c r="P68" i="1"/>
  <c r="N68" i="1"/>
  <c r="M68" i="1"/>
  <c r="K68" i="1"/>
  <c r="J68" i="1"/>
  <c r="F68" i="1"/>
  <c r="E68" i="1"/>
  <c r="AF67" i="1"/>
  <c r="AD67" i="1"/>
  <c r="AB67" i="1"/>
  <c r="Z67" i="1"/>
  <c r="S67" i="1"/>
  <c r="Q67" i="1"/>
  <c r="P67" i="1"/>
  <c r="N67" i="1"/>
  <c r="M67" i="1"/>
  <c r="K67" i="1"/>
  <c r="J67" i="1"/>
  <c r="F67" i="1"/>
  <c r="E67" i="1"/>
  <c r="Q66" i="1"/>
  <c r="N66" i="1"/>
  <c r="K66" i="1"/>
  <c r="F66" i="1"/>
  <c r="Q65" i="1"/>
  <c r="N65" i="1"/>
  <c r="K65" i="1"/>
  <c r="F65" i="1"/>
  <c r="AF64" i="1"/>
  <c r="AD64" i="1"/>
  <c r="AB64" i="1"/>
  <c r="Z64" i="1"/>
  <c r="X64" i="1"/>
  <c r="S64" i="1"/>
  <c r="Q64" i="1"/>
  <c r="P64" i="1"/>
  <c r="N64" i="1"/>
  <c r="M64" i="1"/>
  <c r="K64" i="1"/>
  <c r="J64" i="1"/>
  <c r="F64" i="1"/>
  <c r="E64" i="1"/>
  <c r="AF63" i="1"/>
  <c r="AD63" i="1"/>
  <c r="AB63" i="1"/>
  <c r="Z63" i="1"/>
  <c r="S63" i="1"/>
  <c r="Q63" i="1"/>
  <c r="P63" i="1"/>
  <c r="N63" i="1"/>
  <c r="M63" i="1"/>
  <c r="K63" i="1"/>
  <c r="J63" i="1"/>
  <c r="F63" i="1"/>
  <c r="E63" i="1"/>
  <c r="AF62" i="1"/>
  <c r="AD62" i="1"/>
  <c r="AB62" i="1"/>
  <c r="Z62" i="1"/>
  <c r="X62" i="1"/>
  <c r="S62" i="1"/>
  <c r="Q62" i="1"/>
  <c r="P62" i="1"/>
  <c r="N62" i="1"/>
  <c r="M62" i="1"/>
  <c r="K62" i="1"/>
  <c r="J62" i="1"/>
  <c r="F62" i="1"/>
  <c r="E62" i="1"/>
  <c r="AF61" i="1"/>
  <c r="AD61" i="1"/>
  <c r="AB61" i="1"/>
  <c r="Z61" i="1"/>
  <c r="X61" i="1"/>
  <c r="S61" i="1"/>
  <c r="Q61" i="1"/>
  <c r="P61" i="1"/>
  <c r="N61" i="1"/>
  <c r="M61" i="1"/>
  <c r="K61" i="1"/>
  <c r="J61" i="1"/>
  <c r="F61" i="1"/>
  <c r="E61" i="1"/>
  <c r="AF60" i="1"/>
  <c r="AD60" i="1"/>
  <c r="AB60" i="1"/>
  <c r="Z60" i="1"/>
  <c r="X60" i="1"/>
  <c r="S60" i="1"/>
  <c r="Q60" i="1"/>
  <c r="P60" i="1"/>
  <c r="N60" i="1"/>
  <c r="M60" i="1"/>
  <c r="K60" i="1"/>
  <c r="J60" i="1"/>
  <c r="F60" i="1"/>
  <c r="E60" i="1"/>
  <c r="AF59" i="1"/>
  <c r="AD59" i="1"/>
  <c r="AB59" i="1"/>
  <c r="Z59" i="1"/>
  <c r="X59" i="1"/>
  <c r="S59" i="1"/>
  <c r="Q59" i="1"/>
  <c r="P59" i="1"/>
  <c r="N59" i="1"/>
  <c r="M59" i="1"/>
  <c r="K59" i="1"/>
  <c r="J59" i="1"/>
  <c r="F59" i="1"/>
  <c r="E59" i="1"/>
  <c r="AF58" i="1"/>
  <c r="AD58" i="1"/>
  <c r="AB58" i="1"/>
  <c r="Z58" i="1"/>
  <c r="X58" i="1"/>
  <c r="S58" i="1"/>
  <c r="Q58" i="1"/>
  <c r="P58" i="1"/>
  <c r="N58" i="1"/>
  <c r="M58" i="1"/>
  <c r="K58" i="1"/>
  <c r="J58" i="1"/>
  <c r="F58" i="1"/>
  <c r="E58" i="1"/>
  <c r="AF57" i="1"/>
  <c r="AD57" i="1"/>
  <c r="AB57" i="1"/>
  <c r="Z57" i="1"/>
  <c r="X57" i="1"/>
  <c r="S57" i="1"/>
  <c r="Q57" i="1"/>
  <c r="P57" i="1"/>
  <c r="N57" i="1"/>
  <c r="M57" i="1"/>
  <c r="K57" i="1"/>
  <c r="J57" i="1"/>
  <c r="F57" i="1"/>
  <c r="E57" i="1"/>
  <c r="AF56" i="1"/>
  <c r="AD56" i="1"/>
  <c r="AB56" i="1"/>
  <c r="Z56" i="1"/>
  <c r="X56" i="1"/>
  <c r="S56" i="1"/>
  <c r="Q56" i="1"/>
  <c r="P56" i="1"/>
  <c r="N56" i="1"/>
  <c r="M56" i="1"/>
  <c r="K56" i="1"/>
  <c r="J56" i="1"/>
  <c r="F56" i="1"/>
  <c r="E56" i="1"/>
  <c r="AF55" i="1"/>
  <c r="AD55" i="1"/>
  <c r="AB55" i="1"/>
  <c r="Z55" i="1"/>
  <c r="X55" i="1"/>
  <c r="S55" i="1"/>
  <c r="Q55" i="1"/>
  <c r="P55" i="1"/>
  <c r="N55" i="1"/>
  <c r="M55" i="1"/>
  <c r="K55" i="1"/>
  <c r="J55" i="1"/>
  <c r="F55" i="1"/>
  <c r="E55" i="1"/>
  <c r="AF54" i="1"/>
  <c r="AD54" i="1"/>
  <c r="AB54" i="1"/>
  <c r="Z54" i="1"/>
  <c r="X54" i="1"/>
  <c r="S54" i="1"/>
  <c r="Q54" i="1"/>
  <c r="P54" i="1"/>
  <c r="N54" i="1"/>
  <c r="M54" i="1"/>
  <c r="K54" i="1"/>
  <c r="J54" i="1"/>
  <c r="F54" i="1"/>
  <c r="E54" i="1"/>
  <c r="AF53" i="1"/>
  <c r="AD53" i="1"/>
  <c r="AB53" i="1"/>
  <c r="Z53" i="1"/>
  <c r="X53" i="1"/>
  <c r="S53" i="1"/>
  <c r="Q53" i="1"/>
  <c r="P53" i="1"/>
  <c r="N53" i="1"/>
  <c r="M53" i="1"/>
  <c r="K53" i="1"/>
  <c r="J53" i="1"/>
  <c r="F53" i="1"/>
  <c r="E53" i="1"/>
  <c r="AF52" i="1"/>
  <c r="AD52" i="1"/>
  <c r="AB52" i="1"/>
  <c r="Z52" i="1"/>
  <c r="X52" i="1"/>
  <c r="S52" i="1"/>
  <c r="Q52" i="1"/>
  <c r="P52" i="1"/>
  <c r="N52" i="1"/>
  <c r="M52" i="1"/>
  <c r="K52" i="1"/>
  <c r="J52" i="1"/>
  <c r="F52" i="1"/>
  <c r="E52" i="1"/>
  <c r="AF51" i="1"/>
  <c r="AD51" i="1"/>
  <c r="AB51" i="1"/>
  <c r="Z51" i="1"/>
  <c r="X51" i="1"/>
  <c r="S51" i="1"/>
  <c r="Q51" i="1"/>
  <c r="P51" i="1"/>
  <c r="N51" i="1"/>
  <c r="M51" i="1"/>
  <c r="K51" i="1"/>
  <c r="J51" i="1"/>
  <c r="F51" i="1"/>
  <c r="E51" i="1"/>
  <c r="AF50" i="1"/>
  <c r="AD50" i="1"/>
  <c r="AB50" i="1"/>
  <c r="Z50" i="1"/>
  <c r="X50" i="1"/>
  <c r="S50" i="1"/>
  <c r="Q50" i="1"/>
  <c r="P50" i="1"/>
  <c r="N50" i="1"/>
  <c r="M50" i="1"/>
  <c r="K50" i="1"/>
  <c r="J50" i="1"/>
  <c r="F50" i="1"/>
  <c r="E50" i="1"/>
  <c r="AF49" i="1"/>
  <c r="AD49" i="1"/>
  <c r="AB49" i="1"/>
  <c r="Z49" i="1"/>
  <c r="X49" i="1"/>
  <c r="S49" i="1"/>
  <c r="Q49" i="1"/>
  <c r="P49" i="1"/>
  <c r="N49" i="1"/>
  <c r="M49" i="1"/>
  <c r="K49" i="1"/>
  <c r="J49" i="1"/>
  <c r="F49" i="1"/>
  <c r="E49" i="1"/>
  <c r="AF48" i="1"/>
  <c r="AD48" i="1"/>
  <c r="AB48" i="1"/>
  <c r="Z48" i="1"/>
  <c r="X48" i="1"/>
  <c r="S48" i="1"/>
  <c r="Q48" i="1"/>
  <c r="P48" i="1"/>
  <c r="N48" i="1"/>
  <c r="M48" i="1"/>
  <c r="K48" i="1"/>
  <c r="J48" i="1"/>
  <c r="F48" i="1"/>
  <c r="E48" i="1"/>
  <c r="AF47" i="1"/>
  <c r="AD47" i="1"/>
  <c r="AB47" i="1"/>
  <c r="Z47" i="1"/>
  <c r="X47" i="1"/>
  <c r="S47" i="1"/>
  <c r="Q47" i="1"/>
  <c r="P47" i="1"/>
  <c r="N47" i="1"/>
  <c r="M47" i="1"/>
  <c r="K47" i="1"/>
  <c r="J47" i="1"/>
  <c r="F47" i="1"/>
  <c r="E47" i="1"/>
  <c r="AF46" i="1"/>
  <c r="AD46" i="1"/>
  <c r="AB46" i="1"/>
  <c r="Z46" i="1"/>
  <c r="X46" i="1"/>
  <c r="S46" i="1"/>
  <c r="Q46" i="1"/>
  <c r="P46" i="1"/>
  <c r="N46" i="1"/>
  <c r="M46" i="1"/>
  <c r="K46" i="1"/>
  <c r="J46" i="1"/>
  <c r="F46" i="1"/>
  <c r="E46" i="1"/>
  <c r="AF45" i="1"/>
  <c r="AD45" i="1"/>
  <c r="AB45" i="1"/>
  <c r="Z45" i="1"/>
  <c r="X45" i="1"/>
  <c r="S45" i="1"/>
  <c r="Q45" i="1"/>
  <c r="P45" i="1"/>
  <c r="N45" i="1"/>
  <c r="M45" i="1"/>
  <c r="K45" i="1"/>
  <c r="J45" i="1"/>
  <c r="F45" i="1"/>
  <c r="E45" i="1"/>
  <c r="AF44" i="1"/>
  <c r="AD44" i="1"/>
  <c r="AB44" i="1"/>
  <c r="Z44" i="1"/>
  <c r="X44" i="1"/>
  <c r="S44" i="1"/>
  <c r="Q44" i="1"/>
  <c r="P44" i="1"/>
  <c r="N44" i="1"/>
  <c r="M44" i="1"/>
  <c r="K44" i="1"/>
  <c r="J44" i="1"/>
  <c r="F44" i="1"/>
  <c r="E44" i="1"/>
  <c r="AF43" i="1"/>
  <c r="AD43" i="1"/>
  <c r="AB43" i="1"/>
  <c r="Z43" i="1"/>
  <c r="X43" i="1"/>
  <c r="S43" i="1"/>
  <c r="Q43" i="1"/>
  <c r="P43" i="1"/>
  <c r="N43" i="1"/>
  <c r="M43" i="1"/>
  <c r="K43" i="1"/>
  <c r="J43" i="1"/>
  <c r="F43" i="1"/>
  <c r="E43" i="1"/>
  <c r="AF42" i="1"/>
  <c r="AD42" i="1"/>
  <c r="AB42" i="1"/>
  <c r="Z42" i="1"/>
  <c r="X42" i="1"/>
  <c r="S42" i="1"/>
  <c r="Q42" i="1"/>
  <c r="P42" i="1"/>
  <c r="N42" i="1"/>
  <c r="M42" i="1"/>
  <c r="K42" i="1"/>
  <c r="J42" i="1"/>
  <c r="F42" i="1"/>
  <c r="E42" i="1"/>
  <c r="AF41" i="1"/>
  <c r="AD41" i="1"/>
  <c r="AB41" i="1"/>
  <c r="Z41" i="1"/>
  <c r="X41" i="1"/>
  <c r="S41" i="1"/>
  <c r="Q41" i="1"/>
  <c r="P41" i="1"/>
  <c r="N41" i="1"/>
  <c r="M41" i="1"/>
  <c r="K41" i="1"/>
  <c r="J41" i="1"/>
  <c r="F41" i="1"/>
  <c r="E41" i="1"/>
  <c r="AF40" i="1"/>
  <c r="AD40" i="1"/>
  <c r="AB40" i="1"/>
  <c r="Z40" i="1"/>
  <c r="X40" i="1"/>
  <c r="S40" i="1"/>
  <c r="Q40" i="1"/>
  <c r="P40" i="1"/>
  <c r="N40" i="1"/>
  <c r="M40" i="1"/>
  <c r="K40" i="1"/>
  <c r="J40" i="1"/>
  <c r="F40" i="1"/>
  <c r="E40" i="1"/>
  <c r="AF39" i="1"/>
  <c r="AD39" i="1"/>
  <c r="AB39" i="1"/>
  <c r="Z39" i="1"/>
  <c r="X39" i="1"/>
  <c r="S39" i="1"/>
  <c r="Q39" i="1"/>
  <c r="P39" i="1"/>
  <c r="N39" i="1"/>
  <c r="M39" i="1"/>
  <c r="K39" i="1"/>
  <c r="J39" i="1"/>
  <c r="F39" i="1"/>
  <c r="E39" i="1"/>
  <c r="AF38" i="1"/>
  <c r="AD38" i="1"/>
  <c r="AB38" i="1"/>
  <c r="Z38" i="1"/>
  <c r="X38" i="1"/>
  <c r="S38" i="1"/>
  <c r="Q38" i="1"/>
  <c r="P38" i="1"/>
  <c r="N38" i="1"/>
  <c r="M38" i="1"/>
  <c r="K38" i="1"/>
  <c r="J38" i="1"/>
  <c r="F38" i="1"/>
  <c r="E38" i="1"/>
  <c r="AF37" i="1"/>
  <c r="AD37" i="1"/>
  <c r="AB37" i="1"/>
  <c r="Z37" i="1"/>
  <c r="X37" i="1"/>
  <c r="S37" i="1"/>
  <c r="Q37" i="1"/>
  <c r="P37" i="1"/>
  <c r="N37" i="1"/>
  <c r="M37" i="1"/>
  <c r="K37" i="1"/>
  <c r="J37" i="1"/>
  <c r="F37" i="1"/>
  <c r="E37" i="1"/>
  <c r="AF36" i="1"/>
  <c r="AD36" i="1"/>
  <c r="AB36" i="1"/>
  <c r="Z36" i="1"/>
  <c r="X36" i="1"/>
  <c r="S36" i="1"/>
  <c r="Q36" i="1"/>
  <c r="P36" i="1"/>
  <c r="N36" i="1"/>
  <c r="M36" i="1"/>
  <c r="K36" i="1"/>
  <c r="J36" i="1"/>
  <c r="F36" i="1"/>
  <c r="E36" i="1"/>
  <c r="AF35" i="1"/>
  <c r="AD35" i="1"/>
  <c r="AB35" i="1"/>
  <c r="Z35" i="1"/>
  <c r="X35" i="1"/>
  <c r="S35" i="1"/>
  <c r="Q35" i="1"/>
  <c r="P35" i="1"/>
  <c r="N35" i="1"/>
  <c r="M35" i="1"/>
  <c r="K35" i="1"/>
  <c r="J35" i="1"/>
  <c r="F35" i="1"/>
  <c r="E35" i="1"/>
  <c r="AF34" i="1"/>
  <c r="AD34" i="1"/>
  <c r="AB34" i="1"/>
  <c r="Z34" i="1"/>
  <c r="X34" i="1"/>
  <c r="S34" i="1"/>
  <c r="Q34" i="1"/>
  <c r="P34" i="1"/>
  <c r="N34" i="1"/>
  <c r="M34" i="1"/>
  <c r="K34" i="1"/>
  <c r="J34" i="1"/>
  <c r="F34" i="1"/>
  <c r="E34" i="1"/>
  <c r="AF33" i="1"/>
  <c r="AD33" i="1"/>
  <c r="AB33" i="1"/>
  <c r="Z33" i="1"/>
  <c r="X33" i="1"/>
  <c r="S33" i="1"/>
  <c r="Q33" i="1"/>
  <c r="P33" i="1"/>
  <c r="N33" i="1"/>
  <c r="M33" i="1"/>
  <c r="K33" i="1"/>
  <c r="J33" i="1"/>
  <c r="F33" i="1"/>
  <c r="E33" i="1"/>
  <c r="AF32" i="1"/>
  <c r="AD32" i="1"/>
  <c r="AB32" i="1"/>
  <c r="Z32" i="1"/>
  <c r="X32" i="1"/>
  <c r="S32" i="1"/>
  <c r="Q32" i="1"/>
  <c r="P32" i="1"/>
  <c r="N32" i="1"/>
  <c r="M32" i="1"/>
  <c r="K32" i="1"/>
  <c r="J32" i="1"/>
  <c r="F32" i="1"/>
  <c r="E32" i="1"/>
  <c r="AF31" i="1"/>
  <c r="AD31" i="1"/>
  <c r="AB31" i="1"/>
  <c r="Z31" i="1"/>
  <c r="X31" i="1"/>
  <c r="S31" i="1"/>
  <c r="Q31" i="1"/>
  <c r="P31" i="1"/>
  <c r="N31" i="1"/>
  <c r="M31" i="1"/>
  <c r="K31" i="1"/>
  <c r="J31" i="1"/>
  <c r="F31" i="1"/>
  <c r="E31" i="1"/>
  <c r="AF30" i="1"/>
  <c r="AD30" i="1"/>
  <c r="AB30" i="1"/>
  <c r="Z30" i="1"/>
  <c r="X30" i="1"/>
  <c r="S30" i="1"/>
  <c r="Q30" i="1"/>
  <c r="P30" i="1"/>
  <c r="N30" i="1"/>
  <c r="M30" i="1"/>
  <c r="K30" i="1"/>
  <c r="J30" i="1"/>
  <c r="F30" i="1"/>
  <c r="E30" i="1"/>
  <c r="AF29" i="1"/>
  <c r="AD29" i="1"/>
  <c r="AB29" i="1"/>
  <c r="Z29" i="1"/>
  <c r="X29" i="1"/>
  <c r="V29" i="1"/>
  <c r="S29" i="1"/>
  <c r="Q29" i="1"/>
  <c r="P29" i="1"/>
  <c r="N29" i="1"/>
  <c r="M29" i="1"/>
  <c r="K29" i="1"/>
  <c r="J29" i="1"/>
  <c r="F29" i="1"/>
  <c r="E29" i="1"/>
  <c r="AF28" i="1"/>
  <c r="AD28" i="1"/>
  <c r="AB28" i="1"/>
  <c r="Z28" i="1"/>
  <c r="X28" i="1"/>
  <c r="V28" i="1"/>
  <c r="S28" i="1"/>
  <c r="Q28" i="1"/>
  <c r="P28" i="1"/>
  <c r="N28" i="1"/>
  <c r="M28" i="1"/>
  <c r="K28" i="1"/>
  <c r="J28" i="1"/>
  <c r="F28" i="1"/>
  <c r="E28" i="1"/>
  <c r="AF27" i="1"/>
  <c r="AD27" i="1"/>
  <c r="AB27" i="1"/>
  <c r="Z27" i="1"/>
  <c r="X27" i="1"/>
  <c r="V27" i="1"/>
  <c r="S27" i="1"/>
  <c r="Q27" i="1"/>
  <c r="P27" i="1"/>
  <c r="N27" i="1"/>
  <c r="M27" i="1"/>
  <c r="K27" i="1"/>
  <c r="J27" i="1"/>
  <c r="F27" i="1"/>
  <c r="E27" i="1"/>
  <c r="AF26" i="1"/>
  <c r="AD26" i="1"/>
  <c r="AB26" i="1"/>
  <c r="Z26" i="1"/>
  <c r="X26" i="1"/>
  <c r="V26" i="1"/>
  <c r="S26" i="1"/>
  <c r="Q26" i="1"/>
  <c r="P26" i="1"/>
  <c r="N26" i="1"/>
  <c r="M26" i="1"/>
  <c r="K26" i="1"/>
  <c r="J26" i="1"/>
  <c r="F26" i="1"/>
  <c r="E26" i="1"/>
  <c r="AF25" i="1"/>
  <c r="AD25" i="1"/>
  <c r="AB25" i="1"/>
  <c r="Z25" i="1"/>
  <c r="X25" i="1"/>
  <c r="V25" i="1"/>
  <c r="S25" i="1"/>
  <c r="Q25" i="1"/>
  <c r="P25" i="1"/>
  <c r="N25" i="1"/>
  <c r="M25" i="1"/>
  <c r="K25" i="1"/>
  <c r="J25" i="1"/>
  <c r="F25" i="1"/>
  <c r="E25" i="1"/>
  <c r="AF24" i="1"/>
  <c r="Z24" i="1"/>
  <c r="V24" i="1"/>
  <c r="S24" i="1"/>
  <c r="Q24" i="1"/>
  <c r="P24" i="1"/>
  <c r="N24" i="1"/>
  <c r="M24" i="1"/>
  <c r="K24" i="1"/>
  <c r="J24" i="1"/>
  <c r="F24" i="1"/>
  <c r="E24" i="1"/>
  <c r="Q23" i="1"/>
  <c r="N23" i="1"/>
  <c r="K23" i="1"/>
  <c r="F23" i="1"/>
  <c r="AF21" i="1"/>
  <c r="Z21" i="1"/>
  <c r="S21" i="1"/>
  <c r="Q21" i="1"/>
  <c r="P21" i="1"/>
  <c r="N21" i="1"/>
  <c r="M21" i="1"/>
  <c r="K21" i="1"/>
  <c r="J21" i="1"/>
  <c r="F21" i="1"/>
  <c r="E21" i="1"/>
  <c r="AF20" i="1"/>
  <c r="Z20" i="1"/>
  <c r="S20" i="1"/>
  <c r="Q20" i="1"/>
  <c r="P20" i="1"/>
  <c r="N20" i="1"/>
  <c r="M20" i="1"/>
  <c r="K20" i="1"/>
  <c r="J20" i="1"/>
  <c r="F20" i="1"/>
  <c r="E20" i="1"/>
  <c r="AF19" i="1"/>
  <c r="Z19" i="1"/>
  <c r="S19" i="1"/>
  <c r="Q19" i="1"/>
  <c r="P19" i="1"/>
  <c r="N19" i="1"/>
  <c r="M19" i="1"/>
  <c r="K19" i="1"/>
  <c r="J19" i="1"/>
  <c r="F19" i="1"/>
  <c r="E19" i="1"/>
  <c r="AF18" i="1"/>
  <c r="Z18" i="1"/>
  <c r="S18" i="1"/>
  <c r="Q18" i="1"/>
  <c r="P18" i="1"/>
  <c r="N18" i="1"/>
  <c r="M18" i="1"/>
  <c r="K18" i="1"/>
  <c r="J18" i="1"/>
  <c r="F18" i="1"/>
  <c r="E18" i="1"/>
  <c r="AF17" i="1"/>
  <c r="Z17" i="1"/>
  <c r="S17" i="1"/>
  <c r="Q17" i="1"/>
  <c r="P17" i="1"/>
  <c r="N17" i="1"/>
  <c r="M17" i="1"/>
  <c r="K17" i="1"/>
  <c r="J17" i="1"/>
  <c r="F17" i="1"/>
  <c r="E17" i="1"/>
  <c r="AF16" i="1"/>
  <c r="Z16" i="1"/>
  <c r="S16" i="1"/>
  <c r="Q16" i="1"/>
  <c r="P16" i="1"/>
  <c r="N16" i="1"/>
  <c r="M16" i="1"/>
  <c r="K16" i="1"/>
  <c r="J16" i="1"/>
  <c r="F16" i="1"/>
  <c r="E16" i="1"/>
  <c r="AF15" i="1"/>
  <c r="Z15" i="1"/>
  <c r="S15" i="1"/>
  <c r="Q15" i="1"/>
  <c r="P15" i="1"/>
  <c r="N15" i="1"/>
  <c r="M15" i="1"/>
  <c r="K15" i="1"/>
  <c r="J15" i="1"/>
  <c r="F15" i="1"/>
  <c r="E15" i="1"/>
  <c r="AF14" i="1"/>
  <c r="Z14" i="1"/>
  <c r="S14" i="1"/>
  <c r="Q14" i="1"/>
  <c r="P14" i="1"/>
  <c r="N14" i="1"/>
  <c r="M14" i="1"/>
  <c r="K14" i="1"/>
  <c r="J14" i="1"/>
  <c r="F14" i="1"/>
  <c r="E14" i="1"/>
  <c r="AF13" i="1"/>
  <c r="Z13" i="1"/>
  <c r="S13" i="1"/>
  <c r="Q13" i="1"/>
  <c r="P13" i="1"/>
  <c r="N13" i="1"/>
  <c r="M13" i="1"/>
  <c r="K13" i="1"/>
  <c r="J13" i="1"/>
  <c r="F13" i="1"/>
  <c r="E13" i="1"/>
  <c r="AF12" i="1"/>
  <c r="Z12" i="1"/>
  <c r="S12" i="1"/>
  <c r="Q12" i="1"/>
  <c r="P12" i="1"/>
  <c r="N12" i="1"/>
  <c r="M12" i="1"/>
  <c r="K12" i="1"/>
  <c r="J12" i="1"/>
  <c r="F12" i="1"/>
  <c r="E12" i="1"/>
  <c r="AF11" i="1"/>
  <c r="Z11" i="1"/>
  <c r="S11" i="1"/>
  <c r="Q11" i="1"/>
  <c r="P11" i="1"/>
  <c r="N11" i="1"/>
  <c r="M11" i="1"/>
  <c r="K11" i="1"/>
  <c r="J11" i="1"/>
  <c r="F11" i="1"/>
  <c r="E11" i="1"/>
  <c r="Q10" i="1"/>
  <c r="N10" i="1"/>
  <c r="K10" i="1"/>
  <c r="F10" i="1"/>
  <c r="F72" i="1"/>
  <c r="N72" i="1"/>
  <c r="P72" i="1"/>
  <c r="P81" i="1" l="1"/>
  <c r="Q81" i="1"/>
</calcChain>
</file>

<file path=xl/sharedStrings.xml><?xml version="1.0" encoding="utf-8"?>
<sst xmlns="http://schemas.openxmlformats.org/spreadsheetml/2006/main" count="315" uniqueCount="123">
  <si>
    <t>牛乳生産費の推移（乳脂肪分3.5％換算乳量100kg当たり）（都府県）</t>
  </si>
  <si>
    <r>
      <t>(</t>
    </r>
    <r>
      <rPr>
        <sz val="8"/>
        <rFont val="ＭＳ Ｐゴシック"/>
        <family val="3"/>
        <charset val="128"/>
      </rPr>
      <t>単位：円／</t>
    </r>
    <r>
      <rPr>
        <sz val="8"/>
        <rFont val="Meiryo UI"/>
        <family val="3"/>
        <charset val="128"/>
      </rPr>
      <t>100kg</t>
    </r>
    <r>
      <rPr>
        <sz val="8"/>
        <rFont val="ＭＳ Ｐゴシック"/>
        <family val="3"/>
        <charset val="128"/>
      </rPr>
      <t>、％</t>
    </r>
    <r>
      <rPr>
        <sz val="8"/>
        <rFont val="Meiryo UI"/>
        <family val="3"/>
        <charset val="128"/>
      </rPr>
      <t>)</t>
    </r>
  </si>
  <si>
    <t>年・
年度</t>
  </si>
  <si>
    <t>労働費</t>
  </si>
  <si>
    <t>飼料費</t>
  </si>
  <si>
    <t>乳牛償却費</t>
  </si>
  <si>
    <t>その他の農業用資材費等</t>
  </si>
  <si>
    <t>費用合計</t>
  </si>
  <si>
    <t>副産物価格</t>
  </si>
  <si>
    <t>第一次生産費</t>
  </si>
  <si>
    <t>地代</t>
  </si>
  <si>
    <t>資本利子</t>
  </si>
  <si>
    <t>第二次生産費</t>
  </si>
  <si>
    <t>流通飼料費</t>
  </si>
  <si>
    <t>牧草・放牧・採草費</t>
  </si>
  <si>
    <t>計</t>
  </si>
  <si>
    <t>子牛</t>
  </si>
  <si>
    <t>きゅう肥</t>
  </si>
  <si>
    <t>前年比</t>
    <phoneticPr fontId="5"/>
  </si>
  <si>
    <t>構成比</t>
    <phoneticPr fontId="5"/>
  </si>
  <si>
    <t>昭和26</t>
    <phoneticPr fontId="5"/>
  </si>
  <si>
    <t>－</t>
  </si>
  <si>
    <t>1995</t>
  </si>
  <si>
    <t>1952</t>
  </si>
  <si>
    <t>1996</t>
  </si>
  <si>
    <t>1953</t>
  </si>
  <si>
    <t>1997</t>
  </si>
  <si>
    <t>1954</t>
  </si>
  <si>
    <t>1998</t>
  </si>
  <si>
    <t>1955</t>
  </si>
  <si>
    <t>1999</t>
  </si>
  <si>
    <t>1956</t>
  </si>
  <si>
    <t>2000</t>
  </si>
  <si>
    <t>1957</t>
  </si>
  <si>
    <t>2001</t>
  </si>
  <si>
    <t>1958</t>
  </si>
  <si>
    <t>2002</t>
  </si>
  <si>
    <t>1959</t>
  </si>
  <si>
    <t>2003</t>
  </si>
  <si>
    <t>1960</t>
  </si>
  <si>
    <t>2004</t>
  </si>
  <si>
    <t>1961</t>
  </si>
  <si>
    <t>2005</t>
  </si>
  <si>
    <t>1962</t>
  </si>
  <si>
    <t>2006</t>
  </si>
  <si>
    <t>1963</t>
  </si>
  <si>
    <t>1964</t>
  </si>
  <si>
    <t>2007</t>
  </si>
  <si>
    <t>1965</t>
  </si>
  <si>
    <t>2008</t>
  </si>
  <si>
    <t>1966</t>
  </si>
  <si>
    <t>2009</t>
  </si>
  <si>
    <t>1967</t>
  </si>
  <si>
    <t>2010</t>
  </si>
  <si>
    <t>1968</t>
  </si>
  <si>
    <t>2011</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</si>
  <si>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</si>
  <si>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</si>
  <si>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</si>
  <si>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</si>
  <si>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</si>
  <si>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</si>
  <si>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</si>
  <si>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</si>
  <si>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</si>
  <si>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</si>
  <si>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</si>
  <si>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</si>
  <si>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</si>
  <si>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</si>
  <si>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</si>
  <si>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</si>
  <si>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</si>
  <si>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</si>
  <si>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</si>
  <si>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</si>
  <si>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</si>
  <si>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平成元</t>
    <phoneticPr fontId="5"/>
  </si>
  <si>
    <t>1990</t>
  </si>
  <si>
    <t>2</t>
  </si>
  <si>
    <t>1991</t>
  </si>
  <si>
    <t>3</t>
  </si>
  <si>
    <t>1992</t>
  </si>
  <si>
    <t>4</t>
  </si>
  <si>
    <t>1993</t>
  </si>
  <si>
    <t>5</t>
  </si>
  <si>
    <t>1994</t>
  </si>
  <si>
    <t>6</t>
  </si>
  <si>
    <t>7</t>
  </si>
  <si>
    <t>8</t>
  </si>
  <si>
    <t>9</t>
  </si>
  <si>
    <t>10</t>
  </si>
  <si>
    <t>11</t>
  </si>
  <si>
    <t>12</t>
  </si>
  <si>
    <t>13</t>
  </si>
  <si>
    <t>14</t>
  </si>
  <si>
    <t>15</t>
  </si>
  <si>
    <t>16</t>
  </si>
  <si>
    <t>17</t>
  </si>
  <si>
    <t>18</t>
  </si>
  <si>
    <t>19</t>
  </si>
  <si>
    <t>20</t>
  </si>
  <si>
    <t>21</t>
  </si>
  <si>
    <t>22</t>
  </si>
  <si>
    <t>23</t>
  </si>
  <si>
    <t>　　 2　第二次生産費は第一次生産費に地代、資本利子を加えたもの。</t>
  </si>
  <si>
    <t>　　 4　1975年以降の生産費は、家族労働を新たに農村雇用賃金（従来は農業臨時雇賃金）で評価しているので、1975年以前とは連続しない。</t>
  </si>
  <si>
    <t>　　 5　1987年以降は乳脂肪分3.5％換算乳量を用いており、1986年以前（乳脂肪分3.2％換算）と連続しない。</t>
  </si>
  <si>
    <t>　　 6　1992年以降は家族労働を建設業、製造業、運輸・通信業の5～29人規模の賃金で評価しているほか、生産管理費を新たに物財費に算入。また償却費、資本利子、地代の計上範囲などについて一部見直しを行っており、1991年以前と連続しない。</t>
  </si>
  <si>
    <t>　　 7　1995年以降は関節労働費が各費目から分離計上されることになり、これまで牧草・放牧・採草費に含まれていた自給牧草に係る労働費も関節労働費に含まれることになった。</t>
  </si>
  <si>
    <t>　　 8　1998年から家族労働費を男女別評価から男女同一評価に変更。</t>
  </si>
  <si>
    <t xml:space="preserve"> 　　9  2005年から、「農機具費」に含めていた「自動車費」を分離した。</t>
  </si>
  <si>
    <t>注： 1　第一次生産費は費用合計から副産物価額を引いたもの。</t>
    <phoneticPr fontId="3"/>
  </si>
  <si>
    <t>　　 3　その他の農業用資材費等には種付料、光熱水料及び動力費、獣医師料及び医薬品費、賃借料及び料金、敷料費、建物費、農機具費等を含む。また、費用合計から労働費、飼料費、乳牛売却費を引いたJミルクによる算出値。</t>
    <rPh sb="71" eb="73">
      <t>ヒヨウ</t>
    </rPh>
    <rPh sb="73" eb="75">
      <t>ゴウケイ</t>
    </rPh>
    <rPh sb="77" eb="80">
      <t>ロウドウヒ</t>
    </rPh>
    <rPh sb="81" eb="83">
      <t>シリョウ</t>
    </rPh>
    <rPh sb="83" eb="84">
      <t>ヒ</t>
    </rPh>
    <rPh sb="85" eb="87">
      <t>ニュウギュウ</t>
    </rPh>
    <rPh sb="87" eb="89">
      <t>バイキャク</t>
    </rPh>
    <rPh sb="89" eb="90">
      <t>ヒ</t>
    </rPh>
    <rPh sb="91" eb="92">
      <t>ヒ</t>
    </rPh>
    <rPh sb="101" eb="103">
      <t>サンシュツ</t>
    </rPh>
    <rPh sb="103" eb="104">
      <t>チ</t>
    </rPh>
    <phoneticPr fontId="5"/>
  </si>
  <si>
    <t>　  10　2006年(上段)までは年、2006年(下段)から年度。</t>
    <rPh sb="10" eb="11">
      <t>ネン</t>
    </rPh>
    <rPh sb="12" eb="14">
      <t>ジョウダン</t>
    </rPh>
    <rPh sb="18" eb="19">
      <t>ネン</t>
    </rPh>
    <rPh sb="24" eb="25">
      <t>ネン</t>
    </rPh>
    <rPh sb="26" eb="27">
      <t>シタ</t>
    </rPh>
    <rPh sb="31" eb="33">
      <t>ネンド</t>
    </rPh>
    <phoneticPr fontId="5"/>
  </si>
  <si>
    <t xml:space="preserve"> 　 11  きゅう肥は副産物価格合計から子牛を引いたもの。</t>
    <rPh sb="10" eb="11">
      <t>ヒ</t>
    </rPh>
    <rPh sb="12" eb="15">
      <t>フクサンブツ</t>
    </rPh>
    <rPh sb="15" eb="17">
      <t>カカク</t>
    </rPh>
    <rPh sb="17" eb="19">
      <t>ゴウケイ</t>
    </rPh>
    <rPh sb="21" eb="23">
      <t>コウシ</t>
    </rPh>
    <rPh sb="24" eb="25">
      <t>ヒ</t>
    </rPh>
    <phoneticPr fontId="5"/>
  </si>
  <si>
    <t xml:space="preserve"> 　 12  地代は支払地代と自作地地代を足したもの。</t>
    <rPh sb="7" eb="9">
      <t>チダイ</t>
    </rPh>
    <rPh sb="10" eb="12">
      <t>シハライ</t>
    </rPh>
    <rPh sb="12" eb="14">
      <t>チダイ</t>
    </rPh>
    <rPh sb="15" eb="17">
      <t>ジサク</t>
    </rPh>
    <rPh sb="17" eb="18">
      <t>チ</t>
    </rPh>
    <rPh sb="18" eb="20">
      <t>チダイ</t>
    </rPh>
    <rPh sb="21" eb="22">
      <t>タ</t>
    </rPh>
    <phoneticPr fontId="5"/>
  </si>
  <si>
    <t xml:space="preserve"> 　 13   利子は支払利子と自己資本利子を足したもの。</t>
    <rPh sb="8" eb="10">
      <t>リシ</t>
    </rPh>
    <rPh sb="11" eb="13">
      <t>シハライ</t>
    </rPh>
    <rPh sb="13" eb="15">
      <t>リシ</t>
    </rPh>
    <rPh sb="16" eb="18">
      <t>ジコ</t>
    </rPh>
    <rPh sb="18" eb="20">
      <t>シホン</t>
    </rPh>
    <rPh sb="20" eb="22">
      <t>リシ</t>
    </rPh>
    <rPh sb="23" eb="24">
      <t>タ</t>
    </rPh>
    <phoneticPr fontId="5"/>
  </si>
  <si>
    <t xml:space="preserve"> 　 14  「前年比」「構成比（対費用合計）」の欄はJミルクによる算出。</t>
    <phoneticPr fontId="5"/>
  </si>
  <si>
    <t xml:space="preserve"> 　 15   色付セルについては確定値。</t>
    <phoneticPr fontId="5"/>
  </si>
  <si>
    <t>-</t>
    <phoneticPr fontId="3"/>
  </si>
  <si>
    <t>令和元</t>
    <rPh sb="0" eb="2">
      <t>レイワ</t>
    </rPh>
    <rPh sb="2" eb="3">
      <t>ガン</t>
    </rPh>
    <phoneticPr fontId="3"/>
  </si>
  <si>
    <t>毎年1回更新、最終更新日2024/12/26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</si>
</sst>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_);[Red]\(#,##0\)"/>
    <numFmt numFmtId="179" formatCode="#,##0;\-#,##0;\-"/>
    <numFmt numFmtId="180" formatCode="#,##0_ ;[Red]\-#,##0\ "/>
  </numFmts>
  <fonts count="21">
    <font>
      <sz val="10"/>
      <name val="ヒラギノ角ゴ ProN W3"/>
      <family val="2"/>
    </font>
    <font>
      <sz val="11"/>
      <name val="ＭＳ Ｐゴシック"/>
      <family val="3"/>
      <charset val="128"/>
    </font>
    <font>
      <sz val="10"/>
      <name val="ＭＳ 明朝"/>
      <family val="1"/>
      <charset val="128"/>
    </font>
    <font>
      <sz val="6"/>
      <name val="ＭＳ Ｐゴシック"/>
      <family val="2"/>
      <charset val="128"/>
      <scheme val="minor"/>
    </font>
    <font>
      <b/>
      <sz val="12"/>
      <name val="ＭＳ Ｐゴシック"/>
      <family val="3"/>
      <charset val="128"/>
    </font>
    <font>
      <sz val="6"/>
      <name val="ＭＳ Ｐゴシック"/>
      <family val="3"/>
      <charset val="128"/>
    </font>
    <font>
      <sz val="9"/>
      <name val="ＭＳ 明朝"/>
      <family val="1"/>
      <charset val="128"/>
    </font>
    <font>
      <sz val="8"/>
      <name val="Meiryo UI"/>
      <family val="3"/>
      <charset val="128"/>
    </font>
    <font>
      <sz val="8"/>
      <name val="ＭＳ Ｐゴシック"/>
      <family val="3"/>
      <charset val="128"/>
    </font>
    <font>
      <sz val="10"/>
      <name val="ＭＳ Ｐゴシック"/>
      <family val="3"/>
      <charset val="128"/>
    </font>
    <font>
      <sz val="14"/>
      <name val="ＭＳ 明朝"/>
      <family val="1"/>
      <charset val="128"/>
    </font>
    <font>
      <sz val="11"/>
      <name val="ＭＳ 明朝"/>
      <family val="1"/>
      <charset val="128"/>
    </font>
    <font>
      <sz val="10"/>
      <name val="ＭＳ Ｐ明朝"/>
      <family val="1"/>
      <charset val="128"/>
    </font>
    <font>
      <sz val="10"/>
      <color indexed="8"/>
      <name val="ＭＳ Ｐゴシック"/>
      <family val="3"/>
      <charset val="128"/>
    </font>
    <font>
      <sz val="10"/>
      <name val="ヒラギノ角ゴ ProN W3"/>
      <family val="2"/>
    </font>
    <font>
      <sz val="10"/>
      <color indexed="8"/>
      <name val="Arial"/>
      <family val="2"/>
    </font>
    <font>
      <b/>
      <sz val="12"/>
      <name val="Arial"/>
      <family val="2"/>
    </font>
    <font>
      <sz val="10"/>
      <name val="Arial"/>
      <family val="2"/>
    </font>
    <font>
      <sz val="11"/>
      <color indexed="8"/>
      <name val="ＭＳ Ｐゴシック"/>
      <family val="3"/>
      <charset val="128"/>
    </font>
    <font>
      <b/>
      <sz val="10"/>
      <color theme="0"/>
      <name val="ＭＳ Ｐゴシック"/>
      <family val="3"/>
      <charset val="128"/>
    </font>
    <font>
      <b/>
      <sz val="9"/>
      <color theme="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4" tint="0.79998168889431442"/>
        <bgColor indexed="64"/>
      </patternFill>
    </fill>
    <fill>
      <patternFill patternType="solid">
        <fgColor theme="4" tint="-0.249977111117893"/>
        <bgColor indexed="34"/>
      </patternFill>
    </fill>
    <fill>
      <patternFill patternType="solid">
        <fgColor theme="4" tint="-0.249977111117893"/>
        <bgColor indexed="64"/>
      </patternFill>
    </fill>
    <fill>
      <patternFill patternType="solid">
        <fgColor theme="4" tint="-0.249977111117893"/>
        <bgColor indexed="55"/>
      </patternFill>
    </fill>
    <fill>
      <patternFill patternType="solid">
        <fgColor theme="3" tint="0.39997558519241921"/>
        <bgColor indexed="22"/>
      </patternFill>
    </fill>
    <fill>
      <patternFill patternType="solid">
        <fgColor theme="4" tint="0.79998168889431442"/>
        <bgColor indexed="26"/>
      </patternFill>
    </fill>
    <fill>
      <patternFill patternType="solid">
        <fgColor rgb="FFFFFFCC"/>
        <bgColor indexed="26"/>
      </patternFill>
    </fill>
    <fill>
      <patternFill patternType="solid">
        <fgColor rgb="FFFFFFCC"/>
        <bgColor indexed="64"/>
      </patternFill>
    </fill>
    <fill>
      <patternFill patternType="solid">
        <fgColor theme="3" tint="0.39997558519241921"/>
        <bgColor indexed="64"/>
      </patternFill>
    </fill>
    <fill>
      <patternFill patternType="solid">
        <fgColor theme="3" tint="0.39997558519241921"/>
        <bgColor indexed="34"/>
      </patternFill>
    </fill>
  </fills>
  <borders count="5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23"/>
      </right>
      <top style="thin">
        <color indexed="8"/>
      </top>
      <bottom/>
      <diagonal/>
    </border>
    <border>
      <left style="thin">
        <color indexed="23"/>
      </left>
      <right style="thin">
        <color indexed="23"/>
      </right>
      <top style="thin">
        <color indexed="8"/>
      </top>
      <bottom/>
      <diagonal/>
    </border>
    <border>
      <left style="thin">
        <color indexed="23"/>
      </left>
      <right style="thin">
        <color indexed="8"/>
      </right>
      <top style="thin">
        <color indexed="8"/>
      </top>
      <bottom/>
      <diagonal/>
    </border>
    <border>
      <left style="thin">
        <color indexed="23"/>
      </left>
      <right style="thin">
        <color indexed="23"/>
      </right>
      <top style="thin">
        <color indexed="23"/>
      </top>
      <bottom/>
      <diagonal/>
    </border>
    <border>
      <left style="thin">
        <color indexed="8"/>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8"/>
      </right>
      <top/>
      <bottom/>
      <diagonal/>
    </border>
    <border>
      <left style="thin">
        <color indexed="8"/>
      </left>
      <right style="thin">
        <color indexed="23"/>
      </right>
      <top style="thin">
        <color indexed="23"/>
      </top>
      <bottom/>
      <diagonal/>
    </border>
    <border>
      <left style="thin">
        <color indexed="23"/>
      </left>
      <right style="thin">
        <color indexed="8"/>
      </right>
      <top/>
      <bottom style="thin">
        <color indexed="23"/>
      </bottom>
      <diagonal/>
    </border>
    <border>
      <left style="thin">
        <color indexed="23"/>
      </left>
      <right style="thin">
        <color indexed="8"/>
      </right>
      <top style="thin">
        <color indexed="23"/>
      </top>
      <bottom/>
      <diagonal/>
    </border>
    <border>
      <left style="thin">
        <color indexed="8"/>
      </left>
      <right style="thin">
        <color indexed="23"/>
      </right>
      <top/>
      <bottom style="thin">
        <color indexed="23"/>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23"/>
      </right>
      <top style="thin">
        <color indexed="64"/>
      </top>
      <bottom/>
      <diagonal/>
    </border>
    <border>
      <left style="thin">
        <color indexed="8"/>
      </left>
      <right style="thin">
        <color indexed="23"/>
      </right>
      <top style="thin">
        <color indexed="64"/>
      </top>
      <bottom/>
      <diagonal/>
    </border>
    <border>
      <left style="thin">
        <color indexed="8"/>
      </left>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23"/>
      </right>
      <top style="thin">
        <color indexed="8"/>
      </top>
      <bottom/>
      <diagonal/>
    </border>
    <border>
      <left style="thin">
        <color indexed="8"/>
      </left>
      <right/>
      <top style="thin">
        <color indexed="8"/>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8"/>
      </left>
      <right style="thin">
        <color indexed="23"/>
      </right>
      <top style="thin">
        <color indexed="23"/>
      </top>
      <bottom style="thin">
        <color theme="0" tint="-0.499984740745262"/>
      </bottom>
      <diagonal/>
    </border>
    <border>
      <left style="thin">
        <color indexed="23"/>
      </left>
      <right style="thin">
        <color indexed="8"/>
      </right>
      <top style="thin">
        <color indexed="23"/>
      </top>
      <bottom style="thin">
        <color theme="0" tint="-0.499984740745262"/>
      </bottom>
      <diagonal/>
    </border>
    <border>
      <left style="thin">
        <color indexed="23"/>
      </left>
      <right style="thin">
        <color indexed="23"/>
      </right>
      <top style="thin">
        <color indexed="23"/>
      </top>
      <bottom style="thin">
        <color theme="0" tint="-0.499984740745262"/>
      </bottom>
      <diagonal/>
    </border>
    <border>
      <left style="thin">
        <color indexed="23"/>
      </left>
      <right style="thin">
        <color indexed="64"/>
      </right>
      <top style="thin">
        <color theme="0" tint="-0.499984740745262"/>
      </top>
      <bottom/>
      <diagonal/>
    </border>
    <border>
      <left style="thin">
        <color indexed="8"/>
      </left>
      <right style="thin">
        <color indexed="23"/>
      </right>
      <top/>
      <bottom style="thin">
        <color theme="0" tint="-0.499984740745262"/>
      </bottom>
      <diagonal/>
    </border>
    <border>
      <left style="thin">
        <color indexed="23"/>
      </left>
      <right style="thin">
        <color indexed="8"/>
      </right>
      <top/>
      <bottom style="thin">
        <color theme="0" tint="-0.499984740745262"/>
      </bottom>
      <diagonal/>
    </border>
    <border>
      <left style="thin">
        <color indexed="23"/>
      </left>
      <right style="thin">
        <color indexed="23"/>
      </right>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indexed="8"/>
      </right>
      <top style="thin">
        <color theme="0" tint="-0.499984740745262"/>
      </top>
      <bottom/>
      <diagonal/>
    </border>
    <border>
      <left style="thin">
        <color indexed="23"/>
      </left>
      <right style="thin">
        <color indexed="23"/>
      </right>
      <top style="thin">
        <color theme="0" tint="-0.499984740745262"/>
      </top>
      <bottom/>
      <diagonal/>
    </border>
    <border>
      <left style="thin">
        <color indexed="23"/>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indexed="23"/>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indexed="64"/>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s>
  <cellStyleXfs count="21">
    <xf numFmtId="0" fontId="0" fillId="0" borderId="0"/>
    <xf numFmtId="0" fontId="1" fillId="0" borderId="0"/>
    <xf numFmtId="0" fontId="1" fillId="0" borderId="0">
      <alignment vertical="center"/>
    </xf>
    <xf numFmtId="0" fontId="10" fillId="0" borderId="0"/>
    <xf numFmtId="0" fontId="11" fillId="0" borderId="0"/>
    <xf numFmtId="0" fontId="6" fillId="0" borderId="0">
      <alignment vertical="center"/>
    </xf>
    <xf numFmtId="179" fontId="15" fillId="0" borderId="0" applyFill="0" applyBorder="0" applyAlignment="0"/>
    <xf numFmtId="0" fontId="16" fillId="0" borderId="14" applyNumberFormat="0" applyAlignment="0" applyProtection="0"/>
    <xf numFmtId="0" fontId="16" fillId="0" borderId="15">
      <alignment horizontal="left" vertical="center"/>
    </xf>
    <xf numFmtId="0" fontId="17" fillId="0" borderId="0"/>
    <xf numFmtId="38" fontId="14" fillId="0" borderId="0" applyFill="0" applyBorder="0" applyAlignment="0" applyProtection="0"/>
    <xf numFmtId="0" fontId="1" fillId="0" borderId="0"/>
    <xf numFmtId="0" fontId="1" fillId="0" borderId="0"/>
    <xf numFmtId="0" fontId="11" fillId="0" borderId="0"/>
    <xf numFmtId="0" fontId="1" fillId="0" borderId="0"/>
    <xf numFmtId="0" fontId="1" fillId="0" borderId="0"/>
    <xf numFmtId="0" fontId="1" fillId="0" borderId="0"/>
    <xf numFmtId="0" fontId="18" fillId="0" borderId="0">
      <alignment vertical="center"/>
    </xf>
    <xf numFmtId="0" fontId="1" fillId="0" borderId="0">
      <alignment vertical="center"/>
    </xf>
    <xf numFmtId="0" fontId="1" fillId="0" borderId="0"/>
    <xf numFmtId="38" fontId="14" fillId="0" borderId="0" applyFont="0" applyFill="0" applyBorder="0" applyAlignment="0" applyProtection="0">
      <alignment vertical="center"/>
    </xf>
  </cellStyleXfs>
  <cellXfs count="160">
    <xf numFmtId="0" fontId="0" fillId="0" borderId="0" xfId="0"/>
    <xf numFmtId="0" fontId="2" fillId="0" borderId="0" xfId="1" applyFont="1" applyFill="1"/>
    <xf numFmtId="0" fontId="4" fillId="0" borderId="0" xfId="1" applyFont="1" applyFill="1" applyAlignment="1">
      <alignment horizontal="left"/>
    </xf>
    <xf numFmtId="176" fontId="2" fillId="0" borderId="0" xfId="1" applyNumberFormat="1" applyFont="1" applyFill="1"/>
    <xf numFmtId="0" fontId="6" fillId="0" borderId="0" xfId="2" applyFont="1">
      <alignment vertical="center"/>
    </xf>
    <xf numFmtId="0" fontId="6" fillId="0" borderId="0" xfId="2" applyFont="1" applyAlignment="1">
      <alignment horizontal="left" vertical="center"/>
    </xf>
    <xf numFmtId="0" fontId="7" fillId="0" borderId="0" xfId="2" applyFont="1" applyAlignment="1">
      <alignment horizontal="right" vertical="center"/>
    </xf>
    <xf numFmtId="176" fontId="6" fillId="0" borderId="0" xfId="2" applyNumberFormat="1" applyFont="1">
      <alignment vertical="center"/>
    </xf>
    <xf numFmtId="176" fontId="12" fillId="3" borderId="3" xfId="1" applyNumberFormat="1" applyFont="1" applyFill="1" applyBorder="1" applyAlignment="1">
      <alignment horizontal="right" vertical="center"/>
    </xf>
    <xf numFmtId="177" fontId="12" fillId="3" borderId="3" xfId="1" applyNumberFormat="1" applyFont="1" applyFill="1" applyBorder="1" applyAlignment="1">
      <alignment horizontal="right" vertical="center"/>
    </xf>
    <xf numFmtId="176" fontId="12" fillId="3" borderId="3" xfId="5" applyNumberFormat="1" applyFont="1" applyFill="1" applyBorder="1" applyAlignment="1">
      <alignment horizontal="right" vertical="center"/>
    </xf>
    <xf numFmtId="178" fontId="12" fillId="3" borderId="3" xfId="1" applyNumberFormat="1" applyFont="1" applyFill="1" applyBorder="1" applyAlignment="1">
      <alignment horizontal="right" vertical="center"/>
    </xf>
    <xf numFmtId="176" fontId="12" fillId="0" borderId="4" xfId="1" applyNumberFormat="1" applyFont="1" applyBorder="1" applyAlignment="1">
      <alignment horizontal="right" vertical="center"/>
    </xf>
    <xf numFmtId="176" fontId="12" fillId="3" borderId="7" xfId="1" applyNumberFormat="1" applyFont="1" applyFill="1" applyBorder="1" applyAlignment="1">
      <alignment horizontal="right" vertical="center"/>
    </xf>
    <xf numFmtId="176" fontId="12" fillId="3" borderId="8" xfId="1" applyNumberFormat="1" applyFont="1" applyFill="1" applyBorder="1" applyAlignment="1">
      <alignment horizontal="right" vertical="center"/>
    </xf>
    <xf numFmtId="177" fontId="12" fillId="3" borderId="7" xfId="1" applyNumberFormat="1" applyFont="1" applyFill="1" applyBorder="1" applyAlignment="1">
      <alignment horizontal="right" vertical="center"/>
    </xf>
    <xf numFmtId="176" fontId="12" fillId="3" borderId="7" xfId="5" applyNumberFormat="1" applyFont="1" applyFill="1" applyBorder="1" applyAlignment="1">
      <alignment horizontal="right" vertical="center"/>
    </xf>
    <xf numFmtId="178" fontId="12" fillId="3" borderId="7" xfId="1" applyNumberFormat="1" applyFont="1" applyFill="1" applyBorder="1" applyAlignment="1">
      <alignment horizontal="right" vertical="center"/>
    </xf>
    <xf numFmtId="177" fontId="12" fillId="0" borderId="9" xfId="1" applyNumberFormat="1" applyFont="1" applyBorder="1" applyAlignment="1">
      <alignment horizontal="right" vertical="center"/>
    </xf>
    <xf numFmtId="176" fontId="12" fillId="3" borderId="5" xfId="5" applyNumberFormat="1" applyFont="1" applyFill="1" applyBorder="1" applyAlignment="1">
      <alignment horizontal="right" vertical="center"/>
    </xf>
    <xf numFmtId="176" fontId="12" fillId="3" borderId="5" xfId="1" applyNumberFormat="1" applyFont="1" applyFill="1" applyBorder="1" applyAlignment="1">
      <alignment horizontal="right" vertical="center"/>
    </xf>
    <xf numFmtId="177" fontId="12" fillId="3" borderId="8" xfId="1" applyNumberFormat="1" applyFont="1" applyFill="1" applyBorder="1" applyAlignment="1">
      <alignment horizontal="right" vertical="center"/>
    </xf>
    <xf numFmtId="176" fontId="12" fillId="3" borderId="8" xfId="5" applyNumberFormat="1" applyFont="1" applyFill="1" applyBorder="1" applyAlignment="1">
      <alignment horizontal="right" vertical="center"/>
    </xf>
    <xf numFmtId="178" fontId="12" fillId="3" borderId="8" xfId="1" applyNumberFormat="1" applyFont="1" applyFill="1" applyBorder="1" applyAlignment="1">
      <alignment horizontal="right" vertical="center"/>
    </xf>
    <xf numFmtId="177" fontId="12" fillId="0" borderId="11" xfId="1" applyNumberFormat="1" applyFont="1" applyBorder="1" applyAlignment="1">
      <alignment horizontal="right" vertical="center"/>
    </xf>
    <xf numFmtId="177" fontId="12" fillId="3" borderId="5" xfId="1" applyNumberFormat="1" applyFont="1" applyFill="1" applyBorder="1" applyAlignment="1">
      <alignment horizontal="right" vertical="center"/>
    </xf>
    <xf numFmtId="178" fontId="12" fillId="3" borderId="5" xfId="1" applyNumberFormat="1" applyFont="1" applyFill="1" applyBorder="1" applyAlignment="1">
      <alignment horizontal="right" vertical="center"/>
    </xf>
    <xf numFmtId="177" fontId="12" fillId="0" borderId="12" xfId="1" applyNumberFormat="1" applyFont="1" applyBorder="1" applyAlignment="1">
      <alignment horizontal="right" vertical="center"/>
    </xf>
    <xf numFmtId="0" fontId="8" fillId="0" borderId="0" xfId="2" applyFont="1">
      <alignment vertical="center"/>
    </xf>
    <xf numFmtId="0" fontId="8" fillId="0" borderId="0" xfId="1" applyFont="1" applyFill="1" applyAlignment="1" applyProtection="1">
      <alignment horizontal="left"/>
    </xf>
    <xf numFmtId="176" fontId="12" fillId="0" borderId="8" xfId="5" applyNumberFormat="1" applyFont="1" applyFill="1" applyBorder="1" applyAlignment="1">
      <alignment horizontal="right" vertical="center"/>
    </xf>
    <xf numFmtId="176" fontId="6" fillId="0" borderId="0" xfId="2" applyNumberFormat="1" applyFont="1" applyBorder="1">
      <alignment vertical="center"/>
    </xf>
    <xf numFmtId="0" fontId="6" fillId="0" borderId="0" xfId="2" applyFont="1" applyBorder="1">
      <alignment vertical="center"/>
    </xf>
    <xf numFmtId="0" fontId="8" fillId="2" borderId="0" xfId="0" applyFont="1" applyFill="1" applyAlignment="1">
      <alignment horizontal="left" vertical="center"/>
    </xf>
    <xf numFmtId="0" fontId="8" fillId="2" borderId="0" xfId="0" applyFont="1" applyFill="1" applyAlignment="1">
      <alignment horizontal="right"/>
    </xf>
    <xf numFmtId="0" fontId="19" fillId="6" borderId="29" xfId="2" applyFont="1" applyFill="1" applyBorder="1" applyAlignment="1">
      <alignment vertical="center" wrapText="1"/>
    </xf>
    <xf numFmtId="0" fontId="20" fillId="8" borderId="30" xfId="2" applyFont="1" applyFill="1" applyBorder="1" applyAlignment="1">
      <alignment horizontal="center" vertical="center" wrapText="1"/>
    </xf>
    <xf numFmtId="0" fontId="20" fillId="8" borderId="31" xfId="2" applyFont="1" applyFill="1" applyBorder="1" applyAlignment="1">
      <alignment horizontal="center" vertical="center" wrapText="1"/>
    </xf>
    <xf numFmtId="0" fontId="19" fillId="6" borderId="32" xfId="2" applyFont="1" applyFill="1" applyBorder="1" applyAlignment="1">
      <alignment vertical="center" wrapText="1"/>
    </xf>
    <xf numFmtId="0" fontId="20" fillId="8" borderId="33" xfId="2" applyFont="1" applyFill="1" applyBorder="1" applyAlignment="1">
      <alignment horizontal="center" vertical="center" wrapText="1"/>
    </xf>
    <xf numFmtId="0" fontId="9" fillId="9" borderId="2" xfId="3" applyNumberFormat="1" applyFont="1" applyFill="1" applyBorder="1" applyAlignment="1" applyProtection="1">
      <alignment horizontal="center" vertical="center"/>
    </xf>
    <xf numFmtId="0" fontId="9" fillId="9" borderId="4" xfId="4" applyNumberFormat="1" applyFont="1" applyFill="1" applyBorder="1" applyAlignment="1">
      <alignment horizontal="right"/>
    </xf>
    <xf numFmtId="0" fontId="9" fillId="9" borderId="6" xfId="3" applyNumberFormat="1" applyFont="1" applyFill="1" applyBorder="1" applyAlignment="1" applyProtection="1">
      <alignment horizontal="center" vertical="center"/>
    </xf>
    <xf numFmtId="0" fontId="9" fillId="9" borderId="9" xfId="4" applyNumberFormat="1" applyFont="1" applyFill="1" applyBorder="1" applyAlignment="1">
      <alignment horizontal="right"/>
    </xf>
    <xf numFmtId="0" fontId="9" fillId="9" borderId="10" xfId="3" applyNumberFormat="1" applyFont="1" applyFill="1" applyBorder="1" applyAlignment="1" applyProtection="1">
      <alignment horizontal="center" vertical="center"/>
    </xf>
    <xf numFmtId="0" fontId="9" fillId="9" borderId="12" xfId="4" applyNumberFormat="1" applyFont="1" applyFill="1" applyBorder="1" applyAlignment="1">
      <alignment horizontal="right"/>
    </xf>
    <xf numFmtId="0" fontId="9" fillId="9" borderId="13" xfId="3" applyNumberFormat="1" applyFont="1" applyFill="1" applyBorder="1" applyAlignment="1" applyProtection="1">
      <alignment horizontal="center" vertical="center"/>
    </xf>
    <xf numFmtId="0" fontId="9" fillId="9" borderId="11" xfId="4" applyNumberFormat="1" applyFont="1" applyFill="1" applyBorder="1" applyAlignment="1">
      <alignment horizontal="right"/>
    </xf>
    <xf numFmtId="0" fontId="13" fillId="9" borderId="9" xfId="1" applyNumberFormat="1" applyFont="1" applyFill="1" applyBorder="1" applyAlignment="1">
      <alignment horizontal="right" vertical="center"/>
    </xf>
    <xf numFmtId="0" fontId="13" fillId="9" borderId="11" xfId="1" applyNumberFormat="1" applyFont="1" applyFill="1" applyBorder="1" applyAlignment="1">
      <alignment horizontal="right" vertical="center"/>
    </xf>
    <xf numFmtId="0" fontId="13" fillId="9" borderId="12" xfId="1" applyNumberFormat="1" applyFont="1" applyFill="1" applyBorder="1" applyAlignment="1">
      <alignment horizontal="right" vertical="center"/>
    </xf>
    <xf numFmtId="0" fontId="9" fillId="9" borderId="34" xfId="3" applyNumberFormat="1" applyFont="1" applyFill="1" applyBorder="1" applyAlignment="1" applyProtection="1">
      <alignment horizontal="center" vertical="center"/>
    </xf>
    <xf numFmtId="0" fontId="13" fillId="9" borderId="35" xfId="1" applyNumberFormat="1" applyFont="1" applyFill="1" applyBorder="1" applyAlignment="1">
      <alignment horizontal="right" vertical="center"/>
    </xf>
    <xf numFmtId="178" fontId="6" fillId="0" borderId="0" xfId="2" applyNumberFormat="1" applyFont="1">
      <alignment vertical="center"/>
    </xf>
    <xf numFmtId="176" fontId="12" fillId="10" borderId="7" xfId="1" applyNumberFormat="1" applyFont="1" applyFill="1" applyBorder="1" applyAlignment="1">
      <alignment horizontal="right" vertical="center"/>
    </xf>
    <xf numFmtId="177" fontId="12" fillId="10" borderId="7" xfId="1" applyNumberFormat="1" applyFont="1" applyFill="1" applyBorder="1" applyAlignment="1">
      <alignment horizontal="right" vertical="center"/>
    </xf>
    <xf numFmtId="178" fontId="12" fillId="10" borderId="7" xfId="1" applyNumberFormat="1" applyFont="1" applyFill="1" applyBorder="1" applyAlignment="1">
      <alignment horizontal="right" vertical="center"/>
    </xf>
    <xf numFmtId="177" fontId="12" fillId="11" borderId="9" xfId="1" applyNumberFormat="1" applyFont="1" applyFill="1" applyBorder="1" applyAlignment="1">
      <alignment horizontal="right" vertical="center"/>
    </xf>
    <xf numFmtId="176" fontId="12" fillId="10" borderId="7" xfId="1" applyNumberFormat="1" applyFont="1" applyFill="1" applyBorder="1" applyAlignment="1">
      <alignment horizontal="right"/>
    </xf>
    <xf numFmtId="177" fontId="12" fillId="10" borderId="8" xfId="1" applyNumberFormat="1" applyFont="1" applyFill="1" applyBorder="1" applyAlignment="1">
      <alignment horizontal="right" vertical="center"/>
    </xf>
    <xf numFmtId="176" fontId="12" fillId="10" borderId="8" xfId="1" applyNumberFormat="1" applyFont="1" applyFill="1" applyBorder="1" applyAlignment="1">
      <alignment horizontal="right"/>
    </xf>
    <xf numFmtId="178" fontId="12" fillId="10" borderId="8" xfId="1" applyNumberFormat="1" applyFont="1" applyFill="1" applyBorder="1" applyAlignment="1">
      <alignment horizontal="right" vertical="center"/>
    </xf>
    <xf numFmtId="177" fontId="12" fillId="11" borderId="11" xfId="1" applyNumberFormat="1" applyFont="1" applyFill="1" applyBorder="1" applyAlignment="1">
      <alignment horizontal="right" vertical="center"/>
    </xf>
    <xf numFmtId="176" fontId="12" fillId="10" borderId="36" xfId="2" applyNumberFormat="1" applyFont="1" applyFill="1" applyBorder="1">
      <alignment vertical="center"/>
    </xf>
    <xf numFmtId="177" fontId="12" fillId="10" borderId="36" xfId="1" applyNumberFormat="1" applyFont="1" applyFill="1" applyBorder="1" applyAlignment="1">
      <alignment horizontal="right" vertical="center"/>
    </xf>
    <xf numFmtId="178" fontId="12" fillId="10" borderId="36" xfId="1" applyNumberFormat="1" applyFont="1" applyFill="1" applyBorder="1" applyAlignment="1">
      <alignment horizontal="right" vertical="center"/>
    </xf>
    <xf numFmtId="177" fontId="12" fillId="11" borderId="35" xfId="1" applyNumberFormat="1" applyFont="1" applyFill="1" applyBorder="1" applyAlignment="1">
      <alignment horizontal="right" vertical="center"/>
    </xf>
    <xf numFmtId="176" fontId="12" fillId="10" borderId="7" xfId="2" applyNumberFormat="1" applyFont="1" applyFill="1" applyBorder="1">
      <alignment vertical="center"/>
    </xf>
    <xf numFmtId="176" fontId="12" fillId="10" borderId="37" xfId="1" applyNumberFormat="1" applyFont="1" applyFill="1" applyBorder="1" applyAlignment="1">
      <alignment horizontal="right" vertical="center"/>
    </xf>
    <xf numFmtId="176" fontId="12" fillId="10" borderId="8" xfId="2" applyNumberFormat="1" applyFont="1" applyFill="1" applyBorder="1">
      <alignment vertical="center"/>
    </xf>
    <xf numFmtId="177" fontId="12" fillId="10" borderId="5" xfId="1" applyNumberFormat="1" applyFont="1" applyFill="1" applyBorder="1" applyAlignment="1">
      <alignment horizontal="right" vertical="center"/>
    </xf>
    <xf numFmtId="176" fontId="12" fillId="10" borderId="5" xfId="2" applyNumberFormat="1" applyFont="1" applyFill="1" applyBorder="1" applyAlignment="1">
      <alignment horizontal="right" vertical="center"/>
    </xf>
    <xf numFmtId="176" fontId="12" fillId="10" borderId="5" xfId="2" applyNumberFormat="1" applyFont="1" applyFill="1" applyBorder="1">
      <alignment vertical="center"/>
    </xf>
    <xf numFmtId="178" fontId="12" fillId="10" borderId="5" xfId="1" applyNumberFormat="1" applyFont="1" applyFill="1" applyBorder="1" applyAlignment="1">
      <alignment horizontal="right" vertical="center"/>
    </xf>
    <xf numFmtId="177" fontId="12" fillId="11" borderId="12" xfId="1" applyNumberFormat="1" applyFont="1" applyFill="1" applyBorder="1" applyAlignment="1">
      <alignment horizontal="right" vertical="center"/>
    </xf>
    <xf numFmtId="176" fontId="12" fillId="10" borderId="7" xfId="2" applyNumberFormat="1" applyFont="1" applyFill="1" applyBorder="1" applyAlignment="1">
      <alignment horizontal="right" vertical="center"/>
    </xf>
    <xf numFmtId="176" fontId="12" fillId="11" borderId="7" xfId="2" applyNumberFormat="1" applyFont="1" applyFill="1" applyBorder="1">
      <alignment vertical="center"/>
    </xf>
    <xf numFmtId="0" fontId="19" fillId="12" borderId="32" xfId="2" applyFont="1" applyFill="1" applyBorder="1" applyAlignment="1">
      <alignment vertical="center" wrapText="1"/>
    </xf>
    <xf numFmtId="0" fontId="9" fillId="2" borderId="0" xfId="0" applyFont="1" applyFill="1"/>
    <xf numFmtId="0" fontId="9" fillId="2" borderId="0" xfId="0" applyFont="1" applyFill="1" applyAlignment="1">
      <alignment vertical="center"/>
    </xf>
    <xf numFmtId="180" fontId="8" fillId="2" borderId="0" xfId="20" applyNumberFormat="1" applyFont="1" applyFill="1" applyBorder="1" applyAlignment="1">
      <alignment horizontal="left" vertical="center"/>
    </xf>
    <xf numFmtId="0" fontId="8" fillId="2" borderId="0" xfId="0" applyFont="1" applyFill="1"/>
    <xf numFmtId="0" fontId="9" fillId="9" borderId="38" xfId="3" applyNumberFormat="1" applyFont="1" applyFill="1" applyBorder="1" applyAlignment="1" applyProtection="1">
      <alignment horizontal="center" vertical="center"/>
    </xf>
    <xf numFmtId="0" fontId="13" fillId="9" borderId="39" xfId="1" applyNumberFormat="1" applyFont="1" applyFill="1" applyBorder="1" applyAlignment="1">
      <alignment horizontal="right" vertical="center"/>
    </xf>
    <xf numFmtId="176" fontId="12" fillId="11" borderId="40" xfId="2" applyNumberFormat="1" applyFont="1" applyFill="1" applyBorder="1">
      <alignment vertical="center"/>
    </xf>
    <xf numFmtId="177" fontId="12" fillId="11" borderId="40" xfId="1" applyNumberFormat="1" applyFont="1" applyFill="1" applyBorder="1" applyAlignment="1">
      <alignment horizontal="right" vertical="center"/>
    </xf>
    <xf numFmtId="176" fontId="12" fillId="11" borderId="40" xfId="2" applyNumberFormat="1" applyFont="1" applyFill="1" applyBorder="1" applyAlignment="1">
      <alignment horizontal="right" vertical="center"/>
    </xf>
    <xf numFmtId="178" fontId="12" fillId="11" borderId="40" xfId="1" applyNumberFormat="1" applyFont="1" applyFill="1" applyBorder="1" applyAlignment="1">
      <alignment horizontal="right" vertical="center"/>
    </xf>
    <xf numFmtId="177" fontId="12" fillId="11" borderId="39" xfId="1" applyNumberFormat="1" applyFont="1" applyFill="1" applyBorder="1" applyAlignment="1">
      <alignment horizontal="right" vertical="center"/>
    </xf>
    <xf numFmtId="0" fontId="9" fillId="9" borderId="41" xfId="3" applyNumberFormat="1" applyFont="1" applyFill="1" applyBorder="1" applyAlignment="1" applyProtection="1">
      <alignment horizontal="center" vertical="center"/>
    </xf>
    <xf numFmtId="0" fontId="13" fillId="9" borderId="42" xfId="1" applyNumberFormat="1" applyFont="1" applyFill="1" applyBorder="1" applyAlignment="1">
      <alignment horizontal="right" vertical="center"/>
    </xf>
    <xf numFmtId="176" fontId="12" fillId="0" borderId="45" xfId="2" applyNumberFormat="1" applyFont="1" applyFill="1" applyBorder="1" applyAlignment="1">
      <alignment horizontal="right" vertical="center"/>
    </xf>
    <xf numFmtId="0" fontId="9" fillId="9" borderId="47" xfId="3" applyNumberFormat="1" applyFont="1" applyFill="1" applyBorder="1" applyAlignment="1" applyProtection="1">
      <alignment horizontal="center" vertical="center"/>
    </xf>
    <xf numFmtId="0" fontId="13" fillId="9" borderId="48" xfId="1" applyNumberFormat="1" applyFont="1" applyFill="1" applyBorder="1" applyAlignment="1">
      <alignment horizontal="right" vertical="center"/>
    </xf>
    <xf numFmtId="0" fontId="13" fillId="9" borderId="51" xfId="1" applyNumberFormat="1" applyFont="1" applyFill="1" applyBorder="1" applyAlignment="1">
      <alignment horizontal="right" vertical="center"/>
    </xf>
    <xf numFmtId="176" fontId="12" fillId="0" borderId="52" xfId="2" applyNumberFormat="1" applyFont="1" applyFill="1" applyBorder="1">
      <alignment vertical="center"/>
    </xf>
    <xf numFmtId="177" fontId="12" fillId="0" borderId="45" xfId="1" applyNumberFormat="1" applyFont="1" applyFill="1" applyBorder="1" applyAlignment="1">
      <alignment horizontal="right" vertical="center"/>
    </xf>
    <xf numFmtId="176" fontId="12" fillId="0" borderId="45" xfId="2" applyNumberFormat="1" applyFont="1" applyFill="1" applyBorder="1">
      <alignment vertical="center"/>
    </xf>
    <xf numFmtId="178" fontId="12" fillId="0" borderId="45" xfId="1" applyNumberFormat="1" applyFont="1" applyFill="1" applyBorder="1" applyAlignment="1">
      <alignment horizontal="right" vertical="center"/>
    </xf>
    <xf numFmtId="177" fontId="12" fillId="0" borderId="51" xfId="1" applyNumberFormat="1" applyFont="1" applyFill="1" applyBorder="1" applyAlignment="1">
      <alignment horizontal="right" vertical="center"/>
    </xf>
    <xf numFmtId="0" fontId="9" fillId="9" borderId="53" xfId="3" applyNumberFormat="1" applyFont="1" applyFill="1" applyBorder="1" applyAlignment="1" applyProtection="1">
      <alignment horizontal="center" vertical="center"/>
    </xf>
    <xf numFmtId="0" fontId="13" fillId="9" borderId="54" xfId="1" applyNumberFormat="1" applyFont="1" applyFill="1" applyBorder="1" applyAlignment="1">
      <alignment horizontal="right" vertical="center"/>
    </xf>
    <xf numFmtId="176" fontId="12" fillId="0" borderId="55" xfId="2" applyNumberFormat="1" applyFont="1" applyFill="1" applyBorder="1">
      <alignment vertical="center"/>
    </xf>
    <xf numFmtId="177" fontId="12" fillId="0" borderId="56" xfId="1" applyNumberFormat="1" applyFont="1" applyFill="1" applyBorder="1" applyAlignment="1">
      <alignment horizontal="right" vertical="center"/>
    </xf>
    <xf numFmtId="176" fontId="12" fillId="0" borderId="56" xfId="2" applyNumberFormat="1" applyFont="1" applyFill="1" applyBorder="1" applyAlignment="1">
      <alignment horizontal="right" vertical="center"/>
    </xf>
    <xf numFmtId="176" fontId="12" fillId="0" borderId="56" xfId="2" applyNumberFormat="1" applyFont="1" applyFill="1" applyBorder="1">
      <alignment vertical="center"/>
    </xf>
    <xf numFmtId="178" fontId="12" fillId="0" borderId="56" xfId="1" applyNumberFormat="1" applyFont="1" applyFill="1" applyBorder="1" applyAlignment="1">
      <alignment horizontal="right" vertical="center"/>
    </xf>
    <xf numFmtId="177" fontId="12" fillId="0" borderId="54" xfId="1" applyNumberFormat="1" applyFont="1" applyFill="1" applyBorder="1" applyAlignment="1">
      <alignment horizontal="right" vertical="center"/>
    </xf>
    <xf numFmtId="176" fontId="12" fillId="11" borderId="43" xfId="2" applyNumberFormat="1" applyFont="1" applyFill="1" applyBorder="1">
      <alignment vertical="center"/>
    </xf>
    <xf numFmtId="177" fontId="12" fillId="11" borderId="43" xfId="1" applyNumberFormat="1" applyFont="1" applyFill="1" applyBorder="1" applyAlignment="1">
      <alignment horizontal="right" vertical="center"/>
    </xf>
    <xf numFmtId="176" fontId="12" fillId="11" borderId="44" xfId="2" applyNumberFormat="1" applyFont="1" applyFill="1" applyBorder="1" applyAlignment="1">
      <alignment horizontal="right" vertical="center"/>
    </xf>
    <xf numFmtId="176" fontId="12" fillId="11" borderId="45" xfId="2" applyNumberFormat="1" applyFont="1" applyFill="1" applyBorder="1" applyAlignment="1">
      <alignment horizontal="right" vertical="center"/>
    </xf>
    <xf numFmtId="176" fontId="12" fillId="11" borderId="46" xfId="2" applyNumberFormat="1" applyFont="1" applyFill="1" applyBorder="1" applyAlignment="1">
      <alignment horizontal="right" vertical="center"/>
    </xf>
    <xf numFmtId="178" fontId="12" fillId="11" borderId="43" xfId="1" applyNumberFormat="1" applyFont="1" applyFill="1" applyBorder="1" applyAlignment="1">
      <alignment horizontal="right" vertical="center"/>
    </xf>
    <xf numFmtId="177" fontId="12" fillId="11" borderId="37" xfId="1" applyNumberFormat="1" applyFont="1" applyFill="1" applyBorder="1" applyAlignment="1">
      <alignment horizontal="right" vertical="center"/>
    </xf>
    <xf numFmtId="176" fontId="12" fillId="11" borderId="0" xfId="2" applyNumberFormat="1" applyFont="1" applyFill="1" applyBorder="1">
      <alignment vertical="center"/>
    </xf>
    <xf numFmtId="177" fontId="12" fillId="11" borderId="7" xfId="1" applyNumberFormat="1" applyFont="1" applyFill="1" applyBorder="1" applyAlignment="1">
      <alignment horizontal="right" vertical="center"/>
    </xf>
    <xf numFmtId="176" fontId="12" fillId="11" borderId="0" xfId="2" applyNumberFormat="1" applyFont="1" applyFill="1" applyBorder="1" applyAlignment="1">
      <alignment horizontal="right" vertical="center"/>
    </xf>
    <xf numFmtId="176" fontId="12" fillId="11" borderId="49" xfId="2" applyNumberFormat="1" applyFont="1" applyFill="1" applyBorder="1" applyAlignment="1">
      <alignment horizontal="right" vertical="center"/>
    </xf>
    <xf numFmtId="178" fontId="12" fillId="11" borderId="0" xfId="1" applyNumberFormat="1" applyFont="1" applyFill="1" applyBorder="1" applyAlignment="1">
      <alignment horizontal="right" vertical="center"/>
    </xf>
    <xf numFmtId="178" fontId="12" fillId="11" borderId="7" xfId="1" applyNumberFormat="1" applyFont="1" applyFill="1" applyBorder="1" applyAlignment="1">
      <alignment horizontal="right" vertical="center"/>
    </xf>
    <xf numFmtId="176" fontId="12" fillId="11" borderId="50" xfId="2" applyNumberFormat="1" applyFont="1" applyFill="1" applyBorder="1">
      <alignment vertical="center"/>
    </xf>
    <xf numFmtId="177" fontId="12" fillId="11" borderId="49" xfId="1" applyNumberFormat="1" applyFont="1" applyFill="1" applyBorder="1" applyAlignment="1">
      <alignment horizontal="right" vertical="center"/>
    </xf>
    <xf numFmtId="176" fontId="12" fillId="11" borderId="49" xfId="2" applyNumberFormat="1" applyFont="1" applyFill="1" applyBorder="1">
      <alignment vertical="center"/>
    </xf>
    <xf numFmtId="178" fontId="12" fillId="11" borderId="49" xfId="1" applyNumberFormat="1" applyFont="1" applyFill="1" applyBorder="1" applyAlignment="1">
      <alignment horizontal="right" vertical="center"/>
    </xf>
    <xf numFmtId="177" fontId="12" fillId="11" borderId="48" xfId="1" applyNumberFormat="1" applyFont="1" applyFill="1" applyBorder="1" applyAlignment="1">
      <alignment horizontal="right" vertical="center"/>
    </xf>
    <xf numFmtId="0" fontId="19" fillId="6" borderId="20" xfId="2" applyFont="1" applyFill="1" applyBorder="1" applyAlignment="1">
      <alignment horizontal="center" vertical="center" wrapText="1"/>
    </xf>
    <xf numFmtId="0" fontId="19" fillId="6" borderId="25" xfId="2" applyFont="1" applyFill="1" applyBorder="1" applyAlignment="1">
      <alignment horizontal="center" vertical="center" wrapText="1"/>
    </xf>
    <xf numFmtId="0" fontId="19" fillId="6" borderId="28" xfId="2" applyFont="1" applyFill="1" applyBorder="1" applyAlignment="1">
      <alignment horizontal="center" vertical="center" wrapText="1"/>
    </xf>
    <xf numFmtId="0" fontId="19" fillId="5" borderId="20" xfId="2" applyFont="1" applyFill="1" applyBorder="1" applyAlignment="1">
      <alignment horizontal="center" vertical="center" wrapText="1"/>
    </xf>
    <xf numFmtId="0" fontId="19" fillId="5" borderId="25" xfId="2" applyFont="1" applyFill="1" applyBorder="1" applyAlignment="1">
      <alignment horizontal="center" vertical="center" wrapText="1"/>
    </xf>
    <xf numFmtId="0" fontId="19" fillId="5" borderId="28" xfId="2" applyFont="1" applyFill="1" applyBorder="1" applyAlignment="1">
      <alignment horizontal="center" vertical="center" wrapText="1"/>
    </xf>
    <xf numFmtId="0" fontId="19" fillId="7" borderId="20" xfId="2" applyFont="1" applyFill="1" applyBorder="1" applyAlignment="1">
      <alignment horizontal="center" vertical="center" wrapText="1"/>
    </xf>
    <xf numFmtId="0" fontId="19" fillId="7" borderId="22" xfId="2" applyFont="1" applyFill="1" applyBorder="1" applyAlignment="1">
      <alignment horizontal="center" vertical="center" wrapText="1"/>
    </xf>
    <xf numFmtId="0" fontId="19" fillId="7" borderId="25" xfId="2" applyFont="1" applyFill="1" applyBorder="1" applyAlignment="1">
      <alignment horizontal="center" vertical="center" wrapText="1"/>
    </xf>
    <xf numFmtId="0" fontId="19" fillId="7" borderId="27" xfId="2" applyFont="1" applyFill="1" applyBorder="1" applyAlignment="1">
      <alignment horizontal="center" vertical="center" wrapText="1"/>
    </xf>
    <xf numFmtId="0" fontId="19" fillId="7" borderId="28" xfId="2" applyFont="1" applyFill="1" applyBorder="1" applyAlignment="1">
      <alignment horizontal="center" vertical="center" wrapText="1"/>
    </xf>
    <xf numFmtId="0" fontId="19" fillId="6" borderId="30" xfId="2" applyFont="1" applyFill="1" applyBorder="1" applyAlignment="1">
      <alignment horizontal="center" vertical="center" wrapText="1"/>
    </xf>
    <xf numFmtId="0" fontId="19" fillId="12" borderId="25" xfId="2" applyFont="1" applyFill="1" applyBorder="1" applyAlignment="1">
      <alignment horizontal="center" vertical="center" wrapText="1"/>
    </xf>
    <xf numFmtId="0" fontId="19" fillId="12" borderId="30" xfId="2" applyFont="1" applyFill="1" applyBorder="1" applyAlignment="1">
      <alignment horizontal="center" vertical="center" wrapText="1"/>
    </xf>
    <xf numFmtId="0" fontId="19" fillId="6" borderId="21" xfId="2" applyFont="1" applyFill="1" applyBorder="1" applyAlignment="1">
      <alignment horizontal="center" vertical="center" wrapText="1"/>
    </xf>
    <xf numFmtId="0" fontId="19" fillId="6" borderId="26" xfId="2" applyFont="1" applyFill="1" applyBorder="1" applyAlignment="1">
      <alignment horizontal="center" vertical="center" wrapText="1"/>
    </xf>
    <xf numFmtId="0" fontId="19" fillId="5" borderId="30"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16" xfId="2" applyFont="1" applyFill="1" applyBorder="1" applyAlignment="1">
      <alignment horizontal="center" vertical="center" wrapText="1"/>
    </xf>
    <xf numFmtId="0" fontId="19" fillId="5" borderId="17" xfId="2" applyFont="1" applyFill="1" applyBorder="1" applyAlignment="1">
      <alignment horizontal="center" vertical="center" wrapText="1"/>
    </xf>
    <xf numFmtId="0" fontId="19" fillId="5" borderId="18"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3" xfId="2" applyFont="1" applyFill="1" applyBorder="1" applyAlignment="1">
      <alignment horizontal="center" vertical="center" wrapText="1"/>
    </xf>
    <xf numFmtId="0" fontId="19" fillId="5" borderId="2" xfId="2" applyFont="1" applyFill="1" applyBorder="1" applyAlignment="1">
      <alignment horizontal="center" vertical="center" wrapText="1"/>
    </xf>
    <xf numFmtId="0" fontId="19" fillId="5" borderId="24" xfId="2" applyFont="1" applyFill="1" applyBorder="1" applyAlignment="1">
      <alignment horizontal="center" vertical="center" wrapText="1"/>
    </xf>
    <xf numFmtId="0" fontId="19" fillId="13" borderId="20" xfId="2" applyFont="1" applyFill="1" applyBorder="1" applyAlignment="1">
      <alignment horizontal="center" vertical="center" wrapText="1"/>
    </xf>
    <xf numFmtId="0" fontId="19" fillId="13" borderId="25" xfId="2" applyFont="1" applyFill="1" applyBorder="1" applyAlignment="1">
      <alignment horizontal="center" vertical="center" wrapText="1"/>
    </xf>
    <xf numFmtId="0" fontId="19" fillId="13" borderId="28" xfId="2" applyFont="1" applyFill="1" applyBorder="1" applyAlignment="1">
      <alignment horizontal="center" vertical="center" wrapText="1"/>
    </xf>
    <xf numFmtId="176" fontId="12" fillId="0" borderId="50" xfId="2" applyNumberFormat="1" applyFont="1" applyFill="1" applyBorder="1">
      <alignment vertical="center"/>
    </xf>
    <xf numFmtId="177" fontId="12" fillId="0" borderId="49" xfId="1" applyNumberFormat="1" applyFont="1" applyFill="1" applyBorder="1" applyAlignment="1">
      <alignment horizontal="right" vertical="center"/>
    </xf>
    <xf numFmtId="176" fontId="12" fillId="0" borderId="49" xfId="2" applyNumberFormat="1" applyFont="1" applyFill="1" applyBorder="1" applyAlignment="1">
      <alignment horizontal="right" vertical="center"/>
    </xf>
    <xf numFmtId="176" fontId="12" fillId="0" borderId="49" xfId="2" applyNumberFormat="1" applyFont="1" applyFill="1" applyBorder="1">
      <alignment vertical="center"/>
    </xf>
    <xf numFmtId="178" fontId="12" fillId="0" borderId="49" xfId="1" applyNumberFormat="1" applyFont="1" applyFill="1" applyBorder="1" applyAlignment="1">
      <alignment horizontal="right" vertical="center"/>
    </xf>
    <xf numFmtId="177" fontId="12" fillId="0" borderId="48" xfId="1" applyNumberFormat="1" applyFont="1" applyFill="1" applyBorder="1" applyAlignment="1">
      <alignment horizontal="right" vertical="center"/>
    </xf>
  </cellXfs>
  <cellStyles count="21">
    <cellStyle name="Calc Currency (0)" xfId="6"/>
    <cellStyle name="Header1" xfId="7"/>
    <cellStyle name="Header2" xfId="8"/>
    <cellStyle name="Normal_#18-Internet" xfId="9"/>
    <cellStyle name="桁区切り" xfId="20" builtinId="6"/>
    <cellStyle name="桁区切り 2" xfId="10"/>
    <cellStyle name="標準" xfId="0" builtinId="0"/>
    <cellStyle name="標準 10" xfId="1"/>
    <cellStyle name="標準 11" xfId="11"/>
    <cellStyle name="標準 2" xfId="12"/>
    <cellStyle name="標準 2 2" xfId="2"/>
    <cellStyle name="標準 3" xfId="13"/>
    <cellStyle name="標準 3 2" xfId="14"/>
    <cellStyle name="標準 4" xfId="15"/>
    <cellStyle name="標準 5" xfId="16"/>
    <cellStyle name="標準 6" xfId="17"/>
    <cellStyle name="標準 7" xfId="18"/>
    <cellStyle name="標準 9" xfId="19"/>
    <cellStyle name="標準_Sheet1_1" xfId="5"/>
    <cellStyle name="標準_総合乳価推移" xfId="4"/>
    <cellStyle name="標準_乳業工場の構造変化4-(9)"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98"/>
  <sheetViews>
    <sheetView showGridLines="0" tabSelected="1" zoomScaleNormal="100" workbookViewId="0">
      <pane xSplit="3" ySplit="9" topLeftCell="D74" activePane="bottomRight" state="frozen"/>
      <selection pane="topRight" activeCell="D1" sqref="D1"/>
      <selection pane="bottomLeft" activeCell="A10" sqref="A10"/>
      <selection pane="bottomRight" activeCell="AB92" sqref="AB92"/>
    </sheetView>
  </sheetViews>
  <sheetFormatPr defaultColWidth="8.42578125" defaultRowHeight="12" customHeight="1"/>
  <cols>
    <col min="1" max="1" width="6.28515625" style="4" customWidth="1"/>
    <col min="2" max="4" width="8.42578125" style="4" customWidth="1"/>
    <col min="5" max="6" width="7.42578125" style="4" customWidth="1"/>
    <col min="7" max="9" width="8.42578125" style="4" customWidth="1"/>
    <col min="10" max="11" width="7.42578125" style="4" customWidth="1"/>
    <col min="12" max="12" width="8.42578125" style="4" customWidth="1"/>
    <col min="13" max="14" width="7.42578125" style="4" customWidth="1"/>
    <col min="15" max="15" width="8.42578125" style="4" customWidth="1"/>
    <col min="16" max="17" width="7.42578125" style="4" customWidth="1"/>
    <col min="18" max="18" width="8.42578125" style="4" customWidth="1"/>
    <col min="19" max="20" width="7.42578125" style="4" customWidth="1"/>
    <col min="21" max="23" width="8.42578125" style="4" customWidth="1"/>
    <col min="24" max="24" width="7.42578125" style="4" customWidth="1"/>
    <col min="25" max="25" width="8.42578125" style="4" customWidth="1"/>
    <col min="26" max="26" width="7.42578125" style="4" customWidth="1"/>
    <col min="27" max="27" width="8.42578125" style="4" customWidth="1"/>
    <col min="28" max="28" width="7.42578125" style="4" customWidth="1"/>
    <col min="29" max="29" width="8.42578125" style="4" customWidth="1"/>
    <col min="30" max="30" width="7.42578125" style="4" customWidth="1"/>
    <col min="31" max="31" width="8.42578125" style="4" customWidth="1"/>
    <col min="32" max="32" width="7.42578125" style="4" customWidth="1"/>
    <col min="33" max="16384" width="8.42578125" style="4"/>
  </cols>
  <sheetData>
    <row r="2" spans="1:33" s="1" customFormat="1" ht="15" customHeight="1">
      <c r="B2" s="2" t="s">
        <v>0</v>
      </c>
    </row>
    <row r="3" spans="1:33" s="1" customFormat="1" ht="12" customHeight="1">
      <c r="B3" s="2"/>
      <c r="X3" s="3"/>
    </row>
    <row r="4" spans="1:33" ht="12" customHeight="1">
      <c r="B4" s="5"/>
      <c r="C4" s="5"/>
      <c r="AF4" s="6" t="s">
        <v>1</v>
      </c>
    </row>
    <row r="5" spans="1:33" ht="12" customHeight="1">
      <c r="B5" s="143" t="s">
        <v>2</v>
      </c>
      <c r="C5" s="144"/>
      <c r="D5" s="145" t="s">
        <v>3</v>
      </c>
      <c r="E5" s="146"/>
      <c r="F5" s="147"/>
      <c r="G5" s="126" t="s">
        <v>4</v>
      </c>
      <c r="H5" s="126"/>
      <c r="I5" s="126"/>
      <c r="J5" s="126"/>
      <c r="K5" s="140"/>
      <c r="L5" s="129" t="s">
        <v>5</v>
      </c>
      <c r="M5" s="129"/>
      <c r="N5" s="129"/>
      <c r="O5" s="151" t="s">
        <v>6</v>
      </c>
      <c r="P5" s="151"/>
      <c r="Q5" s="151"/>
      <c r="R5" s="126" t="s">
        <v>7</v>
      </c>
      <c r="S5" s="126"/>
      <c r="T5" s="140"/>
      <c r="U5" s="126" t="s">
        <v>8</v>
      </c>
      <c r="V5" s="126"/>
      <c r="W5" s="126"/>
      <c r="X5" s="126"/>
      <c r="Y5" s="126" t="s">
        <v>9</v>
      </c>
      <c r="Z5" s="126"/>
      <c r="AA5" s="129" t="s">
        <v>10</v>
      </c>
      <c r="AB5" s="129"/>
      <c r="AC5" s="129" t="s">
        <v>11</v>
      </c>
      <c r="AD5" s="129"/>
      <c r="AE5" s="132" t="s">
        <v>12</v>
      </c>
      <c r="AF5" s="133"/>
    </row>
    <row r="6" spans="1:33" ht="12" customHeight="1">
      <c r="B6" s="143"/>
      <c r="C6" s="144"/>
      <c r="D6" s="148"/>
      <c r="E6" s="149"/>
      <c r="F6" s="150"/>
      <c r="G6" s="130" t="s">
        <v>13</v>
      </c>
      <c r="H6" s="130" t="s">
        <v>14</v>
      </c>
      <c r="I6" s="127" t="s">
        <v>15</v>
      </c>
      <c r="J6" s="127"/>
      <c r="K6" s="141"/>
      <c r="L6" s="130"/>
      <c r="M6" s="130"/>
      <c r="N6" s="130"/>
      <c r="O6" s="152"/>
      <c r="P6" s="152"/>
      <c r="Q6" s="152"/>
      <c r="R6" s="127"/>
      <c r="S6" s="127"/>
      <c r="T6" s="141"/>
      <c r="U6" s="127" t="s">
        <v>16</v>
      </c>
      <c r="V6" s="138" t="s">
        <v>17</v>
      </c>
      <c r="W6" s="127" t="s">
        <v>15</v>
      </c>
      <c r="X6" s="127"/>
      <c r="Y6" s="127"/>
      <c r="Z6" s="127"/>
      <c r="AA6" s="130"/>
      <c r="AB6" s="130"/>
      <c r="AC6" s="130"/>
      <c r="AD6" s="130"/>
      <c r="AE6" s="134"/>
      <c r="AF6" s="135"/>
    </row>
    <row r="7" spans="1:33" ht="12" customHeight="1">
      <c r="B7" s="143"/>
      <c r="C7" s="144"/>
      <c r="D7" s="148"/>
      <c r="E7" s="149"/>
      <c r="F7" s="150"/>
      <c r="G7" s="130"/>
      <c r="H7" s="130"/>
      <c r="I7" s="127"/>
      <c r="J7" s="127"/>
      <c r="K7" s="141"/>
      <c r="L7" s="130"/>
      <c r="M7" s="130"/>
      <c r="N7" s="130"/>
      <c r="O7" s="152"/>
      <c r="P7" s="152"/>
      <c r="Q7" s="152"/>
      <c r="R7" s="127"/>
      <c r="S7" s="127"/>
      <c r="T7" s="141"/>
      <c r="U7" s="127"/>
      <c r="V7" s="138"/>
      <c r="W7" s="127"/>
      <c r="X7" s="127"/>
      <c r="Y7" s="127"/>
      <c r="Z7" s="127"/>
      <c r="AA7" s="130"/>
      <c r="AB7" s="130"/>
      <c r="AC7" s="130"/>
      <c r="AD7" s="130"/>
      <c r="AE7" s="134"/>
      <c r="AF7" s="135"/>
    </row>
    <row r="8" spans="1:33" ht="12" customHeight="1">
      <c r="B8" s="143"/>
      <c r="C8" s="144"/>
      <c r="D8" s="148"/>
      <c r="E8" s="149"/>
      <c r="F8" s="150"/>
      <c r="G8" s="130"/>
      <c r="H8" s="130"/>
      <c r="I8" s="128"/>
      <c r="J8" s="127"/>
      <c r="K8" s="141"/>
      <c r="L8" s="131"/>
      <c r="M8" s="130"/>
      <c r="N8" s="130"/>
      <c r="O8" s="153"/>
      <c r="P8" s="152"/>
      <c r="Q8" s="152"/>
      <c r="R8" s="128"/>
      <c r="S8" s="127"/>
      <c r="T8" s="141"/>
      <c r="U8" s="127"/>
      <c r="V8" s="138"/>
      <c r="W8" s="128"/>
      <c r="X8" s="127"/>
      <c r="Y8" s="128"/>
      <c r="Z8" s="127"/>
      <c r="AA8" s="131"/>
      <c r="AB8" s="130"/>
      <c r="AC8" s="131"/>
      <c r="AD8" s="130"/>
      <c r="AE8" s="136"/>
      <c r="AF8" s="135"/>
    </row>
    <row r="9" spans="1:33" ht="12" customHeight="1">
      <c r="B9" s="143"/>
      <c r="C9" s="144"/>
      <c r="D9" s="35"/>
      <c r="E9" s="36" t="s">
        <v>18</v>
      </c>
      <c r="F9" s="37" t="s">
        <v>19</v>
      </c>
      <c r="G9" s="142"/>
      <c r="H9" s="142"/>
      <c r="I9" s="38"/>
      <c r="J9" s="36" t="s">
        <v>18</v>
      </c>
      <c r="K9" s="37" t="s">
        <v>19</v>
      </c>
      <c r="L9" s="38"/>
      <c r="M9" s="36" t="s">
        <v>18</v>
      </c>
      <c r="N9" s="36" t="s">
        <v>19</v>
      </c>
      <c r="O9" s="77"/>
      <c r="P9" s="36" t="s">
        <v>18</v>
      </c>
      <c r="Q9" s="36" t="s">
        <v>19</v>
      </c>
      <c r="R9" s="38"/>
      <c r="S9" s="36" t="s">
        <v>18</v>
      </c>
      <c r="T9" s="37" t="s">
        <v>19</v>
      </c>
      <c r="U9" s="137"/>
      <c r="V9" s="139"/>
      <c r="W9" s="38"/>
      <c r="X9" s="36" t="s">
        <v>18</v>
      </c>
      <c r="Y9" s="38"/>
      <c r="Z9" s="36" t="s">
        <v>18</v>
      </c>
      <c r="AA9" s="38"/>
      <c r="AB9" s="36" t="s">
        <v>18</v>
      </c>
      <c r="AC9" s="38"/>
      <c r="AD9" s="36" t="s">
        <v>18</v>
      </c>
      <c r="AE9" s="38"/>
      <c r="AF9" s="39" t="s">
        <v>18</v>
      </c>
    </row>
    <row r="10" spans="1:33" ht="12" hidden="1" customHeight="1">
      <c r="A10" s="7"/>
      <c r="B10" s="40">
        <v>1951</v>
      </c>
      <c r="C10" s="41" t="s">
        <v>20</v>
      </c>
      <c r="D10" s="8">
        <v>764</v>
      </c>
      <c r="E10" s="8" t="s">
        <v>21</v>
      </c>
      <c r="F10" s="9">
        <f>D10/R10*100</f>
        <v>21.334822675230384</v>
      </c>
      <c r="G10" s="8" t="s">
        <v>21</v>
      </c>
      <c r="H10" s="8" t="s">
        <v>21</v>
      </c>
      <c r="I10" s="8">
        <v>1998</v>
      </c>
      <c r="J10" s="8" t="s">
        <v>21</v>
      </c>
      <c r="K10" s="9">
        <f>I10/R10*100</f>
        <v>55.794470818207209</v>
      </c>
      <c r="L10" s="8">
        <v>616</v>
      </c>
      <c r="M10" s="8" t="s">
        <v>21</v>
      </c>
      <c r="N10" s="9">
        <f>L10/R10*100</f>
        <v>17.201898910918736</v>
      </c>
      <c r="O10" s="10">
        <f t="shared" ref="O10:O21" si="0">R10-D10-I10-L10</f>
        <v>203</v>
      </c>
      <c r="P10" s="8" t="s">
        <v>21</v>
      </c>
      <c r="Q10" s="9">
        <f>O10/R10*100</f>
        <v>5.668807595643675</v>
      </c>
      <c r="R10" s="8">
        <v>3581</v>
      </c>
      <c r="S10" s="8" t="s">
        <v>21</v>
      </c>
      <c r="T10" s="9">
        <v>100</v>
      </c>
      <c r="U10" s="11" t="s">
        <v>21</v>
      </c>
      <c r="V10" s="11" t="s">
        <v>21</v>
      </c>
      <c r="W10" s="11" t="s">
        <v>21</v>
      </c>
      <c r="X10" s="8" t="s">
        <v>21</v>
      </c>
      <c r="Y10" s="8">
        <v>2674</v>
      </c>
      <c r="Z10" s="8" t="s">
        <v>21</v>
      </c>
      <c r="AA10" s="8" t="s">
        <v>21</v>
      </c>
      <c r="AB10" s="8" t="s">
        <v>21</v>
      </c>
      <c r="AC10" s="10" t="s">
        <v>21</v>
      </c>
      <c r="AD10" s="8" t="s">
        <v>21</v>
      </c>
      <c r="AE10" s="8">
        <v>2911</v>
      </c>
      <c r="AF10" s="12" t="s">
        <v>21</v>
      </c>
      <c r="AG10" s="7"/>
    </row>
    <row r="11" spans="1:33" ht="12" hidden="1" customHeight="1">
      <c r="A11" s="7"/>
      <c r="B11" s="42" t="s">
        <v>23</v>
      </c>
      <c r="C11" s="43">
        <v>27</v>
      </c>
      <c r="D11" s="13">
        <v>714</v>
      </c>
      <c r="E11" s="15">
        <f>D11/D10*100</f>
        <v>93.455497382198942</v>
      </c>
      <c r="F11" s="15">
        <f>D11/R11*100</f>
        <v>18.789473684210524</v>
      </c>
      <c r="G11" s="13" t="s">
        <v>21</v>
      </c>
      <c r="H11" s="13" t="s">
        <v>21</v>
      </c>
      <c r="I11" s="13">
        <v>2065</v>
      </c>
      <c r="J11" s="15">
        <f>I11/I10*100</f>
        <v>103.35335335335336</v>
      </c>
      <c r="K11" s="15">
        <f t="shared" ref="K11:K71" si="1">I11/R11*100</f>
        <v>54.34210526315789</v>
      </c>
      <c r="L11" s="13">
        <v>831</v>
      </c>
      <c r="M11" s="15">
        <f>L11/L10*100</f>
        <v>134.90259740259739</v>
      </c>
      <c r="N11" s="15">
        <f t="shared" ref="N11:N71" si="2">L11/R11*100</f>
        <v>21.868421052631579</v>
      </c>
      <c r="O11" s="16">
        <f t="shared" si="0"/>
        <v>190</v>
      </c>
      <c r="P11" s="15">
        <f t="shared" ref="P11:P21" si="3">O11/O10*100</f>
        <v>93.596059113300484</v>
      </c>
      <c r="Q11" s="15">
        <f t="shared" ref="Q11:Q71" si="4">O11/R11*100</f>
        <v>5</v>
      </c>
      <c r="R11" s="13">
        <v>3800</v>
      </c>
      <c r="S11" s="15">
        <f t="shared" ref="S11:S21" si="5">R11/R10*100</f>
        <v>106.11561016475845</v>
      </c>
      <c r="T11" s="15">
        <v>100</v>
      </c>
      <c r="U11" s="17" t="s">
        <v>21</v>
      </c>
      <c r="V11" s="17" t="s">
        <v>21</v>
      </c>
      <c r="W11" s="17" t="s">
        <v>21</v>
      </c>
      <c r="X11" s="15" t="s">
        <v>21</v>
      </c>
      <c r="Y11" s="13">
        <v>3077</v>
      </c>
      <c r="Z11" s="15">
        <f>Y11/Y10*100</f>
        <v>115.07105459985041</v>
      </c>
      <c r="AA11" s="13" t="s">
        <v>21</v>
      </c>
      <c r="AB11" s="15" t="s">
        <v>21</v>
      </c>
      <c r="AC11" s="16" t="s">
        <v>21</v>
      </c>
      <c r="AD11" s="15" t="s">
        <v>21</v>
      </c>
      <c r="AE11" s="13">
        <v>3307</v>
      </c>
      <c r="AF11" s="18">
        <f>AE11/AE10*100</f>
        <v>113.60357265544488</v>
      </c>
      <c r="AG11" s="7"/>
    </row>
    <row r="12" spans="1:33" ht="12" hidden="1" customHeight="1">
      <c r="A12" s="7"/>
      <c r="B12" s="42" t="s">
        <v>25</v>
      </c>
      <c r="C12" s="43">
        <v>28</v>
      </c>
      <c r="D12" s="13">
        <v>792</v>
      </c>
      <c r="E12" s="15">
        <f t="shared" ref="E12:E71" si="6">D12/D11*100</f>
        <v>110.92436974789916</v>
      </c>
      <c r="F12" s="15">
        <f t="shared" ref="F12:F71" si="7">D12/R12*100</f>
        <v>20.625</v>
      </c>
      <c r="G12" s="13">
        <v>1424</v>
      </c>
      <c r="H12" s="13">
        <v>655</v>
      </c>
      <c r="I12" s="13">
        <v>2079</v>
      </c>
      <c r="J12" s="15">
        <f t="shared" ref="J12:J71" si="8">I12/I11*100</f>
        <v>100.67796610169491</v>
      </c>
      <c r="K12" s="15">
        <f t="shared" si="1"/>
        <v>54.140625</v>
      </c>
      <c r="L12" s="13">
        <v>736</v>
      </c>
      <c r="M12" s="15">
        <f t="shared" ref="M12:M71" si="9">L12/L11*100</f>
        <v>88.567990373044523</v>
      </c>
      <c r="N12" s="15">
        <f t="shared" si="2"/>
        <v>19.166666666666668</v>
      </c>
      <c r="O12" s="16">
        <f t="shared" si="0"/>
        <v>233</v>
      </c>
      <c r="P12" s="15">
        <f t="shared" si="3"/>
        <v>122.63157894736842</v>
      </c>
      <c r="Q12" s="15">
        <f t="shared" si="4"/>
        <v>6.067708333333333</v>
      </c>
      <c r="R12" s="13">
        <v>3840</v>
      </c>
      <c r="S12" s="15">
        <f t="shared" si="5"/>
        <v>101.05263157894737</v>
      </c>
      <c r="T12" s="15">
        <v>100</v>
      </c>
      <c r="U12" s="17" t="s">
        <v>21</v>
      </c>
      <c r="V12" s="17" t="s">
        <v>21</v>
      </c>
      <c r="W12" s="17" t="s">
        <v>21</v>
      </c>
      <c r="X12" s="15" t="s">
        <v>21</v>
      </c>
      <c r="Y12" s="13">
        <v>2830</v>
      </c>
      <c r="Z12" s="15">
        <f t="shared" ref="Z12:Z71" si="10">Y12/Y11*100</f>
        <v>91.972700682482937</v>
      </c>
      <c r="AA12" s="13" t="s">
        <v>21</v>
      </c>
      <c r="AB12" s="15" t="s">
        <v>21</v>
      </c>
      <c r="AC12" s="16" t="s">
        <v>21</v>
      </c>
      <c r="AD12" s="15" t="s">
        <v>21</v>
      </c>
      <c r="AE12" s="13">
        <v>3085</v>
      </c>
      <c r="AF12" s="18">
        <f t="shared" ref="AF12:AF71" si="11">AE12/AE11*100</f>
        <v>93.286967039612946</v>
      </c>
      <c r="AG12" s="7"/>
    </row>
    <row r="13" spans="1:33" ht="12" hidden="1" customHeight="1">
      <c r="A13" s="7"/>
      <c r="B13" s="42" t="s">
        <v>27</v>
      </c>
      <c r="C13" s="43">
        <v>29</v>
      </c>
      <c r="D13" s="13">
        <v>833</v>
      </c>
      <c r="E13" s="15">
        <f t="shared" si="6"/>
        <v>105.17676767676767</v>
      </c>
      <c r="F13" s="15">
        <f t="shared" si="7"/>
        <v>21.441441441441441</v>
      </c>
      <c r="G13" s="13">
        <v>1419</v>
      </c>
      <c r="H13" s="13">
        <v>703</v>
      </c>
      <c r="I13" s="13">
        <v>2122</v>
      </c>
      <c r="J13" s="15">
        <f t="shared" si="8"/>
        <v>102.06830206830206</v>
      </c>
      <c r="K13" s="15">
        <f t="shared" si="1"/>
        <v>54.620334620334617</v>
      </c>
      <c r="L13" s="13">
        <v>674</v>
      </c>
      <c r="M13" s="15">
        <f t="shared" si="9"/>
        <v>91.576086956521735</v>
      </c>
      <c r="N13" s="15">
        <f t="shared" si="2"/>
        <v>17.34877734877735</v>
      </c>
      <c r="O13" s="16">
        <f t="shared" si="0"/>
        <v>256</v>
      </c>
      <c r="P13" s="15">
        <f t="shared" si="3"/>
        <v>109.87124463519314</v>
      </c>
      <c r="Q13" s="15">
        <f t="shared" si="4"/>
        <v>6.589446589446589</v>
      </c>
      <c r="R13" s="13">
        <v>3885</v>
      </c>
      <c r="S13" s="15">
        <f t="shared" si="5"/>
        <v>101.171875</v>
      </c>
      <c r="T13" s="15">
        <v>100</v>
      </c>
      <c r="U13" s="17" t="s">
        <v>21</v>
      </c>
      <c r="V13" s="17" t="s">
        <v>21</v>
      </c>
      <c r="W13" s="17" t="s">
        <v>21</v>
      </c>
      <c r="X13" s="15" t="s">
        <v>21</v>
      </c>
      <c r="Y13" s="13">
        <v>3057</v>
      </c>
      <c r="Z13" s="15">
        <f t="shared" si="10"/>
        <v>108.02120141342758</v>
      </c>
      <c r="AA13" s="13" t="s">
        <v>21</v>
      </c>
      <c r="AB13" s="15" t="s">
        <v>21</v>
      </c>
      <c r="AC13" s="16" t="s">
        <v>21</v>
      </c>
      <c r="AD13" s="15" t="s">
        <v>21</v>
      </c>
      <c r="AE13" s="13">
        <v>3331</v>
      </c>
      <c r="AF13" s="18">
        <f t="shared" si="11"/>
        <v>107.9740680713128</v>
      </c>
      <c r="AG13" s="7"/>
    </row>
    <row r="14" spans="1:33" ht="12" hidden="1" customHeight="1">
      <c r="A14" s="7"/>
      <c r="B14" s="42" t="s">
        <v>29</v>
      </c>
      <c r="C14" s="43">
        <v>30</v>
      </c>
      <c r="D14" s="13">
        <v>836</v>
      </c>
      <c r="E14" s="21">
        <f t="shared" si="6"/>
        <v>100.36014405762306</v>
      </c>
      <c r="F14" s="21">
        <f t="shared" si="7"/>
        <v>23.030303030303031</v>
      </c>
      <c r="G14" s="14">
        <v>1244</v>
      </c>
      <c r="H14" s="14">
        <v>821</v>
      </c>
      <c r="I14" s="14">
        <v>2065</v>
      </c>
      <c r="J14" s="21">
        <f t="shared" si="8"/>
        <v>97.313854853911408</v>
      </c>
      <c r="K14" s="21">
        <f t="shared" si="1"/>
        <v>56.887052341597801</v>
      </c>
      <c r="L14" s="14">
        <v>443</v>
      </c>
      <c r="M14" s="21">
        <f t="shared" si="9"/>
        <v>65.727002967359056</v>
      </c>
      <c r="N14" s="21">
        <f t="shared" si="2"/>
        <v>12.203856749311296</v>
      </c>
      <c r="O14" s="22">
        <f t="shared" si="0"/>
        <v>286</v>
      </c>
      <c r="P14" s="21">
        <f t="shared" si="3"/>
        <v>111.71875</v>
      </c>
      <c r="Q14" s="21">
        <f t="shared" si="4"/>
        <v>7.878787878787878</v>
      </c>
      <c r="R14" s="14">
        <v>3630</v>
      </c>
      <c r="S14" s="21">
        <f t="shared" si="5"/>
        <v>93.43629343629344</v>
      </c>
      <c r="T14" s="21">
        <v>100</v>
      </c>
      <c r="U14" s="23" t="s">
        <v>21</v>
      </c>
      <c r="V14" s="23" t="s">
        <v>21</v>
      </c>
      <c r="W14" s="23" t="s">
        <v>21</v>
      </c>
      <c r="X14" s="21" t="s">
        <v>21</v>
      </c>
      <c r="Y14" s="14">
        <v>2997</v>
      </c>
      <c r="Z14" s="21">
        <f t="shared" si="10"/>
        <v>98.037291462217851</v>
      </c>
      <c r="AA14" s="14" t="s">
        <v>21</v>
      </c>
      <c r="AB14" s="21" t="s">
        <v>21</v>
      </c>
      <c r="AC14" s="22" t="s">
        <v>21</v>
      </c>
      <c r="AD14" s="21" t="s">
        <v>21</v>
      </c>
      <c r="AE14" s="14">
        <v>3246</v>
      </c>
      <c r="AF14" s="24">
        <f t="shared" si="11"/>
        <v>97.448213749624728</v>
      </c>
      <c r="AG14" s="7"/>
    </row>
    <row r="15" spans="1:33" ht="12" hidden="1" customHeight="1">
      <c r="A15" s="7"/>
      <c r="B15" s="44" t="s">
        <v>31</v>
      </c>
      <c r="C15" s="45">
        <v>31</v>
      </c>
      <c r="D15" s="20">
        <v>819</v>
      </c>
      <c r="E15" s="25">
        <f t="shared" si="6"/>
        <v>97.966507177033492</v>
      </c>
      <c r="F15" s="25">
        <f t="shared" si="7"/>
        <v>22.432210353327857</v>
      </c>
      <c r="G15" s="20">
        <v>1400</v>
      </c>
      <c r="H15" s="20">
        <v>691</v>
      </c>
      <c r="I15" s="20">
        <v>2111</v>
      </c>
      <c r="J15" s="25">
        <f t="shared" si="8"/>
        <v>102.227602905569</v>
      </c>
      <c r="K15" s="25">
        <f t="shared" si="1"/>
        <v>57.819775403998911</v>
      </c>
      <c r="L15" s="20">
        <v>449</v>
      </c>
      <c r="M15" s="25">
        <f t="shared" si="9"/>
        <v>101.35440180586907</v>
      </c>
      <c r="N15" s="25">
        <f t="shared" si="2"/>
        <v>12.298000547795125</v>
      </c>
      <c r="O15" s="10">
        <f t="shared" si="0"/>
        <v>272</v>
      </c>
      <c r="P15" s="25">
        <f t="shared" si="3"/>
        <v>95.104895104895107</v>
      </c>
      <c r="Q15" s="25">
        <f t="shared" si="4"/>
        <v>7.4500136948781162</v>
      </c>
      <c r="R15" s="20">
        <v>3651</v>
      </c>
      <c r="S15" s="25">
        <f t="shared" si="5"/>
        <v>100.57851239669422</v>
      </c>
      <c r="T15" s="25">
        <v>100</v>
      </c>
      <c r="U15" s="26" t="s">
        <v>21</v>
      </c>
      <c r="V15" s="26" t="s">
        <v>21</v>
      </c>
      <c r="W15" s="26" t="s">
        <v>21</v>
      </c>
      <c r="X15" s="25" t="s">
        <v>21</v>
      </c>
      <c r="Y15" s="20">
        <v>2926</v>
      </c>
      <c r="Z15" s="25">
        <f t="shared" si="10"/>
        <v>97.630964297630968</v>
      </c>
      <c r="AA15" s="20" t="s">
        <v>21</v>
      </c>
      <c r="AB15" s="25" t="s">
        <v>21</v>
      </c>
      <c r="AC15" s="19" t="s">
        <v>21</v>
      </c>
      <c r="AD15" s="25" t="s">
        <v>21</v>
      </c>
      <c r="AE15" s="20">
        <v>3170</v>
      </c>
      <c r="AF15" s="27">
        <f t="shared" si="11"/>
        <v>97.658656808379547</v>
      </c>
      <c r="AG15" s="7"/>
    </row>
    <row r="16" spans="1:33" ht="12" hidden="1" customHeight="1">
      <c r="A16" s="7"/>
      <c r="B16" s="42" t="s">
        <v>33</v>
      </c>
      <c r="C16" s="43">
        <v>32</v>
      </c>
      <c r="D16" s="13">
        <v>738</v>
      </c>
      <c r="E16" s="15">
        <f t="shared" si="6"/>
        <v>90.109890109890117</v>
      </c>
      <c r="F16" s="15">
        <f t="shared" si="7"/>
        <v>20.794590025359255</v>
      </c>
      <c r="G16" s="13" t="s">
        <v>21</v>
      </c>
      <c r="H16" s="13" t="s">
        <v>21</v>
      </c>
      <c r="I16" s="13">
        <v>2082</v>
      </c>
      <c r="J16" s="15">
        <f t="shared" si="8"/>
        <v>98.626243486499291</v>
      </c>
      <c r="K16" s="15">
        <f t="shared" si="1"/>
        <v>58.664412510566358</v>
      </c>
      <c r="L16" s="13">
        <v>449</v>
      </c>
      <c r="M16" s="15">
        <f t="shared" si="9"/>
        <v>100</v>
      </c>
      <c r="N16" s="15">
        <f t="shared" si="2"/>
        <v>12.651451112989577</v>
      </c>
      <c r="O16" s="16">
        <f t="shared" si="0"/>
        <v>280</v>
      </c>
      <c r="P16" s="15">
        <f t="shared" si="3"/>
        <v>102.94117647058823</v>
      </c>
      <c r="Q16" s="15">
        <f t="shared" si="4"/>
        <v>7.8895463510848129</v>
      </c>
      <c r="R16" s="13">
        <v>3549</v>
      </c>
      <c r="S16" s="15">
        <f t="shared" si="5"/>
        <v>97.206244864420711</v>
      </c>
      <c r="T16" s="15">
        <v>100</v>
      </c>
      <c r="U16" s="17" t="s">
        <v>21</v>
      </c>
      <c r="V16" s="17" t="s">
        <v>21</v>
      </c>
      <c r="W16" s="17" t="s">
        <v>21</v>
      </c>
      <c r="X16" s="15" t="s">
        <v>21</v>
      </c>
      <c r="Y16" s="13">
        <v>2874</v>
      </c>
      <c r="Z16" s="15">
        <f t="shared" si="10"/>
        <v>98.222829801777166</v>
      </c>
      <c r="AA16" s="13" t="s">
        <v>21</v>
      </c>
      <c r="AB16" s="15" t="s">
        <v>21</v>
      </c>
      <c r="AC16" s="16" t="s">
        <v>21</v>
      </c>
      <c r="AD16" s="15" t="s">
        <v>21</v>
      </c>
      <c r="AE16" s="13">
        <v>3132</v>
      </c>
      <c r="AF16" s="18">
        <f t="shared" si="11"/>
        <v>98.801261829653001</v>
      </c>
      <c r="AG16" s="7"/>
    </row>
    <row r="17" spans="1:33" ht="12" hidden="1" customHeight="1">
      <c r="A17" s="7"/>
      <c r="B17" s="42" t="s">
        <v>35</v>
      </c>
      <c r="C17" s="43">
        <v>33</v>
      </c>
      <c r="D17" s="13">
        <v>851</v>
      </c>
      <c r="E17" s="15">
        <f t="shared" si="6"/>
        <v>115.31165311653115</v>
      </c>
      <c r="F17" s="15">
        <f t="shared" si="7"/>
        <v>23.289545703338806</v>
      </c>
      <c r="G17" s="13" t="s">
        <v>21</v>
      </c>
      <c r="H17" s="13" t="s">
        <v>21</v>
      </c>
      <c r="I17" s="13">
        <v>2079</v>
      </c>
      <c r="J17" s="15">
        <f t="shared" si="8"/>
        <v>99.85590778097982</v>
      </c>
      <c r="K17" s="15">
        <f t="shared" si="1"/>
        <v>56.896551724137936</v>
      </c>
      <c r="L17" s="13">
        <v>428</v>
      </c>
      <c r="M17" s="15">
        <f t="shared" si="9"/>
        <v>95.322939866369722</v>
      </c>
      <c r="N17" s="15">
        <f t="shared" si="2"/>
        <v>11.713191023535853</v>
      </c>
      <c r="O17" s="16">
        <f t="shared" si="0"/>
        <v>296</v>
      </c>
      <c r="P17" s="15">
        <f t="shared" si="3"/>
        <v>105.71428571428572</v>
      </c>
      <c r="Q17" s="15">
        <f t="shared" si="4"/>
        <v>8.1007115489874106</v>
      </c>
      <c r="R17" s="13">
        <v>3654</v>
      </c>
      <c r="S17" s="15">
        <f t="shared" si="5"/>
        <v>102.9585798816568</v>
      </c>
      <c r="T17" s="15">
        <v>100</v>
      </c>
      <c r="U17" s="17" t="s">
        <v>21</v>
      </c>
      <c r="V17" s="17" t="s">
        <v>21</v>
      </c>
      <c r="W17" s="17" t="s">
        <v>21</v>
      </c>
      <c r="X17" s="15" t="s">
        <v>21</v>
      </c>
      <c r="Y17" s="13">
        <v>3041</v>
      </c>
      <c r="Z17" s="15">
        <f t="shared" si="10"/>
        <v>105.81071677105081</v>
      </c>
      <c r="AA17" s="13" t="s">
        <v>21</v>
      </c>
      <c r="AB17" s="15" t="s">
        <v>21</v>
      </c>
      <c r="AC17" s="16" t="s">
        <v>21</v>
      </c>
      <c r="AD17" s="15" t="s">
        <v>21</v>
      </c>
      <c r="AE17" s="13">
        <v>3300</v>
      </c>
      <c r="AF17" s="18">
        <f t="shared" si="11"/>
        <v>105.3639846743295</v>
      </c>
      <c r="AG17" s="7"/>
    </row>
    <row r="18" spans="1:33" ht="12" hidden="1" customHeight="1">
      <c r="A18" s="7"/>
      <c r="B18" s="42" t="s">
        <v>37</v>
      </c>
      <c r="C18" s="43">
        <v>34</v>
      </c>
      <c r="D18" s="13">
        <v>804</v>
      </c>
      <c r="E18" s="15">
        <f t="shared" si="6"/>
        <v>94.477085781433615</v>
      </c>
      <c r="F18" s="15">
        <f t="shared" si="7"/>
        <v>23.03065024348324</v>
      </c>
      <c r="G18" s="13" t="s">
        <v>21</v>
      </c>
      <c r="H18" s="13" t="s">
        <v>21</v>
      </c>
      <c r="I18" s="13">
        <v>1988</v>
      </c>
      <c r="J18" s="15">
        <f t="shared" si="8"/>
        <v>95.622895622895626</v>
      </c>
      <c r="K18" s="15">
        <f t="shared" si="1"/>
        <v>56.946433686622747</v>
      </c>
      <c r="L18" s="13">
        <v>413</v>
      </c>
      <c r="M18" s="15">
        <f t="shared" si="9"/>
        <v>96.495327102803742</v>
      </c>
      <c r="N18" s="15">
        <f t="shared" si="2"/>
        <v>11.830421082784301</v>
      </c>
      <c r="O18" s="16">
        <f t="shared" si="0"/>
        <v>286</v>
      </c>
      <c r="P18" s="15">
        <f t="shared" si="3"/>
        <v>96.621621621621628</v>
      </c>
      <c r="Q18" s="15">
        <f t="shared" si="4"/>
        <v>8.1924949871097112</v>
      </c>
      <c r="R18" s="13">
        <v>3491</v>
      </c>
      <c r="S18" s="15">
        <f t="shared" si="5"/>
        <v>95.539135194307619</v>
      </c>
      <c r="T18" s="15">
        <v>100</v>
      </c>
      <c r="U18" s="17" t="s">
        <v>21</v>
      </c>
      <c r="V18" s="17" t="s">
        <v>21</v>
      </c>
      <c r="W18" s="17" t="s">
        <v>21</v>
      </c>
      <c r="X18" s="15" t="s">
        <v>21</v>
      </c>
      <c r="Y18" s="13">
        <v>2921</v>
      </c>
      <c r="Z18" s="15">
        <f t="shared" si="10"/>
        <v>96.053929628411709</v>
      </c>
      <c r="AA18" s="13" t="s">
        <v>21</v>
      </c>
      <c r="AB18" s="15" t="s">
        <v>21</v>
      </c>
      <c r="AC18" s="16" t="s">
        <v>21</v>
      </c>
      <c r="AD18" s="15" t="s">
        <v>21</v>
      </c>
      <c r="AE18" s="13">
        <v>3174</v>
      </c>
      <c r="AF18" s="18">
        <f t="shared" si="11"/>
        <v>96.181818181818173</v>
      </c>
      <c r="AG18" s="7"/>
    </row>
    <row r="19" spans="1:33" ht="12" hidden="1" customHeight="1">
      <c r="A19" s="7"/>
      <c r="B19" s="46" t="s">
        <v>39</v>
      </c>
      <c r="C19" s="47">
        <v>35</v>
      </c>
      <c r="D19" s="14">
        <v>782</v>
      </c>
      <c r="E19" s="21">
        <f t="shared" si="6"/>
        <v>97.263681592039802</v>
      </c>
      <c r="F19" s="21">
        <f t="shared" si="7"/>
        <v>22.285551439156453</v>
      </c>
      <c r="G19" s="14" t="s">
        <v>21</v>
      </c>
      <c r="H19" s="14" t="s">
        <v>21</v>
      </c>
      <c r="I19" s="14">
        <v>2016</v>
      </c>
      <c r="J19" s="21">
        <f t="shared" si="8"/>
        <v>101.40845070422534</v>
      </c>
      <c r="K19" s="21">
        <f t="shared" si="1"/>
        <v>57.452265602735821</v>
      </c>
      <c r="L19" s="14">
        <v>420</v>
      </c>
      <c r="M19" s="21">
        <f t="shared" si="9"/>
        <v>101.69491525423729</v>
      </c>
      <c r="N19" s="21">
        <f t="shared" si="2"/>
        <v>11.969222000569962</v>
      </c>
      <c r="O19" s="22">
        <f t="shared" si="0"/>
        <v>291</v>
      </c>
      <c r="P19" s="21">
        <f t="shared" si="3"/>
        <v>101.74825174825175</v>
      </c>
      <c r="Q19" s="21">
        <f t="shared" si="4"/>
        <v>8.2929609575377601</v>
      </c>
      <c r="R19" s="14">
        <v>3509</v>
      </c>
      <c r="S19" s="21">
        <f t="shared" si="5"/>
        <v>100.5156115726153</v>
      </c>
      <c r="T19" s="21">
        <v>100</v>
      </c>
      <c r="U19" s="23" t="s">
        <v>21</v>
      </c>
      <c r="V19" s="23" t="s">
        <v>21</v>
      </c>
      <c r="W19" s="23" t="s">
        <v>21</v>
      </c>
      <c r="X19" s="21" t="s">
        <v>21</v>
      </c>
      <c r="Y19" s="14">
        <v>2907</v>
      </c>
      <c r="Z19" s="21">
        <f t="shared" si="10"/>
        <v>99.520712084902428</v>
      </c>
      <c r="AA19" s="14" t="s">
        <v>21</v>
      </c>
      <c r="AB19" s="21" t="s">
        <v>21</v>
      </c>
      <c r="AC19" s="22" t="s">
        <v>21</v>
      </c>
      <c r="AD19" s="21" t="s">
        <v>21</v>
      </c>
      <c r="AE19" s="14">
        <v>3164</v>
      </c>
      <c r="AF19" s="24">
        <f t="shared" si="11"/>
        <v>99.684940138626345</v>
      </c>
      <c r="AG19" s="7"/>
    </row>
    <row r="20" spans="1:33" ht="12" hidden="1" customHeight="1">
      <c r="A20" s="7"/>
      <c r="B20" s="42" t="s">
        <v>41</v>
      </c>
      <c r="C20" s="43">
        <v>36</v>
      </c>
      <c r="D20" s="13">
        <v>823</v>
      </c>
      <c r="E20" s="25">
        <f t="shared" si="6"/>
        <v>105.24296675191816</v>
      </c>
      <c r="F20" s="25">
        <f t="shared" si="7"/>
        <v>22.076180257510732</v>
      </c>
      <c r="G20" s="20" t="s">
        <v>21</v>
      </c>
      <c r="H20" s="20" t="s">
        <v>21</v>
      </c>
      <c r="I20" s="20">
        <v>2120</v>
      </c>
      <c r="J20" s="25">
        <f t="shared" si="8"/>
        <v>105.15873015873017</v>
      </c>
      <c r="K20" s="25">
        <f t="shared" si="1"/>
        <v>56.866952789699575</v>
      </c>
      <c r="L20" s="20">
        <v>464</v>
      </c>
      <c r="M20" s="25">
        <f t="shared" si="9"/>
        <v>110.47619047619048</v>
      </c>
      <c r="N20" s="25">
        <f t="shared" si="2"/>
        <v>12.446351931330472</v>
      </c>
      <c r="O20" s="10">
        <f t="shared" si="0"/>
        <v>321</v>
      </c>
      <c r="P20" s="25">
        <f t="shared" si="3"/>
        <v>110.30927835051547</v>
      </c>
      <c r="Q20" s="25">
        <f t="shared" si="4"/>
        <v>8.6105150214592285</v>
      </c>
      <c r="R20" s="20">
        <v>3728</v>
      </c>
      <c r="S20" s="25">
        <f t="shared" si="5"/>
        <v>106.24109432886861</v>
      </c>
      <c r="T20" s="25">
        <v>100</v>
      </c>
      <c r="U20" s="26" t="s">
        <v>21</v>
      </c>
      <c r="V20" s="26" t="s">
        <v>21</v>
      </c>
      <c r="W20" s="26" t="s">
        <v>21</v>
      </c>
      <c r="X20" s="25" t="s">
        <v>21</v>
      </c>
      <c r="Y20" s="20">
        <v>3083</v>
      </c>
      <c r="Z20" s="25">
        <f t="shared" si="10"/>
        <v>106.05435156518747</v>
      </c>
      <c r="AA20" s="20" t="s">
        <v>21</v>
      </c>
      <c r="AB20" s="25" t="s">
        <v>21</v>
      </c>
      <c r="AC20" s="19" t="s">
        <v>21</v>
      </c>
      <c r="AD20" s="25" t="s">
        <v>21</v>
      </c>
      <c r="AE20" s="20">
        <v>3352</v>
      </c>
      <c r="AF20" s="27">
        <f t="shared" si="11"/>
        <v>105.94184576485462</v>
      </c>
      <c r="AG20" s="7"/>
    </row>
    <row r="21" spans="1:33" ht="12" hidden="1" customHeight="1">
      <c r="A21" s="7"/>
      <c r="B21" s="42" t="s">
        <v>43</v>
      </c>
      <c r="C21" s="43">
        <v>37</v>
      </c>
      <c r="D21" s="13">
        <v>850</v>
      </c>
      <c r="E21" s="15">
        <f t="shared" si="6"/>
        <v>103.28068043742407</v>
      </c>
      <c r="F21" s="15">
        <f t="shared" si="7"/>
        <v>22.280471821756226</v>
      </c>
      <c r="G21" s="13" t="s">
        <v>21</v>
      </c>
      <c r="H21" s="13" t="s">
        <v>21</v>
      </c>
      <c r="I21" s="13">
        <v>2160</v>
      </c>
      <c r="J21" s="15">
        <f t="shared" si="8"/>
        <v>101.88679245283019</v>
      </c>
      <c r="K21" s="15">
        <f t="shared" si="1"/>
        <v>56.618610747051115</v>
      </c>
      <c r="L21" s="13">
        <v>505</v>
      </c>
      <c r="M21" s="15">
        <f t="shared" si="9"/>
        <v>108.83620689655173</v>
      </c>
      <c r="N21" s="15">
        <f t="shared" si="2"/>
        <v>13.237221494102227</v>
      </c>
      <c r="O21" s="16">
        <f t="shared" si="0"/>
        <v>300</v>
      </c>
      <c r="P21" s="15">
        <f t="shared" si="3"/>
        <v>93.45794392523365</v>
      </c>
      <c r="Q21" s="15">
        <f t="shared" si="4"/>
        <v>7.8636959370904327</v>
      </c>
      <c r="R21" s="13">
        <v>3815</v>
      </c>
      <c r="S21" s="15">
        <f t="shared" si="5"/>
        <v>102.33369098712446</v>
      </c>
      <c r="T21" s="15">
        <v>100</v>
      </c>
      <c r="U21" s="17" t="s">
        <v>21</v>
      </c>
      <c r="V21" s="17" t="s">
        <v>21</v>
      </c>
      <c r="W21" s="17" t="s">
        <v>21</v>
      </c>
      <c r="X21" s="15" t="s">
        <v>21</v>
      </c>
      <c r="Y21" s="13">
        <v>3238</v>
      </c>
      <c r="Z21" s="15">
        <f t="shared" si="10"/>
        <v>105.02757054816736</v>
      </c>
      <c r="AA21" s="13" t="s">
        <v>21</v>
      </c>
      <c r="AB21" s="15" t="s">
        <v>21</v>
      </c>
      <c r="AC21" s="16" t="s">
        <v>21</v>
      </c>
      <c r="AD21" s="15" t="s">
        <v>21</v>
      </c>
      <c r="AE21" s="13">
        <v>3517</v>
      </c>
      <c r="AF21" s="18">
        <f t="shared" si="11"/>
        <v>104.92243436754177</v>
      </c>
      <c r="AG21" s="7"/>
    </row>
    <row r="22" spans="1:33" ht="12" hidden="1" customHeight="1">
      <c r="A22" s="7"/>
      <c r="B22" s="42" t="s">
        <v>45</v>
      </c>
      <c r="C22" s="43">
        <v>38</v>
      </c>
      <c r="D22" s="13" t="s">
        <v>21</v>
      </c>
      <c r="E22" s="15" t="s">
        <v>21</v>
      </c>
      <c r="F22" s="15" t="s">
        <v>21</v>
      </c>
      <c r="G22" s="13" t="s">
        <v>21</v>
      </c>
      <c r="H22" s="13" t="s">
        <v>21</v>
      </c>
      <c r="I22" s="13" t="s">
        <v>21</v>
      </c>
      <c r="J22" s="15" t="s">
        <v>21</v>
      </c>
      <c r="K22" s="15" t="s">
        <v>21</v>
      </c>
      <c r="L22" s="13" t="s">
        <v>21</v>
      </c>
      <c r="M22" s="15" t="s">
        <v>21</v>
      </c>
      <c r="N22" s="15" t="s">
        <v>21</v>
      </c>
      <c r="O22" s="16" t="s">
        <v>120</v>
      </c>
      <c r="P22" s="15" t="s">
        <v>21</v>
      </c>
      <c r="Q22" s="15" t="s">
        <v>21</v>
      </c>
      <c r="R22" s="13" t="s">
        <v>21</v>
      </c>
      <c r="S22" s="15" t="s">
        <v>21</v>
      </c>
      <c r="T22" s="15" t="s">
        <v>21</v>
      </c>
      <c r="U22" s="17" t="s">
        <v>21</v>
      </c>
      <c r="V22" s="17" t="s">
        <v>21</v>
      </c>
      <c r="W22" s="17" t="s">
        <v>21</v>
      </c>
      <c r="X22" s="15" t="s">
        <v>21</v>
      </c>
      <c r="Y22" s="13" t="s">
        <v>21</v>
      </c>
      <c r="Z22" s="15" t="s">
        <v>21</v>
      </c>
      <c r="AA22" s="13" t="s">
        <v>21</v>
      </c>
      <c r="AB22" s="15" t="s">
        <v>21</v>
      </c>
      <c r="AC22" s="13" t="s">
        <v>21</v>
      </c>
      <c r="AD22" s="15" t="s">
        <v>21</v>
      </c>
      <c r="AE22" s="13" t="s">
        <v>21</v>
      </c>
      <c r="AF22" s="18" t="s">
        <v>21</v>
      </c>
      <c r="AG22" s="7"/>
    </row>
    <row r="23" spans="1:33" ht="12" hidden="1" customHeight="1">
      <c r="A23" s="7"/>
      <c r="B23" s="42" t="s">
        <v>46</v>
      </c>
      <c r="C23" s="43">
        <v>39</v>
      </c>
      <c r="D23" s="13">
        <v>971</v>
      </c>
      <c r="E23" s="15" t="s">
        <v>21</v>
      </c>
      <c r="F23" s="15">
        <f t="shared" si="7"/>
        <v>24.348044132397192</v>
      </c>
      <c r="G23" s="13" t="s">
        <v>21</v>
      </c>
      <c r="H23" s="13" t="s">
        <v>21</v>
      </c>
      <c r="I23" s="13">
        <v>2261</v>
      </c>
      <c r="J23" s="15" t="s">
        <v>21</v>
      </c>
      <c r="K23" s="15">
        <f t="shared" si="1"/>
        <v>56.695085255767296</v>
      </c>
      <c r="L23" s="13">
        <v>424</v>
      </c>
      <c r="M23" s="15" t="s">
        <v>21</v>
      </c>
      <c r="N23" s="15">
        <f t="shared" si="2"/>
        <v>10.631895687061183</v>
      </c>
      <c r="O23" s="16">
        <f t="shared" ref="O23:O54" si="12">R23-D23-I23-L23</f>
        <v>332</v>
      </c>
      <c r="P23" s="15" t="s">
        <v>21</v>
      </c>
      <c r="Q23" s="15">
        <f t="shared" si="4"/>
        <v>8.3249749247743221</v>
      </c>
      <c r="R23" s="13">
        <v>3988</v>
      </c>
      <c r="S23" s="15" t="s">
        <v>21</v>
      </c>
      <c r="T23" s="15">
        <v>100</v>
      </c>
      <c r="U23" s="17" t="s">
        <v>21</v>
      </c>
      <c r="V23" s="17" t="s">
        <v>21</v>
      </c>
      <c r="W23" s="17" t="s">
        <v>21</v>
      </c>
      <c r="X23" s="15" t="s">
        <v>21</v>
      </c>
      <c r="Y23" s="13">
        <v>3464</v>
      </c>
      <c r="Z23" s="15" t="s">
        <v>21</v>
      </c>
      <c r="AA23" s="13" t="s">
        <v>21</v>
      </c>
      <c r="AB23" s="15" t="s">
        <v>21</v>
      </c>
      <c r="AC23" s="16" t="s">
        <v>21</v>
      </c>
      <c r="AD23" s="15" t="s">
        <v>21</v>
      </c>
      <c r="AE23" s="13">
        <v>3746</v>
      </c>
      <c r="AF23" s="18" t="s">
        <v>21</v>
      </c>
      <c r="AG23" s="7"/>
    </row>
    <row r="24" spans="1:33" ht="12" hidden="1" customHeight="1">
      <c r="A24" s="7"/>
      <c r="B24" s="42" t="s">
        <v>48</v>
      </c>
      <c r="C24" s="43">
        <v>40</v>
      </c>
      <c r="D24" s="13">
        <v>1033</v>
      </c>
      <c r="E24" s="21">
        <f t="shared" si="6"/>
        <v>106.38516992790936</v>
      </c>
      <c r="F24" s="21">
        <f t="shared" si="7"/>
        <v>25.588308149616051</v>
      </c>
      <c r="G24" s="14">
        <v>1452</v>
      </c>
      <c r="H24" s="14">
        <v>836</v>
      </c>
      <c r="I24" s="14">
        <v>2288</v>
      </c>
      <c r="J24" s="21">
        <f t="shared" si="8"/>
        <v>101.19416187527644</v>
      </c>
      <c r="K24" s="21">
        <f t="shared" si="1"/>
        <v>56.675749318801095</v>
      </c>
      <c r="L24" s="14">
        <v>358</v>
      </c>
      <c r="M24" s="21">
        <f t="shared" si="9"/>
        <v>84.433962264150935</v>
      </c>
      <c r="N24" s="21">
        <f t="shared" si="2"/>
        <v>8.8679712657914287</v>
      </c>
      <c r="O24" s="22">
        <f t="shared" si="12"/>
        <v>358</v>
      </c>
      <c r="P24" s="21">
        <f t="shared" ref="P24:P64" si="13">O24/O23*100</f>
        <v>107.83132530120483</v>
      </c>
      <c r="Q24" s="21">
        <f t="shared" si="4"/>
        <v>8.8679712657914287</v>
      </c>
      <c r="R24" s="14">
        <v>4037</v>
      </c>
      <c r="S24" s="21">
        <f t="shared" ref="S24:S64" si="14">R24/R23*100</f>
        <v>101.22868605817452</v>
      </c>
      <c r="T24" s="21">
        <v>100</v>
      </c>
      <c r="U24" s="23">
        <v>310</v>
      </c>
      <c r="V24" s="23">
        <f>W24-U24</f>
        <v>212</v>
      </c>
      <c r="W24" s="23">
        <v>522</v>
      </c>
      <c r="X24" s="21" t="s">
        <v>21</v>
      </c>
      <c r="Y24" s="14">
        <v>3515</v>
      </c>
      <c r="Z24" s="21">
        <f t="shared" si="10"/>
        <v>101.47228637413394</v>
      </c>
      <c r="AA24" s="14">
        <v>44</v>
      </c>
      <c r="AB24" s="21" t="s">
        <v>21</v>
      </c>
      <c r="AC24" s="22">
        <v>247</v>
      </c>
      <c r="AD24" s="21" t="s">
        <v>21</v>
      </c>
      <c r="AE24" s="14">
        <v>3806</v>
      </c>
      <c r="AF24" s="24">
        <f t="shared" si="11"/>
        <v>101.60170848905499</v>
      </c>
      <c r="AG24" s="7"/>
    </row>
    <row r="25" spans="1:33" ht="12" hidden="1" customHeight="1">
      <c r="A25" s="7"/>
      <c r="B25" s="44" t="s">
        <v>50</v>
      </c>
      <c r="C25" s="45">
        <v>41</v>
      </c>
      <c r="D25" s="20">
        <v>1001</v>
      </c>
      <c r="E25" s="25">
        <f t="shared" si="6"/>
        <v>96.902226524685389</v>
      </c>
      <c r="F25" s="25">
        <f t="shared" si="7"/>
        <v>24.673403993098347</v>
      </c>
      <c r="G25" s="20">
        <v>1541</v>
      </c>
      <c r="H25" s="20">
        <v>813</v>
      </c>
      <c r="I25" s="20">
        <v>2354</v>
      </c>
      <c r="J25" s="25">
        <f t="shared" si="8"/>
        <v>102.88461538461537</v>
      </c>
      <c r="K25" s="25">
        <f t="shared" si="1"/>
        <v>58.023169829923596</v>
      </c>
      <c r="L25" s="20">
        <v>342</v>
      </c>
      <c r="M25" s="25">
        <f t="shared" si="9"/>
        <v>95.530726256983243</v>
      </c>
      <c r="N25" s="25">
        <f t="shared" si="2"/>
        <v>8.4298742913482876</v>
      </c>
      <c r="O25" s="10">
        <f t="shared" si="12"/>
        <v>360</v>
      </c>
      <c r="P25" s="25">
        <f t="shared" si="13"/>
        <v>100.55865921787711</v>
      </c>
      <c r="Q25" s="25">
        <f t="shared" si="4"/>
        <v>8.8735518856297748</v>
      </c>
      <c r="R25" s="20">
        <v>4057</v>
      </c>
      <c r="S25" s="25">
        <f t="shared" si="14"/>
        <v>100.49541738915036</v>
      </c>
      <c r="T25" s="25">
        <v>100</v>
      </c>
      <c r="U25" s="26">
        <v>390</v>
      </c>
      <c r="V25" s="26">
        <f t="shared" ref="V25:V79" si="15">W25-U25</f>
        <v>193</v>
      </c>
      <c r="W25" s="26">
        <v>583</v>
      </c>
      <c r="X25" s="25">
        <f t="shared" ref="X25:X64" si="16">W25/W24*100</f>
        <v>111.68582375478928</v>
      </c>
      <c r="Y25" s="19">
        <v>3474</v>
      </c>
      <c r="Z25" s="25">
        <f t="shared" si="10"/>
        <v>98.833570412517773</v>
      </c>
      <c r="AA25" s="19">
        <v>43</v>
      </c>
      <c r="AB25" s="25">
        <f t="shared" ref="AB25:AD63" si="17">AA25/AA24*100</f>
        <v>97.727272727272734</v>
      </c>
      <c r="AC25" s="19">
        <v>254</v>
      </c>
      <c r="AD25" s="25">
        <f t="shared" ref="AD25:AD62" si="18">AC25/AC24*100</f>
        <v>102.83400809716599</v>
      </c>
      <c r="AE25" s="19">
        <v>3771</v>
      </c>
      <c r="AF25" s="27">
        <f t="shared" si="11"/>
        <v>99.08039936941671</v>
      </c>
      <c r="AG25" s="7"/>
    </row>
    <row r="26" spans="1:33" ht="12" hidden="1" customHeight="1">
      <c r="A26" s="7"/>
      <c r="B26" s="42" t="s">
        <v>52</v>
      </c>
      <c r="C26" s="43">
        <v>42</v>
      </c>
      <c r="D26" s="13">
        <v>1008</v>
      </c>
      <c r="E26" s="15">
        <f t="shared" si="6"/>
        <v>100.69930069930071</v>
      </c>
      <c r="F26" s="15">
        <f t="shared" si="7"/>
        <v>23.650868137024872</v>
      </c>
      <c r="G26" s="13">
        <v>1670</v>
      </c>
      <c r="H26" s="13">
        <v>812</v>
      </c>
      <c r="I26" s="13">
        <v>2482</v>
      </c>
      <c r="J26" s="15">
        <f t="shared" si="8"/>
        <v>105.4375531011045</v>
      </c>
      <c r="K26" s="15">
        <f t="shared" si="1"/>
        <v>58.235570154856873</v>
      </c>
      <c r="L26" s="13">
        <v>381</v>
      </c>
      <c r="M26" s="15">
        <f t="shared" si="9"/>
        <v>111.40350877192982</v>
      </c>
      <c r="N26" s="15">
        <f t="shared" si="2"/>
        <v>8.9394650398873772</v>
      </c>
      <c r="O26" s="16">
        <f t="shared" si="12"/>
        <v>391</v>
      </c>
      <c r="P26" s="15">
        <f t="shared" si="13"/>
        <v>108.6111111111111</v>
      </c>
      <c r="Q26" s="15">
        <f t="shared" si="4"/>
        <v>9.1740966682308773</v>
      </c>
      <c r="R26" s="13">
        <v>4262</v>
      </c>
      <c r="S26" s="15">
        <f t="shared" si="14"/>
        <v>105.05299482376141</v>
      </c>
      <c r="T26" s="15">
        <v>100</v>
      </c>
      <c r="U26" s="17">
        <v>447</v>
      </c>
      <c r="V26" s="17">
        <f t="shared" si="15"/>
        <v>196</v>
      </c>
      <c r="W26" s="17">
        <v>643</v>
      </c>
      <c r="X26" s="15">
        <f t="shared" si="16"/>
        <v>110.29159519725557</v>
      </c>
      <c r="Y26" s="16">
        <v>3619</v>
      </c>
      <c r="Z26" s="15">
        <f t="shared" si="10"/>
        <v>104.17386298215314</v>
      </c>
      <c r="AA26" s="16">
        <v>50</v>
      </c>
      <c r="AB26" s="15">
        <f t="shared" si="17"/>
        <v>116.27906976744187</v>
      </c>
      <c r="AC26" s="16">
        <v>291</v>
      </c>
      <c r="AD26" s="15">
        <f t="shared" si="18"/>
        <v>114.56692913385827</v>
      </c>
      <c r="AE26" s="16">
        <v>3960</v>
      </c>
      <c r="AF26" s="18">
        <f t="shared" si="11"/>
        <v>105.01193317422435</v>
      </c>
      <c r="AG26" s="7"/>
    </row>
    <row r="27" spans="1:33" ht="12" hidden="1" customHeight="1">
      <c r="A27" s="7"/>
      <c r="B27" s="42" t="s">
        <v>54</v>
      </c>
      <c r="C27" s="43">
        <v>43</v>
      </c>
      <c r="D27" s="13">
        <v>1015</v>
      </c>
      <c r="E27" s="15">
        <f t="shared" si="6"/>
        <v>100.69444444444444</v>
      </c>
      <c r="F27" s="15">
        <f t="shared" si="7"/>
        <v>24.172422005239344</v>
      </c>
      <c r="G27" s="13">
        <v>1752</v>
      </c>
      <c r="H27" s="13">
        <v>574</v>
      </c>
      <c r="I27" s="13">
        <v>1752</v>
      </c>
      <c r="J27" s="15">
        <f t="shared" si="8"/>
        <v>70.588235294117652</v>
      </c>
      <c r="K27" s="15">
        <f t="shared" si="1"/>
        <v>41.724220052393427</v>
      </c>
      <c r="L27" s="13">
        <v>404</v>
      </c>
      <c r="M27" s="15">
        <f t="shared" si="9"/>
        <v>106.03674540682415</v>
      </c>
      <c r="N27" s="15">
        <f t="shared" si="2"/>
        <v>9.6213384139080738</v>
      </c>
      <c r="O27" s="16">
        <f t="shared" si="12"/>
        <v>1028</v>
      </c>
      <c r="P27" s="15">
        <f t="shared" si="13"/>
        <v>262.91560102301787</v>
      </c>
      <c r="Q27" s="15">
        <f t="shared" si="4"/>
        <v>24.482019528459155</v>
      </c>
      <c r="R27" s="13">
        <v>4199</v>
      </c>
      <c r="S27" s="15">
        <f t="shared" si="14"/>
        <v>98.521820741435945</v>
      </c>
      <c r="T27" s="15">
        <v>100</v>
      </c>
      <c r="U27" s="17">
        <v>423</v>
      </c>
      <c r="V27" s="17">
        <f t="shared" si="15"/>
        <v>177</v>
      </c>
      <c r="W27" s="17">
        <v>600</v>
      </c>
      <c r="X27" s="15">
        <f t="shared" si="16"/>
        <v>93.312597200622079</v>
      </c>
      <c r="Y27" s="16">
        <v>3599</v>
      </c>
      <c r="Z27" s="15">
        <f t="shared" si="10"/>
        <v>99.447361149488813</v>
      </c>
      <c r="AA27" s="16">
        <v>84</v>
      </c>
      <c r="AB27" s="15">
        <f t="shared" si="17"/>
        <v>168</v>
      </c>
      <c r="AC27" s="16">
        <v>265</v>
      </c>
      <c r="AD27" s="15">
        <f t="shared" si="18"/>
        <v>91.065292096219935</v>
      </c>
      <c r="AE27" s="16">
        <v>3948</v>
      </c>
      <c r="AF27" s="18">
        <f t="shared" si="11"/>
        <v>99.696969696969688</v>
      </c>
      <c r="AG27" s="7"/>
    </row>
    <row r="28" spans="1:33" ht="12" hidden="1" customHeight="1">
      <c r="A28" s="7"/>
      <c r="B28" s="42" t="s">
        <v>56</v>
      </c>
      <c r="C28" s="43">
        <v>44</v>
      </c>
      <c r="D28" s="13">
        <v>1052</v>
      </c>
      <c r="E28" s="15">
        <f t="shared" si="6"/>
        <v>103.64532019704433</v>
      </c>
      <c r="F28" s="15">
        <f t="shared" si="7"/>
        <v>24.402690790999767</v>
      </c>
      <c r="G28" s="13">
        <v>1760</v>
      </c>
      <c r="H28" s="13">
        <v>586</v>
      </c>
      <c r="I28" s="13">
        <v>1760</v>
      </c>
      <c r="J28" s="15">
        <f t="shared" si="8"/>
        <v>100.4566210045662</v>
      </c>
      <c r="K28" s="15">
        <f t="shared" si="1"/>
        <v>40.825794479239157</v>
      </c>
      <c r="L28" s="13">
        <v>431</v>
      </c>
      <c r="M28" s="15">
        <f t="shared" si="9"/>
        <v>106.68316831683168</v>
      </c>
      <c r="N28" s="15">
        <f t="shared" si="2"/>
        <v>9.9976803525864071</v>
      </c>
      <c r="O28" s="16">
        <f t="shared" si="12"/>
        <v>1068</v>
      </c>
      <c r="P28" s="15">
        <f t="shared" si="13"/>
        <v>103.8910505836576</v>
      </c>
      <c r="Q28" s="15">
        <f t="shared" si="4"/>
        <v>24.773834377174669</v>
      </c>
      <c r="R28" s="13">
        <v>4311</v>
      </c>
      <c r="S28" s="15">
        <f t="shared" si="14"/>
        <v>102.66730173850918</v>
      </c>
      <c r="T28" s="15">
        <v>100</v>
      </c>
      <c r="U28" s="17">
        <v>408</v>
      </c>
      <c r="V28" s="17">
        <f t="shared" si="15"/>
        <v>181</v>
      </c>
      <c r="W28" s="17">
        <v>589</v>
      </c>
      <c r="X28" s="15">
        <f t="shared" si="16"/>
        <v>98.166666666666671</v>
      </c>
      <c r="Y28" s="16">
        <v>3722</v>
      </c>
      <c r="Z28" s="15">
        <f t="shared" si="10"/>
        <v>103.41761600444568</v>
      </c>
      <c r="AA28" s="16">
        <v>83</v>
      </c>
      <c r="AB28" s="15">
        <f t="shared" si="17"/>
        <v>98.80952380952381</v>
      </c>
      <c r="AC28" s="16">
        <v>268</v>
      </c>
      <c r="AD28" s="15">
        <f t="shared" si="18"/>
        <v>101.13207547169812</v>
      </c>
      <c r="AE28" s="16">
        <v>4073</v>
      </c>
      <c r="AF28" s="18">
        <f t="shared" si="11"/>
        <v>103.1661600810537</v>
      </c>
      <c r="AG28" s="7"/>
    </row>
    <row r="29" spans="1:33" ht="12" hidden="1" customHeight="1">
      <c r="A29" s="7"/>
      <c r="B29" s="46" t="s">
        <v>57</v>
      </c>
      <c r="C29" s="47">
        <v>45</v>
      </c>
      <c r="D29" s="14">
        <v>1081</v>
      </c>
      <c r="E29" s="21">
        <f t="shared" si="6"/>
        <v>102.75665399239544</v>
      </c>
      <c r="F29" s="21">
        <f t="shared" si="7"/>
        <v>24.557019536574284</v>
      </c>
      <c r="G29" s="14">
        <v>1819</v>
      </c>
      <c r="H29" s="14">
        <v>597</v>
      </c>
      <c r="I29" s="14">
        <v>1819</v>
      </c>
      <c r="J29" s="21">
        <f t="shared" si="8"/>
        <v>103.35227272727272</v>
      </c>
      <c r="K29" s="21">
        <f t="shared" si="1"/>
        <v>41.32212630622444</v>
      </c>
      <c r="L29" s="14">
        <v>413</v>
      </c>
      <c r="M29" s="21">
        <f t="shared" si="9"/>
        <v>95.823665893271453</v>
      </c>
      <c r="N29" s="21">
        <f t="shared" si="2"/>
        <v>9.3820990458882321</v>
      </c>
      <c r="O29" s="22">
        <f t="shared" si="12"/>
        <v>1089</v>
      </c>
      <c r="P29" s="21">
        <f t="shared" si="13"/>
        <v>101.96629213483146</v>
      </c>
      <c r="Q29" s="21">
        <f t="shared" si="4"/>
        <v>24.73875511131304</v>
      </c>
      <c r="R29" s="14">
        <v>4402</v>
      </c>
      <c r="S29" s="21">
        <f t="shared" si="14"/>
        <v>102.11087914636975</v>
      </c>
      <c r="T29" s="21">
        <v>100</v>
      </c>
      <c r="U29" s="23">
        <v>330</v>
      </c>
      <c r="V29" s="23">
        <f t="shared" si="15"/>
        <v>178</v>
      </c>
      <c r="W29" s="23">
        <v>508</v>
      </c>
      <c r="X29" s="21">
        <f t="shared" si="16"/>
        <v>86.247877758913418</v>
      </c>
      <c r="Y29" s="22">
        <v>3894</v>
      </c>
      <c r="Z29" s="21">
        <f t="shared" si="10"/>
        <v>104.62117141321869</v>
      </c>
      <c r="AA29" s="22">
        <v>86</v>
      </c>
      <c r="AB29" s="21">
        <f t="shared" si="17"/>
        <v>103.6144578313253</v>
      </c>
      <c r="AC29" s="22">
        <v>264</v>
      </c>
      <c r="AD29" s="21">
        <f t="shared" si="18"/>
        <v>98.507462686567166</v>
      </c>
      <c r="AE29" s="16">
        <v>4244</v>
      </c>
      <c r="AF29" s="24">
        <f t="shared" si="11"/>
        <v>104.19837957279647</v>
      </c>
      <c r="AG29" s="7"/>
    </row>
    <row r="30" spans="1:33" ht="12" hidden="1" customHeight="1">
      <c r="A30" s="7"/>
      <c r="B30" s="42" t="s">
        <v>58</v>
      </c>
      <c r="C30" s="43">
        <v>46</v>
      </c>
      <c r="D30" s="13">
        <v>1138</v>
      </c>
      <c r="E30" s="25">
        <f t="shared" si="6"/>
        <v>105.27289546716003</v>
      </c>
      <c r="F30" s="25">
        <f t="shared" si="7"/>
        <v>24.685466377440346</v>
      </c>
      <c r="G30" s="20">
        <v>1922</v>
      </c>
      <c r="H30" s="20">
        <v>642</v>
      </c>
      <c r="I30" s="20">
        <v>2564</v>
      </c>
      <c r="J30" s="25">
        <f t="shared" si="8"/>
        <v>140.95656954370531</v>
      </c>
      <c r="K30" s="25">
        <f t="shared" si="1"/>
        <v>55.61822125813449</v>
      </c>
      <c r="L30" s="20">
        <v>394</v>
      </c>
      <c r="M30" s="25">
        <f t="shared" si="9"/>
        <v>95.399515738498792</v>
      </c>
      <c r="N30" s="25">
        <f t="shared" si="2"/>
        <v>8.5466377440347081</v>
      </c>
      <c r="O30" s="10">
        <f t="shared" si="12"/>
        <v>514</v>
      </c>
      <c r="P30" s="25">
        <f t="shared" si="13"/>
        <v>47.199265381083563</v>
      </c>
      <c r="Q30" s="25">
        <f t="shared" si="4"/>
        <v>11.149674620390455</v>
      </c>
      <c r="R30" s="20">
        <v>4610</v>
      </c>
      <c r="S30" s="25">
        <f t="shared" si="14"/>
        <v>104.72512494320763</v>
      </c>
      <c r="T30" s="25">
        <v>100</v>
      </c>
      <c r="U30" s="26">
        <v>296</v>
      </c>
      <c r="V30" s="26">
        <f t="shared" si="15"/>
        <v>187</v>
      </c>
      <c r="W30" s="26">
        <v>483</v>
      </c>
      <c r="X30" s="25">
        <f t="shared" si="16"/>
        <v>95.078740157480311</v>
      </c>
      <c r="Y30" s="20">
        <v>4127</v>
      </c>
      <c r="Z30" s="25">
        <f t="shared" si="10"/>
        <v>105.98356445814072</v>
      </c>
      <c r="AA30" s="20">
        <v>98</v>
      </c>
      <c r="AB30" s="25">
        <f t="shared" si="17"/>
        <v>113.95348837209302</v>
      </c>
      <c r="AC30" s="19">
        <v>274</v>
      </c>
      <c r="AD30" s="25">
        <f t="shared" si="18"/>
        <v>103.78787878787878</v>
      </c>
      <c r="AE30" s="20">
        <v>4499</v>
      </c>
      <c r="AF30" s="27">
        <f t="shared" si="11"/>
        <v>106.00848256361924</v>
      </c>
      <c r="AG30" s="7"/>
    </row>
    <row r="31" spans="1:33" ht="12" hidden="1" customHeight="1">
      <c r="A31" s="7"/>
      <c r="B31" s="42" t="s">
        <v>59</v>
      </c>
      <c r="C31" s="43">
        <v>47</v>
      </c>
      <c r="D31" s="13">
        <v>1159</v>
      </c>
      <c r="E31" s="15">
        <f t="shared" si="6"/>
        <v>101.84534270650263</v>
      </c>
      <c r="F31" s="15">
        <f t="shared" si="7"/>
        <v>24.749092462096947</v>
      </c>
      <c r="G31" s="13">
        <v>1987</v>
      </c>
      <c r="H31" s="13">
        <v>658</v>
      </c>
      <c r="I31" s="13">
        <v>2636</v>
      </c>
      <c r="J31" s="15">
        <f t="shared" si="8"/>
        <v>102.80811232449298</v>
      </c>
      <c r="K31" s="15">
        <f t="shared" si="1"/>
        <v>56.288703822336103</v>
      </c>
      <c r="L31" s="13">
        <v>374</v>
      </c>
      <c r="M31" s="15">
        <f t="shared" si="9"/>
        <v>94.923857868020306</v>
      </c>
      <c r="N31" s="15">
        <f t="shared" si="2"/>
        <v>7.9863335468716627</v>
      </c>
      <c r="O31" s="16">
        <f t="shared" si="12"/>
        <v>514</v>
      </c>
      <c r="P31" s="15">
        <f t="shared" si="13"/>
        <v>100</v>
      </c>
      <c r="Q31" s="15">
        <f t="shared" si="4"/>
        <v>10.975870168695282</v>
      </c>
      <c r="R31" s="13">
        <v>4683</v>
      </c>
      <c r="S31" s="15">
        <f t="shared" si="14"/>
        <v>101.58351409978307</v>
      </c>
      <c r="T31" s="15">
        <v>100</v>
      </c>
      <c r="U31" s="17">
        <v>331</v>
      </c>
      <c r="V31" s="17">
        <f t="shared" si="15"/>
        <v>188</v>
      </c>
      <c r="W31" s="17">
        <v>519</v>
      </c>
      <c r="X31" s="15">
        <f t="shared" si="16"/>
        <v>107.45341614906832</v>
      </c>
      <c r="Y31" s="13">
        <v>4164</v>
      </c>
      <c r="Z31" s="15">
        <f t="shared" si="10"/>
        <v>100.89653501332687</v>
      </c>
      <c r="AA31" s="13">
        <v>106</v>
      </c>
      <c r="AB31" s="15">
        <f t="shared" si="17"/>
        <v>108.16326530612245</v>
      </c>
      <c r="AC31" s="16">
        <v>271</v>
      </c>
      <c r="AD31" s="15">
        <f t="shared" si="18"/>
        <v>98.905109489051085</v>
      </c>
      <c r="AE31" s="13">
        <v>4541</v>
      </c>
      <c r="AF31" s="18">
        <f t="shared" si="11"/>
        <v>100.93354078684152</v>
      </c>
      <c r="AG31" s="7"/>
    </row>
    <row r="32" spans="1:33" ht="12" hidden="1" customHeight="1">
      <c r="A32" s="7"/>
      <c r="B32" s="42" t="s">
        <v>60</v>
      </c>
      <c r="C32" s="43">
        <v>48</v>
      </c>
      <c r="D32" s="13">
        <v>1214</v>
      </c>
      <c r="E32" s="15">
        <f t="shared" si="6"/>
        <v>104.74547023295943</v>
      </c>
      <c r="F32" s="15">
        <f t="shared" si="7"/>
        <v>25.020610057708158</v>
      </c>
      <c r="G32" s="13">
        <v>2044</v>
      </c>
      <c r="H32" s="13">
        <v>667</v>
      </c>
      <c r="I32" s="13">
        <v>2711</v>
      </c>
      <c r="J32" s="15">
        <f t="shared" si="8"/>
        <v>102.84522003034901</v>
      </c>
      <c r="K32" s="15">
        <f t="shared" si="1"/>
        <v>55.87386644682605</v>
      </c>
      <c r="L32" s="13">
        <v>393</v>
      </c>
      <c r="M32" s="15">
        <f t="shared" si="9"/>
        <v>105.08021390374331</v>
      </c>
      <c r="N32" s="15">
        <f t="shared" si="2"/>
        <v>8.0997526793075014</v>
      </c>
      <c r="O32" s="16">
        <f t="shared" si="12"/>
        <v>534</v>
      </c>
      <c r="P32" s="15">
        <f t="shared" si="13"/>
        <v>103.8910505836576</v>
      </c>
      <c r="Q32" s="15">
        <f t="shared" si="4"/>
        <v>11.005770816158284</v>
      </c>
      <c r="R32" s="13">
        <v>4852</v>
      </c>
      <c r="S32" s="15">
        <f t="shared" si="14"/>
        <v>103.60879777920135</v>
      </c>
      <c r="T32" s="15">
        <v>100</v>
      </c>
      <c r="U32" s="17">
        <v>708</v>
      </c>
      <c r="V32" s="17">
        <f t="shared" si="15"/>
        <v>193</v>
      </c>
      <c r="W32" s="17">
        <v>901</v>
      </c>
      <c r="X32" s="15">
        <f t="shared" si="16"/>
        <v>173.60308285163777</v>
      </c>
      <c r="Y32" s="13">
        <v>3951</v>
      </c>
      <c r="Z32" s="15">
        <f t="shared" si="10"/>
        <v>94.884726224783861</v>
      </c>
      <c r="AA32" s="13">
        <v>112</v>
      </c>
      <c r="AB32" s="15">
        <f t="shared" si="17"/>
        <v>105.66037735849056</v>
      </c>
      <c r="AC32" s="16">
        <v>279</v>
      </c>
      <c r="AD32" s="15">
        <f t="shared" si="18"/>
        <v>102.95202952029521</v>
      </c>
      <c r="AE32" s="13">
        <v>4342</v>
      </c>
      <c r="AF32" s="18">
        <f t="shared" si="11"/>
        <v>95.617705351244226</v>
      </c>
      <c r="AG32" s="7"/>
    </row>
    <row r="33" spans="1:33" ht="12" hidden="1" customHeight="1">
      <c r="A33" s="7"/>
      <c r="B33" s="42" t="s">
        <v>61</v>
      </c>
      <c r="C33" s="43">
        <v>49</v>
      </c>
      <c r="D33" s="13">
        <v>1493</v>
      </c>
      <c r="E33" s="15">
        <f t="shared" si="6"/>
        <v>122.98187808896211</v>
      </c>
      <c r="F33" s="15">
        <f t="shared" si="7"/>
        <v>24.092302727126029</v>
      </c>
      <c r="G33" s="13">
        <v>2789</v>
      </c>
      <c r="H33" s="13">
        <v>755</v>
      </c>
      <c r="I33" s="13">
        <v>3544</v>
      </c>
      <c r="J33" s="15">
        <f t="shared" si="8"/>
        <v>130.72666912578384</v>
      </c>
      <c r="K33" s="15">
        <f t="shared" si="1"/>
        <v>57.188962401161859</v>
      </c>
      <c r="L33" s="13">
        <v>499</v>
      </c>
      <c r="M33" s="15">
        <f t="shared" si="9"/>
        <v>126.97201017811706</v>
      </c>
      <c r="N33" s="15">
        <f t="shared" si="2"/>
        <v>8.0522833629175405</v>
      </c>
      <c r="O33" s="16">
        <f t="shared" si="12"/>
        <v>661</v>
      </c>
      <c r="P33" s="15">
        <f t="shared" si="13"/>
        <v>123.78277153558052</v>
      </c>
      <c r="Q33" s="15">
        <f t="shared" si="4"/>
        <v>10.666451508794578</v>
      </c>
      <c r="R33" s="13">
        <v>6197</v>
      </c>
      <c r="S33" s="15">
        <f t="shared" si="14"/>
        <v>127.72052761747732</v>
      </c>
      <c r="T33" s="15">
        <v>100</v>
      </c>
      <c r="U33" s="17">
        <v>649</v>
      </c>
      <c r="V33" s="17">
        <f t="shared" si="15"/>
        <v>231</v>
      </c>
      <c r="W33" s="17">
        <v>880</v>
      </c>
      <c r="X33" s="15">
        <f t="shared" si="16"/>
        <v>97.669256381797993</v>
      </c>
      <c r="Y33" s="13">
        <v>5317</v>
      </c>
      <c r="Z33" s="15">
        <f t="shared" si="10"/>
        <v>134.57352568969881</v>
      </c>
      <c r="AA33" s="13">
        <v>136</v>
      </c>
      <c r="AB33" s="15">
        <f t="shared" si="17"/>
        <v>121.42857142857142</v>
      </c>
      <c r="AC33" s="16">
        <v>329</v>
      </c>
      <c r="AD33" s="15">
        <f t="shared" si="18"/>
        <v>117.92114695340501</v>
      </c>
      <c r="AE33" s="13">
        <v>5782</v>
      </c>
      <c r="AF33" s="18">
        <f t="shared" si="11"/>
        <v>133.1644403500691</v>
      </c>
      <c r="AG33" s="7"/>
    </row>
    <row r="34" spans="1:33" ht="12" hidden="1" customHeight="1">
      <c r="A34" s="7"/>
      <c r="B34" s="42" t="s">
        <v>62</v>
      </c>
      <c r="C34" s="43">
        <v>50</v>
      </c>
      <c r="D34" s="13">
        <v>1830</v>
      </c>
      <c r="E34" s="21">
        <f t="shared" si="6"/>
        <v>122.57200267916946</v>
      </c>
      <c r="F34" s="21">
        <f t="shared" si="7"/>
        <v>24.491434689507493</v>
      </c>
      <c r="G34" s="14">
        <v>3386</v>
      </c>
      <c r="H34" s="14">
        <v>914</v>
      </c>
      <c r="I34" s="14">
        <v>4300</v>
      </c>
      <c r="J34" s="21">
        <f t="shared" si="8"/>
        <v>121.33182844243792</v>
      </c>
      <c r="K34" s="21">
        <f t="shared" si="1"/>
        <v>57.548179871520347</v>
      </c>
      <c r="L34" s="14">
        <v>545</v>
      </c>
      <c r="M34" s="21">
        <f t="shared" si="9"/>
        <v>109.21843687374751</v>
      </c>
      <c r="N34" s="21">
        <f t="shared" si="2"/>
        <v>7.2938972162740896</v>
      </c>
      <c r="O34" s="22">
        <f t="shared" si="12"/>
        <v>797</v>
      </c>
      <c r="P34" s="21">
        <f t="shared" si="13"/>
        <v>120.5748865355522</v>
      </c>
      <c r="Q34" s="21">
        <f t="shared" si="4"/>
        <v>10.666488222698073</v>
      </c>
      <c r="R34" s="14">
        <v>7472</v>
      </c>
      <c r="S34" s="21">
        <f t="shared" si="14"/>
        <v>120.57447151847668</v>
      </c>
      <c r="T34" s="21">
        <v>100</v>
      </c>
      <c r="U34" s="23">
        <v>367</v>
      </c>
      <c r="V34" s="23">
        <f t="shared" si="15"/>
        <v>272</v>
      </c>
      <c r="W34" s="23">
        <v>639</v>
      </c>
      <c r="X34" s="21">
        <f t="shared" si="16"/>
        <v>72.613636363636374</v>
      </c>
      <c r="Y34" s="14">
        <v>6833</v>
      </c>
      <c r="Z34" s="21">
        <f t="shared" si="10"/>
        <v>128.51231897686665</v>
      </c>
      <c r="AA34" s="14">
        <v>165</v>
      </c>
      <c r="AB34" s="21">
        <f t="shared" si="17"/>
        <v>121.3235294117647</v>
      </c>
      <c r="AC34" s="22">
        <v>347</v>
      </c>
      <c r="AD34" s="21">
        <f t="shared" si="18"/>
        <v>105.47112462006079</v>
      </c>
      <c r="AE34" s="14">
        <v>7345</v>
      </c>
      <c r="AF34" s="24">
        <f t="shared" si="11"/>
        <v>127.03216879972328</v>
      </c>
      <c r="AG34" s="7"/>
    </row>
    <row r="35" spans="1:33" ht="12" hidden="1" customHeight="1">
      <c r="A35" s="7"/>
      <c r="B35" s="44" t="s">
        <v>63</v>
      </c>
      <c r="C35" s="45">
        <v>51</v>
      </c>
      <c r="D35" s="20">
        <v>2616</v>
      </c>
      <c r="E35" s="25">
        <f t="shared" si="6"/>
        <v>142.95081967213116</v>
      </c>
      <c r="F35" s="25">
        <f t="shared" si="7"/>
        <v>30.610812075824946</v>
      </c>
      <c r="G35" s="20">
        <v>3435</v>
      </c>
      <c r="H35" s="20">
        <v>1101</v>
      </c>
      <c r="I35" s="20">
        <v>4536</v>
      </c>
      <c r="J35" s="25">
        <f t="shared" si="8"/>
        <v>105.48837209302326</v>
      </c>
      <c r="K35" s="25">
        <f t="shared" si="1"/>
        <v>53.077463140650593</v>
      </c>
      <c r="L35" s="20">
        <v>555</v>
      </c>
      <c r="M35" s="25">
        <f t="shared" si="9"/>
        <v>101.83486238532109</v>
      </c>
      <c r="N35" s="25">
        <f t="shared" si="2"/>
        <v>6.4942663234261646</v>
      </c>
      <c r="O35" s="10">
        <f t="shared" si="12"/>
        <v>839</v>
      </c>
      <c r="P35" s="25">
        <f t="shared" si="13"/>
        <v>105.2697616060226</v>
      </c>
      <c r="Q35" s="25">
        <f t="shared" si="4"/>
        <v>9.8174584600982904</v>
      </c>
      <c r="R35" s="20">
        <v>8546</v>
      </c>
      <c r="S35" s="25">
        <f t="shared" si="14"/>
        <v>114.37366167023555</v>
      </c>
      <c r="T35" s="25">
        <v>100</v>
      </c>
      <c r="U35" s="26">
        <v>282</v>
      </c>
      <c r="V35" s="26">
        <f t="shared" si="15"/>
        <v>358</v>
      </c>
      <c r="W35" s="26">
        <v>640</v>
      </c>
      <c r="X35" s="25">
        <f t="shared" si="16"/>
        <v>100.1564945226917</v>
      </c>
      <c r="Y35" s="19">
        <v>7906</v>
      </c>
      <c r="Z35" s="25">
        <f t="shared" si="10"/>
        <v>115.70320503439193</v>
      </c>
      <c r="AA35" s="19">
        <v>184</v>
      </c>
      <c r="AB35" s="25">
        <f t="shared" si="17"/>
        <v>111.51515151515153</v>
      </c>
      <c r="AC35" s="19">
        <v>380</v>
      </c>
      <c r="AD35" s="25">
        <f t="shared" si="18"/>
        <v>109.5100864553314</v>
      </c>
      <c r="AE35" s="19">
        <v>8470</v>
      </c>
      <c r="AF35" s="27">
        <f t="shared" si="11"/>
        <v>115.31654186521443</v>
      </c>
      <c r="AG35" s="7"/>
    </row>
    <row r="36" spans="1:33" ht="12" hidden="1" customHeight="1">
      <c r="A36" s="7"/>
      <c r="B36" s="42" t="s">
        <v>64</v>
      </c>
      <c r="C36" s="43">
        <v>52</v>
      </c>
      <c r="D36" s="13">
        <v>2628</v>
      </c>
      <c r="E36" s="15">
        <f t="shared" si="6"/>
        <v>100.45871559633028</v>
      </c>
      <c r="F36" s="15">
        <f t="shared" si="7"/>
        <v>29.222728789058156</v>
      </c>
      <c r="G36" s="13">
        <v>3699</v>
      </c>
      <c r="H36" s="13">
        <v>1153</v>
      </c>
      <c r="I36" s="13">
        <v>4852</v>
      </c>
      <c r="J36" s="15">
        <f t="shared" si="8"/>
        <v>106.96649029982363</v>
      </c>
      <c r="K36" s="15">
        <f t="shared" si="1"/>
        <v>53.953074613588349</v>
      </c>
      <c r="L36" s="13">
        <v>616</v>
      </c>
      <c r="M36" s="15">
        <f t="shared" si="9"/>
        <v>110.99099099099099</v>
      </c>
      <c r="N36" s="15">
        <f t="shared" si="2"/>
        <v>6.8497720449238297</v>
      </c>
      <c r="O36" s="16">
        <f t="shared" si="12"/>
        <v>897</v>
      </c>
      <c r="P36" s="15">
        <f t="shared" si="13"/>
        <v>106.91299165673421</v>
      </c>
      <c r="Q36" s="15">
        <f t="shared" si="4"/>
        <v>9.9744245524296673</v>
      </c>
      <c r="R36" s="13">
        <v>8993</v>
      </c>
      <c r="S36" s="15">
        <f t="shared" si="14"/>
        <v>105.23051720102971</v>
      </c>
      <c r="T36" s="15">
        <v>100</v>
      </c>
      <c r="U36" s="17">
        <v>263</v>
      </c>
      <c r="V36" s="17">
        <f t="shared" si="15"/>
        <v>370</v>
      </c>
      <c r="W36" s="17">
        <v>633</v>
      </c>
      <c r="X36" s="15">
        <f t="shared" si="16"/>
        <v>98.90625</v>
      </c>
      <c r="Y36" s="16">
        <v>8360</v>
      </c>
      <c r="Z36" s="15">
        <f t="shared" si="10"/>
        <v>105.74247407032632</v>
      </c>
      <c r="AA36" s="16">
        <v>185</v>
      </c>
      <c r="AB36" s="15">
        <f t="shared" si="17"/>
        <v>100.54347826086956</v>
      </c>
      <c r="AC36" s="16">
        <v>405</v>
      </c>
      <c r="AD36" s="15">
        <f t="shared" si="18"/>
        <v>106.57894736842107</v>
      </c>
      <c r="AE36" s="16">
        <v>8950</v>
      </c>
      <c r="AF36" s="18">
        <f t="shared" si="11"/>
        <v>105.66706021251476</v>
      </c>
      <c r="AG36" s="7"/>
    </row>
    <row r="37" spans="1:33" ht="12" hidden="1" customHeight="1">
      <c r="A37" s="7"/>
      <c r="B37" s="42" t="s">
        <v>65</v>
      </c>
      <c r="C37" s="43">
        <v>53</v>
      </c>
      <c r="D37" s="13">
        <v>2638</v>
      </c>
      <c r="E37" s="15">
        <f t="shared" si="6"/>
        <v>100.38051750380517</v>
      </c>
      <c r="F37" s="15">
        <f t="shared" si="7"/>
        <v>29.72394366197183</v>
      </c>
      <c r="G37" s="13">
        <v>3527</v>
      </c>
      <c r="H37" s="13">
        <v>1149</v>
      </c>
      <c r="I37" s="13">
        <v>4676</v>
      </c>
      <c r="J37" s="15">
        <f t="shared" si="8"/>
        <v>96.372629843363569</v>
      </c>
      <c r="K37" s="15">
        <f t="shared" si="1"/>
        <v>52.687323943661966</v>
      </c>
      <c r="L37" s="13">
        <v>625</v>
      </c>
      <c r="M37" s="15">
        <f t="shared" si="9"/>
        <v>101.46103896103895</v>
      </c>
      <c r="N37" s="15">
        <f t="shared" si="2"/>
        <v>7.042253521126761</v>
      </c>
      <c r="O37" s="16">
        <f t="shared" si="12"/>
        <v>936</v>
      </c>
      <c r="P37" s="15">
        <f t="shared" si="13"/>
        <v>104.34782608695652</v>
      </c>
      <c r="Q37" s="15">
        <f t="shared" si="4"/>
        <v>10.546478873239437</v>
      </c>
      <c r="R37" s="13">
        <v>8875</v>
      </c>
      <c r="S37" s="15">
        <f t="shared" si="14"/>
        <v>98.687868342043814</v>
      </c>
      <c r="T37" s="15">
        <v>100</v>
      </c>
      <c r="U37" s="17">
        <v>293</v>
      </c>
      <c r="V37" s="17">
        <f t="shared" si="15"/>
        <v>383</v>
      </c>
      <c r="W37" s="17">
        <v>676</v>
      </c>
      <c r="X37" s="15">
        <f t="shared" si="16"/>
        <v>106.79304897314377</v>
      </c>
      <c r="Y37" s="16">
        <v>8199</v>
      </c>
      <c r="Z37" s="15">
        <f t="shared" si="10"/>
        <v>98.074162679425839</v>
      </c>
      <c r="AA37" s="16">
        <v>188</v>
      </c>
      <c r="AB37" s="15">
        <f t="shared" si="17"/>
        <v>101.62162162162163</v>
      </c>
      <c r="AC37" s="16">
        <v>414</v>
      </c>
      <c r="AD37" s="15">
        <f t="shared" si="18"/>
        <v>102.22222222222221</v>
      </c>
      <c r="AE37" s="16">
        <v>8801</v>
      </c>
      <c r="AF37" s="18">
        <f t="shared" si="11"/>
        <v>98.335195530726267</v>
      </c>
      <c r="AG37" s="7"/>
    </row>
    <row r="38" spans="1:33" ht="12" hidden="1" customHeight="1">
      <c r="A38" s="7"/>
      <c r="B38" s="42" t="s">
        <v>66</v>
      </c>
      <c r="C38" s="43">
        <v>54</v>
      </c>
      <c r="D38" s="13">
        <v>2627</v>
      </c>
      <c r="E38" s="15">
        <f t="shared" si="6"/>
        <v>99.583017437452611</v>
      </c>
      <c r="F38" s="15">
        <f t="shared" si="7"/>
        <v>30.383992597733055</v>
      </c>
      <c r="G38" s="13">
        <v>3201</v>
      </c>
      <c r="H38" s="13">
        <v>1183</v>
      </c>
      <c r="I38" s="13">
        <v>4384</v>
      </c>
      <c r="J38" s="15">
        <f t="shared" si="8"/>
        <v>93.75534644995723</v>
      </c>
      <c r="K38" s="15">
        <f t="shared" si="1"/>
        <v>50.705528568123995</v>
      </c>
      <c r="L38" s="13">
        <v>633</v>
      </c>
      <c r="M38" s="15">
        <f t="shared" si="9"/>
        <v>101.27999999999999</v>
      </c>
      <c r="N38" s="15">
        <f t="shared" si="2"/>
        <v>7.3213046495489236</v>
      </c>
      <c r="O38" s="16">
        <f t="shared" si="12"/>
        <v>1002</v>
      </c>
      <c r="P38" s="15">
        <f t="shared" si="13"/>
        <v>107.05128205128204</v>
      </c>
      <c r="Q38" s="15">
        <f t="shared" si="4"/>
        <v>11.589174184594032</v>
      </c>
      <c r="R38" s="13">
        <v>8646</v>
      </c>
      <c r="S38" s="15">
        <f t="shared" si="14"/>
        <v>97.419718309859164</v>
      </c>
      <c r="T38" s="15">
        <v>100</v>
      </c>
      <c r="U38" s="17">
        <v>568</v>
      </c>
      <c r="V38" s="17">
        <f t="shared" si="15"/>
        <v>382</v>
      </c>
      <c r="W38" s="17">
        <v>950</v>
      </c>
      <c r="X38" s="15">
        <f t="shared" si="16"/>
        <v>140.53254437869822</v>
      </c>
      <c r="Y38" s="16">
        <v>7696</v>
      </c>
      <c r="Z38" s="15">
        <f t="shared" si="10"/>
        <v>93.865105500670808</v>
      </c>
      <c r="AA38" s="16">
        <v>202</v>
      </c>
      <c r="AB38" s="15">
        <f t="shared" si="17"/>
        <v>107.44680851063831</v>
      </c>
      <c r="AC38" s="16">
        <v>430</v>
      </c>
      <c r="AD38" s="15">
        <f t="shared" si="18"/>
        <v>103.8647342995169</v>
      </c>
      <c r="AE38" s="16">
        <v>8328</v>
      </c>
      <c r="AF38" s="18">
        <f t="shared" si="11"/>
        <v>94.62561072605385</v>
      </c>
      <c r="AG38" s="7"/>
    </row>
    <row r="39" spans="1:33" ht="12" hidden="1" customHeight="1">
      <c r="A39" s="7"/>
      <c r="B39" s="46" t="s">
        <v>67</v>
      </c>
      <c r="C39" s="47">
        <v>55</v>
      </c>
      <c r="D39" s="14">
        <v>2764</v>
      </c>
      <c r="E39" s="21">
        <f t="shared" si="6"/>
        <v>105.21507422915874</v>
      </c>
      <c r="F39" s="21">
        <f t="shared" si="7"/>
        <v>29.366765830854231</v>
      </c>
      <c r="G39" s="14">
        <v>3583</v>
      </c>
      <c r="H39" s="14">
        <v>1294</v>
      </c>
      <c r="I39" s="14">
        <v>4877</v>
      </c>
      <c r="J39" s="21">
        <f t="shared" si="8"/>
        <v>111.24543795620438</v>
      </c>
      <c r="K39" s="21">
        <f t="shared" si="1"/>
        <v>51.816829579260514</v>
      </c>
      <c r="L39" s="14">
        <v>642</v>
      </c>
      <c r="M39" s="21">
        <f t="shared" si="9"/>
        <v>101.4218009478673</v>
      </c>
      <c r="N39" s="21">
        <f t="shared" si="2"/>
        <v>6.8210794730131754</v>
      </c>
      <c r="O39" s="22">
        <f t="shared" si="12"/>
        <v>1129</v>
      </c>
      <c r="P39" s="21">
        <f t="shared" si="13"/>
        <v>112.67465069860279</v>
      </c>
      <c r="Q39" s="21">
        <f t="shared" si="4"/>
        <v>11.995325116872078</v>
      </c>
      <c r="R39" s="14">
        <v>9412</v>
      </c>
      <c r="S39" s="21">
        <f t="shared" si="14"/>
        <v>108.85958824890123</v>
      </c>
      <c r="T39" s="21">
        <v>100</v>
      </c>
      <c r="U39" s="23">
        <v>952</v>
      </c>
      <c r="V39" s="23">
        <f t="shared" si="15"/>
        <v>391</v>
      </c>
      <c r="W39" s="23">
        <v>1343</v>
      </c>
      <c r="X39" s="21">
        <f t="shared" si="16"/>
        <v>141.36842105263159</v>
      </c>
      <c r="Y39" s="22">
        <v>8069</v>
      </c>
      <c r="Z39" s="21">
        <f t="shared" si="10"/>
        <v>104.84667359667358</v>
      </c>
      <c r="AA39" s="22">
        <v>215</v>
      </c>
      <c r="AB39" s="21">
        <f t="shared" si="17"/>
        <v>106.43564356435644</v>
      </c>
      <c r="AC39" s="22">
        <v>478</v>
      </c>
      <c r="AD39" s="21">
        <f t="shared" si="18"/>
        <v>111.16279069767442</v>
      </c>
      <c r="AE39" s="22">
        <v>8762</v>
      </c>
      <c r="AF39" s="24">
        <f t="shared" si="11"/>
        <v>105.21133525456293</v>
      </c>
      <c r="AG39" s="7"/>
    </row>
    <row r="40" spans="1:33" ht="12" hidden="1" customHeight="1">
      <c r="A40" s="7"/>
      <c r="B40" s="42" t="s">
        <v>68</v>
      </c>
      <c r="C40" s="43">
        <v>56</v>
      </c>
      <c r="D40" s="13">
        <v>2833</v>
      </c>
      <c r="E40" s="25">
        <f t="shared" si="6"/>
        <v>102.49638205499276</v>
      </c>
      <c r="F40" s="25">
        <f t="shared" si="7"/>
        <v>28.344172086043024</v>
      </c>
      <c r="G40" s="20">
        <v>3963</v>
      </c>
      <c r="H40" s="20">
        <v>1346</v>
      </c>
      <c r="I40" s="20">
        <v>5309</v>
      </c>
      <c r="J40" s="25">
        <f t="shared" si="8"/>
        <v>108.85790444945664</v>
      </c>
      <c r="K40" s="25">
        <f t="shared" si="1"/>
        <v>53.116558279139568</v>
      </c>
      <c r="L40" s="20">
        <v>680</v>
      </c>
      <c r="M40" s="25">
        <f t="shared" si="9"/>
        <v>105.91900311526479</v>
      </c>
      <c r="N40" s="25">
        <f t="shared" si="2"/>
        <v>6.8034017008504257</v>
      </c>
      <c r="O40" s="10">
        <f t="shared" si="12"/>
        <v>1173</v>
      </c>
      <c r="P40" s="25">
        <f t="shared" si="13"/>
        <v>103.89725420726306</v>
      </c>
      <c r="Q40" s="25">
        <f t="shared" si="4"/>
        <v>11.735867933966984</v>
      </c>
      <c r="R40" s="20">
        <v>9995</v>
      </c>
      <c r="S40" s="25">
        <f t="shared" si="14"/>
        <v>106.1942201444964</v>
      </c>
      <c r="T40" s="25">
        <v>100</v>
      </c>
      <c r="U40" s="26">
        <v>705</v>
      </c>
      <c r="V40" s="26">
        <f t="shared" si="15"/>
        <v>400</v>
      </c>
      <c r="W40" s="26">
        <v>1105</v>
      </c>
      <c r="X40" s="25">
        <f t="shared" si="16"/>
        <v>82.278481012658233</v>
      </c>
      <c r="Y40" s="20">
        <v>8890</v>
      </c>
      <c r="Z40" s="25">
        <f t="shared" si="10"/>
        <v>110.1747428429793</v>
      </c>
      <c r="AA40" s="20">
        <v>226</v>
      </c>
      <c r="AB40" s="25">
        <f t="shared" si="17"/>
        <v>105.11627906976744</v>
      </c>
      <c r="AC40" s="19">
        <v>489</v>
      </c>
      <c r="AD40" s="25">
        <f t="shared" si="18"/>
        <v>102.30125523012552</v>
      </c>
      <c r="AE40" s="20">
        <v>9605</v>
      </c>
      <c r="AF40" s="27">
        <f t="shared" si="11"/>
        <v>109.62109107509701</v>
      </c>
      <c r="AG40" s="7"/>
    </row>
    <row r="41" spans="1:33" ht="12" hidden="1" customHeight="1">
      <c r="A41" s="7"/>
      <c r="B41" s="42" t="s">
        <v>69</v>
      </c>
      <c r="C41" s="43">
        <v>57</v>
      </c>
      <c r="D41" s="13">
        <v>2854</v>
      </c>
      <c r="E41" s="15">
        <f t="shared" si="6"/>
        <v>100.74126367807979</v>
      </c>
      <c r="F41" s="15">
        <f t="shared" si="7"/>
        <v>28.420633339972117</v>
      </c>
      <c r="G41" s="13">
        <v>3914</v>
      </c>
      <c r="H41" s="13">
        <v>1445</v>
      </c>
      <c r="I41" s="13">
        <v>5359</v>
      </c>
      <c r="J41" s="15">
        <f t="shared" si="8"/>
        <v>100.94179694857787</v>
      </c>
      <c r="K41" s="15">
        <f t="shared" si="1"/>
        <v>53.36586337382991</v>
      </c>
      <c r="L41" s="13">
        <v>643</v>
      </c>
      <c r="M41" s="15">
        <f t="shared" si="9"/>
        <v>94.558823529411768</v>
      </c>
      <c r="N41" s="15">
        <f t="shared" si="2"/>
        <v>6.4031069508066123</v>
      </c>
      <c r="O41" s="16">
        <f t="shared" si="12"/>
        <v>1186</v>
      </c>
      <c r="P41" s="15">
        <f t="shared" si="13"/>
        <v>101.1082693947144</v>
      </c>
      <c r="Q41" s="15">
        <f t="shared" si="4"/>
        <v>11.810396335391356</v>
      </c>
      <c r="R41" s="13">
        <v>10042</v>
      </c>
      <c r="S41" s="15">
        <f t="shared" si="14"/>
        <v>100.47023511755877</v>
      </c>
      <c r="T41" s="15">
        <v>100</v>
      </c>
      <c r="U41" s="17">
        <v>588</v>
      </c>
      <c r="V41" s="17">
        <f t="shared" si="15"/>
        <v>408</v>
      </c>
      <c r="W41" s="17">
        <v>996</v>
      </c>
      <c r="X41" s="15">
        <f t="shared" si="16"/>
        <v>90.135746606334848</v>
      </c>
      <c r="Y41" s="13">
        <v>9046</v>
      </c>
      <c r="Z41" s="15">
        <f t="shared" si="10"/>
        <v>101.75478065241845</v>
      </c>
      <c r="AA41" s="13">
        <v>240</v>
      </c>
      <c r="AB41" s="15">
        <f t="shared" si="17"/>
        <v>106.19469026548674</v>
      </c>
      <c r="AC41" s="16">
        <v>472</v>
      </c>
      <c r="AD41" s="15">
        <f t="shared" si="18"/>
        <v>96.52351738241309</v>
      </c>
      <c r="AE41" s="13">
        <v>9758</v>
      </c>
      <c r="AF41" s="18">
        <f t="shared" si="11"/>
        <v>101.59292035398231</v>
      </c>
      <c r="AG41" s="7"/>
    </row>
    <row r="42" spans="1:33" ht="12" hidden="1" customHeight="1">
      <c r="A42" s="7"/>
      <c r="B42" s="42" t="s">
        <v>70</v>
      </c>
      <c r="C42" s="43">
        <v>58</v>
      </c>
      <c r="D42" s="13">
        <v>2781</v>
      </c>
      <c r="E42" s="15">
        <f t="shared" si="6"/>
        <v>97.442186405045547</v>
      </c>
      <c r="F42" s="15">
        <f t="shared" si="7"/>
        <v>28.351513915791621</v>
      </c>
      <c r="G42" s="13">
        <v>3791</v>
      </c>
      <c r="H42" s="13">
        <v>1442</v>
      </c>
      <c r="I42" s="13">
        <v>5233</v>
      </c>
      <c r="J42" s="15">
        <f t="shared" si="8"/>
        <v>97.648815077439821</v>
      </c>
      <c r="K42" s="15">
        <f t="shared" si="1"/>
        <v>53.34896523600775</v>
      </c>
      <c r="L42" s="13">
        <v>631</v>
      </c>
      <c r="M42" s="15">
        <f t="shared" si="9"/>
        <v>98.133748055987553</v>
      </c>
      <c r="N42" s="15">
        <f t="shared" si="2"/>
        <v>6.4328677744928138</v>
      </c>
      <c r="O42" s="16">
        <f t="shared" si="12"/>
        <v>1164</v>
      </c>
      <c r="P42" s="15">
        <f t="shared" si="13"/>
        <v>98.145025295109605</v>
      </c>
      <c r="Q42" s="15">
        <f t="shared" si="4"/>
        <v>11.86665307370782</v>
      </c>
      <c r="R42" s="13">
        <v>9809</v>
      </c>
      <c r="S42" s="15">
        <f t="shared" si="14"/>
        <v>97.679745070703049</v>
      </c>
      <c r="T42" s="15">
        <v>100</v>
      </c>
      <c r="U42" s="17">
        <v>553</v>
      </c>
      <c r="V42" s="17">
        <f t="shared" si="15"/>
        <v>399</v>
      </c>
      <c r="W42" s="17">
        <v>952</v>
      </c>
      <c r="X42" s="15">
        <f t="shared" si="16"/>
        <v>95.582329317269071</v>
      </c>
      <c r="Y42" s="13">
        <v>8857</v>
      </c>
      <c r="Z42" s="15">
        <f t="shared" si="10"/>
        <v>97.910678753040017</v>
      </c>
      <c r="AA42" s="13">
        <v>236</v>
      </c>
      <c r="AB42" s="15">
        <f t="shared" si="17"/>
        <v>98.333333333333329</v>
      </c>
      <c r="AC42" s="16">
        <v>450</v>
      </c>
      <c r="AD42" s="15">
        <f t="shared" si="18"/>
        <v>95.33898305084746</v>
      </c>
      <c r="AE42" s="13">
        <v>9543</v>
      </c>
      <c r="AF42" s="18">
        <f t="shared" si="11"/>
        <v>97.79667964746875</v>
      </c>
      <c r="AG42" s="7"/>
    </row>
    <row r="43" spans="1:33" ht="12" hidden="1" customHeight="1">
      <c r="A43" s="7"/>
      <c r="B43" s="42" t="s">
        <v>71</v>
      </c>
      <c r="C43" s="43">
        <v>59</v>
      </c>
      <c r="D43" s="13">
        <v>2698</v>
      </c>
      <c r="E43" s="15">
        <f t="shared" si="6"/>
        <v>97.01546206400576</v>
      </c>
      <c r="F43" s="15">
        <f t="shared" si="7"/>
        <v>27.840264162625118</v>
      </c>
      <c r="G43" s="13">
        <v>3790</v>
      </c>
      <c r="H43" s="13">
        <v>1418</v>
      </c>
      <c r="I43" s="13">
        <v>5208</v>
      </c>
      <c r="J43" s="15">
        <f t="shared" si="8"/>
        <v>99.522262564494554</v>
      </c>
      <c r="K43" s="15">
        <f t="shared" si="1"/>
        <v>53.740584047053964</v>
      </c>
      <c r="L43" s="13">
        <v>629</v>
      </c>
      <c r="M43" s="15">
        <f t="shared" si="9"/>
        <v>99.68304278922345</v>
      </c>
      <c r="N43" s="15">
        <f t="shared" si="2"/>
        <v>6.490558249922608</v>
      </c>
      <c r="O43" s="16">
        <f t="shared" si="12"/>
        <v>1156</v>
      </c>
      <c r="P43" s="15">
        <f t="shared" si="13"/>
        <v>99.312714776632305</v>
      </c>
      <c r="Q43" s="15">
        <f t="shared" si="4"/>
        <v>11.928593540398309</v>
      </c>
      <c r="R43" s="13">
        <v>9691</v>
      </c>
      <c r="S43" s="15">
        <f t="shared" si="14"/>
        <v>98.797023142012435</v>
      </c>
      <c r="T43" s="15">
        <v>100</v>
      </c>
      <c r="U43" s="17">
        <v>491</v>
      </c>
      <c r="V43" s="17">
        <f t="shared" si="15"/>
        <v>407</v>
      </c>
      <c r="W43" s="17">
        <v>898</v>
      </c>
      <c r="X43" s="15">
        <f t="shared" si="16"/>
        <v>94.327731092436977</v>
      </c>
      <c r="Y43" s="13">
        <v>8793</v>
      </c>
      <c r="Z43" s="15">
        <f t="shared" si="10"/>
        <v>99.277407700124201</v>
      </c>
      <c r="AA43" s="13">
        <v>241</v>
      </c>
      <c r="AB43" s="15">
        <f t="shared" si="17"/>
        <v>102.11864406779661</v>
      </c>
      <c r="AC43" s="16">
        <v>432</v>
      </c>
      <c r="AD43" s="15">
        <f t="shared" si="18"/>
        <v>96</v>
      </c>
      <c r="AE43" s="13">
        <v>9466</v>
      </c>
      <c r="AF43" s="18">
        <f t="shared" si="11"/>
        <v>99.19312585140942</v>
      </c>
      <c r="AG43" s="7"/>
    </row>
    <row r="44" spans="1:33" ht="12" hidden="1" customHeight="1">
      <c r="A44" s="7"/>
      <c r="B44" s="42" t="s">
        <v>72</v>
      </c>
      <c r="C44" s="43">
        <v>60</v>
      </c>
      <c r="D44" s="13">
        <v>2647</v>
      </c>
      <c r="E44" s="21">
        <f t="shared" si="6"/>
        <v>98.109710896960706</v>
      </c>
      <c r="F44" s="21">
        <f t="shared" si="7"/>
        <v>27.830932604352853</v>
      </c>
      <c r="G44" s="14">
        <v>3649</v>
      </c>
      <c r="H44" s="14">
        <v>1416</v>
      </c>
      <c r="I44" s="14">
        <v>5065</v>
      </c>
      <c r="J44" s="21">
        <f t="shared" si="8"/>
        <v>97.254224270353305</v>
      </c>
      <c r="K44" s="21">
        <f t="shared" si="1"/>
        <v>53.254126800546729</v>
      </c>
      <c r="L44" s="14">
        <v>640</v>
      </c>
      <c r="M44" s="21">
        <f t="shared" si="9"/>
        <v>101.74880763116056</v>
      </c>
      <c r="N44" s="21">
        <f t="shared" si="2"/>
        <v>6.7290505730207135</v>
      </c>
      <c r="O44" s="22">
        <f t="shared" si="12"/>
        <v>1159</v>
      </c>
      <c r="P44" s="21">
        <f t="shared" si="13"/>
        <v>100.25951557093427</v>
      </c>
      <c r="Q44" s="21">
        <f t="shared" si="4"/>
        <v>12.185890022079697</v>
      </c>
      <c r="R44" s="14">
        <v>9511</v>
      </c>
      <c r="S44" s="21">
        <f t="shared" si="14"/>
        <v>98.142606542152507</v>
      </c>
      <c r="T44" s="21">
        <v>100</v>
      </c>
      <c r="U44" s="23">
        <v>501</v>
      </c>
      <c r="V44" s="23">
        <f t="shared" si="15"/>
        <v>390</v>
      </c>
      <c r="W44" s="23">
        <v>891</v>
      </c>
      <c r="X44" s="21">
        <f t="shared" si="16"/>
        <v>99.220489977728292</v>
      </c>
      <c r="Y44" s="14">
        <v>8620</v>
      </c>
      <c r="Z44" s="21">
        <f t="shared" si="10"/>
        <v>98.032525872853398</v>
      </c>
      <c r="AA44" s="14">
        <v>235</v>
      </c>
      <c r="AB44" s="21">
        <f t="shared" si="17"/>
        <v>97.510373443983397</v>
      </c>
      <c r="AC44" s="22">
        <v>422</v>
      </c>
      <c r="AD44" s="21">
        <f t="shared" si="18"/>
        <v>97.68518518518519</v>
      </c>
      <c r="AE44" s="14">
        <v>9277</v>
      </c>
      <c r="AF44" s="24">
        <f t="shared" si="11"/>
        <v>98.003380519754913</v>
      </c>
      <c r="AG44" s="7"/>
    </row>
    <row r="45" spans="1:33" ht="12" hidden="1" customHeight="1">
      <c r="A45" s="7"/>
      <c r="B45" s="44" t="s">
        <v>73</v>
      </c>
      <c r="C45" s="45">
        <v>61</v>
      </c>
      <c r="D45" s="20">
        <v>2564</v>
      </c>
      <c r="E45" s="25">
        <f t="shared" si="6"/>
        <v>96.864374763883646</v>
      </c>
      <c r="F45" s="25">
        <f t="shared" si="7"/>
        <v>28.747617445902009</v>
      </c>
      <c r="G45" s="20">
        <v>3275</v>
      </c>
      <c r="H45" s="20">
        <v>1328</v>
      </c>
      <c r="I45" s="20">
        <v>4603</v>
      </c>
      <c r="J45" s="25">
        <f t="shared" si="8"/>
        <v>90.878578479763078</v>
      </c>
      <c r="K45" s="25">
        <f t="shared" si="1"/>
        <v>51.608924767350594</v>
      </c>
      <c r="L45" s="20">
        <v>600</v>
      </c>
      <c r="M45" s="25">
        <f t="shared" si="9"/>
        <v>93.75</v>
      </c>
      <c r="N45" s="25">
        <f t="shared" si="2"/>
        <v>6.7272115708039024</v>
      </c>
      <c r="O45" s="20">
        <f t="shared" si="12"/>
        <v>1152</v>
      </c>
      <c r="P45" s="25">
        <f t="shared" si="13"/>
        <v>99.396031061259706</v>
      </c>
      <c r="Q45" s="25">
        <f t="shared" si="4"/>
        <v>12.916246215943492</v>
      </c>
      <c r="R45" s="20">
        <v>8919</v>
      </c>
      <c r="S45" s="25">
        <f t="shared" si="14"/>
        <v>93.775628219955848</v>
      </c>
      <c r="T45" s="25">
        <v>100</v>
      </c>
      <c r="U45" s="26">
        <v>570</v>
      </c>
      <c r="V45" s="26">
        <f t="shared" si="15"/>
        <v>367</v>
      </c>
      <c r="W45" s="26">
        <v>937</v>
      </c>
      <c r="X45" s="25">
        <f t="shared" si="16"/>
        <v>105.16273849607182</v>
      </c>
      <c r="Y45" s="19">
        <v>7982</v>
      </c>
      <c r="Z45" s="25">
        <f t="shared" si="10"/>
        <v>92.598607888631093</v>
      </c>
      <c r="AA45" s="19">
        <v>220</v>
      </c>
      <c r="AB45" s="25">
        <f t="shared" si="17"/>
        <v>93.61702127659575</v>
      </c>
      <c r="AC45" s="19">
        <v>399</v>
      </c>
      <c r="AD45" s="25">
        <f t="shared" si="18"/>
        <v>94.549763033175367</v>
      </c>
      <c r="AE45" s="19">
        <v>8601</v>
      </c>
      <c r="AF45" s="27">
        <f t="shared" si="11"/>
        <v>92.713161582408105</v>
      </c>
      <c r="AG45" s="7"/>
    </row>
    <row r="46" spans="1:33" ht="12" hidden="1" customHeight="1">
      <c r="A46" s="7"/>
      <c r="B46" s="42" t="s">
        <v>74</v>
      </c>
      <c r="C46" s="43">
        <v>62</v>
      </c>
      <c r="D46" s="13">
        <v>2686</v>
      </c>
      <c r="E46" s="15">
        <f t="shared" si="6"/>
        <v>104.75819032761311</v>
      </c>
      <c r="F46" s="15">
        <f t="shared" si="7"/>
        <v>29.497034922029432</v>
      </c>
      <c r="G46" s="13">
        <v>3118</v>
      </c>
      <c r="H46" s="13">
        <v>1423</v>
      </c>
      <c r="I46" s="13">
        <v>4541</v>
      </c>
      <c r="J46" s="15">
        <f t="shared" si="8"/>
        <v>98.653052357158373</v>
      </c>
      <c r="K46" s="15">
        <f t="shared" si="1"/>
        <v>49.868218756863605</v>
      </c>
      <c r="L46" s="13">
        <v>625</v>
      </c>
      <c r="M46" s="15">
        <f t="shared" si="9"/>
        <v>104.16666666666667</v>
      </c>
      <c r="N46" s="15">
        <f t="shared" si="2"/>
        <v>6.8636064133538328</v>
      </c>
      <c r="O46" s="13">
        <f t="shared" si="12"/>
        <v>1254</v>
      </c>
      <c r="P46" s="15">
        <f t="shared" si="13"/>
        <v>108.85416666666667</v>
      </c>
      <c r="Q46" s="15">
        <f t="shared" si="4"/>
        <v>13.771139907753129</v>
      </c>
      <c r="R46" s="13">
        <v>9106</v>
      </c>
      <c r="S46" s="15">
        <f t="shared" si="14"/>
        <v>102.09664760623389</v>
      </c>
      <c r="T46" s="15">
        <v>100</v>
      </c>
      <c r="U46" s="17">
        <v>959</v>
      </c>
      <c r="V46" s="17">
        <f t="shared" si="15"/>
        <v>385</v>
      </c>
      <c r="W46" s="17">
        <v>1344</v>
      </c>
      <c r="X46" s="15">
        <f t="shared" si="16"/>
        <v>143.43649946638206</v>
      </c>
      <c r="Y46" s="16">
        <v>7762</v>
      </c>
      <c r="Z46" s="15">
        <f t="shared" si="10"/>
        <v>97.243798546730147</v>
      </c>
      <c r="AA46" s="16">
        <v>236</v>
      </c>
      <c r="AB46" s="15">
        <f t="shared" si="17"/>
        <v>107.27272727272728</v>
      </c>
      <c r="AC46" s="16">
        <v>433</v>
      </c>
      <c r="AD46" s="15">
        <f t="shared" si="18"/>
        <v>108.52130325814538</v>
      </c>
      <c r="AE46" s="16">
        <v>8431</v>
      </c>
      <c r="AF46" s="18">
        <f t="shared" si="11"/>
        <v>98.023485641204516</v>
      </c>
      <c r="AG46" s="7"/>
    </row>
    <row r="47" spans="1:33" ht="12" hidden="1" customHeight="1">
      <c r="A47" s="7"/>
      <c r="B47" s="42" t="s">
        <v>75</v>
      </c>
      <c r="C47" s="43">
        <v>63</v>
      </c>
      <c r="D47" s="13">
        <v>2622</v>
      </c>
      <c r="E47" s="15">
        <f t="shared" si="6"/>
        <v>97.61727475800447</v>
      </c>
      <c r="F47" s="15">
        <f t="shared" si="7"/>
        <v>29.754879709487064</v>
      </c>
      <c r="G47" s="13">
        <v>2987</v>
      </c>
      <c r="H47" s="13">
        <v>1344</v>
      </c>
      <c r="I47" s="13">
        <v>4331</v>
      </c>
      <c r="J47" s="15">
        <f t="shared" si="8"/>
        <v>95.37546795859943</v>
      </c>
      <c r="K47" s="15">
        <f t="shared" si="1"/>
        <v>49.148887880163414</v>
      </c>
      <c r="L47" s="13">
        <v>605</v>
      </c>
      <c r="M47" s="15">
        <f t="shared" si="9"/>
        <v>96.8</v>
      </c>
      <c r="N47" s="15">
        <f t="shared" si="2"/>
        <v>6.8656377666817985</v>
      </c>
      <c r="O47" s="13">
        <f t="shared" si="12"/>
        <v>1254</v>
      </c>
      <c r="P47" s="15">
        <f t="shared" si="13"/>
        <v>100</v>
      </c>
      <c r="Q47" s="15">
        <f t="shared" si="4"/>
        <v>14.230594643667727</v>
      </c>
      <c r="R47" s="13">
        <v>8812</v>
      </c>
      <c r="S47" s="15">
        <f t="shared" si="14"/>
        <v>96.771359543158354</v>
      </c>
      <c r="T47" s="15">
        <v>100</v>
      </c>
      <c r="U47" s="17">
        <v>1183</v>
      </c>
      <c r="V47" s="17">
        <f t="shared" si="15"/>
        <v>376</v>
      </c>
      <c r="W47" s="17">
        <v>1559</v>
      </c>
      <c r="X47" s="15">
        <f t="shared" si="16"/>
        <v>115.99702380952381</v>
      </c>
      <c r="Y47" s="16">
        <v>7253</v>
      </c>
      <c r="Z47" s="15">
        <f t="shared" si="10"/>
        <v>93.44241174954908</v>
      </c>
      <c r="AA47" s="16">
        <v>226</v>
      </c>
      <c r="AB47" s="15">
        <f t="shared" si="17"/>
        <v>95.762711864406782</v>
      </c>
      <c r="AC47" s="16">
        <v>421</v>
      </c>
      <c r="AD47" s="15">
        <f t="shared" si="18"/>
        <v>97.228637413394921</v>
      </c>
      <c r="AE47" s="16">
        <v>7900</v>
      </c>
      <c r="AF47" s="18">
        <f t="shared" si="11"/>
        <v>93.701814731348605</v>
      </c>
      <c r="AG47" s="7"/>
    </row>
    <row r="48" spans="1:33" ht="12" hidden="1" customHeight="1">
      <c r="A48" s="7"/>
      <c r="B48" s="42" t="s">
        <v>76</v>
      </c>
      <c r="C48" s="48" t="s">
        <v>77</v>
      </c>
      <c r="D48" s="13">
        <v>2560</v>
      </c>
      <c r="E48" s="15">
        <f t="shared" si="6"/>
        <v>97.635392829900837</v>
      </c>
      <c r="F48" s="15">
        <f t="shared" si="7"/>
        <v>29.499884766075134</v>
      </c>
      <c r="G48" s="13">
        <v>3142</v>
      </c>
      <c r="H48" s="13">
        <v>1197</v>
      </c>
      <c r="I48" s="13">
        <v>4339</v>
      </c>
      <c r="J48" s="15">
        <f t="shared" si="8"/>
        <v>100.18471484645579</v>
      </c>
      <c r="K48" s="15">
        <f t="shared" si="1"/>
        <v>50</v>
      </c>
      <c r="L48" s="13">
        <v>592</v>
      </c>
      <c r="M48" s="15">
        <f t="shared" si="9"/>
        <v>97.851239669421489</v>
      </c>
      <c r="N48" s="15">
        <f t="shared" si="2"/>
        <v>6.8218483521548743</v>
      </c>
      <c r="O48" s="13">
        <f t="shared" si="12"/>
        <v>1187</v>
      </c>
      <c r="P48" s="15">
        <f t="shared" si="13"/>
        <v>94.657097288676241</v>
      </c>
      <c r="Q48" s="15">
        <f t="shared" si="4"/>
        <v>13.678266881769993</v>
      </c>
      <c r="R48" s="13">
        <v>8678</v>
      </c>
      <c r="S48" s="15">
        <f t="shared" si="14"/>
        <v>98.479346345891955</v>
      </c>
      <c r="T48" s="15">
        <v>100</v>
      </c>
      <c r="U48" s="17">
        <v>1276</v>
      </c>
      <c r="V48" s="17">
        <f t="shared" si="15"/>
        <v>350</v>
      </c>
      <c r="W48" s="17">
        <v>1626</v>
      </c>
      <c r="X48" s="15">
        <f t="shared" si="16"/>
        <v>104.29762668377165</v>
      </c>
      <c r="Y48" s="16">
        <v>7052</v>
      </c>
      <c r="Z48" s="15">
        <f t="shared" si="10"/>
        <v>97.228732938094581</v>
      </c>
      <c r="AA48" s="16">
        <v>212</v>
      </c>
      <c r="AB48" s="15">
        <f t="shared" si="17"/>
        <v>93.805309734513273</v>
      </c>
      <c r="AC48" s="16">
        <v>401</v>
      </c>
      <c r="AD48" s="15">
        <f t="shared" si="18"/>
        <v>95.249406175771966</v>
      </c>
      <c r="AE48" s="16">
        <v>7665</v>
      </c>
      <c r="AF48" s="18">
        <f t="shared" si="11"/>
        <v>97.025316455696199</v>
      </c>
      <c r="AG48" s="7"/>
    </row>
    <row r="49" spans="1:34" ht="12" hidden="1" customHeight="1">
      <c r="A49" s="7"/>
      <c r="B49" s="46" t="s">
        <v>78</v>
      </c>
      <c r="C49" s="49" t="s">
        <v>79</v>
      </c>
      <c r="D49" s="14">
        <v>2493</v>
      </c>
      <c r="E49" s="21">
        <f t="shared" si="6"/>
        <v>97.3828125</v>
      </c>
      <c r="F49" s="21">
        <f t="shared" si="7"/>
        <v>28.635423845623709</v>
      </c>
      <c r="G49" s="14">
        <v>3277</v>
      </c>
      <c r="H49" s="14">
        <v>1198</v>
      </c>
      <c r="I49" s="14">
        <v>4475</v>
      </c>
      <c r="J49" s="21">
        <f t="shared" si="8"/>
        <v>103.13436275639549</v>
      </c>
      <c r="K49" s="21">
        <f t="shared" si="1"/>
        <v>51.40133241442684</v>
      </c>
      <c r="L49" s="14">
        <v>584</v>
      </c>
      <c r="M49" s="21">
        <f t="shared" si="9"/>
        <v>98.648648648648646</v>
      </c>
      <c r="N49" s="21">
        <f t="shared" si="2"/>
        <v>6.708017459223524</v>
      </c>
      <c r="O49" s="14">
        <f t="shared" si="12"/>
        <v>1154</v>
      </c>
      <c r="P49" s="21">
        <f t="shared" si="13"/>
        <v>97.219882055602355</v>
      </c>
      <c r="Q49" s="21">
        <f t="shared" si="4"/>
        <v>13.255226280725937</v>
      </c>
      <c r="R49" s="14">
        <v>8706</v>
      </c>
      <c r="S49" s="21">
        <f t="shared" si="14"/>
        <v>100.32265498962896</v>
      </c>
      <c r="T49" s="21">
        <v>100</v>
      </c>
      <c r="U49" s="23">
        <v>1288</v>
      </c>
      <c r="V49" s="23">
        <f t="shared" si="15"/>
        <v>346</v>
      </c>
      <c r="W49" s="23">
        <v>1634</v>
      </c>
      <c r="X49" s="21">
        <f t="shared" si="16"/>
        <v>100.4920049200492</v>
      </c>
      <c r="Y49" s="22">
        <v>7072</v>
      </c>
      <c r="Z49" s="21">
        <f t="shared" si="10"/>
        <v>100.28360748723766</v>
      </c>
      <c r="AA49" s="22">
        <v>203</v>
      </c>
      <c r="AB49" s="21">
        <f t="shared" si="17"/>
        <v>95.754716981132077</v>
      </c>
      <c r="AC49" s="22">
        <v>398</v>
      </c>
      <c r="AD49" s="21">
        <f t="shared" si="18"/>
        <v>99.251870324189525</v>
      </c>
      <c r="AE49" s="22">
        <v>7673</v>
      </c>
      <c r="AF49" s="24">
        <f t="shared" si="11"/>
        <v>100.10437051532941</v>
      </c>
      <c r="AG49" s="7"/>
    </row>
    <row r="50" spans="1:34" ht="12" hidden="1" customHeight="1">
      <c r="A50" s="7"/>
      <c r="B50" s="42" t="s">
        <v>80</v>
      </c>
      <c r="C50" s="48" t="s">
        <v>81</v>
      </c>
      <c r="D50" s="13">
        <v>2592</v>
      </c>
      <c r="E50" s="25">
        <f t="shared" si="6"/>
        <v>103.97111913357399</v>
      </c>
      <c r="F50" s="25">
        <f t="shared" si="7"/>
        <v>29.24847664184157</v>
      </c>
      <c r="G50" s="20">
        <v>3322</v>
      </c>
      <c r="H50" s="20">
        <v>1110</v>
      </c>
      <c r="I50" s="20">
        <v>4432</v>
      </c>
      <c r="J50" s="25">
        <f t="shared" si="8"/>
        <v>99.039106145251395</v>
      </c>
      <c r="K50" s="25">
        <f t="shared" si="1"/>
        <v>50.01128413450688</v>
      </c>
      <c r="L50" s="20">
        <v>652</v>
      </c>
      <c r="M50" s="25">
        <f t="shared" si="9"/>
        <v>111.64383561643835</v>
      </c>
      <c r="N50" s="25">
        <f t="shared" si="2"/>
        <v>7.3572556984879256</v>
      </c>
      <c r="O50" s="20">
        <f t="shared" si="12"/>
        <v>1186</v>
      </c>
      <c r="P50" s="25">
        <f t="shared" si="13"/>
        <v>102.77296360485269</v>
      </c>
      <c r="Q50" s="25">
        <f t="shared" si="4"/>
        <v>13.382983525163619</v>
      </c>
      <c r="R50" s="20">
        <v>8862</v>
      </c>
      <c r="S50" s="25">
        <f t="shared" si="14"/>
        <v>101.79186767746383</v>
      </c>
      <c r="T50" s="25">
        <v>100</v>
      </c>
      <c r="U50" s="26">
        <v>684</v>
      </c>
      <c r="V50" s="17">
        <f t="shared" si="15"/>
        <v>325</v>
      </c>
      <c r="W50" s="17">
        <v>1009</v>
      </c>
      <c r="X50" s="15">
        <f t="shared" si="16"/>
        <v>61.750305997552026</v>
      </c>
      <c r="Y50" s="13">
        <v>7853</v>
      </c>
      <c r="Z50" s="15">
        <f t="shared" si="10"/>
        <v>111.04355203619909</v>
      </c>
      <c r="AA50" s="13">
        <v>187</v>
      </c>
      <c r="AB50" s="15">
        <f t="shared" si="17"/>
        <v>92.118226600985224</v>
      </c>
      <c r="AC50" s="16">
        <v>378</v>
      </c>
      <c r="AD50" s="15">
        <f t="shared" si="18"/>
        <v>94.9748743718593</v>
      </c>
      <c r="AE50" s="13">
        <v>8418</v>
      </c>
      <c r="AF50" s="27">
        <f t="shared" si="11"/>
        <v>109.70937052000522</v>
      </c>
      <c r="AG50" s="7"/>
    </row>
    <row r="51" spans="1:34" ht="12" hidden="1" customHeight="1">
      <c r="A51" s="7"/>
      <c r="B51" s="42" t="s">
        <v>82</v>
      </c>
      <c r="C51" s="48" t="s">
        <v>83</v>
      </c>
      <c r="D51" s="13">
        <v>2793</v>
      </c>
      <c r="E51" s="15">
        <f t="shared" si="6"/>
        <v>107.75462962962963</v>
      </c>
      <c r="F51" s="15">
        <f t="shared" si="7"/>
        <v>30.926807662495847</v>
      </c>
      <c r="G51" s="13">
        <v>3230</v>
      </c>
      <c r="H51" s="13">
        <v>875</v>
      </c>
      <c r="I51" s="13">
        <v>4105</v>
      </c>
      <c r="J51" s="15">
        <f t="shared" si="8"/>
        <v>92.621841155234648</v>
      </c>
      <c r="K51" s="15">
        <f t="shared" si="1"/>
        <v>45.454545454545453</v>
      </c>
      <c r="L51" s="13">
        <v>926</v>
      </c>
      <c r="M51" s="15">
        <f t="shared" si="9"/>
        <v>142.02453987730061</v>
      </c>
      <c r="N51" s="15">
        <f t="shared" si="2"/>
        <v>10.253571033108184</v>
      </c>
      <c r="O51" s="13">
        <f t="shared" si="12"/>
        <v>1207</v>
      </c>
      <c r="P51" s="15">
        <f t="shared" si="13"/>
        <v>101.77065767284992</v>
      </c>
      <c r="Q51" s="15">
        <f t="shared" si="4"/>
        <v>13.365075849850516</v>
      </c>
      <c r="R51" s="13">
        <v>9031</v>
      </c>
      <c r="S51" s="15">
        <f t="shared" si="14"/>
        <v>101.90701873166329</v>
      </c>
      <c r="T51" s="15">
        <v>100</v>
      </c>
      <c r="U51" s="17">
        <v>411</v>
      </c>
      <c r="V51" s="17">
        <f t="shared" si="15"/>
        <v>303</v>
      </c>
      <c r="W51" s="17">
        <v>714</v>
      </c>
      <c r="X51" s="15">
        <f t="shared" si="16"/>
        <v>70.763131813676907</v>
      </c>
      <c r="Y51" s="13">
        <v>8317</v>
      </c>
      <c r="Z51" s="15">
        <f t="shared" si="10"/>
        <v>105.90856997325864</v>
      </c>
      <c r="AA51" s="13">
        <v>157</v>
      </c>
      <c r="AB51" s="15">
        <f t="shared" si="17"/>
        <v>83.957219251336895</v>
      </c>
      <c r="AC51" s="13">
        <v>360</v>
      </c>
      <c r="AD51" s="15">
        <f t="shared" si="18"/>
        <v>95.238095238095227</v>
      </c>
      <c r="AE51" s="13">
        <v>8834</v>
      </c>
      <c r="AF51" s="18">
        <f t="shared" si="11"/>
        <v>104.94179139938227</v>
      </c>
      <c r="AG51" s="7"/>
    </row>
    <row r="52" spans="1:34" ht="12" hidden="1" customHeight="1">
      <c r="A52" s="7"/>
      <c r="B52" s="42" t="s">
        <v>84</v>
      </c>
      <c r="C52" s="48" t="s">
        <v>85</v>
      </c>
      <c r="D52" s="13">
        <v>2651</v>
      </c>
      <c r="E52" s="15">
        <f t="shared" si="6"/>
        <v>94.915861081274613</v>
      </c>
      <c r="F52" s="15">
        <f t="shared" si="7"/>
        <v>30.097638510445051</v>
      </c>
      <c r="G52" s="13">
        <v>3101</v>
      </c>
      <c r="H52" s="13">
        <v>821</v>
      </c>
      <c r="I52" s="13">
        <v>3922</v>
      </c>
      <c r="J52" s="15">
        <f t="shared" si="8"/>
        <v>95.542021924482327</v>
      </c>
      <c r="K52" s="15">
        <f t="shared" si="1"/>
        <v>44.527702089009992</v>
      </c>
      <c r="L52" s="13">
        <v>1041</v>
      </c>
      <c r="M52" s="15">
        <f t="shared" si="9"/>
        <v>112.41900647948164</v>
      </c>
      <c r="N52" s="15">
        <f t="shared" si="2"/>
        <v>11.818801089918257</v>
      </c>
      <c r="O52" s="13">
        <f t="shared" si="12"/>
        <v>1194</v>
      </c>
      <c r="P52" s="15">
        <f t="shared" si="13"/>
        <v>98.92294946147473</v>
      </c>
      <c r="Q52" s="15">
        <f t="shared" si="4"/>
        <v>13.555858310626704</v>
      </c>
      <c r="R52" s="13">
        <v>8808</v>
      </c>
      <c r="S52" s="15">
        <f t="shared" si="14"/>
        <v>97.530727494186692</v>
      </c>
      <c r="T52" s="15">
        <v>100</v>
      </c>
      <c r="U52" s="17">
        <v>317</v>
      </c>
      <c r="V52" s="17">
        <f t="shared" si="15"/>
        <v>297</v>
      </c>
      <c r="W52" s="17">
        <v>614</v>
      </c>
      <c r="X52" s="15">
        <f t="shared" si="16"/>
        <v>85.994397759103649</v>
      </c>
      <c r="Y52" s="13">
        <v>8194</v>
      </c>
      <c r="Z52" s="15">
        <f t="shared" si="10"/>
        <v>98.521101358662975</v>
      </c>
      <c r="AA52" s="13">
        <v>156</v>
      </c>
      <c r="AB52" s="15">
        <f t="shared" si="17"/>
        <v>99.363057324840767</v>
      </c>
      <c r="AC52" s="13">
        <v>350</v>
      </c>
      <c r="AD52" s="15">
        <f t="shared" si="18"/>
        <v>97.222222222222214</v>
      </c>
      <c r="AE52" s="13">
        <v>8700</v>
      </c>
      <c r="AF52" s="18">
        <f t="shared" si="11"/>
        <v>98.483133348426534</v>
      </c>
      <c r="AG52" s="7"/>
    </row>
    <row r="53" spans="1:34" ht="12" hidden="1" customHeight="1">
      <c r="A53" s="7"/>
      <c r="B53" s="42" t="s">
        <v>86</v>
      </c>
      <c r="C53" s="48" t="s">
        <v>87</v>
      </c>
      <c r="D53" s="13">
        <v>2620</v>
      </c>
      <c r="E53" s="15">
        <f t="shared" si="6"/>
        <v>98.830629950961907</v>
      </c>
      <c r="F53" s="15">
        <f t="shared" si="7"/>
        <v>29.898436608467421</v>
      </c>
      <c r="G53" s="13">
        <v>3080</v>
      </c>
      <c r="H53" s="13">
        <v>730</v>
      </c>
      <c r="I53" s="13">
        <v>3810</v>
      </c>
      <c r="J53" s="15">
        <f t="shared" si="8"/>
        <v>97.144314125446201</v>
      </c>
      <c r="K53" s="15">
        <f t="shared" si="1"/>
        <v>43.478260869565219</v>
      </c>
      <c r="L53" s="13">
        <v>1124</v>
      </c>
      <c r="M53" s="15">
        <f t="shared" si="9"/>
        <v>107.9731027857829</v>
      </c>
      <c r="N53" s="15">
        <f t="shared" si="2"/>
        <v>12.826657537373046</v>
      </c>
      <c r="O53" s="13">
        <f t="shared" si="12"/>
        <v>1209</v>
      </c>
      <c r="P53" s="15">
        <f t="shared" si="13"/>
        <v>101.25628140703517</v>
      </c>
      <c r="Q53" s="15">
        <f t="shared" si="4"/>
        <v>13.796644984594316</v>
      </c>
      <c r="R53" s="13">
        <v>8763</v>
      </c>
      <c r="S53" s="15">
        <f t="shared" si="14"/>
        <v>99.489100817438697</v>
      </c>
      <c r="T53" s="15">
        <v>100</v>
      </c>
      <c r="U53" s="17">
        <v>329</v>
      </c>
      <c r="V53" s="17">
        <f t="shared" si="15"/>
        <v>281</v>
      </c>
      <c r="W53" s="17">
        <v>610</v>
      </c>
      <c r="X53" s="15">
        <f t="shared" si="16"/>
        <v>99.348534201954394</v>
      </c>
      <c r="Y53" s="13">
        <v>8153</v>
      </c>
      <c r="Z53" s="15">
        <f t="shared" si="10"/>
        <v>99.499633878447639</v>
      </c>
      <c r="AA53" s="13">
        <v>142</v>
      </c>
      <c r="AB53" s="15">
        <f t="shared" si="17"/>
        <v>91.025641025641022</v>
      </c>
      <c r="AC53" s="13">
        <v>325</v>
      </c>
      <c r="AD53" s="15">
        <f t="shared" si="18"/>
        <v>92.857142857142861</v>
      </c>
      <c r="AE53" s="13">
        <v>8620</v>
      </c>
      <c r="AF53" s="18">
        <f t="shared" si="11"/>
        <v>99.080459770114942</v>
      </c>
      <c r="AG53" s="7"/>
    </row>
    <row r="54" spans="1:34" ht="12" hidden="1" customHeight="1">
      <c r="A54" s="7"/>
      <c r="B54" s="42" t="s">
        <v>22</v>
      </c>
      <c r="C54" s="48" t="s">
        <v>88</v>
      </c>
      <c r="D54" s="13">
        <v>2731</v>
      </c>
      <c r="E54" s="21">
        <f t="shared" si="6"/>
        <v>104.23664122137404</v>
      </c>
      <c r="F54" s="21">
        <f t="shared" si="7"/>
        <v>32.741877472725093</v>
      </c>
      <c r="G54" s="14">
        <v>2842</v>
      </c>
      <c r="H54" s="14">
        <v>500</v>
      </c>
      <c r="I54" s="14">
        <v>3342</v>
      </c>
      <c r="J54" s="21">
        <f t="shared" si="8"/>
        <v>87.71653543307086</v>
      </c>
      <c r="K54" s="21">
        <f t="shared" si="1"/>
        <v>40.067138232825798</v>
      </c>
      <c r="L54" s="14">
        <v>1010</v>
      </c>
      <c r="M54" s="21">
        <f t="shared" si="9"/>
        <v>89.857651245551608</v>
      </c>
      <c r="N54" s="21">
        <f t="shared" si="2"/>
        <v>12.108859848938975</v>
      </c>
      <c r="O54" s="14">
        <f t="shared" si="12"/>
        <v>1258</v>
      </c>
      <c r="P54" s="21">
        <f t="shared" si="13"/>
        <v>104.05293631100083</v>
      </c>
      <c r="Q54" s="21">
        <f t="shared" si="4"/>
        <v>15.08212444551013</v>
      </c>
      <c r="R54" s="14">
        <v>8341</v>
      </c>
      <c r="S54" s="21">
        <f t="shared" si="14"/>
        <v>95.184297614972053</v>
      </c>
      <c r="T54" s="21">
        <v>100</v>
      </c>
      <c r="U54" s="23">
        <v>416</v>
      </c>
      <c r="V54" s="17">
        <f t="shared" si="15"/>
        <v>235</v>
      </c>
      <c r="W54" s="17">
        <v>651</v>
      </c>
      <c r="X54" s="15">
        <f t="shared" si="16"/>
        <v>106.72131147540983</v>
      </c>
      <c r="Y54" s="13">
        <v>7690</v>
      </c>
      <c r="Z54" s="15">
        <f t="shared" si="10"/>
        <v>94.321108794308842</v>
      </c>
      <c r="AA54" s="13">
        <v>136</v>
      </c>
      <c r="AB54" s="15">
        <f t="shared" si="17"/>
        <v>95.774647887323937</v>
      </c>
      <c r="AC54" s="13">
        <v>282</v>
      </c>
      <c r="AD54" s="15">
        <f t="shared" si="18"/>
        <v>86.769230769230759</v>
      </c>
      <c r="AE54" s="13">
        <v>8108</v>
      </c>
      <c r="AF54" s="24">
        <f t="shared" si="11"/>
        <v>94.060324825986072</v>
      </c>
      <c r="AG54" s="7"/>
    </row>
    <row r="55" spans="1:34" ht="12" hidden="1" customHeight="1">
      <c r="A55" s="7"/>
      <c r="B55" s="44" t="s">
        <v>24</v>
      </c>
      <c r="C55" s="50" t="s">
        <v>89</v>
      </c>
      <c r="D55" s="19">
        <v>2649</v>
      </c>
      <c r="E55" s="25">
        <f t="shared" si="6"/>
        <v>96.997436836323686</v>
      </c>
      <c r="F55" s="25">
        <f t="shared" si="7"/>
        <v>32.163671685284115</v>
      </c>
      <c r="G55" s="19">
        <v>2969</v>
      </c>
      <c r="H55" s="19">
        <v>449</v>
      </c>
      <c r="I55" s="19">
        <v>3418</v>
      </c>
      <c r="J55" s="25">
        <f t="shared" si="8"/>
        <v>102.27408737283064</v>
      </c>
      <c r="K55" s="25">
        <f t="shared" si="1"/>
        <v>41.500728508984949</v>
      </c>
      <c r="L55" s="19">
        <v>939</v>
      </c>
      <c r="M55" s="25">
        <f t="shared" si="9"/>
        <v>92.970297029702976</v>
      </c>
      <c r="N55" s="25">
        <f t="shared" si="2"/>
        <v>11.401165614375911</v>
      </c>
      <c r="O55" s="19">
        <f t="shared" ref="O55:O76" si="19">R55-D55-I55-L55</f>
        <v>1230</v>
      </c>
      <c r="P55" s="25">
        <f t="shared" si="13"/>
        <v>97.774244833068352</v>
      </c>
      <c r="Q55" s="25">
        <f t="shared" si="4"/>
        <v>14.934434191355026</v>
      </c>
      <c r="R55" s="19">
        <v>8236</v>
      </c>
      <c r="S55" s="25">
        <f t="shared" si="14"/>
        <v>98.741158134516255</v>
      </c>
      <c r="T55" s="25">
        <v>100</v>
      </c>
      <c r="U55" s="26">
        <v>424</v>
      </c>
      <c r="V55" s="26">
        <f t="shared" si="15"/>
        <v>208</v>
      </c>
      <c r="W55" s="26">
        <v>632</v>
      </c>
      <c r="X55" s="25">
        <f t="shared" si="16"/>
        <v>97.081413210445461</v>
      </c>
      <c r="Y55" s="19">
        <v>7604</v>
      </c>
      <c r="Z55" s="25">
        <f t="shared" si="10"/>
        <v>98.88166449934981</v>
      </c>
      <c r="AA55" s="19">
        <v>130</v>
      </c>
      <c r="AB55" s="25">
        <f t="shared" si="17"/>
        <v>95.588235294117652</v>
      </c>
      <c r="AC55" s="19">
        <v>273</v>
      </c>
      <c r="AD55" s="25">
        <f t="shared" si="18"/>
        <v>96.808510638297875</v>
      </c>
      <c r="AE55" s="19">
        <v>8007</v>
      </c>
      <c r="AF55" s="27">
        <f t="shared" si="11"/>
        <v>98.754316724222988</v>
      </c>
      <c r="AG55" s="7"/>
    </row>
    <row r="56" spans="1:34" ht="12" hidden="1" customHeight="1">
      <c r="A56" s="7"/>
      <c r="B56" s="42" t="s">
        <v>26</v>
      </c>
      <c r="C56" s="48" t="s">
        <v>90</v>
      </c>
      <c r="D56" s="16">
        <v>2646</v>
      </c>
      <c r="E56" s="15">
        <f t="shared" si="6"/>
        <v>99.886749716874291</v>
      </c>
      <c r="F56" s="15">
        <f t="shared" si="7"/>
        <v>31.894889103182255</v>
      </c>
      <c r="G56" s="16">
        <v>3154</v>
      </c>
      <c r="H56" s="16">
        <v>421</v>
      </c>
      <c r="I56" s="16">
        <v>3575</v>
      </c>
      <c r="J56" s="15">
        <f t="shared" si="8"/>
        <v>104.59332943241661</v>
      </c>
      <c r="K56" s="15">
        <f t="shared" si="1"/>
        <v>43.093056894889102</v>
      </c>
      <c r="L56" s="16">
        <v>853</v>
      </c>
      <c r="M56" s="15">
        <f t="shared" si="9"/>
        <v>90.841320553780619</v>
      </c>
      <c r="N56" s="15">
        <f t="shared" si="2"/>
        <v>10.282063645130183</v>
      </c>
      <c r="O56" s="16">
        <f t="shared" si="19"/>
        <v>1222</v>
      </c>
      <c r="P56" s="15">
        <f t="shared" si="13"/>
        <v>99.349593495934968</v>
      </c>
      <c r="Q56" s="15">
        <f t="shared" si="4"/>
        <v>14.729990356798456</v>
      </c>
      <c r="R56" s="16">
        <v>8296</v>
      </c>
      <c r="S56" s="15">
        <f t="shared" si="14"/>
        <v>100.72850898494414</v>
      </c>
      <c r="T56" s="15">
        <v>100</v>
      </c>
      <c r="U56" s="17">
        <v>449</v>
      </c>
      <c r="V56" s="17">
        <f t="shared" si="15"/>
        <v>185</v>
      </c>
      <c r="W56" s="17">
        <v>634</v>
      </c>
      <c r="X56" s="15">
        <f t="shared" si="16"/>
        <v>100.31645569620254</v>
      </c>
      <c r="Y56" s="16">
        <v>7662</v>
      </c>
      <c r="Z56" s="15">
        <f t="shared" si="10"/>
        <v>100.76275644397685</v>
      </c>
      <c r="AA56" s="16">
        <v>116</v>
      </c>
      <c r="AB56" s="15">
        <f t="shared" si="17"/>
        <v>89.230769230769241</v>
      </c>
      <c r="AC56" s="16">
        <v>257</v>
      </c>
      <c r="AD56" s="15">
        <f t="shared" si="18"/>
        <v>94.139194139194132</v>
      </c>
      <c r="AE56" s="16">
        <v>8035</v>
      </c>
      <c r="AF56" s="18">
        <f t="shared" si="11"/>
        <v>100.34969401773448</v>
      </c>
      <c r="AG56" s="7"/>
    </row>
    <row r="57" spans="1:34" ht="12" hidden="1" customHeight="1">
      <c r="A57" s="7"/>
      <c r="B57" s="42" t="s">
        <v>28</v>
      </c>
      <c r="C57" s="48" t="s">
        <v>91</v>
      </c>
      <c r="D57" s="16">
        <v>2782</v>
      </c>
      <c r="E57" s="15">
        <f t="shared" si="6"/>
        <v>105.13983371126227</v>
      </c>
      <c r="F57" s="15">
        <f t="shared" si="7"/>
        <v>32.46965452847806</v>
      </c>
      <c r="G57" s="16">
        <v>3245</v>
      </c>
      <c r="H57" s="16">
        <v>381</v>
      </c>
      <c r="I57" s="16">
        <v>3626</v>
      </c>
      <c r="J57" s="15">
        <f t="shared" si="8"/>
        <v>101.42657342657341</v>
      </c>
      <c r="K57" s="15">
        <f t="shared" si="1"/>
        <v>42.320261437908499</v>
      </c>
      <c r="L57" s="16">
        <v>907</v>
      </c>
      <c r="M57" s="15">
        <f t="shared" si="9"/>
        <v>106.3305978898007</v>
      </c>
      <c r="N57" s="15">
        <f t="shared" si="2"/>
        <v>10.585901027077497</v>
      </c>
      <c r="O57" s="16">
        <f t="shared" si="19"/>
        <v>1253</v>
      </c>
      <c r="P57" s="15">
        <f t="shared" si="13"/>
        <v>102.5368248772504</v>
      </c>
      <c r="Q57" s="15">
        <f t="shared" si="4"/>
        <v>14.624183006535949</v>
      </c>
      <c r="R57" s="16">
        <v>8568</v>
      </c>
      <c r="S57" s="15">
        <f t="shared" si="14"/>
        <v>103.27868852459017</v>
      </c>
      <c r="T57" s="15">
        <v>100</v>
      </c>
      <c r="U57" s="17">
        <v>389</v>
      </c>
      <c r="V57" s="17">
        <f t="shared" si="15"/>
        <v>198</v>
      </c>
      <c r="W57" s="17">
        <v>587</v>
      </c>
      <c r="X57" s="15">
        <f t="shared" si="16"/>
        <v>92.586750788643542</v>
      </c>
      <c r="Y57" s="16">
        <v>7981</v>
      </c>
      <c r="Z57" s="15">
        <f t="shared" si="10"/>
        <v>104.16340381101541</v>
      </c>
      <c r="AA57" s="16">
        <v>109</v>
      </c>
      <c r="AB57" s="15">
        <f t="shared" si="17"/>
        <v>93.965517241379317</v>
      </c>
      <c r="AC57" s="16">
        <v>255</v>
      </c>
      <c r="AD57" s="15">
        <f t="shared" si="18"/>
        <v>99.221789883268485</v>
      </c>
      <c r="AE57" s="16">
        <v>8345</v>
      </c>
      <c r="AF57" s="18">
        <f t="shared" si="11"/>
        <v>103.85812072184196</v>
      </c>
      <c r="AG57" s="7"/>
    </row>
    <row r="58" spans="1:34" ht="12" hidden="1" customHeight="1">
      <c r="A58" s="7"/>
      <c r="B58" s="42" t="s">
        <v>30</v>
      </c>
      <c r="C58" s="48" t="s">
        <v>92</v>
      </c>
      <c r="D58" s="16">
        <v>2721</v>
      </c>
      <c r="E58" s="15">
        <f t="shared" si="6"/>
        <v>97.807332854061826</v>
      </c>
      <c r="F58" s="15">
        <f t="shared" si="7"/>
        <v>32.369735902926486</v>
      </c>
      <c r="G58" s="16">
        <v>3065</v>
      </c>
      <c r="H58" s="16">
        <v>389</v>
      </c>
      <c r="I58" s="16">
        <v>3454</v>
      </c>
      <c r="J58" s="15">
        <f t="shared" si="8"/>
        <v>95.256480970766688</v>
      </c>
      <c r="K58" s="15">
        <f t="shared" si="1"/>
        <v>41.089697834879843</v>
      </c>
      <c r="L58" s="16">
        <v>928</v>
      </c>
      <c r="M58" s="15">
        <f t="shared" si="9"/>
        <v>102.31532524807056</v>
      </c>
      <c r="N58" s="15">
        <f t="shared" si="2"/>
        <v>11.039733523673565</v>
      </c>
      <c r="O58" s="16">
        <f t="shared" si="19"/>
        <v>1303</v>
      </c>
      <c r="P58" s="15">
        <f t="shared" si="13"/>
        <v>103.99042298483639</v>
      </c>
      <c r="Q58" s="15">
        <f t="shared" si="4"/>
        <v>15.500832738520105</v>
      </c>
      <c r="R58" s="16">
        <v>8406</v>
      </c>
      <c r="S58" s="15">
        <f t="shared" si="14"/>
        <v>98.109243697478988</v>
      </c>
      <c r="T58" s="15">
        <v>100</v>
      </c>
      <c r="U58" s="17">
        <v>319</v>
      </c>
      <c r="V58" s="17">
        <f t="shared" si="15"/>
        <v>203</v>
      </c>
      <c r="W58" s="17">
        <v>522</v>
      </c>
      <c r="X58" s="15">
        <f t="shared" si="16"/>
        <v>88.926746166950593</v>
      </c>
      <c r="Y58" s="16">
        <v>7884</v>
      </c>
      <c r="Z58" s="15">
        <f t="shared" si="10"/>
        <v>98.784613456960273</v>
      </c>
      <c r="AA58" s="16">
        <v>114</v>
      </c>
      <c r="AB58" s="15">
        <f t="shared" si="17"/>
        <v>104.58715596330275</v>
      </c>
      <c r="AC58" s="16">
        <v>263</v>
      </c>
      <c r="AD58" s="15">
        <f t="shared" si="18"/>
        <v>103.1372549019608</v>
      </c>
      <c r="AE58" s="16">
        <v>8261</v>
      </c>
      <c r="AF58" s="18">
        <f t="shared" si="11"/>
        <v>98.993409227082083</v>
      </c>
      <c r="AG58" s="7"/>
    </row>
    <row r="59" spans="1:34" ht="12" hidden="1" customHeight="1">
      <c r="A59" s="7"/>
      <c r="B59" s="46" t="s">
        <v>32</v>
      </c>
      <c r="C59" s="49" t="s">
        <v>93</v>
      </c>
      <c r="D59" s="22">
        <v>2606</v>
      </c>
      <c r="E59" s="21">
        <f t="shared" si="6"/>
        <v>95.773612642410882</v>
      </c>
      <c r="F59" s="21">
        <f t="shared" si="7"/>
        <v>31.959774343880305</v>
      </c>
      <c r="G59" s="22">
        <v>2936</v>
      </c>
      <c r="H59" s="22">
        <v>379</v>
      </c>
      <c r="I59" s="22">
        <v>3315</v>
      </c>
      <c r="J59" s="21">
        <f t="shared" si="8"/>
        <v>95.975680370584826</v>
      </c>
      <c r="K59" s="21">
        <f t="shared" si="1"/>
        <v>40.654893303899925</v>
      </c>
      <c r="L59" s="22">
        <v>922</v>
      </c>
      <c r="M59" s="21">
        <f t="shared" si="9"/>
        <v>99.353448275862064</v>
      </c>
      <c r="N59" s="21">
        <f t="shared" si="2"/>
        <v>11.307333823890115</v>
      </c>
      <c r="O59" s="22">
        <f t="shared" si="19"/>
        <v>1311</v>
      </c>
      <c r="P59" s="21">
        <f t="shared" si="13"/>
        <v>100.61396776669224</v>
      </c>
      <c r="Q59" s="21">
        <f t="shared" si="4"/>
        <v>16.077998528329655</v>
      </c>
      <c r="R59" s="22">
        <v>8154</v>
      </c>
      <c r="S59" s="21">
        <f t="shared" si="14"/>
        <v>97.002141327623121</v>
      </c>
      <c r="T59" s="21">
        <v>100</v>
      </c>
      <c r="U59" s="23">
        <v>281</v>
      </c>
      <c r="V59" s="23">
        <f t="shared" si="15"/>
        <v>176</v>
      </c>
      <c r="W59" s="23">
        <v>457</v>
      </c>
      <c r="X59" s="21">
        <f t="shared" si="16"/>
        <v>87.547892720306507</v>
      </c>
      <c r="Y59" s="22">
        <v>7697</v>
      </c>
      <c r="Z59" s="21">
        <f t="shared" si="10"/>
        <v>97.628107559614406</v>
      </c>
      <c r="AA59" s="30">
        <v>158</v>
      </c>
      <c r="AB59" s="21">
        <f t="shared" si="17"/>
        <v>138.59649122807019</v>
      </c>
      <c r="AC59" s="30">
        <v>210</v>
      </c>
      <c r="AD59" s="21">
        <f t="shared" si="18"/>
        <v>79.847908745247153</v>
      </c>
      <c r="AE59" s="22">
        <v>8065</v>
      </c>
      <c r="AF59" s="24">
        <f t="shared" si="11"/>
        <v>97.627405883064995</v>
      </c>
      <c r="AG59" s="7"/>
    </row>
    <row r="60" spans="1:34" ht="12" customHeight="1">
      <c r="A60" s="7"/>
      <c r="B60" s="42" t="s">
        <v>34</v>
      </c>
      <c r="C60" s="48" t="s">
        <v>94</v>
      </c>
      <c r="D60" s="13">
        <v>2526</v>
      </c>
      <c r="E60" s="25">
        <f t="shared" si="6"/>
        <v>96.930161166538753</v>
      </c>
      <c r="F60" s="25">
        <f t="shared" si="7"/>
        <v>31.638276553106216</v>
      </c>
      <c r="G60" s="20">
        <v>2909</v>
      </c>
      <c r="H60" s="20">
        <v>363</v>
      </c>
      <c r="I60" s="20">
        <v>3272</v>
      </c>
      <c r="J60" s="25">
        <f t="shared" si="8"/>
        <v>98.702865761689296</v>
      </c>
      <c r="K60" s="25">
        <f t="shared" si="1"/>
        <v>40.981963927855716</v>
      </c>
      <c r="L60" s="20">
        <v>860</v>
      </c>
      <c r="M60" s="25">
        <f t="shared" si="9"/>
        <v>93.275488069414308</v>
      </c>
      <c r="N60" s="25">
        <f t="shared" si="2"/>
        <v>10.771543086172345</v>
      </c>
      <c r="O60" s="20">
        <f t="shared" si="19"/>
        <v>1326</v>
      </c>
      <c r="P60" s="25">
        <f t="shared" si="13"/>
        <v>101.14416475972541</v>
      </c>
      <c r="Q60" s="25">
        <f t="shared" si="4"/>
        <v>16.608216432865731</v>
      </c>
      <c r="R60" s="20">
        <v>7984</v>
      </c>
      <c r="S60" s="25">
        <f t="shared" si="14"/>
        <v>97.915133676723073</v>
      </c>
      <c r="T60" s="25">
        <v>100</v>
      </c>
      <c r="U60" s="26">
        <v>347</v>
      </c>
      <c r="V60" s="17">
        <f t="shared" si="15"/>
        <v>174</v>
      </c>
      <c r="W60" s="17">
        <v>521</v>
      </c>
      <c r="X60" s="15">
        <f t="shared" si="16"/>
        <v>114.0043763676149</v>
      </c>
      <c r="Y60" s="13">
        <v>7463</v>
      </c>
      <c r="Z60" s="15">
        <f t="shared" si="10"/>
        <v>96.959854488761849</v>
      </c>
      <c r="AA60" s="13">
        <v>159</v>
      </c>
      <c r="AB60" s="15">
        <f t="shared" si="17"/>
        <v>100.63291139240506</v>
      </c>
      <c r="AC60" s="13">
        <v>206</v>
      </c>
      <c r="AD60" s="15">
        <f t="shared" si="18"/>
        <v>98.095238095238088</v>
      </c>
      <c r="AE60" s="13">
        <v>7828</v>
      </c>
      <c r="AF60" s="27">
        <f t="shared" si="11"/>
        <v>97.061376317420951</v>
      </c>
      <c r="AG60" s="7"/>
    </row>
    <row r="61" spans="1:34" ht="12" customHeight="1">
      <c r="A61" s="7"/>
      <c r="B61" s="42" t="s">
        <v>36</v>
      </c>
      <c r="C61" s="48" t="s">
        <v>95</v>
      </c>
      <c r="D61" s="13">
        <v>2476</v>
      </c>
      <c r="E61" s="15">
        <f t="shared" si="6"/>
        <v>98.020585906571654</v>
      </c>
      <c r="F61" s="15">
        <f t="shared" si="7"/>
        <v>30.571675515495738</v>
      </c>
      <c r="G61" s="13">
        <v>3048</v>
      </c>
      <c r="H61" s="13">
        <v>368</v>
      </c>
      <c r="I61" s="13">
        <v>3416</v>
      </c>
      <c r="J61" s="15">
        <f t="shared" si="8"/>
        <v>104.40097799511004</v>
      </c>
      <c r="K61" s="15">
        <f t="shared" si="1"/>
        <v>42.178046672428692</v>
      </c>
      <c r="L61" s="13">
        <v>873</v>
      </c>
      <c r="M61" s="15">
        <f t="shared" si="9"/>
        <v>101.51162790697674</v>
      </c>
      <c r="N61" s="15">
        <f t="shared" si="2"/>
        <v>10.779108531917521</v>
      </c>
      <c r="O61" s="13">
        <f t="shared" si="19"/>
        <v>1334</v>
      </c>
      <c r="P61" s="15">
        <f t="shared" si="13"/>
        <v>100.60331825037707</v>
      </c>
      <c r="Q61" s="15">
        <f t="shared" si="4"/>
        <v>16.471169280158044</v>
      </c>
      <c r="R61" s="13">
        <v>8099</v>
      </c>
      <c r="S61" s="15">
        <f t="shared" si="14"/>
        <v>101.44038076152304</v>
      </c>
      <c r="T61" s="15">
        <v>100</v>
      </c>
      <c r="U61" s="17">
        <v>283</v>
      </c>
      <c r="V61" s="17">
        <f t="shared" si="15"/>
        <v>163</v>
      </c>
      <c r="W61" s="17">
        <v>446</v>
      </c>
      <c r="X61" s="15">
        <f t="shared" si="16"/>
        <v>85.604606525911706</v>
      </c>
      <c r="Y61" s="13">
        <v>7653</v>
      </c>
      <c r="Z61" s="15">
        <f t="shared" si="10"/>
        <v>102.54589307249095</v>
      </c>
      <c r="AA61" s="13">
        <v>158</v>
      </c>
      <c r="AB61" s="15">
        <f t="shared" si="17"/>
        <v>99.371069182389931</v>
      </c>
      <c r="AC61" s="13">
        <v>211</v>
      </c>
      <c r="AD61" s="15">
        <f t="shared" si="18"/>
        <v>102.42718446601941</v>
      </c>
      <c r="AE61" s="13">
        <v>8022</v>
      </c>
      <c r="AF61" s="18">
        <f t="shared" si="11"/>
        <v>102.47828308635667</v>
      </c>
      <c r="AG61" s="7"/>
    </row>
    <row r="62" spans="1:34" ht="12" customHeight="1">
      <c r="A62" s="7"/>
      <c r="B62" s="42" t="s">
        <v>38</v>
      </c>
      <c r="C62" s="48" t="s">
        <v>96</v>
      </c>
      <c r="D62" s="54">
        <v>2390</v>
      </c>
      <c r="E62" s="55">
        <f t="shared" si="6"/>
        <v>96.526655896607423</v>
      </c>
      <c r="F62" s="55">
        <f t="shared" si="7"/>
        <v>29.21046198973356</v>
      </c>
      <c r="G62" s="54">
        <v>3140</v>
      </c>
      <c r="H62" s="54">
        <v>341</v>
      </c>
      <c r="I62" s="54">
        <v>3481</v>
      </c>
      <c r="J62" s="55">
        <f t="shared" si="8"/>
        <v>101.90281030444966</v>
      </c>
      <c r="K62" s="55">
        <f t="shared" si="1"/>
        <v>42.544610119775115</v>
      </c>
      <c r="L62" s="54">
        <v>975</v>
      </c>
      <c r="M62" s="55">
        <f t="shared" si="9"/>
        <v>111.68384879725086</v>
      </c>
      <c r="N62" s="55">
        <f t="shared" si="2"/>
        <v>11.916401857736494</v>
      </c>
      <c r="O62" s="54">
        <f t="shared" si="19"/>
        <v>1336</v>
      </c>
      <c r="P62" s="55">
        <f t="shared" si="13"/>
        <v>100.14992503748125</v>
      </c>
      <c r="Q62" s="55">
        <f t="shared" si="4"/>
        <v>16.328526032754827</v>
      </c>
      <c r="R62" s="54">
        <v>8182</v>
      </c>
      <c r="S62" s="55">
        <f t="shared" si="14"/>
        <v>101.02481787875047</v>
      </c>
      <c r="T62" s="55">
        <v>100</v>
      </c>
      <c r="U62" s="56">
        <v>375</v>
      </c>
      <c r="V62" s="56">
        <f t="shared" si="15"/>
        <v>150</v>
      </c>
      <c r="W62" s="56">
        <v>525</v>
      </c>
      <c r="X62" s="55">
        <f t="shared" si="16"/>
        <v>117.71300448430493</v>
      </c>
      <c r="Y62" s="54">
        <v>7657</v>
      </c>
      <c r="Z62" s="55">
        <f t="shared" si="10"/>
        <v>100.05226708480335</v>
      </c>
      <c r="AA62" s="54">
        <v>113</v>
      </c>
      <c r="AB62" s="55">
        <f t="shared" si="17"/>
        <v>71.51898734177216</v>
      </c>
      <c r="AC62" s="54">
        <v>253</v>
      </c>
      <c r="AD62" s="55">
        <f t="shared" si="18"/>
        <v>119.90521327014218</v>
      </c>
      <c r="AE62" s="54">
        <v>8023</v>
      </c>
      <c r="AF62" s="57">
        <f t="shared" si="11"/>
        <v>100.012465719272</v>
      </c>
      <c r="AG62" s="7"/>
      <c r="AH62" s="7"/>
    </row>
    <row r="63" spans="1:34" ht="12" customHeight="1">
      <c r="A63" s="7"/>
      <c r="B63" s="42" t="s">
        <v>40</v>
      </c>
      <c r="C63" s="48" t="s">
        <v>97</v>
      </c>
      <c r="D63" s="54">
        <v>2280</v>
      </c>
      <c r="E63" s="55">
        <f t="shared" si="6"/>
        <v>95.39748953974896</v>
      </c>
      <c r="F63" s="55">
        <f t="shared" si="7"/>
        <v>27.978893115719721</v>
      </c>
      <c r="G63" s="54">
        <v>3236</v>
      </c>
      <c r="H63" s="54">
        <v>310</v>
      </c>
      <c r="I63" s="54">
        <v>3546</v>
      </c>
      <c r="J63" s="55">
        <f t="shared" si="8"/>
        <v>101.86727951738006</v>
      </c>
      <c r="K63" s="55">
        <f t="shared" si="1"/>
        <v>43.514541661553565</v>
      </c>
      <c r="L63" s="54">
        <v>979</v>
      </c>
      <c r="M63" s="55">
        <f t="shared" si="9"/>
        <v>100.41025641025641</v>
      </c>
      <c r="N63" s="55">
        <f t="shared" si="2"/>
        <v>12.013744017670881</v>
      </c>
      <c r="O63" s="54">
        <f t="shared" si="19"/>
        <v>1344</v>
      </c>
      <c r="P63" s="55">
        <f t="shared" si="13"/>
        <v>100.59880239520957</v>
      </c>
      <c r="Q63" s="55">
        <f t="shared" si="4"/>
        <v>16.492821205055836</v>
      </c>
      <c r="R63" s="54">
        <v>8149</v>
      </c>
      <c r="S63" s="55">
        <f t="shared" si="14"/>
        <v>99.59667562943045</v>
      </c>
      <c r="T63" s="55">
        <v>100</v>
      </c>
      <c r="U63" s="56">
        <v>398</v>
      </c>
      <c r="V63" s="56">
        <f t="shared" si="15"/>
        <v>143</v>
      </c>
      <c r="W63" s="56">
        <v>541</v>
      </c>
      <c r="X63" s="55">
        <f>W63/W62*100</f>
        <v>103.04761904761905</v>
      </c>
      <c r="Y63" s="54">
        <v>7608</v>
      </c>
      <c r="Z63" s="55">
        <f t="shared" si="10"/>
        <v>99.360062687736715</v>
      </c>
      <c r="AA63" s="54">
        <v>115</v>
      </c>
      <c r="AB63" s="55">
        <f t="shared" si="17"/>
        <v>101.76991150442478</v>
      </c>
      <c r="AC63" s="54">
        <v>251</v>
      </c>
      <c r="AD63" s="55">
        <f t="shared" si="17"/>
        <v>99.209486166007906</v>
      </c>
      <c r="AE63" s="54">
        <v>7974</v>
      </c>
      <c r="AF63" s="57">
        <f t="shared" si="11"/>
        <v>99.389255889318207</v>
      </c>
      <c r="AG63" s="7"/>
      <c r="AH63" s="7"/>
    </row>
    <row r="64" spans="1:34" ht="12" customHeight="1">
      <c r="A64" s="7"/>
      <c r="B64" s="42" t="s">
        <v>42</v>
      </c>
      <c r="C64" s="48" t="s">
        <v>98</v>
      </c>
      <c r="D64" s="58">
        <v>2200</v>
      </c>
      <c r="E64" s="59">
        <f t="shared" si="6"/>
        <v>96.491228070175438</v>
      </c>
      <c r="F64" s="59">
        <f t="shared" si="7"/>
        <v>27.197428606749906</v>
      </c>
      <c r="G64" s="60">
        <v>3263</v>
      </c>
      <c r="H64" s="60">
        <v>308</v>
      </c>
      <c r="I64" s="60">
        <v>3571</v>
      </c>
      <c r="J64" s="59">
        <f t="shared" si="8"/>
        <v>100.70501974055273</v>
      </c>
      <c r="K64" s="59">
        <f t="shared" si="1"/>
        <v>44.146371615774513</v>
      </c>
      <c r="L64" s="60">
        <v>910</v>
      </c>
      <c r="M64" s="59">
        <f t="shared" si="9"/>
        <v>92.951991828396316</v>
      </c>
      <c r="N64" s="59">
        <f t="shared" si="2"/>
        <v>11.249845469155643</v>
      </c>
      <c r="O64" s="60">
        <f t="shared" si="19"/>
        <v>1408</v>
      </c>
      <c r="P64" s="59">
        <f t="shared" si="13"/>
        <v>104.76190476190477</v>
      </c>
      <c r="Q64" s="59">
        <f t="shared" si="4"/>
        <v>17.406354308319941</v>
      </c>
      <c r="R64" s="60">
        <v>8089</v>
      </c>
      <c r="S64" s="59">
        <f t="shared" si="14"/>
        <v>99.263713339060018</v>
      </c>
      <c r="T64" s="59">
        <v>100</v>
      </c>
      <c r="U64" s="61">
        <v>419</v>
      </c>
      <c r="V64" s="61">
        <f t="shared" si="15"/>
        <v>138</v>
      </c>
      <c r="W64" s="61">
        <v>557</v>
      </c>
      <c r="X64" s="59">
        <f t="shared" si="16"/>
        <v>102.95748613678373</v>
      </c>
      <c r="Y64" s="60">
        <v>7532</v>
      </c>
      <c r="Z64" s="59">
        <f t="shared" si="10"/>
        <v>99.001051524710832</v>
      </c>
      <c r="AA64" s="60">
        <v>109</v>
      </c>
      <c r="AB64" s="59">
        <f t="shared" ref="AB64:AD71" si="20">AA64/AA63*100</f>
        <v>94.782608695652172</v>
      </c>
      <c r="AC64" s="60">
        <v>277</v>
      </c>
      <c r="AD64" s="59">
        <f t="shared" si="20"/>
        <v>110.35856573705178</v>
      </c>
      <c r="AE64" s="60">
        <v>7918</v>
      </c>
      <c r="AF64" s="62">
        <f t="shared" si="11"/>
        <v>99.297717582141971</v>
      </c>
      <c r="AG64" s="7"/>
      <c r="AH64" s="7"/>
    </row>
    <row r="65" spans="1:34" ht="12" customHeight="1">
      <c r="A65" s="7"/>
      <c r="B65" s="51" t="s">
        <v>44</v>
      </c>
      <c r="C65" s="52" t="s">
        <v>99</v>
      </c>
      <c r="D65" s="63">
        <v>2180</v>
      </c>
      <c r="E65" s="64">
        <f>D65/D64*100</f>
        <v>99.090909090909093</v>
      </c>
      <c r="F65" s="64">
        <f t="shared" si="7"/>
        <v>26.647109155359981</v>
      </c>
      <c r="G65" s="63">
        <v>3265</v>
      </c>
      <c r="H65" s="63">
        <v>317</v>
      </c>
      <c r="I65" s="63">
        <v>3582</v>
      </c>
      <c r="J65" s="64">
        <f>I65/I64*100</f>
        <v>100.30803696443573</v>
      </c>
      <c r="K65" s="64">
        <f t="shared" si="1"/>
        <v>43.784378437843785</v>
      </c>
      <c r="L65" s="63">
        <v>953</v>
      </c>
      <c r="M65" s="64">
        <f>L65/L64*100</f>
        <v>104.72527472527473</v>
      </c>
      <c r="N65" s="64">
        <f t="shared" si="2"/>
        <v>11.648942672044981</v>
      </c>
      <c r="O65" s="63">
        <f t="shared" si="19"/>
        <v>1466</v>
      </c>
      <c r="P65" s="64">
        <f>O65/O64*100</f>
        <v>104.11931818181819</v>
      </c>
      <c r="Q65" s="64">
        <f t="shared" si="4"/>
        <v>17.919569734751253</v>
      </c>
      <c r="R65" s="63">
        <v>8181</v>
      </c>
      <c r="S65" s="64">
        <f>R65/R64*100</f>
        <v>101.13734701446408</v>
      </c>
      <c r="T65" s="64">
        <v>100</v>
      </c>
      <c r="U65" s="65">
        <v>449</v>
      </c>
      <c r="V65" s="65">
        <f t="shared" si="15"/>
        <v>139</v>
      </c>
      <c r="W65" s="65">
        <v>588</v>
      </c>
      <c r="X65" s="64">
        <f>W65/W64*100</f>
        <v>105.56552962298025</v>
      </c>
      <c r="Y65" s="63">
        <v>7593</v>
      </c>
      <c r="Z65" s="64">
        <f>Y65/Y64*100</f>
        <v>100.80987785448752</v>
      </c>
      <c r="AA65" s="63">
        <v>110</v>
      </c>
      <c r="AB65" s="64">
        <f>AA65/AA64*100</f>
        <v>100.91743119266054</v>
      </c>
      <c r="AC65" s="63">
        <v>279</v>
      </c>
      <c r="AD65" s="64">
        <f>AC65/AC64*100</f>
        <v>100.72202166064983</v>
      </c>
      <c r="AE65" s="63">
        <v>7982</v>
      </c>
      <c r="AF65" s="66">
        <f>AE65/AE64*100</f>
        <v>100.80828492043446</v>
      </c>
      <c r="AG65" s="7"/>
      <c r="AH65" s="7"/>
    </row>
    <row r="66" spans="1:34" ht="12" customHeight="1">
      <c r="A66" s="7"/>
      <c r="B66" s="42" t="s">
        <v>44</v>
      </c>
      <c r="C66" s="48" t="s">
        <v>99</v>
      </c>
      <c r="D66" s="67">
        <v>2142</v>
      </c>
      <c r="E66" s="54" t="s">
        <v>21</v>
      </c>
      <c r="F66" s="55">
        <f t="shared" si="7"/>
        <v>25.640411778788604</v>
      </c>
      <c r="G66" s="67">
        <v>3399</v>
      </c>
      <c r="H66" s="67">
        <v>314</v>
      </c>
      <c r="I66" s="67">
        <v>3713</v>
      </c>
      <c r="J66" s="54" t="s">
        <v>21</v>
      </c>
      <c r="K66" s="55">
        <f t="shared" si="1"/>
        <v>44.445774479291359</v>
      </c>
      <c r="L66" s="67">
        <v>997</v>
      </c>
      <c r="M66" s="54" t="s">
        <v>21</v>
      </c>
      <c r="N66" s="55">
        <f t="shared" si="2"/>
        <v>11.934402681350251</v>
      </c>
      <c r="O66" s="67">
        <f t="shared" si="19"/>
        <v>1502</v>
      </c>
      <c r="P66" s="54" t="s">
        <v>21</v>
      </c>
      <c r="Q66" s="55">
        <f t="shared" si="4"/>
        <v>17.979411060569785</v>
      </c>
      <c r="R66" s="67">
        <v>8354</v>
      </c>
      <c r="S66" s="54" t="s">
        <v>21</v>
      </c>
      <c r="T66" s="55">
        <v>100</v>
      </c>
      <c r="U66" s="56">
        <v>489</v>
      </c>
      <c r="V66" s="56">
        <f t="shared" si="15"/>
        <v>138</v>
      </c>
      <c r="W66" s="56">
        <v>627</v>
      </c>
      <c r="X66" s="54" t="s">
        <v>21</v>
      </c>
      <c r="Y66" s="67">
        <v>7727</v>
      </c>
      <c r="Z66" s="54" t="s">
        <v>21</v>
      </c>
      <c r="AA66" s="67">
        <v>108</v>
      </c>
      <c r="AB66" s="54" t="s">
        <v>21</v>
      </c>
      <c r="AC66" s="67">
        <v>281</v>
      </c>
      <c r="AD66" s="54" t="s">
        <v>21</v>
      </c>
      <c r="AE66" s="67">
        <v>8116</v>
      </c>
      <c r="AF66" s="68" t="s">
        <v>21</v>
      </c>
      <c r="AG66" s="7"/>
      <c r="AH66" s="7"/>
    </row>
    <row r="67" spans="1:34" ht="12" customHeight="1">
      <c r="A67" s="7"/>
      <c r="B67" s="42" t="s">
        <v>47</v>
      </c>
      <c r="C67" s="48" t="s">
        <v>100</v>
      </c>
      <c r="D67" s="67">
        <v>2146</v>
      </c>
      <c r="E67" s="55">
        <f t="shared" si="6"/>
        <v>100.18674136321195</v>
      </c>
      <c r="F67" s="55">
        <f t="shared" si="7"/>
        <v>24.169388444644667</v>
      </c>
      <c r="G67" s="67">
        <v>3675</v>
      </c>
      <c r="H67" s="67">
        <v>365</v>
      </c>
      <c r="I67" s="67">
        <v>4040</v>
      </c>
      <c r="J67" s="55">
        <f t="shared" si="8"/>
        <v>108.80689469431726</v>
      </c>
      <c r="K67" s="55">
        <f t="shared" si="1"/>
        <v>45.500619439126027</v>
      </c>
      <c r="L67" s="67">
        <v>1057</v>
      </c>
      <c r="M67" s="55">
        <f t="shared" si="9"/>
        <v>106.01805416248746</v>
      </c>
      <c r="N67" s="55">
        <f t="shared" si="2"/>
        <v>11.904493749296092</v>
      </c>
      <c r="O67" s="67">
        <f t="shared" si="19"/>
        <v>1636</v>
      </c>
      <c r="P67" s="55">
        <f t="shared" ref="P67:P72" si="21">O67/O66*100</f>
        <v>108.92143808255659</v>
      </c>
      <c r="Q67" s="55">
        <f t="shared" si="4"/>
        <v>18.425498366933212</v>
      </c>
      <c r="R67" s="67">
        <v>8879</v>
      </c>
      <c r="S67" s="55">
        <f t="shared" ref="S67:S72" si="22">R67/R66*100</f>
        <v>106.28441465166387</v>
      </c>
      <c r="T67" s="55">
        <v>100</v>
      </c>
      <c r="U67" s="56">
        <v>423</v>
      </c>
      <c r="V67" s="56">
        <f t="shared" si="15"/>
        <v>138</v>
      </c>
      <c r="W67" s="56">
        <v>561</v>
      </c>
      <c r="X67" s="55">
        <f t="shared" ref="X67:X79" si="23">W67/W66*100</f>
        <v>89.473684210526315</v>
      </c>
      <c r="Y67" s="67">
        <v>8318</v>
      </c>
      <c r="Z67" s="55">
        <f t="shared" si="10"/>
        <v>107.64850524136148</v>
      </c>
      <c r="AA67" s="67">
        <v>109</v>
      </c>
      <c r="AB67" s="55">
        <f t="shared" si="20"/>
        <v>100.92592592592592</v>
      </c>
      <c r="AC67" s="67">
        <v>263</v>
      </c>
      <c r="AD67" s="55">
        <f t="shared" si="20"/>
        <v>93.594306049822066</v>
      </c>
      <c r="AE67" s="67">
        <v>8690</v>
      </c>
      <c r="AF67" s="57">
        <f t="shared" si="11"/>
        <v>107.0724494825037</v>
      </c>
      <c r="AG67" s="7"/>
      <c r="AH67" s="7"/>
    </row>
    <row r="68" spans="1:34" ht="12" customHeight="1">
      <c r="A68" s="7"/>
      <c r="B68" s="42" t="s">
        <v>49</v>
      </c>
      <c r="C68" s="48" t="s">
        <v>101</v>
      </c>
      <c r="D68" s="67">
        <v>2106</v>
      </c>
      <c r="E68" s="55">
        <f t="shared" si="6"/>
        <v>98.136067101584345</v>
      </c>
      <c r="F68" s="55">
        <f t="shared" si="7"/>
        <v>22.991266375545852</v>
      </c>
      <c r="G68" s="67">
        <v>3924</v>
      </c>
      <c r="H68" s="67">
        <v>414</v>
      </c>
      <c r="I68" s="67">
        <v>4338</v>
      </c>
      <c r="J68" s="55">
        <f t="shared" si="8"/>
        <v>107.37623762376238</v>
      </c>
      <c r="K68" s="55">
        <f t="shared" si="1"/>
        <v>47.358078602620083</v>
      </c>
      <c r="L68" s="67">
        <v>1045</v>
      </c>
      <c r="M68" s="55">
        <f t="shared" si="9"/>
        <v>98.864711447492908</v>
      </c>
      <c r="N68" s="55">
        <f t="shared" si="2"/>
        <v>11.408296943231441</v>
      </c>
      <c r="O68" s="67">
        <f t="shared" si="19"/>
        <v>1671</v>
      </c>
      <c r="P68" s="55">
        <f t="shared" si="21"/>
        <v>102.1393643031785</v>
      </c>
      <c r="Q68" s="55">
        <f t="shared" si="4"/>
        <v>18.242358078602621</v>
      </c>
      <c r="R68" s="67">
        <v>9160</v>
      </c>
      <c r="S68" s="55">
        <f t="shared" si="22"/>
        <v>103.16477080752338</v>
      </c>
      <c r="T68" s="55">
        <v>100</v>
      </c>
      <c r="U68" s="56">
        <v>322</v>
      </c>
      <c r="V68" s="56">
        <f t="shared" si="15"/>
        <v>148</v>
      </c>
      <c r="W68" s="56">
        <v>470</v>
      </c>
      <c r="X68" s="55">
        <f t="shared" si="23"/>
        <v>83.77896613190731</v>
      </c>
      <c r="Y68" s="67">
        <v>8690</v>
      </c>
      <c r="Z68" s="55">
        <f t="shared" si="10"/>
        <v>104.47222890117817</v>
      </c>
      <c r="AA68" s="67">
        <v>108</v>
      </c>
      <c r="AB68" s="55">
        <f t="shared" si="20"/>
        <v>99.082568807339456</v>
      </c>
      <c r="AC68" s="67">
        <v>264</v>
      </c>
      <c r="AD68" s="55">
        <f t="shared" si="20"/>
        <v>100.38022813688212</v>
      </c>
      <c r="AE68" s="67">
        <v>9062</v>
      </c>
      <c r="AF68" s="57">
        <f t="shared" si="11"/>
        <v>104.28078250863062</v>
      </c>
      <c r="AG68" s="7"/>
      <c r="AH68" s="7"/>
    </row>
    <row r="69" spans="1:34" ht="12" customHeight="1">
      <c r="A69" s="7"/>
      <c r="B69" s="42" t="s">
        <v>51</v>
      </c>
      <c r="C69" s="48" t="s">
        <v>102</v>
      </c>
      <c r="D69" s="67">
        <v>2049</v>
      </c>
      <c r="E69" s="55">
        <f t="shared" si="6"/>
        <v>97.293447293447286</v>
      </c>
      <c r="F69" s="55">
        <f t="shared" si="7"/>
        <v>23.369069343065693</v>
      </c>
      <c r="G69" s="67">
        <v>3600</v>
      </c>
      <c r="H69" s="67">
        <v>379</v>
      </c>
      <c r="I69" s="67">
        <v>3979</v>
      </c>
      <c r="J69" s="55">
        <f t="shared" si="8"/>
        <v>91.724296911018897</v>
      </c>
      <c r="K69" s="55">
        <f t="shared" si="1"/>
        <v>45.380930656934304</v>
      </c>
      <c r="L69" s="67">
        <v>1095</v>
      </c>
      <c r="M69" s="55">
        <f t="shared" si="9"/>
        <v>104.78468899521532</v>
      </c>
      <c r="N69" s="55">
        <f t="shared" si="2"/>
        <v>12.488594890510948</v>
      </c>
      <c r="O69" s="67">
        <f t="shared" si="19"/>
        <v>1645</v>
      </c>
      <c r="P69" s="55">
        <f t="shared" si="21"/>
        <v>98.444045481747452</v>
      </c>
      <c r="Q69" s="55">
        <f t="shared" si="4"/>
        <v>18.761405109489051</v>
      </c>
      <c r="R69" s="67">
        <v>8768</v>
      </c>
      <c r="S69" s="55">
        <f t="shared" si="22"/>
        <v>95.720524017467241</v>
      </c>
      <c r="T69" s="55">
        <v>100</v>
      </c>
      <c r="U69" s="56">
        <v>331</v>
      </c>
      <c r="V69" s="56">
        <f t="shared" si="15"/>
        <v>147</v>
      </c>
      <c r="W69" s="56">
        <v>478</v>
      </c>
      <c r="X69" s="55">
        <f t="shared" si="23"/>
        <v>101.70212765957447</v>
      </c>
      <c r="Y69" s="67">
        <v>8290</v>
      </c>
      <c r="Z69" s="55">
        <f t="shared" si="10"/>
        <v>95.397008055235901</v>
      </c>
      <c r="AA69" s="67">
        <v>108</v>
      </c>
      <c r="AB69" s="55">
        <f t="shared" si="20"/>
        <v>100</v>
      </c>
      <c r="AC69" s="67">
        <v>247</v>
      </c>
      <c r="AD69" s="55">
        <f t="shared" si="20"/>
        <v>93.560606060606062</v>
      </c>
      <c r="AE69" s="67">
        <v>8645</v>
      </c>
      <c r="AF69" s="57">
        <f t="shared" si="11"/>
        <v>95.398366806444486</v>
      </c>
      <c r="AG69" s="7"/>
      <c r="AH69" s="7"/>
    </row>
    <row r="70" spans="1:34" ht="12" customHeight="1">
      <c r="A70" s="7"/>
      <c r="B70" s="46" t="s">
        <v>53</v>
      </c>
      <c r="C70" s="49" t="s">
        <v>103</v>
      </c>
      <c r="D70" s="69">
        <v>2039</v>
      </c>
      <c r="E70" s="59">
        <f t="shared" si="6"/>
        <v>99.511957052220595</v>
      </c>
      <c r="F70" s="59">
        <f t="shared" si="7"/>
        <v>22.992783040144339</v>
      </c>
      <c r="G70" s="69">
        <v>3609</v>
      </c>
      <c r="H70" s="69">
        <v>395</v>
      </c>
      <c r="I70" s="69">
        <v>4004</v>
      </c>
      <c r="J70" s="59">
        <f t="shared" si="8"/>
        <v>100.62829856747926</v>
      </c>
      <c r="K70" s="59">
        <f t="shared" si="1"/>
        <v>45.151105096977901</v>
      </c>
      <c r="L70" s="69">
        <v>1117</v>
      </c>
      <c r="M70" s="59">
        <f t="shared" si="9"/>
        <v>102.00913242009133</v>
      </c>
      <c r="N70" s="59">
        <f t="shared" si="2"/>
        <v>12.595850248082996</v>
      </c>
      <c r="O70" s="69">
        <f t="shared" si="19"/>
        <v>1708</v>
      </c>
      <c r="P70" s="59">
        <f t="shared" si="21"/>
        <v>103.82978723404254</v>
      </c>
      <c r="Q70" s="59">
        <f t="shared" si="4"/>
        <v>19.260261614794768</v>
      </c>
      <c r="R70" s="69">
        <v>8868</v>
      </c>
      <c r="S70" s="59">
        <f t="shared" si="22"/>
        <v>101.1405109489051</v>
      </c>
      <c r="T70" s="59">
        <v>100</v>
      </c>
      <c r="U70" s="61">
        <v>406</v>
      </c>
      <c r="V70" s="61">
        <f t="shared" si="15"/>
        <v>146</v>
      </c>
      <c r="W70" s="61">
        <v>552</v>
      </c>
      <c r="X70" s="59">
        <f t="shared" si="23"/>
        <v>115.48117154811715</v>
      </c>
      <c r="Y70" s="69">
        <v>8316</v>
      </c>
      <c r="Z70" s="59">
        <f t="shared" si="10"/>
        <v>100.31363088057901</v>
      </c>
      <c r="AA70" s="69">
        <v>116</v>
      </c>
      <c r="AB70" s="59">
        <f t="shared" si="20"/>
        <v>107.40740740740742</v>
      </c>
      <c r="AC70" s="69">
        <v>237</v>
      </c>
      <c r="AD70" s="59">
        <f t="shared" si="20"/>
        <v>95.951417004048579</v>
      </c>
      <c r="AE70" s="69">
        <v>8669</v>
      </c>
      <c r="AF70" s="62">
        <f t="shared" si="11"/>
        <v>100.27761711972238</v>
      </c>
      <c r="AG70" s="7"/>
      <c r="AH70" s="7"/>
    </row>
    <row r="71" spans="1:34" ht="12" customHeight="1">
      <c r="A71" s="7"/>
      <c r="B71" s="44" t="s">
        <v>55</v>
      </c>
      <c r="C71" s="50" t="s">
        <v>104</v>
      </c>
      <c r="D71" s="72">
        <v>1997</v>
      </c>
      <c r="E71" s="70">
        <f t="shared" si="6"/>
        <v>97.940166748406071</v>
      </c>
      <c r="F71" s="70">
        <f t="shared" si="7"/>
        <v>22.149511978704524</v>
      </c>
      <c r="G71" s="71">
        <v>3836</v>
      </c>
      <c r="H71" s="71">
        <v>357</v>
      </c>
      <c r="I71" s="71">
        <v>4193</v>
      </c>
      <c r="J71" s="70">
        <f t="shared" si="8"/>
        <v>104.72027972027973</v>
      </c>
      <c r="K71" s="70">
        <f t="shared" si="1"/>
        <v>46.506211180124225</v>
      </c>
      <c r="L71" s="72">
        <v>1118</v>
      </c>
      <c r="M71" s="70">
        <f t="shared" si="9"/>
        <v>100.08952551477171</v>
      </c>
      <c r="N71" s="70">
        <f t="shared" si="2"/>
        <v>12.400177462289264</v>
      </c>
      <c r="O71" s="72">
        <f t="shared" si="19"/>
        <v>1708</v>
      </c>
      <c r="P71" s="70">
        <f t="shared" si="21"/>
        <v>100</v>
      </c>
      <c r="Q71" s="70">
        <f t="shared" si="4"/>
        <v>18.944099378881987</v>
      </c>
      <c r="R71" s="72">
        <v>9016</v>
      </c>
      <c r="S71" s="70">
        <f t="shared" si="22"/>
        <v>101.66892196662157</v>
      </c>
      <c r="T71" s="70">
        <v>100</v>
      </c>
      <c r="U71" s="73">
        <v>372</v>
      </c>
      <c r="V71" s="73">
        <f t="shared" si="15"/>
        <v>135</v>
      </c>
      <c r="W71" s="73">
        <v>507</v>
      </c>
      <c r="X71" s="70">
        <f t="shared" si="23"/>
        <v>91.847826086956516</v>
      </c>
      <c r="Y71" s="72">
        <v>8509</v>
      </c>
      <c r="Z71" s="70">
        <f t="shared" si="10"/>
        <v>102.32082732082732</v>
      </c>
      <c r="AA71" s="72">
        <v>109</v>
      </c>
      <c r="AB71" s="70">
        <f t="shared" si="20"/>
        <v>93.965517241379317</v>
      </c>
      <c r="AC71" s="72">
        <v>226</v>
      </c>
      <c r="AD71" s="70">
        <f t="shared" si="20"/>
        <v>95.358649789029542</v>
      </c>
      <c r="AE71" s="72">
        <v>8844</v>
      </c>
      <c r="AF71" s="74">
        <f t="shared" si="11"/>
        <v>102.01868727650248</v>
      </c>
      <c r="AG71" s="7"/>
      <c r="AH71" s="7"/>
    </row>
    <row r="72" spans="1:34" s="32" customFormat="1" ht="12" customHeight="1">
      <c r="A72" s="31"/>
      <c r="B72" s="42">
        <v>2012</v>
      </c>
      <c r="C72" s="48">
        <v>24</v>
      </c>
      <c r="D72" s="67">
        <v>1967</v>
      </c>
      <c r="E72" s="55">
        <f t="shared" ref="E72:E79" si="24">D72/D71*100</f>
        <v>98.497746619929899</v>
      </c>
      <c r="F72" s="55">
        <f t="shared" ref="F72:F77" si="25">D72/R72*100</f>
        <v>21.799844840961985</v>
      </c>
      <c r="G72" s="75">
        <v>3999</v>
      </c>
      <c r="H72" s="75">
        <v>318</v>
      </c>
      <c r="I72" s="75">
        <v>4317</v>
      </c>
      <c r="J72" s="55">
        <f t="shared" ref="J72:J79" si="26">I72/I71*100</f>
        <v>102.95730980205104</v>
      </c>
      <c r="K72" s="55">
        <f t="shared" ref="K72:K77" si="27">I72/R72*100</f>
        <v>47.844397650448855</v>
      </c>
      <c r="L72" s="67">
        <v>1090</v>
      </c>
      <c r="M72" s="55">
        <f t="shared" ref="M72:M79" si="28">L72/L71*100</f>
        <v>97.495527728085861</v>
      </c>
      <c r="N72" s="55">
        <f t="shared" ref="N72:N79" si="29">L72/R72*100</f>
        <v>12.080239388230078</v>
      </c>
      <c r="O72" s="67">
        <f t="shared" si="19"/>
        <v>1649</v>
      </c>
      <c r="P72" s="55">
        <f t="shared" si="21"/>
        <v>96.545667447306798</v>
      </c>
      <c r="Q72" s="55">
        <f t="shared" ref="Q72:Q79" si="30">O72/R72*100</f>
        <v>18.275518120359084</v>
      </c>
      <c r="R72" s="67">
        <v>9023</v>
      </c>
      <c r="S72" s="55">
        <f t="shared" si="22"/>
        <v>100.07763975155279</v>
      </c>
      <c r="T72" s="55">
        <v>100</v>
      </c>
      <c r="U72" s="56">
        <v>371</v>
      </c>
      <c r="V72" s="56">
        <f t="shared" si="15"/>
        <v>124</v>
      </c>
      <c r="W72" s="56">
        <v>495</v>
      </c>
      <c r="X72" s="55">
        <f t="shared" si="23"/>
        <v>97.633136094674555</v>
      </c>
      <c r="Y72" s="67">
        <v>8528</v>
      </c>
      <c r="Z72" s="55">
        <f t="shared" ref="Z72:Z77" si="31">Y72/Y71*100</f>
        <v>100.2232929838994</v>
      </c>
      <c r="AA72" s="67">
        <v>111</v>
      </c>
      <c r="AB72" s="55">
        <f t="shared" ref="AB72:AB77" si="32">AA72/AA71*100</f>
        <v>101.83486238532109</v>
      </c>
      <c r="AC72" s="67">
        <v>219</v>
      </c>
      <c r="AD72" s="55">
        <f t="shared" ref="AD72:AD79" si="33">AC72/AC71*100</f>
        <v>96.902654867256629</v>
      </c>
      <c r="AE72" s="67">
        <v>8858</v>
      </c>
      <c r="AF72" s="57">
        <f t="shared" ref="AF72:AF79" si="34">AE72/AE71*100</f>
        <v>100.15829941203076</v>
      </c>
      <c r="AG72" s="7"/>
      <c r="AH72" s="31"/>
    </row>
    <row r="73" spans="1:34" s="32" customFormat="1" ht="12" customHeight="1">
      <c r="A73" s="31"/>
      <c r="B73" s="42">
        <v>2013</v>
      </c>
      <c r="C73" s="48">
        <v>25</v>
      </c>
      <c r="D73" s="67">
        <v>1963</v>
      </c>
      <c r="E73" s="55">
        <f t="shared" si="24"/>
        <v>99.796644636502279</v>
      </c>
      <c r="F73" s="55">
        <f t="shared" si="25"/>
        <v>20.911899435389369</v>
      </c>
      <c r="G73" s="75">
        <v>4323</v>
      </c>
      <c r="H73" s="75">
        <v>353</v>
      </c>
      <c r="I73" s="75">
        <v>4676</v>
      </c>
      <c r="J73" s="55">
        <f t="shared" si="26"/>
        <v>108.31596015751678</v>
      </c>
      <c r="K73" s="55">
        <f t="shared" si="27"/>
        <v>49.813571961222969</v>
      </c>
      <c r="L73" s="67">
        <v>1077</v>
      </c>
      <c r="M73" s="55">
        <f t="shared" si="28"/>
        <v>98.807339449541288</v>
      </c>
      <c r="N73" s="55">
        <f t="shared" si="29"/>
        <v>11.473314157877915</v>
      </c>
      <c r="O73" s="67">
        <f t="shared" si="19"/>
        <v>1671</v>
      </c>
      <c r="P73" s="55">
        <f t="shared" ref="P73" si="35">O73/O72*100</f>
        <v>101.33414190418435</v>
      </c>
      <c r="Q73" s="55">
        <f t="shared" si="30"/>
        <v>17.801214445509746</v>
      </c>
      <c r="R73" s="67">
        <v>9387</v>
      </c>
      <c r="S73" s="55">
        <f t="shared" ref="S73" si="36">R73/R72*100</f>
        <v>104.03413498836306</v>
      </c>
      <c r="T73" s="55">
        <v>100</v>
      </c>
      <c r="U73" s="56">
        <v>458</v>
      </c>
      <c r="V73" s="56">
        <f t="shared" si="15"/>
        <v>133</v>
      </c>
      <c r="W73" s="56">
        <v>591</v>
      </c>
      <c r="X73" s="55">
        <f t="shared" si="23"/>
        <v>119.39393939393939</v>
      </c>
      <c r="Y73" s="67">
        <v>8796</v>
      </c>
      <c r="Z73" s="55">
        <f t="shared" si="31"/>
        <v>103.14258911819887</v>
      </c>
      <c r="AA73" s="67">
        <v>109</v>
      </c>
      <c r="AB73" s="55">
        <f t="shared" si="32"/>
        <v>98.198198198198199</v>
      </c>
      <c r="AC73" s="67">
        <v>226</v>
      </c>
      <c r="AD73" s="55">
        <f t="shared" si="33"/>
        <v>103.19634703196347</v>
      </c>
      <c r="AE73" s="67">
        <v>9131</v>
      </c>
      <c r="AF73" s="57">
        <f t="shared" si="34"/>
        <v>103.08195981034093</v>
      </c>
      <c r="AG73" s="7"/>
      <c r="AH73" s="31"/>
    </row>
    <row r="74" spans="1:34" s="32" customFormat="1" ht="12" customHeight="1">
      <c r="A74" s="31"/>
      <c r="B74" s="42">
        <v>2014</v>
      </c>
      <c r="C74" s="48">
        <v>26</v>
      </c>
      <c r="D74" s="67">
        <v>1952</v>
      </c>
      <c r="E74" s="55">
        <f t="shared" si="24"/>
        <v>99.439633214467648</v>
      </c>
      <c r="F74" s="55">
        <f t="shared" si="25"/>
        <v>20.401337792642142</v>
      </c>
      <c r="G74" s="75">
        <v>4483</v>
      </c>
      <c r="H74" s="75">
        <v>378</v>
      </c>
      <c r="I74" s="75">
        <v>4861</v>
      </c>
      <c r="J74" s="55">
        <f t="shared" si="26"/>
        <v>103.95637296834902</v>
      </c>
      <c r="K74" s="55">
        <f t="shared" si="27"/>
        <v>50.804765886287626</v>
      </c>
      <c r="L74" s="67">
        <v>1044</v>
      </c>
      <c r="M74" s="55">
        <f t="shared" si="28"/>
        <v>96.935933147632312</v>
      </c>
      <c r="N74" s="55">
        <f t="shared" si="29"/>
        <v>10.911371237458194</v>
      </c>
      <c r="O74" s="76">
        <f t="shared" si="19"/>
        <v>1711</v>
      </c>
      <c r="P74" s="55">
        <f t="shared" ref="P74" si="37">O74/O73*100</f>
        <v>102.393776181927</v>
      </c>
      <c r="Q74" s="55">
        <f t="shared" si="30"/>
        <v>17.882525083612041</v>
      </c>
      <c r="R74" s="67">
        <v>9568</v>
      </c>
      <c r="S74" s="55">
        <f t="shared" ref="S74" si="38">R74/R73*100</f>
        <v>101.92819857249387</v>
      </c>
      <c r="T74" s="55">
        <v>100</v>
      </c>
      <c r="U74" s="56">
        <v>529</v>
      </c>
      <c r="V74" s="56">
        <f t="shared" si="15"/>
        <v>135</v>
      </c>
      <c r="W74" s="56">
        <v>664</v>
      </c>
      <c r="X74" s="55">
        <f t="shared" si="23"/>
        <v>112.35194585448392</v>
      </c>
      <c r="Y74" s="67">
        <v>8904</v>
      </c>
      <c r="Z74" s="55">
        <f t="shared" si="31"/>
        <v>101.22783083219646</v>
      </c>
      <c r="AA74" s="67">
        <v>108</v>
      </c>
      <c r="AB74" s="55">
        <f t="shared" si="32"/>
        <v>99.082568807339456</v>
      </c>
      <c r="AC74" s="67">
        <v>223</v>
      </c>
      <c r="AD74" s="55">
        <f t="shared" si="33"/>
        <v>98.672566371681413</v>
      </c>
      <c r="AE74" s="67">
        <v>9235</v>
      </c>
      <c r="AF74" s="57">
        <f t="shared" si="34"/>
        <v>101.13897711094076</v>
      </c>
      <c r="AG74" s="31"/>
      <c r="AH74" s="31"/>
    </row>
    <row r="75" spans="1:34" s="32" customFormat="1" ht="12" customHeight="1">
      <c r="A75" s="31"/>
      <c r="B75" s="82">
        <v>2015</v>
      </c>
      <c r="C75" s="83">
        <v>27</v>
      </c>
      <c r="D75" s="84">
        <v>1941</v>
      </c>
      <c r="E75" s="85">
        <f t="shared" si="24"/>
        <v>99.436475409836063</v>
      </c>
      <c r="F75" s="85">
        <f t="shared" si="25"/>
        <v>20.581062453610432</v>
      </c>
      <c r="G75" s="86">
        <v>4405</v>
      </c>
      <c r="H75" s="86">
        <v>366</v>
      </c>
      <c r="I75" s="86">
        <v>4771</v>
      </c>
      <c r="J75" s="85">
        <f t="shared" si="26"/>
        <v>98.148529109236776</v>
      </c>
      <c r="K75" s="85">
        <f t="shared" si="27"/>
        <v>50.588484784222246</v>
      </c>
      <c r="L75" s="84">
        <v>1032</v>
      </c>
      <c r="M75" s="85">
        <f t="shared" si="28"/>
        <v>98.850574712643677</v>
      </c>
      <c r="N75" s="85">
        <f t="shared" si="29"/>
        <v>10.942635987700138</v>
      </c>
      <c r="O75" s="84">
        <f t="shared" si="19"/>
        <v>1687</v>
      </c>
      <c r="P75" s="85">
        <f>O75/O74*100</f>
        <v>98.597311513734653</v>
      </c>
      <c r="Q75" s="85">
        <f t="shared" si="30"/>
        <v>17.887816774467183</v>
      </c>
      <c r="R75" s="84">
        <v>9431</v>
      </c>
      <c r="S75" s="85">
        <f>R75/R74*100</f>
        <v>98.568143812709025</v>
      </c>
      <c r="T75" s="85">
        <v>100</v>
      </c>
      <c r="U75" s="87">
        <v>671</v>
      </c>
      <c r="V75" s="87">
        <f t="shared" si="15"/>
        <v>117</v>
      </c>
      <c r="W75" s="87">
        <v>788</v>
      </c>
      <c r="X75" s="85">
        <f t="shared" si="23"/>
        <v>118.67469879518073</v>
      </c>
      <c r="Y75" s="84">
        <v>8643</v>
      </c>
      <c r="Z75" s="85">
        <f t="shared" si="31"/>
        <v>97.068733153638803</v>
      </c>
      <c r="AA75" s="84">
        <v>111</v>
      </c>
      <c r="AB75" s="85">
        <f t="shared" si="32"/>
        <v>102.77777777777777</v>
      </c>
      <c r="AC75" s="84">
        <v>222</v>
      </c>
      <c r="AD75" s="85">
        <f t="shared" si="33"/>
        <v>99.551569506726452</v>
      </c>
      <c r="AE75" s="84">
        <v>8976</v>
      </c>
      <c r="AF75" s="88">
        <f t="shared" si="34"/>
        <v>97.19545208446128</v>
      </c>
      <c r="AG75" s="31"/>
      <c r="AH75" s="31"/>
    </row>
    <row r="76" spans="1:34" ht="12" customHeight="1">
      <c r="B76" s="89">
        <v>2016</v>
      </c>
      <c r="C76" s="90">
        <v>28</v>
      </c>
      <c r="D76" s="108">
        <v>1991</v>
      </c>
      <c r="E76" s="109">
        <f t="shared" si="24"/>
        <v>102.57599175682637</v>
      </c>
      <c r="F76" s="109">
        <f t="shared" si="25"/>
        <v>20.850350822075612</v>
      </c>
      <c r="G76" s="110">
        <v>4275</v>
      </c>
      <c r="H76" s="111">
        <v>361</v>
      </c>
      <c r="I76" s="112">
        <v>4636</v>
      </c>
      <c r="J76" s="109">
        <f t="shared" si="26"/>
        <v>97.170404527352758</v>
      </c>
      <c r="K76" s="109">
        <f t="shared" si="27"/>
        <v>48.549586344119803</v>
      </c>
      <c r="L76" s="108">
        <v>1137</v>
      </c>
      <c r="M76" s="109">
        <f t="shared" si="28"/>
        <v>110.17441860465115</v>
      </c>
      <c r="N76" s="109">
        <f t="shared" si="29"/>
        <v>11.907005969211436</v>
      </c>
      <c r="O76" s="108">
        <f t="shared" si="19"/>
        <v>1785</v>
      </c>
      <c r="P76" s="109">
        <f>O76/O75*100</f>
        <v>105.8091286307054</v>
      </c>
      <c r="Q76" s="109">
        <f t="shared" si="30"/>
        <v>18.693056864593153</v>
      </c>
      <c r="R76" s="108">
        <v>9549</v>
      </c>
      <c r="S76" s="109">
        <f t="shared" ref="S76:S79" si="39">R76/R75*100</f>
        <v>101.25119287456261</v>
      </c>
      <c r="T76" s="109">
        <v>100</v>
      </c>
      <c r="U76" s="113">
        <v>1028</v>
      </c>
      <c r="V76" s="113">
        <f t="shared" si="15"/>
        <v>122</v>
      </c>
      <c r="W76" s="113">
        <v>1150</v>
      </c>
      <c r="X76" s="109">
        <f t="shared" si="23"/>
        <v>145.93908629441626</v>
      </c>
      <c r="Y76" s="108">
        <v>8399</v>
      </c>
      <c r="Z76" s="109">
        <f t="shared" si="31"/>
        <v>97.176906166840212</v>
      </c>
      <c r="AA76" s="108">
        <v>110</v>
      </c>
      <c r="AB76" s="109">
        <f t="shared" si="32"/>
        <v>99.099099099099092</v>
      </c>
      <c r="AC76" s="108">
        <v>231</v>
      </c>
      <c r="AD76" s="109">
        <f t="shared" si="33"/>
        <v>104.05405405405406</v>
      </c>
      <c r="AE76" s="108">
        <v>8740</v>
      </c>
      <c r="AF76" s="114">
        <f t="shared" si="34"/>
        <v>97.370766488413551</v>
      </c>
      <c r="AG76" s="7"/>
      <c r="AH76" s="7"/>
    </row>
    <row r="77" spans="1:34" ht="12" customHeight="1">
      <c r="B77" s="92">
        <v>2017</v>
      </c>
      <c r="C77" s="93">
        <v>29</v>
      </c>
      <c r="D77" s="115">
        <v>2014</v>
      </c>
      <c r="E77" s="116">
        <f t="shared" si="24"/>
        <v>101.15519839276746</v>
      </c>
      <c r="F77" s="116">
        <f t="shared" si="25"/>
        <v>20.007947546195112</v>
      </c>
      <c r="G77" s="117">
        <v>4344</v>
      </c>
      <c r="H77" s="118">
        <v>424</v>
      </c>
      <c r="I77" s="117">
        <v>4768</v>
      </c>
      <c r="J77" s="116">
        <f t="shared" si="26"/>
        <v>102.84728213977567</v>
      </c>
      <c r="K77" s="116">
        <f t="shared" si="27"/>
        <v>47.367375322869066</v>
      </c>
      <c r="L77" s="115">
        <v>1379</v>
      </c>
      <c r="M77" s="116">
        <f t="shared" si="28"/>
        <v>121.28408091468776</v>
      </c>
      <c r="N77" s="116">
        <f t="shared" si="29"/>
        <v>13.699582753824757</v>
      </c>
      <c r="O77" s="76">
        <f t="shared" ref="O77:O79" si="40">R77-D77-I77-L77</f>
        <v>1905</v>
      </c>
      <c r="P77" s="116">
        <f>O77/O76*100</f>
        <v>106.72268907563026</v>
      </c>
      <c r="Q77" s="116">
        <f t="shared" si="30"/>
        <v>18.925094377111069</v>
      </c>
      <c r="R77" s="115">
        <v>10066</v>
      </c>
      <c r="S77" s="116">
        <f t="shared" si="39"/>
        <v>105.4141794952351</v>
      </c>
      <c r="T77" s="116">
        <v>100</v>
      </c>
      <c r="U77" s="119">
        <v>1330</v>
      </c>
      <c r="V77" s="120">
        <f t="shared" si="15"/>
        <v>147</v>
      </c>
      <c r="W77" s="119">
        <v>1477</v>
      </c>
      <c r="X77" s="116">
        <f t="shared" si="23"/>
        <v>128.43478260869566</v>
      </c>
      <c r="Y77" s="115">
        <v>8589</v>
      </c>
      <c r="Z77" s="116">
        <f t="shared" si="31"/>
        <v>102.26217406834147</v>
      </c>
      <c r="AA77" s="115">
        <v>120</v>
      </c>
      <c r="AB77" s="116">
        <f t="shared" si="32"/>
        <v>109.09090909090908</v>
      </c>
      <c r="AC77" s="115">
        <v>270</v>
      </c>
      <c r="AD77" s="116">
        <f t="shared" si="33"/>
        <v>116.88311688311688</v>
      </c>
      <c r="AE77" s="115">
        <v>8979</v>
      </c>
      <c r="AF77" s="57">
        <f t="shared" si="34"/>
        <v>102.73455377574369</v>
      </c>
      <c r="AG77" s="7"/>
      <c r="AH77" s="7"/>
    </row>
    <row r="78" spans="1:34" ht="12" customHeight="1">
      <c r="B78" s="92">
        <v>2018</v>
      </c>
      <c r="C78" s="93">
        <v>30</v>
      </c>
      <c r="D78" s="121">
        <v>1930</v>
      </c>
      <c r="E78" s="122">
        <f t="shared" si="24"/>
        <v>95.8291956305859</v>
      </c>
      <c r="F78" s="122">
        <f>D78/R78*100</f>
        <v>18.960605167501718</v>
      </c>
      <c r="G78" s="118">
        <v>4414</v>
      </c>
      <c r="H78" s="118">
        <v>412</v>
      </c>
      <c r="I78" s="118">
        <v>4826</v>
      </c>
      <c r="J78" s="122">
        <f t="shared" si="26"/>
        <v>101.21644295302012</v>
      </c>
      <c r="K78" s="122">
        <f>I78/R78*100</f>
        <v>47.411337066509482</v>
      </c>
      <c r="L78" s="123">
        <v>1465</v>
      </c>
      <c r="M78" s="122">
        <f t="shared" si="28"/>
        <v>106.23640319071792</v>
      </c>
      <c r="N78" s="122">
        <f t="shared" si="29"/>
        <v>14.39237646134198</v>
      </c>
      <c r="O78" s="123">
        <f t="shared" si="40"/>
        <v>1958</v>
      </c>
      <c r="P78" s="122">
        <f t="shared" ref="P78:P79" si="41">O78/O77*100</f>
        <v>102.78215223097114</v>
      </c>
      <c r="Q78" s="122">
        <f t="shared" si="30"/>
        <v>19.235681304646821</v>
      </c>
      <c r="R78" s="123">
        <v>10179</v>
      </c>
      <c r="S78" s="122">
        <f t="shared" si="39"/>
        <v>101.12259090005962</v>
      </c>
      <c r="T78" s="122">
        <v>100</v>
      </c>
      <c r="U78" s="124">
        <v>1617</v>
      </c>
      <c r="V78" s="124">
        <f t="shared" si="15"/>
        <v>133</v>
      </c>
      <c r="W78" s="124">
        <v>1750</v>
      </c>
      <c r="X78" s="122">
        <f t="shared" si="23"/>
        <v>118.48341232227489</v>
      </c>
      <c r="Y78" s="123">
        <v>8429</v>
      </c>
      <c r="Z78" s="122">
        <f>Y78/Y77*100</f>
        <v>98.137152171381999</v>
      </c>
      <c r="AA78" s="123">
        <f>55+56</f>
        <v>111</v>
      </c>
      <c r="AB78" s="122">
        <f>AA78/AA77*100</f>
        <v>92.5</v>
      </c>
      <c r="AC78" s="123">
        <f>16+250</f>
        <v>266</v>
      </c>
      <c r="AD78" s="122">
        <f t="shared" si="33"/>
        <v>98.518518518518519</v>
      </c>
      <c r="AE78" s="123">
        <v>8806</v>
      </c>
      <c r="AF78" s="125">
        <f t="shared" si="34"/>
        <v>98.073282102684047</v>
      </c>
    </row>
    <row r="79" spans="1:34" ht="12" customHeight="1">
      <c r="B79" s="92">
        <v>2019</v>
      </c>
      <c r="C79" s="93" t="s">
        <v>121</v>
      </c>
      <c r="D79" s="121">
        <v>1971</v>
      </c>
      <c r="E79" s="122">
        <f t="shared" si="24"/>
        <v>102.12435233160622</v>
      </c>
      <c r="F79" s="122">
        <f t="shared" ref="F79" si="42">D79/R79*100</f>
        <v>18.764280274181264</v>
      </c>
      <c r="G79" s="118">
        <v>4535</v>
      </c>
      <c r="H79" s="118">
        <v>487</v>
      </c>
      <c r="I79" s="118">
        <v>5022</v>
      </c>
      <c r="J79" s="122">
        <f t="shared" si="26"/>
        <v>104.06133443845835</v>
      </c>
      <c r="K79" s="122">
        <f t="shared" ref="K79" si="43">I79/R79*100</f>
        <v>47.810357958872814</v>
      </c>
      <c r="L79" s="123">
        <v>1512</v>
      </c>
      <c r="M79" s="122">
        <f t="shared" si="28"/>
        <v>103.20819112627986</v>
      </c>
      <c r="N79" s="122">
        <f t="shared" si="29"/>
        <v>14.394516374714394</v>
      </c>
      <c r="O79" s="123">
        <f t="shared" si="40"/>
        <v>1999</v>
      </c>
      <c r="P79" s="122">
        <f t="shared" si="41"/>
        <v>102.09397344228806</v>
      </c>
      <c r="Q79" s="122">
        <f t="shared" si="30"/>
        <v>19.03084539223153</v>
      </c>
      <c r="R79" s="123">
        <v>10504</v>
      </c>
      <c r="S79" s="122">
        <f t="shared" si="39"/>
        <v>103.19284802043423</v>
      </c>
      <c r="T79" s="122">
        <v>100</v>
      </c>
      <c r="U79" s="124">
        <v>1750</v>
      </c>
      <c r="V79" s="124">
        <f t="shared" si="15"/>
        <v>156</v>
      </c>
      <c r="W79" s="124">
        <v>1906</v>
      </c>
      <c r="X79" s="122">
        <f t="shared" si="23"/>
        <v>108.91428571428573</v>
      </c>
      <c r="Y79" s="123">
        <v>8598</v>
      </c>
      <c r="Z79" s="122">
        <f t="shared" ref="Z79" si="44">Y79/Y78*100</f>
        <v>102.00498279748487</v>
      </c>
      <c r="AA79" s="123">
        <f>57+56</f>
        <v>113</v>
      </c>
      <c r="AB79" s="122">
        <f t="shared" ref="AB79" si="45">AA79/AA78*100</f>
        <v>101.8018018018018</v>
      </c>
      <c r="AC79" s="123">
        <f>17+241</f>
        <v>258</v>
      </c>
      <c r="AD79" s="122">
        <f t="shared" si="33"/>
        <v>96.992481203007515</v>
      </c>
      <c r="AE79" s="123">
        <v>8969</v>
      </c>
      <c r="AF79" s="125">
        <f t="shared" si="34"/>
        <v>101.85101067454008</v>
      </c>
    </row>
    <row r="80" spans="1:34" ht="12" customHeight="1">
      <c r="B80" s="92">
        <v>2020</v>
      </c>
      <c r="C80" s="93">
        <v>2</v>
      </c>
      <c r="D80" s="121">
        <v>1890</v>
      </c>
      <c r="E80" s="122">
        <f t="shared" ref="E80" si="46">D80/D79*100</f>
        <v>95.890410958904098</v>
      </c>
      <c r="F80" s="122">
        <f t="shared" ref="F80" si="47">D80/R80*100</f>
        <v>17.882486517172865</v>
      </c>
      <c r="G80" s="118">
        <v>4621</v>
      </c>
      <c r="H80" s="118">
        <v>469</v>
      </c>
      <c r="I80" s="118">
        <v>5090</v>
      </c>
      <c r="J80" s="122">
        <f t="shared" ref="J80" si="48">I80/I79*100</f>
        <v>101.35404221425728</v>
      </c>
      <c r="K80" s="122">
        <f t="shared" ref="K80" si="49">I80/R80*100</f>
        <v>48.159712366354434</v>
      </c>
      <c r="L80" s="123">
        <v>1573</v>
      </c>
      <c r="M80" s="122">
        <f t="shared" ref="M80" si="50">L80/L79*100</f>
        <v>104.03439153439153</v>
      </c>
      <c r="N80" s="122">
        <f t="shared" ref="N80" si="51">L80/R80*100</f>
        <v>14.883148831488317</v>
      </c>
      <c r="O80" s="123">
        <f t="shared" ref="O80" si="52">R80-D80-I80-L80</f>
        <v>2016</v>
      </c>
      <c r="P80" s="122">
        <f t="shared" ref="P80" si="53">O80/O79*100</f>
        <v>100.8504252126063</v>
      </c>
      <c r="Q80" s="122">
        <f t="shared" ref="Q80" si="54">O80/R80*100</f>
        <v>19.074652284984388</v>
      </c>
      <c r="R80" s="123">
        <v>10569</v>
      </c>
      <c r="S80" s="122">
        <f t="shared" ref="S80" si="55">R80/R79*100</f>
        <v>100.61881188118811</v>
      </c>
      <c r="T80" s="122">
        <v>100</v>
      </c>
      <c r="U80" s="124">
        <v>1587</v>
      </c>
      <c r="V80" s="124">
        <f t="shared" ref="V80" si="56">W80-U80</f>
        <v>154</v>
      </c>
      <c r="W80" s="124">
        <v>1741</v>
      </c>
      <c r="X80" s="122">
        <f t="shared" ref="X80" si="57">W80/W79*100</f>
        <v>91.34312696747115</v>
      </c>
      <c r="Y80" s="123">
        <v>8828</v>
      </c>
      <c r="Z80" s="122">
        <f t="shared" ref="Z80" si="58">Y80/Y79*100</f>
        <v>102.67504070714119</v>
      </c>
      <c r="AA80" s="123">
        <v>100</v>
      </c>
      <c r="AB80" s="122">
        <f t="shared" ref="AB80" si="59">AA80/AA79*100</f>
        <v>88.495575221238937</v>
      </c>
      <c r="AC80" s="123">
        <v>261</v>
      </c>
      <c r="AD80" s="122">
        <f t="shared" ref="AD80" si="60">AC80/AC79*100</f>
        <v>101.16279069767442</v>
      </c>
      <c r="AE80" s="123">
        <v>9189</v>
      </c>
      <c r="AF80" s="125">
        <f t="shared" ref="AF80" si="61">AE80/AE79*100</f>
        <v>102.45289329914149</v>
      </c>
    </row>
    <row r="81" spans="2:32" ht="12" customHeight="1">
      <c r="B81" s="89">
        <v>2021</v>
      </c>
      <c r="C81" s="94">
        <v>3</v>
      </c>
      <c r="D81" s="95">
        <v>1851</v>
      </c>
      <c r="E81" s="96">
        <f t="shared" ref="E81" si="62">D81/D80*100</f>
        <v>97.936507936507937</v>
      </c>
      <c r="F81" s="96">
        <f t="shared" ref="F81" si="63">D81/R81*100</f>
        <v>16.980093569397305</v>
      </c>
      <c r="G81" s="91">
        <v>4986</v>
      </c>
      <c r="H81" s="91">
        <v>497</v>
      </c>
      <c r="I81" s="91">
        <v>5483</v>
      </c>
      <c r="J81" s="96">
        <f t="shared" ref="J81" si="64">I81/I80*100</f>
        <v>107.72102161100196</v>
      </c>
      <c r="K81" s="96">
        <f t="shared" ref="K81" si="65">I81/R81*100</f>
        <v>50.298137785524268</v>
      </c>
      <c r="L81" s="97">
        <v>1521</v>
      </c>
      <c r="M81" s="96">
        <f t="shared" ref="M81" si="66">L81/L80*100</f>
        <v>96.694214876033058</v>
      </c>
      <c r="N81" s="96">
        <f t="shared" ref="N81" si="67">L81/R81*100</f>
        <v>13.952848362535548</v>
      </c>
      <c r="O81" s="97">
        <f t="shared" ref="O81" si="68">R81-D81-I81-L81</f>
        <v>2046</v>
      </c>
      <c r="P81" s="96">
        <f t="shared" ref="P81" si="69">O81/O80*100</f>
        <v>101.48809523809523</v>
      </c>
      <c r="Q81" s="96">
        <f t="shared" ref="Q81" si="70">O81/R81*100</f>
        <v>18.768920282542886</v>
      </c>
      <c r="R81" s="97">
        <v>10901</v>
      </c>
      <c r="S81" s="96">
        <f t="shared" ref="S81" si="71">R81/R80*100</f>
        <v>103.14126218185258</v>
      </c>
      <c r="T81" s="96">
        <v>100</v>
      </c>
      <c r="U81" s="98">
        <v>1527</v>
      </c>
      <c r="V81" s="98">
        <f t="shared" ref="V81" si="72">W81-U81</f>
        <v>159</v>
      </c>
      <c r="W81" s="98">
        <v>1686</v>
      </c>
      <c r="X81" s="96">
        <f t="shared" ref="X81" si="73">W81/W80*100</f>
        <v>96.840896036760483</v>
      </c>
      <c r="Y81" s="97">
        <v>9215</v>
      </c>
      <c r="Z81" s="96">
        <f t="shared" ref="Z81" si="74">Y81/Y80*100</f>
        <v>104.38377888536475</v>
      </c>
      <c r="AA81" s="97">
        <v>97</v>
      </c>
      <c r="AB81" s="96">
        <f t="shared" ref="AB81" si="75">AA81/AA80*100</f>
        <v>97</v>
      </c>
      <c r="AC81" s="97">
        <v>262</v>
      </c>
      <c r="AD81" s="96">
        <f t="shared" ref="AD81" si="76">AC81/AC80*100</f>
        <v>100.38314176245211</v>
      </c>
      <c r="AE81" s="97">
        <v>9574</v>
      </c>
      <c r="AF81" s="99">
        <f t="shared" ref="AF81" si="77">AE81/AE80*100</f>
        <v>104.18979214277941</v>
      </c>
    </row>
    <row r="82" spans="2:32" ht="12" customHeight="1">
      <c r="B82" s="92">
        <v>2022</v>
      </c>
      <c r="C82" s="93">
        <v>4</v>
      </c>
      <c r="D82" s="154">
        <v>1728</v>
      </c>
      <c r="E82" s="155">
        <f t="shared" ref="E82" si="78">D82/D81*100</f>
        <v>93.354943273906002</v>
      </c>
      <c r="F82" s="155">
        <f t="shared" ref="F82" si="79">D82/R82*100</f>
        <v>15.137976346911957</v>
      </c>
      <c r="G82" s="156">
        <v>5700</v>
      </c>
      <c r="H82" s="156">
        <v>455</v>
      </c>
      <c r="I82" s="156">
        <v>6155</v>
      </c>
      <c r="J82" s="155">
        <f t="shared" ref="J82" si="80">I82/I81*100</f>
        <v>112.25606419843153</v>
      </c>
      <c r="K82" s="155">
        <f t="shared" ref="K82" si="81">I82/R82*100</f>
        <v>53.92028033289531</v>
      </c>
      <c r="L82" s="157">
        <v>1437</v>
      </c>
      <c r="M82" s="155">
        <f t="shared" ref="M82" si="82">L82/L81*100</f>
        <v>94.477317554240642</v>
      </c>
      <c r="N82" s="155">
        <f t="shared" ref="N82" si="83">L82/R82*100</f>
        <v>12.588699080157687</v>
      </c>
      <c r="O82" s="157">
        <f t="shared" ref="O82" si="84">R82-D82-I82-L82</f>
        <v>2095</v>
      </c>
      <c r="P82" s="155">
        <f t="shared" ref="P82" si="85">O82/O81*100</f>
        <v>102.39491691104594</v>
      </c>
      <c r="Q82" s="155">
        <f t="shared" ref="Q82" si="86">O82/R82*100</f>
        <v>18.35304424003504</v>
      </c>
      <c r="R82" s="157">
        <v>11415</v>
      </c>
      <c r="S82" s="155">
        <f t="shared" ref="S82" si="87">R82/R81*100</f>
        <v>104.71516374644527</v>
      </c>
      <c r="T82" s="155">
        <v>100</v>
      </c>
      <c r="U82" s="158">
        <v>1073</v>
      </c>
      <c r="V82" s="158">
        <f t="shared" ref="V82" si="88">W82-U82</f>
        <v>148</v>
      </c>
      <c r="W82" s="158">
        <v>1221</v>
      </c>
      <c r="X82" s="155">
        <f t="shared" ref="X82" si="89">W82/W81*100</f>
        <v>72.419928825622776</v>
      </c>
      <c r="Y82" s="157">
        <v>10194</v>
      </c>
      <c r="Z82" s="155">
        <f t="shared" ref="Z82" si="90">Y82/Y81*100</f>
        <v>110.62398263700489</v>
      </c>
      <c r="AA82" s="157">
        <v>95</v>
      </c>
      <c r="AB82" s="155">
        <f t="shared" ref="AB82" si="91">AA82/AA81*100</f>
        <v>97.9381443298969</v>
      </c>
      <c r="AC82" s="157">
        <v>256</v>
      </c>
      <c r="AD82" s="155">
        <f t="shared" ref="AD82" si="92">AC82/AC81*100</f>
        <v>97.70992366412213</v>
      </c>
      <c r="AE82" s="157">
        <v>10545</v>
      </c>
      <c r="AF82" s="159">
        <f t="shared" ref="AF82" si="93">AE82/AE81*100</f>
        <v>110.14205138917903</v>
      </c>
    </row>
    <row r="83" spans="2:32" ht="12" customHeight="1">
      <c r="B83" s="100">
        <v>2023</v>
      </c>
      <c r="C83" s="101">
        <v>5</v>
      </c>
      <c r="D83" s="102">
        <v>1754</v>
      </c>
      <c r="E83" s="103">
        <f t="shared" ref="E83" si="94">D83/D82*100</f>
        <v>101.50462962962963</v>
      </c>
      <c r="F83" s="103">
        <f t="shared" ref="F83" si="95">D83/R83*100</f>
        <v>14.715999664401375</v>
      </c>
      <c r="G83" s="104">
        <v>6184</v>
      </c>
      <c r="H83" s="104">
        <v>524</v>
      </c>
      <c r="I83" s="104">
        <v>6708</v>
      </c>
      <c r="J83" s="103">
        <f t="shared" ref="J83" si="96">I83/I82*100</f>
        <v>108.98456539398862</v>
      </c>
      <c r="K83" s="103">
        <f t="shared" ref="K83" si="97">I83/R83*100</f>
        <v>56.279889252454062</v>
      </c>
      <c r="L83" s="105">
        <v>1345</v>
      </c>
      <c r="M83" s="103">
        <f t="shared" ref="M83" si="98">L83/L82*100</f>
        <v>93.59777313848295</v>
      </c>
      <c r="N83" s="103">
        <f t="shared" ref="N83" si="99">L83/R83*100</f>
        <v>11.284503733534693</v>
      </c>
      <c r="O83" s="105">
        <f t="shared" ref="O83" si="100">R83-D83-I83-L83</f>
        <v>2112</v>
      </c>
      <c r="P83" s="103">
        <f t="shared" ref="P83" si="101">O83/O82*100</f>
        <v>100.81145584725537</v>
      </c>
      <c r="Q83" s="103">
        <f t="shared" ref="Q83" si="102">O83/R83*100</f>
        <v>17.719607349609866</v>
      </c>
      <c r="R83" s="105">
        <v>11919</v>
      </c>
      <c r="S83" s="103">
        <f t="shared" ref="S83" si="103">R83/R82*100</f>
        <v>104.41524310118267</v>
      </c>
      <c r="T83" s="103">
        <v>100</v>
      </c>
      <c r="U83" s="106">
        <v>988</v>
      </c>
      <c r="V83" s="106">
        <f t="shared" ref="V83" si="104">W83-U83</f>
        <v>128</v>
      </c>
      <c r="W83" s="106">
        <v>1116</v>
      </c>
      <c r="X83" s="103">
        <f t="shared" ref="X83" si="105">W83/W82*100</f>
        <v>91.400491400491404</v>
      </c>
      <c r="Y83" s="105">
        <v>10803</v>
      </c>
      <c r="Z83" s="103">
        <f t="shared" ref="Z83" si="106">Y83/Y82*100</f>
        <v>105.97410241318424</v>
      </c>
      <c r="AA83" s="105">
        <v>94</v>
      </c>
      <c r="AB83" s="103">
        <f t="shared" ref="AB83" si="107">AA83/AA82*100</f>
        <v>98.94736842105263</v>
      </c>
      <c r="AC83" s="105">
        <v>244</v>
      </c>
      <c r="AD83" s="103">
        <f t="shared" ref="AD83" si="108">AC83/AC82*100</f>
        <v>95.3125</v>
      </c>
      <c r="AE83" s="105">
        <v>11141</v>
      </c>
      <c r="AF83" s="107">
        <f t="shared" ref="AF83" si="109">AE83/AE82*100</f>
        <v>105.65196775723092</v>
      </c>
    </row>
    <row r="84" spans="2:32" ht="12" customHeight="1">
      <c r="B84" s="29" t="s">
        <v>112</v>
      </c>
      <c r="C84" s="28"/>
      <c r="G84" s="28"/>
      <c r="H84" s="28"/>
      <c r="I84" s="28"/>
      <c r="K84" s="7"/>
      <c r="O84" s="28"/>
      <c r="V84" s="53"/>
    </row>
    <row r="85" spans="2:32" ht="12" customHeight="1">
      <c r="B85" s="29" t="s">
        <v>105</v>
      </c>
      <c r="C85" s="28"/>
      <c r="G85" s="28"/>
      <c r="H85" s="28"/>
      <c r="I85" s="28"/>
      <c r="K85" s="7"/>
      <c r="L85" s="7"/>
      <c r="O85" s="28"/>
    </row>
    <row r="86" spans="2:32" ht="12" customHeight="1">
      <c r="B86" s="29" t="s">
        <v>113</v>
      </c>
      <c r="C86" s="28"/>
      <c r="G86" s="28"/>
      <c r="H86" s="28"/>
      <c r="I86" s="28"/>
      <c r="O86" s="28"/>
    </row>
    <row r="87" spans="2:32" ht="12" customHeight="1">
      <c r="B87" s="29" t="s">
        <v>106</v>
      </c>
      <c r="C87" s="28"/>
      <c r="G87" s="28"/>
      <c r="H87" s="28"/>
      <c r="I87" s="28"/>
      <c r="O87" s="28"/>
    </row>
    <row r="88" spans="2:32" ht="12" customHeight="1">
      <c r="B88" s="29" t="s">
        <v>107</v>
      </c>
      <c r="C88" s="28"/>
      <c r="G88" s="28"/>
      <c r="H88" s="28"/>
      <c r="I88" s="28"/>
      <c r="O88" s="28"/>
    </row>
    <row r="89" spans="2:32" ht="12" customHeight="1">
      <c r="B89" s="29" t="s">
        <v>108</v>
      </c>
      <c r="C89" s="28"/>
      <c r="G89" s="28"/>
      <c r="H89" s="28"/>
      <c r="I89" s="28"/>
      <c r="O89" s="28"/>
    </row>
    <row r="90" spans="2:32" ht="12" customHeight="1">
      <c r="B90" s="29" t="s">
        <v>109</v>
      </c>
      <c r="C90" s="28"/>
      <c r="G90" s="28"/>
      <c r="H90" s="28"/>
      <c r="I90" s="28"/>
      <c r="O90" s="28"/>
    </row>
    <row r="91" spans="2:32" ht="12" customHeight="1">
      <c r="B91" s="29" t="s">
        <v>110</v>
      </c>
      <c r="C91" s="28"/>
      <c r="G91" s="28"/>
      <c r="H91" s="28"/>
      <c r="I91" s="28"/>
      <c r="O91" s="28"/>
    </row>
    <row r="92" spans="2:32" s="78" customFormat="1" ht="12" customHeight="1">
      <c r="B92" s="28" t="s">
        <v>111</v>
      </c>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2:32" ht="12" customHeight="1">
      <c r="B93" s="33" t="s">
        <v>114</v>
      </c>
      <c r="C93" s="33"/>
      <c r="D93" s="79"/>
      <c r="E93" s="79"/>
      <c r="F93" s="79"/>
      <c r="G93" s="79"/>
      <c r="H93" s="79"/>
      <c r="I93" s="79"/>
      <c r="J93" s="79"/>
      <c r="K93" s="79"/>
      <c r="L93" s="80"/>
      <c r="M93" s="81"/>
      <c r="N93" s="81"/>
      <c r="O93" s="78"/>
      <c r="P93" s="79"/>
      <c r="Q93" s="79"/>
      <c r="R93" s="79"/>
      <c r="S93" s="79"/>
      <c r="T93" s="79"/>
      <c r="U93" s="79"/>
      <c r="V93" s="79"/>
      <c r="W93" s="79"/>
      <c r="X93" s="79"/>
      <c r="Y93" s="79"/>
      <c r="Z93" s="78"/>
      <c r="AA93" s="78"/>
      <c r="AB93" s="78"/>
      <c r="AC93" s="78"/>
      <c r="AD93" s="78"/>
      <c r="AE93" s="78"/>
      <c r="AF93" s="78"/>
    </row>
    <row r="94" spans="2:32" ht="12" customHeight="1">
      <c r="B94" s="28" t="s">
        <v>115</v>
      </c>
    </row>
    <row r="95" spans="2:32" ht="12" customHeight="1">
      <c r="B95" s="28" t="s">
        <v>116</v>
      </c>
    </row>
    <row r="96" spans="2:32" ht="12" customHeight="1">
      <c r="B96" s="28" t="s">
        <v>117</v>
      </c>
    </row>
    <row r="97" spans="2:32" ht="12" customHeight="1">
      <c r="B97" s="28" t="s">
        <v>118</v>
      </c>
    </row>
    <row r="98" spans="2:32" ht="12" customHeight="1">
      <c r="B98" s="28" t="s">
        <v>119</v>
      </c>
      <c r="AF98" s="34" t="s">
        <v>122</v>
      </c>
    </row>
  </sheetData>
  <sheetProtection selectLockedCells="1" selectUnlockedCells="1"/>
  <mergeCells count="17">
    <mergeCell ref="R5:T8"/>
    <mergeCell ref="G6:G9"/>
    <mergeCell ref="H6:H9"/>
    <mergeCell ref="I6:K8"/>
    <mergeCell ref="B5:C9"/>
    <mergeCell ref="D5:F8"/>
    <mergeCell ref="G5:K5"/>
    <mergeCell ref="L5:N8"/>
    <mergeCell ref="O5:Q8"/>
    <mergeCell ref="U5:X5"/>
    <mergeCell ref="Y5:Z8"/>
    <mergeCell ref="AA5:AB8"/>
    <mergeCell ref="AC5:AD8"/>
    <mergeCell ref="AE5:AF8"/>
    <mergeCell ref="U6:U9"/>
    <mergeCell ref="V6:V9"/>
    <mergeCell ref="W6:X8"/>
  </mergeCells>
  <phoneticPr fontId="3"/>
  <pageMargins left="0" right="0" top="0.59055118110236227" bottom="0.19685039370078741" header="0.51181102362204722" footer="0.51181102362204722"/>
  <pageSetup paperSize="9" scale="60" firstPageNumber="0" orientation="landscape"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都府県</vt:lpstr>
      <vt:lpstr>都府県!__xlnm.Print_Area</vt:lpstr>
      <vt:lpstr>都府県!__xlnm.Print_Titles</vt:lpstr>
      <vt:lpstr>都府県!Print_Area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2020-12-07T05:12:56Z</cp:lastPrinted>
  <dcterms:created xsi:type="dcterms:W3CDTF">2014-08-13T08:15:24Z</dcterms:created>
  <dcterms:modified xsi:type="dcterms:W3CDTF">2024-12-25T04:30:03Z</dcterms:modified>
</cp:coreProperties>
</file>