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3285" yWindow="255" windowWidth="18795" windowHeight="11730" tabRatio="881"/>
  </bookViews>
  <sheets>
    <sheet name="2025年4月" sheetId="421" r:id="rId1"/>
    <sheet name="過去データ(2025年3月)" sheetId="420" r:id="rId2"/>
    <sheet name="過去データ(2025年2月)" sheetId="419" r:id="rId3"/>
    <sheet name="過去データ(2025年1月)" sheetId="418" r:id="rId4"/>
    <sheet name="過去データ(2024年12月)" sheetId="417" r:id="rId5"/>
    <sheet name="過去データ(2024年11月)" sheetId="416" r:id="rId6"/>
    <sheet name="過去データ(2024年10月)" sheetId="415" r:id="rId7"/>
    <sheet name="過去データ(2024年9月)" sheetId="414" r:id="rId8"/>
    <sheet name="過去データ(2024年8月)" sheetId="413" r:id="rId9"/>
    <sheet name="過去データ(2024年7月)" sheetId="412" r:id="rId10"/>
    <sheet name="過去データ(2024年6月)" sheetId="411" r:id="rId11"/>
    <sheet name="過去データ(2024年5月)" sheetId="410" r:id="rId12"/>
    <sheet name="過去データ(2024年4月)" sheetId="409" r:id="rId13"/>
    <sheet name="過去データ(2024年3月)" sheetId="408" r:id="rId14"/>
    <sheet name="過去データ(2024年2月)" sheetId="407" r:id="rId15"/>
    <sheet name="過去データ(2024年1月)" sheetId="406" r:id="rId16"/>
    <sheet name="過去データ(2023年12月)" sheetId="405" r:id="rId17"/>
    <sheet name="過去データ(2023年11月)" sheetId="404" r:id="rId18"/>
    <sheet name="過去データ(2023年10月)" sheetId="403" r:id="rId19"/>
    <sheet name="過去データ(2023年9月)" sheetId="402" r:id="rId20"/>
    <sheet name="過去データ(2023年8月)" sheetId="401" r:id="rId21"/>
    <sheet name="過去データ(2023年7月)" sheetId="400" r:id="rId22"/>
    <sheet name="過去データ(2023年6月)" sheetId="399" r:id="rId23"/>
    <sheet name="過去データ(2023年5月)" sheetId="397" r:id="rId24"/>
    <sheet name="過去データ(2023年4月)" sheetId="398" r:id="rId25"/>
    <sheet name="過去データ(2023年3月)" sheetId="396" r:id="rId26"/>
    <sheet name="過去データ(2023年2月)" sheetId="395" r:id="rId27"/>
    <sheet name="過去データ(2023年1月)" sheetId="394" r:id="rId28"/>
    <sheet name="過去データ(2022年12月)" sheetId="393" r:id="rId29"/>
    <sheet name="過去データ(2022年11月)" sheetId="392" r:id="rId30"/>
    <sheet name="過去データ(2022年10月)" sheetId="391" r:id="rId31"/>
    <sheet name="過去データ(2022年9月)" sheetId="390" r:id="rId32"/>
    <sheet name="過去データ(2022年8月)" sheetId="389" r:id="rId33"/>
    <sheet name="過去データ(2022年7月)" sheetId="388" r:id="rId34"/>
    <sheet name="過去データ(2022年6月)" sheetId="387" r:id="rId35"/>
    <sheet name="過去データ(2022年5月)" sheetId="386" r:id="rId36"/>
    <sheet name="過去データ(2022年4月)" sheetId="385" r:id="rId37"/>
    <sheet name="過去データ(2022年3月)" sheetId="384" r:id="rId38"/>
    <sheet name="過去データ(2022年2月)" sheetId="383" r:id="rId39"/>
    <sheet name="過去データ(2022年1月)" sheetId="382" r:id="rId40"/>
    <sheet name="過去データ(2021年12月)" sheetId="381" r:id="rId41"/>
    <sheet name="過去データ(2021年11月)" sheetId="380" r:id="rId42"/>
    <sheet name="過去データ(2021年10月)" sheetId="379" r:id="rId43"/>
    <sheet name="過去データ(2021年9月)" sheetId="378" r:id="rId44"/>
    <sheet name="過去データ(2021年8月)" sheetId="377" r:id="rId45"/>
    <sheet name="過去データ(2021年7月)" sheetId="376" r:id="rId46"/>
    <sheet name="過去データ(2021年6月)" sheetId="375" r:id="rId47"/>
    <sheet name="過去データ(2021年5月)" sheetId="374" r:id="rId48"/>
    <sheet name="過去データ(2021年4月)" sheetId="373" r:id="rId49"/>
    <sheet name="過去データ(2021年3月)" sheetId="372" r:id="rId50"/>
    <sheet name="過去データ(2021年2月)" sheetId="371" r:id="rId51"/>
    <sheet name="過去データ(2021年1月)" sheetId="370" r:id="rId52"/>
    <sheet name="過去データ(2020年12月)" sheetId="369" r:id="rId53"/>
    <sheet name="過去データ(2020年11月)" sheetId="368" r:id="rId54"/>
    <sheet name="過去データ(2020年10月)" sheetId="367" r:id="rId55"/>
    <sheet name="過去データ(2020年9月)" sheetId="366" r:id="rId56"/>
    <sheet name="過去データ(2020年8月)" sheetId="365" r:id="rId57"/>
    <sheet name="過去データ(2020年7月)" sheetId="364" r:id="rId58"/>
    <sheet name="過去データ(2020年6月)" sheetId="363" r:id="rId59"/>
    <sheet name="過去データ(2020年5月)" sheetId="362" r:id="rId60"/>
    <sheet name="過去データ(2020年4月)" sheetId="361" r:id="rId61"/>
    <sheet name="過去データ(2020年3月)" sheetId="360" r:id="rId62"/>
    <sheet name="過去データ(2020年2月)" sheetId="359" r:id="rId63"/>
    <sheet name="過去データ(2020年1月) " sheetId="358" r:id="rId64"/>
    <sheet name="過去データ(2019年12月) " sheetId="357" r:id="rId65"/>
    <sheet name="過去データ(2019年11月) " sheetId="356" r:id="rId66"/>
    <sheet name="過去データ(2019年10月) " sheetId="355" r:id="rId67"/>
    <sheet name="過去データ(2019年9月) " sheetId="354" r:id="rId68"/>
    <sheet name="過去データ(2019年8月) " sheetId="353" r:id="rId69"/>
    <sheet name="過去データ(2019年7月) " sheetId="352" r:id="rId70"/>
    <sheet name="過去データ(2019年6月) " sheetId="350" r:id="rId71"/>
    <sheet name="過去データ(2019年5月) " sheetId="351" r:id="rId72"/>
    <sheet name="過去データ(2019年4月) " sheetId="349" r:id="rId73"/>
    <sheet name="過去データ(2019年3月) " sheetId="348" r:id="rId74"/>
    <sheet name="過去データ(2019年2月) " sheetId="347" r:id="rId75"/>
    <sheet name="過去データ(2018年12月) " sheetId="346" r:id="rId76"/>
    <sheet name="過去データ(2018年11月) " sheetId="345" r:id="rId77"/>
    <sheet name="過去データ(2018年10月) " sheetId="343" r:id="rId78"/>
    <sheet name="過去データ(2018年9月" sheetId="342" r:id="rId79"/>
    <sheet name="過去データ(2018年8月)" sheetId="341" r:id="rId80"/>
    <sheet name="過去データ(2018年7月)" sheetId="340" r:id="rId81"/>
    <sheet name="過去データ(2018年6月)" sheetId="339" r:id="rId82"/>
    <sheet name="過去データ(2018年5月)" sheetId="338" r:id="rId83"/>
    <sheet name="過去データ(2018年4月)" sheetId="337" r:id="rId84"/>
    <sheet name="過去データ(2018年3月)" sheetId="336" r:id="rId85"/>
    <sheet name="過去データ(2018年2月)" sheetId="335" r:id="rId86"/>
    <sheet name="過去データ(2018年1月)" sheetId="334" r:id="rId87"/>
    <sheet name="過去データ(2017年12月)" sheetId="333" r:id="rId88"/>
    <sheet name="過去データ(2017年11月 )" sheetId="331" r:id="rId89"/>
    <sheet name="過去データ(2017年10月 )" sheetId="328" r:id="rId90"/>
    <sheet name="過去データ（2017年9月）" sheetId="327" r:id="rId91"/>
    <sheet name="過去データ（2017年8月）" sheetId="326" r:id="rId92"/>
    <sheet name="過去データ（2017年7月）" sheetId="325" r:id="rId93"/>
    <sheet name="過去データ（2017年6月）" sheetId="324" r:id="rId94"/>
    <sheet name="過去データ（2017年5月）" sheetId="323" r:id="rId95"/>
    <sheet name="過去データ（2017年4月）" sheetId="322" r:id="rId96"/>
    <sheet name="過去データ（2017年3月）" sheetId="321" r:id="rId97"/>
    <sheet name="過去データ（2017年2月）" sheetId="320" r:id="rId98"/>
    <sheet name="過去データ（2017年1月）" sheetId="319" r:id="rId99"/>
    <sheet name="過去データ（2016年12月）" sheetId="318" r:id="rId100"/>
    <sheet name="過去データ（2016年11月）" sheetId="316" r:id="rId101"/>
    <sheet name="過去データ（2016年10月）" sheetId="317" r:id="rId102"/>
    <sheet name="過去データ（2016年9月）" sheetId="315" r:id="rId103"/>
    <sheet name="過去データ（2016年8月）" sheetId="313" r:id="rId104"/>
    <sheet name="過去データ（2016年7月）" sheetId="314" r:id="rId105"/>
    <sheet name="過去データ（2016年6月）" sheetId="312" r:id="rId106"/>
    <sheet name="過去データ（2016年5月）" sheetId="311" r:id="rId107"/>
    <sheet name="過去データ（2016年4月）" sheetId="310" r:id="rId108"/>
    <sheet name="過去データ（2016年3月）" sheetId="309" r:id="rId109"/>
    <sheet name="過去データ（2016年2月）" sheetId="308" r:id="rId110"/>
    <sheet name="過去データ（2016年1月）" sheetId="307" r:id="rId111"/>
    <sheet name="過去データ（2015年12月）" sheetId="306" r:id="rId112"/>
    <sheet name="過去データ（2015年11月）" sheetId="305" r:id="rId113"/>
    <sheet name="過去データ（2015年10月）" sheetId="304" r:id="rId114"/>
    <sheet name="過去データ（2015年9月）" sheetId="303" r:id="rId115"/>
    <sheet name="過去データ（2015年8月）" sheetId="302" r:id="rId116"/>
    <sheet name="過去データ（2015年7月）" sheetId="301" r:id="rId117"/>
    <sheet name="過去データ（2015年6月）" sheetId="300" r:id="rId118"/>
    <sheet name="過去データ（2015年5月）" sheetId="299" r:id="rId119"/>
    <sheet name="過去データ(2015年4月)" sheetId="298" r:id="rId120"/>
    <sheet name="過去データ(2015年3月)" sheetId="297" r:id="rId121"/>
    <sheet name="過去データ（2015年2月） " sheetId="295" r:id="rId122"/>
    <sheet name="過去データ（2015年1月） " sheetId="296" r:id="rId123"/>
    <sheet name="過去データ(2014年12月)" sheetId="294" r:id="rId124"/>
    <sheet name="過去データ(2014年11月)" sheetId="293" r:id="rId125"/>
    <sheet name="過去データ(2014年10月)" sheetId="292" r:id="rId126"/>
    <sheet name="過去データ(2014年9月)" sheetId="291" r:id="rId127"/>
    <sheet name="過去データ(2014年8月)" sheetId="289" r:id="rId128"/>
    <sheet name="過去データ(2014年7月)" sheetId="290" r:id="rId129"/>
    <sheet name="過去データ(2014年6月)" sheetId="287" r:id="rId130"/>
    <sheet name="過去データ(2014年5月)" sheetId="285" r:id="rId131"/>
    <sheet name="過去データ(2014年4月)" sheetId="284" r:id="rId132"/>
    <sheet name="過去データ(2014年3月)" sheetId="282" r:id="rId133"/>
    <sheet name="過去データ(2014年2月)" sheetId="281" r:id="rId134"/>
    <sheet name="過去データ(2014年1月)" sheetId="280" r:id="rId135"/>
    <sheet name="過去データ(2013年12月) " sheetId="279" r:id="rId136"/>
    <sheet name="過去データ(2013年11月)" sheetId="278" r:id="rId137"/>
    <sheet name="過去データ(2013年9月) " sheetId="277" r:id="rId138"/>
    <sheet name="過去データ(2013年8月)" sheetId="276" r:id="rId139"/>
    <sheet name="過去データ(2013年7月)" sheetId="275" r:id="rId140"/>
    <sheet name="過去データ(2013年6月)" sheetId="274" r:id="rId141"/>
    <sheet name="過去データ(2013年5月)" sheetId="273" r:id="rId142"/>
    <sheet name="過去データ(2013年4月)" sheetId="272" r:id="rId143"/>
    <sheet name="過去データ(2013年3月)" sheetId="271" r:id="rId144"/>
    <sheet name="過去データ(2013年2月) " sheetId="270" r:id="rId145"/>
    <sheet name="過去データ(2013年1月)" sheetId="269" r:id="rId146"/>
    <sheet name="過去データ(2012年12月)" sheetId="268" r:id="rId147"/>
    <sheet name="過去データ(2012年11月)" sheetId="267" r:id="rId148"/>
    <sheet name="過去データ(2012年10月)" sheetId="266" r:id="rId149"/>
    <sheet name="過去データ(2012年9月)" sheetId="265" r:id="rId150"/>
    <sheet name="過去データ(2012年8月)" sheetId="264" r:id="rId151"/>
    <sheet name="過去データ(2012年7月)" sheetId="263" r:id="rId152"/>
    <sheet name="過去データ(2012年6月) " sheetId="262" r:id="rId153"/>
    <sheet name="過去データ(2012年5月)" sheetId="261" r:id="rId154"/>
    <sheet name="過去データ(2012年4月)" sheetId="260" r:id="rId155"/>
    <sheet name="過去データ(2012年3月)" sheetId="259" r:id="rId156"/>
    <sheet name="過去データ(2012年2月)" sheetId="258" r:id="rId157"/>
    <sheet name="過去データ(2012年1月)" sheetId="257" r:id="rId158"/>
    <sheet name="過去データ(2011年12月)" sheetId="256" r:id="rId159"/>
    <sheet name="過去データ(2011年11月) " sheetId="255" r:id="rId160"/>
    <sheet name="過去データ(2011年10月)" sheetId="254" r:id="rId161"/>
    <sheet name="過去データ(2011年9月)" sheetId="253" r:id="rId162"/>
    <sheet name="過去データ(2011年8月)" sheetId="252" r:id="rId163"/>
    <sheet name="過去データ(2011年7月)" sheetId="251" r:id="rId164"/>
    <sheet name="過去データ(2011年6月)" sheetId="250" r:id="rId165"/>
    <sheet name="過去データ(2011年5月)" sheetId="249" r:id="rId166"/>
    <sheet name="過去データ(2011年4月) " sheetId="248" r:id="rId167"/>
    <sheet name="過去データ(2011年3月)" sheetId="247" r:id="rId168"/>
    <sheet name="過去データ(2011年2月)" sheetId="245" r:id="rId169"/>
    <sheet name="過去データ(2011年1月)" sheetId="244" r:id="rId170"/>
    <sheet name="過去データ(2010年12月)" sheetId="243" r:id="rId171"/>
    <sheet name="過去データ(2010年11月)" sheetId="242" r:id="rId172"/>
    <sheet name="過去データ(2010年10月)" sheetId="240" r:id="rId173"/>
    <sheet name="過去データ(2010年9月)" sheetId="239" r:id="rId174"/>
    <sheet name="過去データ(2010年8月)" sheetId="238" r:id="rId175"/>
    <sheet name="過去データ(2010年7月)" sheetId="237" r:id="rId176"/>
    <sheet name="過去データ(2010年6月)" sheetId="236" r:id="rId177"/>
    <sheet name="過去データ(2010年5月)" sheetId="235" r:id="rId178"/>
    <sheet name="過去データ(2010年4月)" sheetId="234" r:id="rId179"/>
    <sheet name="過去データ(2010年3月)" sheetId="233" r:id="rId180"/>
    <sheet name="過去データ(2010年2月)" sheetId="232" r:id="rId181"/>
    <sheet name="過去データ(2010年1月)" sheetId="231" r:id="rId182"/>
    <sheet name="過去データ(2009年12月)" sheetId="230" r:id="rId183"/>
    <sheet name="過去データ(2009年11月)" sheetId="229" r:id="rId184"/>
    <sheet name="過去データ(2009年10月)" sheetId="228" r:id="rId185"/>
    <sheet name="過去データ(2009年9月)" sheetId="227" r:id="rId186"/>
    <sheet name="過去データ(2009年8月)" sheetId="226" r:id="rId187"/>
    <sheet name="過去データ(2009年7月)" sheetId="225" r:id="rId188"/>
    <sheet name="過去データ(2009年6月)" sheetId="224" r:id="rId189"/>
    <sheet name="過去データ(2009年5月)" sheetId="223" r:id="rId190"/>
    <sheet name="過去データ(2009年4月)" sheetId="222" r:id="rId191"/>
    <sheet name="過去データ(2009年3月)" sheetId="221" r:id="rId192"/>
    <sheet name="過去データ(2009年2月)" sheetId="220" r:id="rId193"/>
    <sheet name="過去データ(2009年1月)" sheetId="219" r:id="rId194"/>
    <sheet name="過去データ(2008年12月)" sheetId="218" r:id="rId195"/>
    <sheet name="過去データ(2008年11月)" sheetId="217" r:id="rId196"/>
    <sheet name="過去データ(2008年10月)" sheetId="216" r:id="rId197"/>
    <sheet name="過去データ(2008年9月)" sheetId="215" r:id="rId198"/>
    <sheet name="過去データ(2008年8月)" sheetId="214" r:id="rId199"/>
    <sheet name="過去データ(2008年7月)" sheetId="213" r:id="rId200"/>
    <sheet name="過去データ(2008年6月)" sheetId="212" r:id="rId201"/>
    <sheet name="過去データ(2008年5月)" sheetId="211" r:id="rId202"/>
    <sheet name="過去データ(2008年4月)" sheetId="210" r:id="rId203"/>
    <sheet name="過去データ(2008年3月)" sheetId="209" r:id="rId204"/>
    <sheet name="過去データ(2008年2月)" sheetId="208" r:id="rId205"/>
    <sheet name="過去データ(2008年1月)" sheetId="207" r:id="rId206"/>
    <sheet name="過去データ(2007年12月)" sheetId="206" r:id="rId207"/>
    <sheet name="過去データ(2007年11月)" sheetId="205" r:id="rId208"/>
    <sheet name="過去データ(2007年10月)" sheetId="204" r:id="rId209"/>
    <sheet name="過去データ(2007年9月)" sheetId="202" r:id="rId210"/>
    <sheet name="過去データ(2007年8月)" sheetId="201" r:id="rId211"/>
    <sheet name="過去データ(2007年7月)" sheetId="199" r:id="rId212"/>
    <sheet name="過去データ(2007年6月)" sheetId="200" r:id="rId213"/>
    <sheet name="過去データ(2007年5月)" sheetId="198" r:id="rId214"/>
    <sheet name="過去データ(2007年4月)" sheetId="197" r:id="rId215"/>
    <sheet name="過去データ(2007年3月)" sheetId="196" r:id="rId216"/>
    <sheet name="過去データ(2007年2月)" sheetId="195" r:id="rId217"/>
    <sheet name="過去データ(2007年1月)" sheetId="194" r:id="rId218"/>
    <sheet name="過去データ(2006年12月)" sheetId="193" r:id="rId219"/>
    <sheet name="過去データ(2006年11月)" sheetId="192" r:id="rId220"/>
    <sheet name="過去データ(2006年10月)" sheetId="191" r:id="rId221"/>
    <sheet name="過去データ(2006年9月)" sheetId="190" r:id="rId222"/>
    <sheet name="過去データ(2006年8月)" sheetId="189" r:id="rId223"/>
    <sheet name="過去データ(2006年7月)" sheetId="188" r:id="rId224"/>
    <sheet name="過去データ(2006年6月)" sheetId="187" r:id="rId225"/>
    <sheet name="過去データ(2006年5月)" sheetId="186" r:id="rId226"/>
    <sheet name="過去データ(2006年4月) " sheetId="185" r:id="rId227"/>
    <sheet name="過去データ(2006年3月)" sheetId="184" r:id="rId228"/>
    <sheet name="過去データ(2006年2月)" sheetId="183" r:id="rId229"/>
    <sheet name="過去データ(2006年1月)" sheetId="182" r:id="rId230"/>
    <sheet name="過去データ(2005年12月)" sheetId="181" r:id="rId231"/>
    <sheet name="過去データ(2005年11月)" sheetId="180" r:id="rId232"/>
    <sheet name="過去データ(2005年10月)" sheetId="179" r:id="rId233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0" i="380" l="1"/>
  <c r="N32" i="380"/>
  <c r="N27" i="380"/>
  <c r="N22" i="380"/>
  <c r="N17" i="380"/>
  <c r="N12" i="380"/>
  <c r="N40" i="379"/>
  <c r="N32" i="379"/>
  <c r="N27" i="379"/>
  <c r="N22" i="379"/>
  <c r="N17" i="379"/>
  <c r="N12" i="379"/>
  <c r="N40" i="378"/>
  <c r="N32" i="378"/>
  <c r="N27" i="378"/>
  <c r="N22" i="378"/>
  <c r="N17" i="378"/>
  <c r="N12" i="378"/>
  <c r="N40" i="377"/>
  <c r="N32" i="377"/>
  <c r="N27" i="377"/>
  <c r="N22" i="377"/>
  <c r="N17" i="377"/>
  <c r="N12" i="377"/>
  <c r="N40" i="376"/>
  <c r="N32" i="376"/>
  <c r="N27" i="376"/>
  <c r="N22" i="376"/>
  <c r="N17" i="376"/>
  <c r="N12" i="376"/>
  <c r="N40" i="375"/>
  <c r="N32" i="375"/>
  <c r="N27" i="375"/>
  <c r="N22" i="375"/>
  <c r="N17" i="375"/>
  <c r="N12" i="375"/>
  <c r="N40" i="374"/>
  <c r="N32" i="374"/>
  <c r="N27" i="374"/>
  <c r="N22" i="374"/>
  <c r="N17" i="374"/>
  <c r="N12" i="374"/>
  <c r="N40" i="373"/>
  <c r="N32" i="373"/>
  <c r="N27" i="373"/>
  <c r="N22" i="373"/>
  <c r="N17" i="373"/>
  <c r="N12" i="373"/>
  <c r="N40" i="372"/>
  <c r="N32" i="372"/>
  <c r="N27" i="372"/>
  <c r="N22" i="372"/>
  <c r="N17" i="372"/>
  <c r="N12" i="372"/>
  <c r="N40" i="371"/>
  <c r="N32" i="371"/>
  <c r="N27" i="371"/>
  <c r="N22" i="371"/>
  <c r="N17" i="371"/>
  <c r="N12" i="371"/>
  <c r="N40" i="370"/>
  <c r="N32" i="370"/>
  <c r="N27" i="370"/>
  <c r="N22" i="370"/>
  <c r="N17" i="370"/>
  <c r="N12" i="370"/>
  <c r="N40" i="369"/>
  <c r="N32" i="369"/>
  <c r="N27" i="369"/>
  <c r="N22" i="369"/>
  <c r="N17" i="369"/>
  <c r="N12" i="369"/>
  <c r="N40" i="368"/>
  <c r="N32" i="368"/>
  <c r="N27" i="368"/>
  <c r="N22" i="368"/>
  <c r="N17" i="368"/>
  <c r="N12" i="368"/>
  <c r="N40" i="367"/>
  <c r="N32" i="367"/>
  <c r="N27" i="367"/>
  <c r="N22" i="367"/>
  <c r="N17" i="367"/>
  <c r="N12" i="367"/>
  <c r="N40" i="366"/>
  <c r="N32" i="366"/>
  <c r="N27" i="366"/>
  <c r="N22" i="366"/>
  <c r="N17" i="366"/>
  <c r="N12" i="366"/>
  <c r="N40" i="365"/>
  <c r="N32" i="365"/>
  <c r="N27" i="365"/>
  <c r="N22" i="365"/>
  <c r="N17" i="365"/>
  <c r="N12" i="365"/>
  <c r="N40" i="364"/>
  <c r="N32" i="364"/>
  <c r="N27" i="364"/>
  <c r="N22" i="364"/>
  <c r="N17" i="364"/>
  <c r="N12" i="364"/>
  <c r="N40" i="363"/>
  <c r="N32" i="363"/>
  <c r="N27" i="363"/>
  <c r="N22" i="363"/>
  <c r="N17" i="363"/>
  <c r="N12" i="363"/>
  <c r="N40" i="362"/>
  <c r="N32" i="362"/>
  <c r="N27" i="362"/>
  <c r="N22" i="362"/>
  <c r="N17" i="362"/>
  <c r="N12" i="362"/>
  <c r="N40" i="361"/>
  <c r="N32" i="361"/>
  <c r="N27" i="361"/>
  <c r="N22" i="361"/>
  <c r="N17" i="361"/>
  <c r="N12" i="361"/>
  <c r="N40" i="360"/>
  <c r="N32" i="360"/>
  <c r="N27" i="360"/>
  <c r="N22" i="360"/>
  <c r="N17" i="360"/>
  <c r="N12" i="360"/>
  <c r="N40" i="359"/>
  <c r="N32" i="359"/>
  <c r="N27" i="359"/>
  <c r="N22" i="359"/>
  <c r="N17" i="359"/>
  <c r="N12" i="359"/>
  <c r="N40" i="358"/>
  <c r="N32" i="358"/>
  <c r="N27" i="358"/>
  <c r="N22" i="358"/>
  <c r="N17" i="358"/>
  <c r="N12" i="358"/>
  <c r="N40" i="357"/>
  <c r="N32" i="357"/>
  <c r="N27" i="357"/>
  <c r="N22" i="357"/>
  <c r="N17" i="357"/>
  <c r="N12" i="357"/>
  <c r="N40" i="356"/>
  <c r="N32" i="356"/>
  <c r="N27" i="356"/>
  <c r="N22" i="356"/>
  <c r="N17" i="356"/>
  <c r="N12" i="356"/>
  <c r="N40" i="355"/>
  <c r="N32" i="355"/>
  <c r="N27" i="355"/>
  <c r="N22" i="355"/>
  <c r="N17" i="355"/>
  <c r="N12" i="355"/>
  <c r="N40" i="354"/>
  <c r="N32" i="354"/>
  <c r="N27" i="354"/>
  <c r="N22" i="354"/>
  <c r="N17" i="354"/>
  <c r="N12" i="354"/>
  <c r="N40" i="353"/>
  <c r="N32" i="353"/>
  <c r="N27" i="353"/>
  <c r="N22" i="353"/>
  <c r="N17" i="353"/>
  <c r="N12" i="353"/>
  <c r="N40" i="352"/>
  <c r="N32" i="352"/>
  <c r="N27" i="352"/>
  <c r="N22" i="352"/>
  <c r="N17" i="352"/>
  <c r="N12" i="352"/>
  <c r="N40" i="351"/>
  <c r="N32" i="351"/>
  <c r="N27" i="351"/>
  <c r="N22" i="351"/>
  <c r="N17" i="351"/>
  <c r="N12" i="351"/>
  <c r="N40" i="350"/>
  <c r="N32" i="350"/>
  <c r="N27" i="350"/>
  <c r="N22" i="350"/>
  <c r="N17" i="350"/>
  <c r="N12" i="350"/>
  <c r="N40" i="349"/>
  <c r="N32" i="349"/>
  <c r="N27" i="349"/>
  <c r="N22" i="349"/>
  <c r="N17" i="349"/>
  <c r="N12" i="349"/>
  <c r="N40" i="348"/>
  <c r="N32" i="348"/>
  <c r="N27" i="348"/>
  <c r="N22" i="348"/>
  <c r="N17" i="348"/>
  <c r="N12" i="348"/>
  <c r="N40" i="347"/>
  <c r="N32" i="347"/>
  <c r="N27" i="347"/>
  <c r="N22" i="347"/>
  <c r="N17" i="347"/>
  <c r="N12" i="347"/>
  <c r="N40" i="346"/>
  <c r="N32" i="346"/>
  <c r="N27" i="346"/>
  <c r="N22" i="346"/>
  <c r="N17" i="346"/>
  <c r="N12" i="346"/>
  <c r="N40" i="345"/>
  <c r="N32" i="345"/>
  <c r="N27" i="345"/>
  <c r="N22" i="345"/>
  <c r="N17" i="345"/>
  <c r="N12" i="345"/>
  <c r="N40" i="343"/>
  <c r="N32" i="343"/>
  <c r="N27" i="343"/>
  <c r="N22" i="343"/>
  <c r="N17" i="343"/>
  <c r="N12" i="343"/>
  <c r="N40" i="342"/>
  <c r="N32" i="342"/>
  <c r="N27" i="342"/>
  <c r="N22" i="342"/>
  <c r="N17" i="342"/>
  <c r="N12" i="342"/>
  <c r="N40" i="341"/>
  <c r="N32" i="341"/>
  <c r="N27" i="341"/>
  <c r="N22" i="341"/>
  <c r="N17" i="341"/>
  <c r="N12" i="341"/>
  <c r="N40" i="340"/>
  <c r="N32" i="340"/>
  <c r="N27" i="340"/>
  <c r="N22" i="340"/>
  <c r="N17" i="340"/>
  <c r="N12" i="340"/>
  <c r="N40" i="339"/>
  <c r="N32" i="339"/>
  <c r="N27" i="339"/>
  <c r="N22" i="339"/>
  <c r="N17" i="339"/>
  <c r="N12" i="339"/>
  <c r="N40" i="338"/>
  <c r="N32" i="338"/>
  <c r="N27" i="338"/>
  <c r="N22" i="338"/>
  <c r="N17" i="338"/>
  <c r="N12" i="338"/>
  <c r="N40" i="337"/>
  <c r="N32" i="337"/>
  <c r="N27" i="337"/>
  <c r="N22" i="337"/>
  <c r="N17" i="337"/>
  <c r="N12" i="337"/>
  <c r="N40" i="336"/>
  <c r="N32" i="336"/>
  <c r="N27" i="336"/>
  <c r="N22" i="336"/>
  <c r="N17" i="336"/>
  <c r="N12" i="336"/>
  <c r="N40" i="335"/>
  <c r="N32" i="335"/>
  <c r="N27" i="335"/>
  <c r="N22" i="335"/>
  <c r="N17" i="335"/>
  <c r="N12" i="335"/>
  <c r="N40" i="334"/>
  <c r="N32" i="334"/>
  <c r="N27" i="334"/>
  <c r="N22" i="334"/>
  <c r="N17" i="334"/>
  <c r="N12" i="334"/>
  <c r="N40" i="333"/>
  <c r="N32" i="333"/>
  <c r="N27" i="333"/>
  <c r="N22" i="333"/>
  <c r="N17" i="333"/>
  <c r="N12" i="333"/>
  <c r="N40" i="331"/>
  <c r="N32" i="331"/>
  <c r="N27" i="331"/>
  <c r="N22" i="331"/>
  <c r="N17" i="331"/>
  <c r="N12" i="331"/>
  <c r="N40" i="328"/>
  <c r="N32" i="328"/>
  <c r="N27" i="328"/>
  <c r="N22" i="328"/>
  <c r="N17" i="328"/>
  <c r="N12" i="328"/>
  <c r="N40" i="327"/>
  <c r="N32" i="327"/>
  <c r="N27" i="327"/>
  <c r="N22" i="327"/>
  <c r="N17" i="327"/>
  <c r="N12" i="327"/>
  <c r="N40" i="326"/>
  <c r="N32" i="326"/>
  <c r="N27" i="326"/>
  <c r="N22" i="326"/>
  <c r="N17" i="326"/>
  <c r="N12" i="326"/>
  <c r="N40" i="325"/>
  <c r="N32" i="325"/>
  <c r="N27" i="325"/>
  <c r="N22" i="325"/>
  <c r="N17" i="325"/>
  <c r="N12" i="325"/>
  <c r="N40" i="324"/>
  <c r="N32" i="324"/>
  <c r="N27" i="324"/>
  <c r="N22" i="324"/>
  <c r="N17" i="324"/>
  <c r="N12" i="324"/>
  <c r="N40" i="323"/>
  <c r="N32" i="323"/>
  <c r="N27" i="323"/>
  <c r="N22" i="323"/>
  <c r="N17" i="323"/>
  <c r="N12" i="323"/>
  <c r="N40" i="322"/>
  <c r="N32" i="322"/>
  <c r="N27" i="322"/>
  <c r="N22" i="322"/>
  <c r="N17" i="322"/>
  <c r="N12" i="322"/>
  <c r="N40" i="321"/>
  <c r="N32" i="321"/>
  <c r="N27" i="321"/>
  <c r="N22" i="321"/>
  <c r="N17" i="321"/>
  <c r="N12" i="321"/>
  <c r="N40" i="320"/>
  <c r="N32" i="320"/>
  <c r="N27" i="320"/>
  <c r="N22" i="320"/>
  <c r="N17" i="320"/>
  <c r="N12" i="320"/>
  <c r="N40" i="319"/>
  <c r="N32" i="319"/>
  <c r="N27" i="319"/>
  <c r="N22" i="319"/>
  <c r="N17" i="319"/>
  <c r="N12" i="319"/>
  <c r="N40" i="318"/>
  <c r="N32" i="318"/>
  <c r="N27" i="318"/>
  <c r="N22" i="318"/>
  <c r="N17" i="318"/>
  <c r="N12" i="318"/>
  <c r="N40" i="317"/>
  <c r="N32" i="317"/>
  <c r="N27" i="317"/>
  <c r="N22" i="317"/>
  <c r="N17" i="317"/>
  <c r="N12" i="317"/>
  <c r="N40" i="316"/>
  <c r="N32" i="316"/>
  <c r="N27" i="316"/>
  <c r="N22" i="316"/>
  <c r="N17" i="316"/>
  <c r="N12" i="316"/>
  <c r="N40" i="315"/>
  <c r="N32" i="315"/>
  <c r="N27" i="315"/>
  <c r="N22" i="315"/>
  <c r="N17" i="315"/>
  <c r="N12" i="315"/>
  <c r="N12" i="314"/>
  <c r="N17" i="314"/>
  <c r="N22" i="314"/>
  <c r="N27" i="314"/>
  <c r="N32" i="314"/>
  <c r="N40" i="314"/>
  <c r="N40" i="313"/>
  <c r="N32" i="313"/>
  <c r="N27" i="313"/>
  <c r="N22" i="313"/>
  <c r="N17" i="313"/>
  <c r="N12" i="313"/>
  <c r="N40" i="312"/>
  <c r="N32" i="312"/>
  <c r="N27" i="312"/>
  <c r="N22" i="312"/>
  <c r="N17" i="312"/>
  <c r="N12" i="312"/>
  <c r="N40" i="311"/>
  <c r="N32" i="311"/>
  <c r="N27" i="311"/>
  <c r="N22" i="311"/>
  <c r="N17" i="311"/>
  <c r="N12" i="311"/>
  <c r="N40" i="310"/>
  <c r="N32" i="310"/>
  <c r="N27" i="310"/>
  <c r="N22" i="310"/>
  <c r="N17" i="310"/>
  <c r="N12" i="310"/>
  <c r="N40" i="309"/>
  <c r="N32" i="309"/>
  <c r="N27" i="309"/>
  <c r="N22" i="309"/>
  <c r="N17" i="309"/>
  <c r="N12" i="309"/>
  <c r="N40" i="308"/>
  <c r="N32" i="308"/>
  <c r="N27" i="308"/>
  <c r="N22" i="308"/>
  <c r="N17" i="308"/>
  <c r="N12" i="308"/>
  <c r="N40" i="307"/>
  <c r="N32" i="307"/>
  <c r="N27" i="307"/>
  <c r="N22" i="307"/>
  <c r="N17" i="307"/>
  <c r="N12" i="307"/>
  <c r="N40" i="306"/>
  <c r="N32" i="306"/>
  <c r="N27" i="306"/>
  <c r="N22" i="306"/>
  <c r="N17" i="306"/>
  <c r="N12" i="306"/>
  <c r="N40" i="305"/>
  <c r="N32" i="305"/>
  <c r="N27" i="305"/>
  <c r="N22" i="305"/>
  <c r="N17" i="305"/>
  <c r="N12" i="305"/>
  <c r="N40" i="304"/>
  <c r="N32" i="304"/>
  <c r="N27" i="304"/>
  <c r="N22" i="304"/>
  <c r="N17" i="304"/>
  <c r="N12" i="304"/>
  <c r="N40" i="303"/>
  <c r="N32" i="303"/>
  <c r="N27" i="303"/>
  <c r="N22" i="303"/>
  <c r="N17" i="303"/>
  <c r="N12" i="303"/>
  <c r="N40" i="302"/>
  <c r="N32" i="302"/>
  <c r="N27" i="302"/>
  <c r="N22" i="302"/>
  <c r="N17" i="302"/>
  <c r="N12" i="302"/>
  <c r="N40" i="301"/>
  <c r="N32" i="301"/>
  <c r="N27" i="301"/>
  <c r="N22" i="301"/>
  <c r="N17" i="301"/>
  <c r="N12" i="301"/>
  <c r="N40" i="300"/>
  <c r="N32" i="300"/>
  <c r="N27" i="300"/>
  <c r="N22" i="300"/>
  <c r="N17" i="300"/>
  <c r="N12" i="300"/>
  <c r="N40" i="299"/>
  <c r="N32" i="299"/>
  <c r="N27" i="299"/>
  <c r="N22" i="299"/>
  <c r="N17" i="299"/>
  <c r="N12" i="299"/>
  <c r="N40" i="298"/>
  <c r="N32" i="298"/>
  <c r="N27" i="298"/>
  <c r="N22" i="298"/>
  <c r="N17" i="298"/>
  <c r="N12" i="298"/>
  <c r="N40" i="297"/>
  <c r="N32" i="297"/>
  <c r="N27" i="297"/>
  <c r="N22" i="297"/>
  <c r="N17" i="297"/>
  <c r="N12" i="297"/>
  <c r="N40" i="296"/>
  <c r="N32" i="296"/>
  <c r="N27" i="296"/>
  <c r="N22" i="296"/>
  <c r="N17" i="296"/>
  <c r="N12" i="296"/>
  <c r="N40" i="295"/>
  <c r="N32" i="295"/>
  <c r="N27" i="295"/>
  <c r="N22" i="295"/>
  <c r="N17" i="295"/>
  <c r="N12" i="295"/>
  <c r="N40" i="294"/>
  <c r="N32" i="294"/>
  <c r="N27" i="294"/>
  <c r="N22" i="294"/>
  <c r="N17" i="294"/>
  <c r="N12" i="294"/>
  <c r="N40" i="293"/>
  <c r="N32" i="293"/>
  <c r="N27" i="293"/>
  <c r="N22" i="293"/>
  <c r="N17" i="293"/>
  <c r="N12" i="293"/>
  <c r="N40" i="292"/>
  <c r="N32" i="292"/>
  <c r="N27" i="292"/>
  <c r="N22" i="292"/>
  <c r="N17" i="292"/>
  <c r="N12" i="292"/>
  <c r="N40" i="291"/>
  <c r="N32" i="291"/>
  <c r="N27" i="291"/>
  <c r="N22" i="291"/>
  <c r="N17" i="291"/>
  <c r="N12" i="291"/>
  <c r="K8" i="291"/>
  <c r="N40" i="290"/>
  <c r="N32" i="290"/>
  <c r="N27" i="290"/>
  <c r="N22" i="290"/>
  <c r="N17" i="290"/>
  <c r="N12" i="290"/>
  <c r="K8" i="290"/>
  <c r="N40" i="289"/>
  <c r="N32" i="289"/>
  <c r="N27" i="289"/>
  <c r="N22" i="289"/>
  <c r="N17" i="289"/>
  <c r="N12" i="289"/>
  <c r="K8" i="289"/>
  <c r="N40" i="287"/>
  <c r="N32" i="287"/>
  <c r="N27" i="287"/>
  <c r="N22" i="287"/>
  <c r="N17" i="287"/>
  <c r="N12" i="287"/>
  <c r="K8" i="287"/>
  <c r="N40" i="285"/>
  <c r="M40" i="285"/>
  <c r="F40" i="285"/>
  <c r="E40" i="285"/>
  <c r="D40" i="285"/>
  <c r="K39" i="285"/>
  <c r="I39" i="285"/>
  <c r="H39" i="285"/>
  <c r="K38" i="285"/>
  <c r="I38" i="285"/>
  <c r="H38" i="285"/>
  <c r="K37" i="285"/>
  <c r="I37" i="285"/>
  <c r="H37" i="285"/>
  <c r="N32" i="285"/>
  <c r="M32" i="285"/>
  <c r="F32" i="285"/>
  <c r="E32" i="285"/>
  <c r="D32" i="285"/>
  <c r="K31" i="285"/>
  <c r="I31" i="285"/>
  <c r="H31" i="285"/>
  <c r="K30" i="285"/>
  <c r="I30" i="285"/>
  <c r="H30" i="285"/>
  <c r="K29" i="285"/>
  <c r="I29" i="285"/>
  <c r="H29" i="285"/>
  <c r="N27" i="285"/>
  <c r="M27" i="285"/>
  <c r="F27" i="285"/>
  <c r="E27" i="285"/>
  <c r="D27" i="285"/>
  <c r="K26" i="285"/>
  <c r="I26" i="285"/>
  <c r="H26" i="285"/>
  <c r="K25" i="285"/>
  <c r="I25" i="285"/>
  <c r="H25" i="285"/>
  <c r="K24" i="285"/>
  <c r="I24" i="285"/>
  <c r="H24" i="285"/>
  <c r="N22" i="285"/>
  <c r="M22" i="285"/>
  <c r="F22" i="285"/>
  <c r="E22" i="285"/>
  <c r="D22" i="285"/>
  <c r="K21" i="285"/>
  <c r="I21" i="285"/>
  <c r="H21" i="285"/>
  <c r="K20" i="285"/>
  <c r="I20" i="285"/>
  <c r="H20" i="285"/>
  <c r="K19" i="285"/>
  <c r="I19" i="285"/>
  <c r="H19" i="285"/>
  <c r="N17" i="285"/>
  <c r="M17" i="285"/>
  <c r="F17" i="285"/>
  <c r="E17" i="285"/>
  <c r="D17" i="285"/>
  <c r="K16" i="285"/>
  <c r="I16" i="285"/>
  <c r="H16" i="285"/>
  <c r="K15" i="285"/>
  <c r="I15" i="285"/>
  <c r="H15" i="285"/>
  <c r="K14" i="285"/>
  <c r="I14" i="285"/>
  <c r="H14" i="285"/>
  <c r="N12" i="285"/>
  <c r="F12" i="285"/>
  <c r="E12" i="285"/>
  <c r="D12" i="285"/>
  <c r="M11" i="285"/>
  <c r="K11" i="285"/>
  <c r="I11" i="285"/>
  <c r="H11" i="285"/>
  <c r="M10" i="285"/>
  <c r="K10" i="285"/>
  <c r="I10" i="285"/>
  <c r="H10" i="285"/>
  <c r="M9" i="285"/>
  <c r="K9" i="285"/>
  <c r="I9" i="285"/>
  <c r="H9" i="285"/>
  <c r="K8" i="285"/>
  <c r="L42" i="284"/>
  <c r="K42" i="284"/>
  <c r="F42" i="284"/>
  <c r="E42" i="284"/>
  <c r="D42" i="284"/>
  <c r="J41" i="284"/>
  <c r="I41" i="284"/>
  <c r="H41" i="284"/>
  <c r="G41" i="284"/>
  <c r="J40" i="284"/>
  <c r="I40" i="284"/>
  <c r="H40" i="284"/>
  <c r="G40" i="284"/>
  <c r="J39" i="284"/>
  <c r="I39" i="284"/>
  <c r="H39" i="284"/>
  <c r="G39" i="284"/>
  <c r="L33" i="284"/>
  <c r="K33" i="284"/>
  <c r="F33" i="284"/>
  <c r="E33" i="284"/>
  <c r="D33" i="284"/>
  <c r="J32" i="284"/>
  <c r="I32" i="284"/>
  <c r="H32" i="284"/>
  <c r="G32" i="284"/>
  <c r="J31" i="284"/>
  <c r="I31" i="284"/>
  <c r="H31" i="284"/>
  <c r="G31" i="284"/>
  <c r="J30" i="284"/>
  <c r="I30" i="284"/>
  <c r="H30" i="284"/>
  <c r="G30" i="284"/>
  <c r="L28" i="284"/>
  <c r="K28" i="284"/>
  <c r="F28" i="284"/>
  <c r="E28" i="284"/>
  <c r="D28" i="284"/>
  <c r="J27" i="284"/>
  <c r="I27" i="284"/>
  <c r="H27" i="284"/>
  <c r="G27" i="284"/>
  <c r="J26" i="284"/>
  <c r="I26" i="284"/>
  <c r="H26" i="284"/>
  <c r="G26" i="284"/>
  <c r="J25" i="284"/>
  <c r="I25" i="284"/>
  <c r="H25" i="284"/>
  <c r="G25" i="284"/>
  <c r="L23" i="284"/>
  <c r="K23" i="284"/>
  <c r="F23" i="284"/>
  <c r="E23" i="284"/>
  <c r="D23" i="284"/>
  <c r="J22" i="284"/>
  <c r="I22" i="284"/>
  <c r="H22" i="284"/>
  <c r="G22" i="284"/>
  <c r="J21" i="284"/>
  <c r="I21" i="284"/>
  <c r="H21" i="284"/>
  <c r="G21" i="284"/>
  <c r="J20" i="284"/>
  <c r="I20" i="284"/>
  <c r="H20" i="284"/>
  <c r="G20" i="284"/>
  <c r="L18" i="284"/>
  <c r="K18" i="284"/>
  <c r="F18" i="284"/>
  <c r="E18" i="284"/>
  <c r="D18" i="284"/>
  <c r="J17" i="284"/>
  <c r="I17" i="284"/>
  <c r="H17" i="284"/>
  <c r="G17" i="284"/>
  <c r="J16" i="284"/>
  <c r="I16" i="284"/>
  <c r="H16" i="284"/>
  <c r="G16" i="284"/>
  <c r="J15" i="284"/>
  <c r="I15" i="284"/>
  <c r="H15" i="284"/>
  <c r="G15" i="284"/>
  <c r="L13" i="284"/>
  <c r="K13" i="284"/>
  <c r="F13" i="284"/>
  <c r="E13" i="284"/>
  <c r="D13" i="284"/>
  <c r="J12" i="284"/>
  <c r="I12" i="284"/>
  <c r="H12" i="284"/>
  <c r="G12" i="284"/>
  <c r="J11" i="284"/>
  <c r="I11" i="284"/>
  <c r="H11" i="284"/>
  <c r="G11" i="284"/>
  <c r="J10" i="284"/>
  <c r="I10" i="284"/>
  <c r="H10" i="284"/>
  <c r="G10" i="284"/>
  <c r="I40" i="285"/>
  <c r="H13" i="284"/>
  <c r="H33" i="284"/>
  <c r="I33" i="284"/>
  <c r="H12" i="285"/>
  <c r="J18" i="284"/>
  <c r="I13" i="284"/>
  <c r="I23" i="284"/>
  <c r="J42" i="284"/>
  <c r="I32" i="285"/>
  <c r="I18" i="284"/>
  <c r="H28" i="284"/>
  <c r="I42" i="284"/>
  <c r="G18" i="284"/>
  <c r="I28" i="284"/>
  <c r="G42" i="284"/>
  <c r="H17" i="285"/>
  <c r="H27" i="285"/>
  <c r="G13" i="284"/>
  <c r="H18" i="284"/>
  <c r="G33" i="284"/>
  <c r="H42" i="284"/>
  <c r="I12" i="285"/>
  <c r="H40" i="285"/>
  <c r="H22" i="285"/>
  <c r="I17" i="285"/>
  <c r="I27" i="285"/>
  <c r="H32" i="285"/>
  <c r="M12" i="285"/>
  <c r="I22" i="285"/>
  <c r="J23" i="284"/>
  <c r="G23" i="284"/>
  <c r="J28" i="284"/>
  <c r="J13" i="284"/>
  <c r="H23" i="284"/>
  <c r="G28" i="284"/>
  <c r="J33" i="284"/>
  <c r="J32" i="282"/>
  <c r="J31" i="282"/>
  <c r="J30" i="282"/>
  <c r="D13" i="282"/>
  <c r="E13" i="282"/>
  <c r="L42" i="282"/>
  <c r="K42" i="282"/>
  <c r="F42" i="282"/>
  <c r="E42" i="282"/>
  <c r="D42" i="282"/>
  <c r="J41" i="282"/>
  <c r="I41" i="282"/>
  <c r="H41" i="282"/>
  <c r="G41" i="282"/>
  <c r="J40" i="282"/>
  <c r="I40" i="282"/>
  <c r="H40" i="282"/>
  <c r="G40" i="282"/>
  <c r="J39" i="282"/>
  <c r="I39" i="282"/>
  <c r="H39" i="282"/>
  <c r="G39" i="282"/>
  <c r="L33" i="282"/>
  <c r="K33" i="282"/>
  <c r="F33" i="282"/>
  <c r="E33" i="282"/>
  <c r="D33" i="282"/>
  <c r="I32" i="282"/>
  <c r="H32" i="282"/>
  <c r="G32" i="282"/>
  <c r="I31" i="282"/>
  <c r="H31" i="282"/>
  <c r="G31" i="282"/>
  <c r="I30" i="282"/>
  <c r="H30" i="282"/>
  <c r="G30" i="282"/>
  <c r="L28" i="282"/>
  <c r="K28" i="282"/>
  <c r="F28" i="282"/>
  <c r="E28" i="282"/>
  <c r="D28" i="282"/>
  <c r="J27" i="282"/>
  <c r="I27" i="282"/>
  <c r="H27" i="282"/>
  <c r="G27" i="282"/>
  <c r="J26" i="282"/>
  <c r="I26" i="282"/>
  <c r="H26" i="282"/>
  <c r="G26" i="282"/>
  <c r="J25" i="282"/>
  <c r="I25" i="282"/>
  <c r="H25" i="282"/>
  <c r="G25" i="282"/>
  <c r="L23" i="282"/>
  <c r="K23" i="282"/>
  <c r="F23" i="282"/>
  <c r="E23" i="282"/>
  <c r="D23" i="282"/>
  <c r="J22" i="282"/>
  <c r="I22" i="282"/>
  <c r="H22" i="282"/>
  <c r="G22" i="282"/>
  <c r="J21" i="282"/>
  <c r="I21" i="282"/>
  <c r="H21" i="282"/>
  <c r="G21" i="282"/>
  <c r="J20" i="282"/>
  <c r="I20" i="282"/>
  <c r="H20" i="282"/>
  <c r="G20" i="282"/>
  <c r="L18" i="282"/>
  <c r="K18" i="282"/>
  <c r="F18" i="282"/>
  <c r="E18" i="282"/>
  <c r="D18" i="282"/>
  <c r="J17" i="282"/>
  <c r="I17" i="282"/>
  <c r="H17" i="282"/>
  <c r="G17" i="282"/>
  <c r="J16" i="282"/>
  <c r="I16" i="282"/>
  <c r="H16" i="282"/>
  <c r="G16" i="282"/>
  <c r="J15" i="282"/>
  <c r="I15" i="282"/>
  <c r="H15" i="282"/>
  <c r="G15" i="282"/>
  <c r="L13" i="282"/>
  <c r="K13" i="282"/>
  <c r="F13" i="282"/>
  <c r="J12" i="282"/>
  <c r="I12" i="282"/>
  <c r="H12" i="282"/>
  <c r="G12" i="282"/>
  <c r="J11" i="282"/>
  <c r="I11" i="282"/>
  <c r="H11" i="282"/>
  <c r="G11" i="282"/>
  <c r="J10" i="282"/>
  <c r="I10" i="282"/>
  <c r="H10" i="282"/>
  <c r="G10" i="282"/>
  <c r="I18" i="282"/>
  <c r="I28" i="282"/>
  <c r="H28" i="282"/>
  <c r="I33" i="282"/>
  <c r="J33" i="282"/>
  <c r="G18" i="282"/>
  <c r="H42" i="282"/>
  <c r="G42" i="282"/>
  <c r="J28" i="282"/>
  <c r="G28" i="282"/>
  <c r="G23" i="282"/>
  <c r="H23" i="282"/>
  <c r="H18" i="282"/>
  <c r="I13" i="282"/>
  <c r="I42" i="282"/>
  <c r="G13" i="282"/>
  <c r="J18" i="282"/>
  <c r="I23" i="282"/>
  <c r="G33" i="282"/>
  <c r="J42" i="282"/>
  <c r="H33" i="282"/>
  <c r="J13" i="282"/>
  <c r="H13" i="282"/>
  <c r="J23" i="282"/>
  <c r="L42" i="281"/>
  <c r="D42" i="281"/>
  <c r="J41" i="281"/>
  <c r="E42" i="281"/>
  <c r="K42" i="281"/>
  <c r="G40" i="281"/>
  <c r="H39" i="281"/>
  <c r="G39" i="281"/>
  <c r="J39" i="281"/>
  <c r="L33" i="281"/>
  <c r="D33" i="281"/>
  <c r="K33" i="281"/>
  <c r="I32" i="281"/>
  <c r="J32" i="281"/>
  <c r="E33" i="281"/>
  <c r="G31" i="281"/>
  <c r="H30" i="281"/>
  <c r="G30" i="281"/>
  <c r="J30" i="281"/>
  <c r="L28" i="281"/>
  <c r="D28" i="281"/>
  <c r="K28" i="281"/>
  <c r="I27" i="281"/>
  <c r="J27" i="281"/>
  <c r="E28" i="281"/>
  <c r="G26" i="281"/>
  <c r="H25" i="281"/>
  <c r="G25" i="281"/>
  <c r="J25" i="281"/>
  <c r="L23" i="281"/>
  <c r="D23" i="281"/>
  <c r="K23" i="281"/>
  <c r="I22" i="281"/>
  <c r="J22" i="281"/>
  <c r="E23" i="281"/>
  <c r="G21" i="281"/>
  <c r="H20" i="281"/>
  <c r="G20" i="281"/>
  <c r="J20" i="281"/>
  <c r="L18" i="281"/>
  <c r="D18" i="281"/>
  <c r="K18" i="281"/>
  <c r="I17" i="281"/>
  <c r="J17" i="281"/>
  <c r="E18" i="281"/>
  <c r="G16" i="281"/>
  <c r="H15" i="281"/>
  <c r="G15" i="281"/>
  <c r="J15" i="281"/>
  <c r="L13" i="281"/>
  <c r="D13" i="281"/>
  <c r="K13" i="281"/>
  <c r="I12" i="281"/>
  <c r="J12" i="281"/>
  <c r="E13" i="281"/>
  <c r="G11" i="281"/>
  <c r="H10" i="281"/>
  <c r="G10" i="281"/>
  <c r="J10" i="281"/>
  <c r="L42" i="280"/>
  <c r="I41" i="280"/>
  <c r="J41" i="280"/>
  <c r="E42" i="280"/>
  <c r="D42" i="280"/>
  <c r="K42" i="280"/>
  <c r="G40" i="280"/>
  <c r="G39" i="280"/>
  <c r="H39" i="280"/>
  <c r="L33" i="280"/>
  <c r="K33" i="280"/>
  <c r="D33" i="280"/>
  <c r="I32" i="280"/>
  <c r="J32" i="280"/>
  <c r="E33" i="280"/>
  <c r="G31" i="280"/>
  <c r="G30" i="280"/>
  <c r="H30" i="280"/>
  <c r="L28" i="280"/>
  <c r="K28" i="280"/>
  <c r="D28" i="280"/>
  <c r="I27" i="280"/>
  <c r="J27" i="280"/>
  <c r="E28" i="280"/>
  <c r="G26" i="280"/>
  <c r="G25" i="280"/>
  <c r="H25" i="280"/>
  <c r="L23" i="280"/>
  <c r="K23" i="280"/>
  <c r="D23" i="280"/>
  <c r="I22" i="280"/>
  <c r="J22" i="280"/>
  <c r="E23" i="280"/>
  <c r="G21" i="280"/>
  <c r="G20" i="280"/>
  <c r="H20" i="280"/>
  <c r="L18" i="280"/>
  <c r="K18" i="280"/>
  <c r="D18" i="280"/>
  <c r="I17" i="280"/>
  <c r="J17" i="280"/>
  <c r="E18" i="280"/>
  <c r="G16" i="280"/>
  <c r="G15" i="280"/>
  <c r="H15" i="280"/>
  <c r="L13" i="280"/>
  <c r="K13" i="280"/>
  <c r="D13" i="280"/>
  <c r="I12" i="280"/>
  <c r="J12" i="280"/>
  <c r="E13" i="280"/>
  <c r="G11" i="280"/>
  <c r="G10" i="280"/>
  <c r="H10" i="280"/>
  <c r="L42" i="279"/>
  <c r="D42" i="279"/>
  <c r="I41" i="279"/>
  <c r="J41" i="279"/>
  <c r="E42" i="279"/>
  <c r="K42" i="279"/>
  <c r="G40" i="279"/>
  <c r="H39" i="279"/>
  <c r="G39" i="279"/>
  <c r="J39" i="279"/>
  <c r="L33" i="279"/>
  <c r="D33" i="279"/>
  <c r="I32" i="279"/>
  <c r="J32" i="279"/>
  <c r="E33" i="279"/>
  <c r="K33" i="279"/>
  <c r="G31" i="279"/>
  <c r="H30" i="279"/>
  <c r="G30" i="279"/>
  <c r="J30" i="279"/>
  <c r="L28" i="279"/>
  <c r="D28" i="279"/>
  <c r="I27" i="279"/>
  <c r="J27" i="279"/>
  <c r="E28" i="279"/>
  <c r="K28" i="279"/>
  <c r="G26" i="279"/>
  <c r="H25" i="279"/>
  <c r="G25" i="279"/>
  <c r="J25" i="279"/>
  <c r="L23" i="279"/>
  <c r="D23" i="279"/>
  <c r="I22" i="279"/>
  <c r="J22" i="279"/>
  <c r="E23" i="279"/>
  <c r="K23" i="279"/>
  <c r="G21" i="279"/>
  <c r="H20" i="279"/>
  <c r="G20" i="279"/>
  <c r="J20" i="279"/>
  <c r="L18" i="279"/>
  <c r="D18" i="279"/>
  <c r="I17" i="279"/>
  <c r="J17" i="279"/>
  <c r="E18" i="279"/>
  <c r="K18" i="279"/>
  <c r="G16" i="279"/>
  <c r="H15" i="279"/>
  <c r="G15" i="279"/>
  <c r="J15" i="279"/>
  <c r="L13" i="279"/>
  <c r="D13" i="279"/>
  <c r="K13" i="279"/>
  <c r="I12" i="279"/>
  <c r="J12" i="279"/>
  <c r="E13" i="279"/>
  <c r="G11" i="279"/>
  <c r="H10" i="279"/>
  <c r="G10" i="279"/>
  <c r="J10" i="279"/>
  <c r="L42" i="278"/>
  <c r="K42" i="278"/>
  <c r="I41" i="278"/>
  <c r="J41" i="278"/>
  <c r="E42" i="278"/>
  <c r="D42" i="278"/>
  <c r="G40" i="278"/>
  <c r="I39" i="278"/>
  <c r="G39" i="278"/>
  <c r="H39" i="278"/>
  <c r="L33" i="278"/>
  <c r="D33" i="278"/>
  <c r="K33" i="278"/>
  <c r="I32" i="278"/>
  <c r="J32" i="278"/>
  <c r="E33" i="278"/>
  <c r="G31" i="278"/>
  <c r="I30" i="278"/>
  <c r="G30" i="278"/>
  <c r="H30" i="278"/>
  <c r="L28" i="278"/>
  <c r="D28" i="278"/>
  <c r="K28" i="278"/>
  <c r="I27" i="278"/>
  <c r="J27" i="278"/>
  <c r="E28" i="278"/>
  <c r="G26" i="278"/>
  <c r="I25" i="278"/>
  <c r="G25" i="278"/>
  <c r="H25" i="278"/>
  <c r="L23" i="278"/>
  <c r="D23" i="278"/>
  <c r="K23" i="278"/>
  <c r="I22" i="278"/>
  <c r="J22" i="278"/>
  <c r="E23" i="278"/>
  <c r="G21" i="278"/>
  <c r="I20" i="278"/>
  <c r="G20" i="278"/>
  <c r="H20" i="278"/>
  <c r="L18" i="278"/>
  <c r="D18" i="278"/>
  <c r="K18" i="278"/>
  <c r="I17" i="278"/>
  <c r="J17" i="278"/>
  <c r="E18" i="278"/>
  <c r="G16" i="278"/>
  <c r="I15" i="278"/>
  <c r="G15" i="278"/>
  <c r="H15" i="278"/>
  <c r="L13" i="278"/>
  <c r="D13" i="278"/>
  <c r="K13" i="278"/>
  <c r="I12" i="278"/>
  <c r="J12" i="278"/>
  <c r="E13" i="278"/>
  <c r="G11" i="278"/>
  <c r="I10" i="278"/>
  <c r="G10" i="278"/>
  <c r="H10" i="278"/>
  <c r="E42" i="277"/>
  <c r="L42" i="277"/>
  <c r="J41" i="277"/>
  <c r="D42" i="277"/>
  <c r="K42" i="277"/>
  <c r="G40" i="277"/>
  <c r="J40" i="277"/>
  <c r="H39" i="277"/>
  <c r="G39" i="277"/>
  <c r="J39" i="277"/>
  <c r="L33" i="277"/>
  <c r="E33" i="277"/>
  <c r="D33" i="277"/>
  <c r="J32" i="277"/>
  <c r="K33" i="277"/>
  <c r="G31" i="277"/>
  <c r="J31" i="277"/>
  <c r="H30" i="277"/>
  <c r="G30" i="277"/>
  <c r="J30" i="277"/>
  <c r="L28" i="277"/>
  <c r="E28" i="277"/>
  <c r="D28" i="277"/>
  <c r="J27" i="277"/>
  <c r="K28" i="277"/>
  <c r="G26" i="277"/>
  <c r="J26" i="277"/>
  <c r="H25" i="277"/>
  <c r="G25" i="277"/>
  <c r="J25" i="277"/>
  <c r="L23" i="277"/>
  <c r="E23" i="277"/>
  <c r="D23" i="277"/>
  <c r="J22" i="277"/>
  <c r="K23" i="277"/>
  <c r="G21" i="277"/>
  <c r="J21" i="277"/>
  <c r="H20" i="277"/>
  <c r="G20" i="277"/>
  <c r="J20" i="277"/>
  <c r="L18" i="277"/>
  <c r="E18" i="277"/>
  <c r="D18" i="277"/>
  <c r="J17" i="277"/>
  <c r="K18" i="277"/>
  <c r="G16" i="277"/>
  <c r="J16" i="277"/>
  <c r="H15" i="277"/>
  <c r="G15" i="277"/>
  <c r="J15" i="277"/>
  <c r="L13" i="277"/>
  <c r="E13" i="277"/>
  <c r="D13" i="277"/>
  <c r="J12" i="277"/>
  <c r="K13" i="277"/>
  <c r="G11" i="277"/>
  <c r="J11" i="277"/>
  <c r="H10" i="277"/>
  <c r="G10" i="277"/>
  <c r="J10" i="277"/>
  <c r="E42" i="276"/>
  <c r="L42" i="276"/>
  <c r="J41" i="276"/>
  <c r="D42" i="276"/>
  <c r="K42" i="276"/>
  <c r="G40" i="276"/>
  <c r="J40" i="276"/>
  <c r="H39" i="276"/>
  <c r="G39" i="276"/>
  <c r="J39" i="276"/>
  <c r="L33" i="276"/>
  <c r="E33" i="276"/>
  <c r="D33" i="276"/>
  <c r="J32" i="276"/>
  <c r="K33" i="276"/>
  <c r="G31" i="276"/>
  <c r="J31" i="276"/>
  <c r="H30" i="276"/>
  <c r="G30" i="276"/>
  <c r="J30" i="276"/>
  <c r="L28" i="276"/>
  <c r="E28" i="276"/>
  <c r="D28" i="276"/>
  <c r="J27" i="276"/>
  <c r="K28" i="276"/>
  <c r="G26" i="276"/>
  <c r="J26" i="276"/>
  <c r="H25" i="276"/>
  <c r="G25" i="276"/>
  <c r="J25" i="276"/>
  <c r="L23" i="276"/>
  <c r="E23" i="276"/>
  <c r="D23" i="276"/>
  <c r="J22" i="276"/>
  <c r="K23" i="276"/>
  <c r="G21" i="276"/>
  <c r="J21" i="276"/>
  <c r="H20" i="276"/>
  <c r="G20" i="276"/>
  <c r="J20" i="276"/>
  <c r="L18" i="276"/>
  <c r="E18" i="276"/>
  <c r="D18" i="276"/>
  <c r="J17" i="276"/>
  <c r="K18" i="276"/>
  <c r="G16" i="276"/>
  <c r="J16" i="276"/>
  <c r="H15" i="276"/>
  <c r="G15" i="276"/>
  <c r="J15" i="276"/>
  <c r="L13" i="276"/>
  <c r="E13" i="276"/>
  <c r="D13" i="276"/>
  <c r="J12" i="276"/>
  <c r="K13" i="276"/>
  <c r="G11" i="276"/>
  <c r="J11" i="276"/>
  <c r="H10" i="276"/>
  <c r="G10" i="276"/>
  <c r="J10" i="276"/>
  <c r="F42" i="275"/>
  <c r="E42" i="275"/>
  <c r="L42" i="275"/>
  <c r="K42" i="275"/>
  <c r="G41" i="275"/>
  <c r="J41" i="275"/>
  <c r="D42" i="275"/>
  <c r="H40" i="275"/>
  <c r="G40" i="275"/>
  <c r="J40" i="275"/>
  <c r="I39" i="275"/>
  <c r="G39" i="275"/>
  <c r="H39" i="275"/>
  <c r="F33" i="275"/>
  <c r="E33" i="275"/>
  <c r="L33" i="275"/>
  <c r="K33" i="275"/>
  <c r="G32" i="275"/>
  <c r="J32" i="275"/>
  <c r="D33" i="275"/>
  <c r="H31" i="275"/>
  <c r="G31" i="275"/>
  <c r="J31" i="275"/>
  <c r="I30" i="275"/>
  <c r="J30" i="275"/>
  <c r="H30" i="275"/>
  <c r="F28" i="275"/>
  <c r="E28" i="275"/>
  <c r="L28" i="275"/>
  <c r="K28" i="275"/>
  <c r="G27" i="275"/>
  <c r="J27" i="275"/>
  <c r="D28" i="275"/>
  <c r="H26" i="275"/>
  <c r="G26" i="275"/>
  <c r="J26" i="275"/>
  <c r="I25" i="275"/>
  <c r="G25" i="275"/>
  <c r="H25" i="275"/>
  <c r="F23" i="275"/>
  <c r="E23" i="275"/>
  <c r="L23" i="275"/>
  <c r="K23" i="275"/>
  <c r="G22" i="275"/>
  <c r="J22" i="275"/>
  <c r="D23" i="275"/>
  <c r="H21" i="275"/>
  <c r="G21" i="275"/>
  <c r="J21" i="275"/>
  <c r="I20" i="275"/>
  <c r="G20" i="275"/>
  <c r="H20" i="275"/>
  <c r="F18" i="275"/>
  <c r="E18" i="275"/>
  <c r="L18" i="275"/>
  <c r="K18" i="275"/>
  <c r="G17" i="275"/>
  <c r="J17" i="275"/>
  <c r="D18" i="275"/>
  <c r="H16" i="275"/>
  <c r="G16" i="275"/>
  <c r="J16" i="275"/>
  <c r="I15" i="275"/>
  <c r="G15" i="275"/>
  <c r="H15" i="275"/>
  <c r="F13" i="275"/>
  <c r="E13" i="275"/>
  <c r="L13" i="275"/>
  <c r="K13" i="275"/>
  <c r="G12" i="275"/>
  <c r="J12" i="275"/>
  <c r="D13" i="275"/>
  <c r="H11" i="275"/>
  <c r="G11" i="275"/>
  <c r="J11" i="275"/>
  <c r="I10" i="275"/>
  <c r="G10" i="275"/>
  <c r="H10" i="275"/>
  <c r="L42" i="274"/>
  <c r="D42" i="274"/>
  <c r="I41" i="274"/>
  <c r="J41" i="274"/>
  <c r="E42" i="274"/>
  <c r="K42" i="274"/>
  <c r="G40" i="274"/>
  <c r="H39" i="274"/>
  <c r="G39" i="274"/>
  <c r="J39" i="274"/>
  <c r="L33" i="274"/>
  <c r="D33" i="274"/>
  <c r="I32" i="274"/>
  <c r="J32" i="274"/>
  <c r="E33" i="274"/>
  <c r="K33" i="274"/>
  <c r="G31" i="274"/>
  <c r="H30" i="274"/>
  <c r="G30" i="274"/>
  <c r="J30" i="274"/>
  <c r="L28" i="274"/>
  <c r="D28" i="274"/>
  <c r="I27" i="274"/>
  <c r="J27" i="274"/>
  <c r="E28" i="274"/>
  <c r="K28" i="274"/>
  <c r="G26" i="274"/>
  <c r="H25" i="274"/>
  <c r="G25" i="274"/>
  <c r="J25" i="274"/>
  <c r="L23" i="274"/>
  <c r="D23" i="274"/>
  <c r="I22" i="274"/>
  <c r="J22" i="274"/>
  <c r="E23" i="274"/>
  <c r="K23" i="274"/>
  <c r="G21" i="274"/>
  <c r="H20" i="274"/>
  <c r="G20" i="274"/>
  <c r="J20" i="274"/>
  <c r="L18" i="274"/>
  <c r="D18" i="274"/>
  <c r="I17" i="274"/>
  <c r="J17" i="274"/>
  <c r="E18" i="274"/>
  <c r="K18" i="274"/>
  <c r="G16" i="274"/>
  <c r="H15" i="274"/>
  <c r="G15" i="274"/>
  <c r="J15" i="274"/>
  <c r="L13" i="274"/>
  <c r="D13" i="274"/>
  <c r="I12" i="274"/>
  <c r="J12" i="274"/>
  <c r="E13" i="274"/>
  <c r="K13" i="274"/>
  <c r="G11" i="274"/>
  <c r="H10" i="274"/>
  <c r="G10" i="274"/>
  <c r="J10" i="274"/>
  <c r="D42" i="273"/>
  <c r="K42" i="273"/>
  <c r="I41" i="273"/>
  <c r="J41" i="273"/>
  <c r="E42" i="273"/>
  <c r="G40" i="273"/>
  <c r="H39" i="273"/>
  <c r="G39" i="273"/>
  <c r="J39" i="273"/>
  <c r="D33" i="273"/>
  <c r="K33" i="273"/>
  <c r="I32" i="273"/>
  <c r="J32" i="273"/>
  <c r="E33" i="273"/>
  <c r="G31" i="273"/>
  <c r="H30" i="273"/>
  <c r="G30" i="273"/>
  <c r="J30" i="273"/>
  <c r="D28" i="273"/>
  <c r="K28" i="273"/>
  <c r="I27" i="273"/>
  <c r="J27" i="273"/>
  <c r="E28" i="273"/>
  <c r="G26" i="273"/>
  <c r="H25" i="273"/>
  <c r="G25" i="273"/>
  <c r="J25" i="273"/>
  <c r="D23" i="273"/>
  <c r="K23" i="273"/>
  <c r="I22" i="273"/>
  <c r="J22" i="273"/>
  <c r="E23" i="273"/>
  <c r="G21" i="273"/>
  <c r="H20" i="273"/>
  <c r="G20" i="273"/>
  <c r="J20" i="273"/>
  <c r="D18" i="273"/>
  <c r="K18" i="273"/>
  <c r="I17" i="273"/>
  <c r="J17" i="273"/>
  <c r="E18" i="273"/>
  <c r="G16" i="273"/>
  <c r="H15" i="273"/>
  <c r="G15" i="273"/>
  <c r="J15" i="273"/>
  <c r="D13" i="273"/>
  <c r="K13" i="273"/>
  <c r="I12" i="273"/>
  <c r="J12" i="273"/>
  <c r="E13" i="273"/>
  <c r="G11" i="273"/>
  <c r="H10" i="273"/>
  <c r="G10" i="273"/>
  <c r="J10" i="273"/>
  <c r="L42" i="272"/>
  <c r="J41" i="272"/>
  <c r="D42" i="272"/>
  <c r="K42" i="272"/>
  <c r="I40" i="272"/>
  <c r="J40" i="272"/>
  <c r="E42" i="272"/>
  <c r="H39" i="272"/>
  <c r="K33" i="272"/>
  <c r="L33" i="272"/>
  <c r="H32" i="272"/>
  <c r="J32" i="272"/>
  <c r="D33" i="272"/>
  <c r="I31" i="272"/>
  <c r="J31" i="272"/>
  <c r="E33" i="272"/>
  <c r="H30" i="272"/>
  <c r="K28" i="272"/>
  <c r="L28" i="272"/>
  <c r="H27" i="272"/>
  <c r="J27" i="272"/>
  <c r="D28" i="272"/>
  <c r="I26" i="272"/>
  <c r="J26" i="272"/>
  <c r="E28" i="272"/>
  <c r="H25" i="272"/>
  <c r="K23" i="272"/>
  <c r="L23" i="272"/>
  <c r="H22" i="272"/>
  <c r="J22" i="272"/>
  <c r="E23" i="272"/>
  <c r="D23" i="272"/>
  <c r="I21" i="272"/>
  <c r="G21" i="272"/>
  <c r="H20" i="272"/>
  <c r="K18" i="272"/>
  <c r="L18" i="272"/>
  <c r="H17" i="272"/>
  <c r="J17" i="272"/>
  <c r="E18" i="272"/>
  <c r="D18" i="272"/>
  <c r="I16" i="272"/>
  <c r="G16" i="272"/>
  <c r="H15" i="272"/>
  <c r="K13" i="272"/>
  <c r="L13" i="272"/>
  <c r="H12" i="272"/>
  <c r="J12" i="272"/>
  <c r="E13" i="272"/>
  <c r="D13" i="272"/>
  <c r="I11" i="272"/>
  <c r="J11" i="272"/>
  <c r="G11" i="272"/>
  <c r="H10" i="272"/>
  <c r="E42" i="271"/>
  <c r="L42" i="271"/>
  <c r="J41" i="271"/>
  <c r="D42" i="271"/>
  <c r="K42" i="271"/>
  <c r="G40" i="271"/>
  <c r="J40" i="271"/>
  <c r="H39" i="271"/>
  <c r="G39" i="271"/>
  <c r="J39" i="271"/>
  <c r="L33" i="271"/>
  <c r="E33" i="271"/>
  <c r="D33" i="271"/>
  <c r="J32" i="271"/>
  <c r="K33" i="271"/>
  <c r="G31" i="271"/>
  <c r="J31" i="271"/>
  <c r="H30" i="271"/>
  <c r="G30" i="271"/>
  <c r="J30" i="271"/>
  <c r="L28" i="271"/>
  <c r="E28" i="271"/>
  <c r="D28" i="271"/>
  <c r="J27" i="271"/>
  <c r="K28" i="271"/>
  <c r="G26" i="271"/>
  <c r="J26" i="271"/>
  <c r="H25" i="271"/>
  <c r="G25" i="271"/>
  <c r="J25" i="271"/>
  <c r="L23" i="271"/>
  <c r="E23" i="271"/>
  <c r="D23" i="271"/>
  <c r="J22" i="271"/>
  <c r="K23" i="271"/>
  <c r="G21" i="271"/>
  <c r="J21" i="271"/>
  <c r="H20" i="271"/>
  <c r="G20" i="271"/>
  <c r="J20" i="271"/>
  <c r="L18" i="271"/>
  <c r="E18" i="271"/>
  <c r="D18" i="271"/>
  <c r="J17" i="271"/>
  <c r="K18" i="271"/>
  <c r="G16" i="271"/>
  <c r="J16" i="271"/>
  <c r="H15" i="271"/>
  <c r="G15" i="271"/>
  <c r="J15" i="271"/>
  <c r="L13" i="271"/>
  <c r="E13" i="271"/>
  <c r="D13" i="271"/>
  <c r="J12" i="271"/>
  <c r="K13" i="271"/>
  <c r="G11" i="271"/>
  <c r="J11" i="271"/>
  <c r="H10" i="271"/>
  <c r="G10" i="271"/>
  <c r="J10" i="271"/>
  <c r="E42" i="270"/>
  <c r="L42" i="270"/>
  <c r="J41" i="270"/>
  <c r="D42" i="270"/>
  <c r="K42" i="270"/>
  <c r="G40" i="270"/>
  <c r="J40" i="270"/>
  <c r="H39" i="270"/>
  <c r="G39" i="270"/>
  <c r="J39" i="270"/>
  <c r="L33" i="270"/>
  <c r="E33" i="270"/>
  <c r="D33" i="270"/>
  <c r="J32" i="270"/>
  <c r="K33" i="270"/>
  <c r="G31" i="270"/>
  <c r="J31" i="270"/>
  <c r="H30" i="270"/>
  <c r="G30" i="270"/>
  <c r="J30" i="270"/>
  <c r="L28" i="270"/>
  <c r="E28" i="270"/>
  <c r="D28" i="270"/>
  <c r="J27" i="270"/>
  <c r="K28" i="270"/>
  <c r="G26" i="270"/>
  <c r="J26" i="270"/>
  <c r="H25" i="270"/>
  <c r="G25" i="270"/>
  <c r="J25" i="270"/>
  <c r="L23" i="270"/>
  <c r="E23" i="270"/>
  <c r="D23" i="270"/>
  <c r="J22" i="270"/>
  <c r="K23" i="270"/>
  <c r="G21" i="270"/>
  <c r="J21" i="270"/>
  <c r="H20" i="270"/>
  <c r="G20" i="270"/>
  <c r="J20" i="270"/>
  <c r="L18" i="270"/>
  <c r="E18" i="270"/>
  <c r="D18" i="270"/>
  <c r="J17" i="270"/>
  <c r="K18" i="270"/>
  <c r="G16" i="270"/>
  <c r="J16" i="270"/>
  <c r="H15" i="270"/>
  <c r="G15" i="270"/>
  <c r="J15" i="270"/>
  <c r="L13" i="270"/>
  <c r="E13" i="270"/>
  <c r="D13" i="270"/>
  <c r="J12" i="270"/>
  <c r="K13" i="270"/>
  <c r="G11" i="270"/>
  <c r="J11" i="270"/>
  <c r="H10" i="270"/>
  <c r="G10" i="270"/>
  <c r="J10" i="270"/>
  <c r="F42" i="269"/>
  <c r="E42" i="269"/>
  <c r="K42" i="269"/>
  <c r="G41" i="269"/>
  <c r="J41" i="269"/>
  <c r="L42" i="269"/>
  <c r="H40" i="269"/>
  <c r="G40" i="269"/>
  <c r="J40" i="269"/>
  <c r="D42" i="269"/>
  <c r="I39" i="269"/>
  <c r="J39" i="269"/>
  <c r="H39" i="269"/>
  <c r="F33" i="269"/>
  <c r="E33" i="269"/>
  <c r="K33" i="269"/>
  <c r="G32" i="269"/>
  <c r="J32" i="269"/>
  <c r="L33" i="269"/>
  <c r="H31" i="269"/>
  <c r="G31" i="269"/>
  <c r="J31" i="269"/>
  <c r="D33" i="269"/>
  <c r="I30" i="269"/>
  <c r="J30" i="269"/>
  <c r="H30" i="269"/>
  <c r="F28" i="269"/>
  <c r="E28" i="269"/>
  <c r="K28" i="269"/>
  <c r="G27" i="269"/>
  <c r="J27" i="269"/>
  <c r="L28" i="269"/>
  <c r="H26" i="269"/>
  <c r="G26" i="269"/>
  <c r="J26" i="269"/>
  <c r="D28" i="269"/>
  <c r="I25" i="269"/>
  <c r="J25" i="269"/>
  <c r="H25" i="269"/>
  <c r="F23" i="269"/>
  <c r="E23" i="269"/>
  <c r="K23" i="269"/>
  <c r="G22" i="269"/>
  <c r="J22" i="269"/>
  <c r="L23" i="269"/>
  <c r="H21" i="269"/>
  <c r="G21" i="269"/>
  <c r="J21" i="269"/>
  <c r="D23" i="269"/>
  <c r="I20" i="269"/>
  <c r="J20" i="269"/>
  <c r="H20" i="269"/>
  <c r="F18" i="269"/>
  <c r="E18" i="269"/>
  <c r="K18" i="269"/>
  <c r="G17" i="269"/>
  <c r="J17" i="269"/>
  <c r="L18" i="269"/>
  <c r="H16" i="269"/>
  <c r="G16" i="269"/>
  <c r="J16" i="269"/>
  <c r="D18" i="269"/>
  <c r="I15" i="269"/>
  <c r="J15" i="269"/>
  <c r="H15" i="269"/>
  <c r="F13" i="269"/>
  <c r="E13" i="269"/>
  <c r="K13" i="269"/>
  <c r="G12" i="269"/>
  <c r="J12" i="269"/>
  <c r="L13" i="269"/>
  <c r="H11" i="269"/>
  <c r="G11" i="269"/>
  <c r="J11" i="269"/>
  <c r="D13" i="269"/>
  <c r="I10" i="269"/>
  <c r="J10" i="269"/>
  <c r="H10" i="269"/>
  <c r="E42" i="268"/>
  <c r="L42" i="268"/>
  <c r="J41" i="268"/>
  <c r="D42" i="268"/>
  <c r="K42" i="268"/>
  <c r="G40" i="268"/>
  <c r="J40" i="268"/>
  <c r="H39" i="268"/>
  <c r="G39" i="268"/>
  <c r="J39" i="268"/>
  <c r="L33" i="268"/>
  <c r="E33" i="268"/>
  <c r="D33" i="268"/>
  <c r="J32" i="268"/>
  <c r="K33" i="268"/>
  <c r="G31" i="268"/>
  <c r="J31" i="268"/>
  <c r="H30" i="268"/>
  <c r="G30" i="268"/>
  <c r="J30" i="268"/>
  <c r="L28" i="268"/>
  <c r="E28" i="268"/>
  <c r="D28" i="268"/>
  <c r="J27" i="268"/>
  <c r="K28" i="268"/>
  <c r="G26" i="268"/>
  <c r="J26" i="268"/>
  <c r="H25" i="268"/>
  <c r="G25" i="268"/>
  <c r="J25" i="268"/>
  <c r="L23" i="268"/>
  <c r="E23" i="268"/>
  <c r="D23" i="268"/>
  <c r="J22" i="268"/>
  <c r="K23" i="268"/>
  <c r="G21" i="268"/>
  <c r="J21" i="268"/>
  <c r="H20" i="268"/>
  <c r="G20" i="268"/>
  <c r="J20" i="268"/>
  <c r="L18" i="268"/>
  <c r="E18" i="268"/>
  <c r="D18" i="268"/>
  <c r="J17" i="268"/>
  <c r="K18" i="268"/>
  <c r="G16" i="268"/>
  <c r="J16" i="268"/>
  <c r="H15" i="268"/>
  <c r="G15" i="268"/>
  <c r="J15" i="268"/>
  <c r="L13" i="268"/>
  <c r="E13" i="268"/>
  <c r="D13" i="268"/>
  <c r="J12" i="268"/>
  <c r="K13" i="268"/>
  <c r="G11" i="268"/>
  <c r="J11" i="268"/>
  <c r="H10" i="268"/>
  <c r="G10" i="268"/>
  <c r="J10" i="268"/>
  <c r="L42" i="267"/>
  <c r="H41" i="267"/>
  <c r="J41" i="267"/>
  <c r="D42" i="267"/>
  <c r="K42" i="267"/>
  <c r="I40" i="267"/>
  <c r="J40" i="267"/>
  <c r="E42" i="267"/>
  <c r="H39" i="267"/>
  <c r="K33" i="267"/>
  <c r="L33" i="267"/>
  <c r="H32" i="267"/>
  <c r="J32" i="267"/>
  <c r="D33" i="267"/>
  <c r="I31" i="267"/>
  <c r="J31" i="267"/>
  <c r="E33" i="267"/>
  <c r="H30" i="267"/>
  <c r="K28" i="267"/>
  <c r="L28" i="267"/>
  <c r="H27" i="267"/>
  <c r="J27" i="267"/>
  <c r="E28" i="267"/>
  <c r="D28" i="267"/>
  <c r="I26" i="267"/>
  <c r="G26" i="267"/>
  <c r="H25" i="267"/>
  <c r="K23" i="267"/>
  <c r="L23" i="267"/>
  <c r="H22" i="267"/>
  <c r="J22" i="267"/>
  <c r="E23" i="267"/>
  <c r="D23" i="267"/>
  <c r="I21" i="267"/>
  <c r="G21" i="267"/>
  <c r="H20" i="267"/>
  <c r="K18" i="267"/>
  <c r="L18" i="267"/>
  <c r="H17" i="267"/>
  <c r="J17" i="267"/>
  <c r="E18" i="267"/>
  <c r="D18" i="267"/>
  <c r="I16" i="267"/>
  <c r="J16" i="267"/>
  <c r="G16" i="267"/>
  <c r="H15" i="267"/>
  <c r="K13" i="267"/>
  <c r="L13" i="267"/>
  <c r="H12" i="267"/>
  <c r="J12" i="267"/>
  <c r="E13" i="267"/>
  <c r="D13" i="267"/>
  <c r="I11" i="267"/>
  <c r="J11" i="267"/>
  <c r="G11" i="267"/>
  <c r="H10" i="267"/>
  <c r="F42" i="266"/>
  <c r="E42" i="266"/>
  <c r="K42" i="266"/>
  <c r="G41" i="266"/>
  <c r="J41" i="266"/>
  <c r="L42" i="266"/>
  <c r="H40" i="266"/>
  <c r="G40" i="266"/>
  <c r="J40" i="266"/>
  <c r="D42" i="266"/>
  <c r="I39" i="266"/>
  <c r="J39" i="266"/>
  <c r="H39" i="266"/>
  <c r="F33" i="266"/>
  <c r="E33" i="266"/>
  <c r="K33" i="266"/>
  <c r="G32" i="266"/>
  <c r="J32" i="266"/>
  <c r="L33" i="266"/>
  <c r="H31" i="266"/>
  <c r="G31" i="266"/>
  <c r="J31" i="266"/>
  <c r="D33" i="266"/>
  <c r="I30" i="266"/>
  <c r="J30" i="266"/>
  <c r="H30" i="266"/>
  <c r="F28" i="266"/>
  <c r="E28" i="266"/>
  <c r="K28" i="266"/>
  <c r="G27" i="266"/>
  <c r="J27" i="266"/>
  <c r="L28" i="266"/>
  <c r="H26" i="266"/>
  <c r="G26" i="266"/>
  <c r="J26" i="266"/>
  <c r="D28" i="266"/>
  <c r="I25" i="266"/>
  <c r="J25" i="266"/>
  <c r="H25" i="266"/>
  <c r="F23" i="266"/>
  <c r="E23" i="266"/>
  <c r="K23" i="266"/>
  <c r="G22" i="266"/>
  <c r="J22" i="266"/>
  <c r="L23" i="266"/>
  <c r="H21" i="266"/>
  <c r="G21" i="266"/>
  <c r="J21" i="266"/>
  <c r="D23" i="266"/>
  <c r="I20" i="266"/>
  <c r="J20" i="266"/>
  <c r="H20" i="266"/>
  <c r="F18" i="266"/>
  <c r="E18" i="266"/>
  <c r="K18" i="266"/>
  <c r="G17" i="266"/>
  <c r="J17" i="266"/>
  <c r="L18" i="266"/>
  <c r="H16" i="266"/>
  <c r="G16" i="266"/>
  <c r="J16" i="266"/>
  <c r="D18" i="266"/>
  <c r="I15" i="266"/>
  <c r="J15" i="266"/>
  <c r="H15" i="266"/>
  <c r="F13" i="266"/>
  <c r="E13" i="266"/>
  <c r="K13" i="266"/>
  <c r="G12" i="266"/>
  <c r="J12" i="266"/>
  <c r="L13" i="266"/>
  <c r="H11" i="266"/>
  <c r="G11" i="266"/>
  <c r="J11" i="266"/>
  <c r="D13" i="266"/>
  <c r="I10" i="266"/>
  <c r="J10" i="266"/>
  <c r="H10" i="266"/>
  <c r="E42" i="265"/>
  <c r="L42" i="265"/>
  <c r="J41" i="265"/>
  <c r="D42" i="265"/>
  <c r="K42" i="265"/>
  <c r="G40" i="265"/>
  <c r="J40" i="265"/>
  <c r="H39" i="265"/>
  <c r="G39" i="265"/>
  <c r="J39" i="265"/>
  <c r="L33" i="265"/>
  <c r="E33" i="265"/>
  <c r="D33" i="265"/>
  <c r="J32" i="265"/>
  <c r="K33" i="265"/>
  <c r="G31" i="265"/>
  <c r="J31" i="265"/>
  <c r="H30" i="265"/>
  <c r="G30" i="265"/>
  <c r="J30" i="265"/>
  <c r="L28" i="265"/>
  <c r="E28" i="265"/>
  <c r="D28" i="265"/>
  <c r="J27" i="265"/>
  <c r="K28" i="265"/>
  <c r="G26" i="265"/>
  <c r="J26" i="265"/>
  <c r="H25" i="265"/>
  <c r="G25" i="265"/>
  <c r="J25" i="265"/>
  <c r="L23" i="265"/>
  <c r="E23" i="265"/>
  <c r="D23" i="265"/>
  <c r="J22" i="265"/>
  <c r="K23" i="265"/>
  <c r="G21" i="265"/>
  <c r="J21" i="265"/>
  <c r="H20" i="265"/>
  <c r="G20" i="265"/>
  <c r="J20" i="265"/>
  <c r="L18" i="265"/>
  <c r="E18" i="265"/>
  <c r="D18" i="265"/>
  <c r="J17" i="265"/>
  <c r="K18" i="265"/>
  <c r="G16" i="265"/>
  <c r="J16" i="265"/>
  <c r="H15" i="265"/>
  <c r="G15" i="265"/>
  <c r="J15" i="265"/>
  <c r="L13" i="265"/>
  <c r="E13" i="265"/>
  <c r="D13" i="265"/>
  <c r="J12" i="265"/>
  <c r="K13" i="265"/>
  <c r="G11" i="265"/>
  <c r="J11" i="265"/>
  <c r="H10" i="265"/>
  <c r="G10" i="265"/>
  <c r="J10" i="265"/>
  <c r="E42" i="264"/>
  <c r="L42" i="264"/>
  <c r="J41" i="264"/>
  <c r="D42" i="264"/>
  <c r="K42" i="264"/>
  <c r="G40" i="264"/>
  <c r="J40" i="264"/>
  <c r="H39" i="264"/>
  <c r="G39" i="264"/>
  <c r="J39" i="264"/>
  <c r="L33" i="264"/>
  <c r="E33" i="264"/>
  <c r="D33" i="264"/>
  <c r="J32" i="264"/>
  <c r="K33" i="264"/>
  <c r="G31" i="264"/>
  <c r="J31" i="264"/>
  <c r="H30" i="264"/>
  <c r="G30" i="264"/>
  <c r="J30" i="264"/>
  <c r="L28" i="264"/>
  <c r="E28" i="264"/>
  <c r="D28" i="264"/>
  <c r="J27" i="264"/>
  <c r="K28" i="264"/>
  <c r="G26" i="264"/>
  <c r="J26" i="264"/>
  <c r="H25" i="264"/>
  <c r="G25" i="264"/>
  <c r="J25" i="264"/>
  <c r="L23" i="264"/>
  <c r="E23" i="264"/>
  <c r="D23" i="264"/>
  <c r="J22" i="264"/>
  <c r="K23" i="264"/>
  <c r="G21" i="264"/>
  <c r="J21" i="264"/>
  <c r="H20" i="264"/>
  <c r="G20" i="264"/>
  <c r="J20" i="264"/>
  <c r="L18" i="264"/>
  <c r="E18" i="264"/>
  <c r="D18" i="264"/>
  <c r="J17" i="264"/>
  <c r="K18" i="264"/>
  <c r="G16" i="264"/>
  <c r="J16" i="264"/>
  <c r="H15" i="264"/>
  <c r="G15" i="264"/>
  <c r="J15" i="264"/>
  <c r="L13" i="264"/>
  <c r="E13" i="264"/>
  <c r="D13" i="264"/>
  <c r="J12" i="264"/>
  <c r="K13" i="264"/>
  <c r="G11" i="264"/>
  <c r="J11" i="264"/>
  <c r="H10" i="264"/>
  <c r="G10" i="264"/>
  <c r="J10" i="264"/>
  <c r="E42" i="263"/>
  <c r="L42" i="263"/>
  <c r="J41" i="263"/>
  <c r="D42" i="263"/>
  <c r="K42" i="263"/>
  <c r="G40" i="263"/>
  <c r="J40" i="263"/>
  <c r="H39" i="263"/>
  <c r="G39" i="263"/>
  <c r="E33" i="263"/>
  <c r="L33" i="263"/>
  <c r="J32" i="263"/>
  <c r="D33" i="263"/>
  <c r="K33" i="263"/>
  <c r="G31" i="263"/>
  <c r="J31" i="263"/>
  <c r="H30" i="263"/>
  <c r="G30" i="263"/>
  <c r="J30" i="263"/>
  <c r="L28" i="263"/>
  <c r="E28" i="263"/>
  <c r="D28" i="263"/>
  <c r="J27" i="263"/>
  <c r="K28" i="263"/>
  <c r="G26" i="263"/>
  <c r="J26" i="263"/>
  <c r="H25" i="263"/>
  <c r="G25" i="263"/>
  <c r="J25" i="263"/>
  <c r="L23" i="263"/>
  <c r="E23" i="263"/>
  <c r="D23" i="263"/>
  <c r="J22" i="263"/>
  <c r="K23" i="263"/>
  <c r="G21" i="263"/>
  <c r="J21" i="263"/>
  <c r="H20" i="263"/>
  <c r="G20" i="263"/>
  <c r="J20" i="263"/>
  <c r="L18" i="263"/>
  <c r="E18" i="263"/>
  <c r="D18" i="263"/>
  <c r="J17" i="263"/>
  <c r="K18" i="263"/>
  <c r="G16" i="263"/>
  <c r="J16" i="263"/>
  <c r="H15" i="263"/>
  <c r="G15" i="263"/>
  <c r="J15" i="263"/>
  <c r="L13" i="263"/>
  <c r="E13" i="263"/>
  <c r="D13" i="263"/>
  <c r="J12" i="263"/>
  <c r="K13" i="263"/>
  <c r="G11" i="263"/>
  <c r="J11" i="263"/>
  <c r="H10" i="263"/>
  <c r="G10" i="263"/>
  <c r="J10" i="263"/>
  <c r="E42" i="262"/>
  <c r="J41" i="262"/>
  <c r="D42" i="262"/>
  <c r="K42" i="262"/>
  <c r="G40" i="262"/>
  <c r="J40" i="262"/>
  <c r="H39" i="262"/>
  <c r="G39" i="262"/>
  <c r="J39" i="262"/>
  <c r="E33" i="262"/>
  <c r="D33" i="262"/>
  <c r="J32" i="262"/>
  <c r="K33" i="262"/>
  <c r="G31" i="262"/>
  <c r="J31" i="262"/>
  <c r="H30" i="262"/>
  <c r="G30" i="262"/>
  <c r="J30" i="262"/>
  <c r="E28" i="262"/>
  <c r="D28" i="262"/>
  <c r="J27" i="262"/>
  <c r="K28" i="262"/>
  <c r="G26" i="262"/>
  <c r="J26" i="262"/>
  <c r="H25" i="262"/>
  <c r="G25" i="262"/>
  <c r="J25" i="262"/>
  <c r="E23" i="262"/>
  <c r="D23" i="262"/>
  <c r="J22" i="262"/>
  <c r="K23" i="262"/>
  <c r="G21" i="262"/>
  <c r="J21" i="262"/>
  <c r="H20" i="262"/>
  <c r="G20" i="262"/>
  <c r="J20" i="262"/>
  <c r="E18" i="262"/>
  <c r="D18" i="262"/>
  <c r="J17" i="262"/>
  <c r="K18" i="262"/>
  <c r="G16" i="262"/>
  <c r="J16" i="262"/>
  <c r="H15" i="262"/>
  <c r="G15" i="262"/>
  <c r="J15" i="262"/>
  <c r="E13" i="262"/>
  <c r="D13" i="262"/>
  <c r="J12" i="262"/>
  <c r="K13" i="262"/>
  <c r="G11" i="262"/>
  <c r="J11" i="262"/>
  <c r="H10" i="262"/>
  <c r="G10" i="262"/>
  <c r="J10" i="262"/>
  <c r="E42" i="261"/>
  <c r="J41" i="261"/>
  <c r="D42" i="261"/>
  <c r="K42" i="261"/>
  <c r="G40" i="261"/>
  <c r="J40" i="261"/>
  <c r="H39" i="261"/>
  <c r="G39" i="261"/>
  <c r="J39" i="261"/>
  <c r="E33" i="261"/>
  <c r="D33" i="261"/>
  <c r="K33" i="261"/>
  <c r="G31" i="261"/>
  <c r="J31" i="261"/>
  <c r="H30" i="261"/>
  <c r="G30" i="261"/>
  <c r="J30" i="261"/>
  <c r="E28" i="261"/>
  <c r="D28" i="261"/>
  <c r="J27" i="261"/>
  <c r="K28" i="261"/>
  <c r="G26" i="261"/>
  <c r="J26" i="261"/>
  <c r="H25" i="261"/>
  <c r="G25" i="261"/>
  <c r="J25" i="261"/>
  <c r="E23" i="261"/>
  <c r="D23" i="261"/>
  <c r="J22" i="261"/>
  <c r="K23" i="261"/>
  <c r="G21" i="261"/>
  <c r="J21" i="261"/>
  <c r="H20" i="261"/>
  <c r="G20" i="261"/>
  <c r="J20" i="261"/>
  <c r="E18" i="261"/>
  <c r="D18" i="261"/>
  <c r="J17" i="261"/>
  <c r="K18" i="261"/>
  <c r="G16" i="261"/>
  <c r="J16" i="261"/>
  <c r="H15" i="261"/>
  <c r="G15" i="261"/>
  <c r="J15" i="261"/>
  <c r="E13" i="261"/>
  <c r="D13" i="261"/>
  <c r="J12" i="261"/>
  <c r="K13" i="261"/>
  <c r="G11" i="261"/>
  <c r="J11" i="261"/>
  <c r="H10" i="261"/>
  <c r="G10" i="261"/>
  <c r="J10" i="261"/>
  <c r="E42" i="260"/>
  <c r="L42" i="260"/>
  <c r="J41" i="260"/>
  <c r="D42" i="260"/>
  <c r="K42" i="260"/>
  <c r="G40" i="260"/>
  <c r="J40" i="260"/>
  <c r="H39" i="260"/>
  <c r="G39" i="260"/>
  <c r="J39" i="260"/>
  <c r="L33" i="260"/>
  <c r="E33" i="260"/>
  <c r="D33" i="260"/>
  <c r="J32" i="260"/>
  <c r="K33" i="260"/>
  <c r="G31" i="260"/>
  <c r="J31" i="260"/>
  <c r="H30" i="260"/>
  <c r="G30" i="260"/>
  <c r="J30" i="260"/>
  <c r="L28" i="260"/>
  <c r="E28" i="260"/>
  <c r="D28" i="260"/>
  <c r="J27" i="260"/>
  <c r="K28" i="260"/>
  <c r="G26" i="260"/>
  <c r="J26" i="260"/>
  <c r="H25" i="260"/>
  <c r="G25" i="260"/>
  <c r="J25" i="260"/>
  <c r="L23" i="260"/>
  <c r="E23" i="260"/>
  <c r="D23" i="260"/>
  <c r="J22" i="260"/>
  <c r="K23" i="260"/>
  <c r="G21" i="260"/>
  <c r="J21" i="260"/>
  <c r="H20" i="260"/>
  <c r="G20" i="260"/>
  <c r="J20" i="260"/>
  <c r="L18" i="260"/>
  <c r="E18" i="260"/>
  <c r="D18" i="260"/>
  <c r="J17" i="260"/>
  <c r="K18" i="260"/>
  <c r="G16" i="260"/>
  <c r="J16" i="260"/>
  <c r="H15" i="260"/>
  <c r="G15" i="260"/>
  <c r="J15" i="260"/>
  <c r="L13" i="260"/>
  <c r="E13" i="260"/>
  <c r="D13" i="260"/>
  <c r="J12" i="260"/>
  <c r="K13" i="260"/>
  <c r="G11" i="260"/>
  <c r="J11" i="260"/>
  <c r="H10" i="260"/>
  <c r="G10" i="260"/>
  <c r="J10" i="260"/>
  <c r="E42" i="259"/>
  <c r="L42" i="259"/>
  <c r="J41" i="259"/>
  <c r="D42" i="259"/>
  <c r="K42" i="259"/>
  <c r="G40" i="259"/>
  <c r="J40" i="259"/>
  <c r="H39" i="259"/>
  <c r="G39" i="259"/>
  <c r="J39" i="259"/>
  <c r="L33" i="259"/>
  <c r="E33" i="259"/>
  <c r="D33" i="259"/>
  <c r="J32" i="259"/>
  <c r="K33" i="259"/>
  <c r="G31" i="259"/>
  <c r="J31" i="259"/>
  <c r="H30" i="259"/>
  <c r="G30" i="259"/>
  <c r="J30" i="259"/>
  <c r="L28" i="259"/>
  <c r="E28" i="259"/>
  <c r="D28" i="259"/>
  <c r="J27" i="259"/>
  <c r="K28" i="259"/>
  <c r="G26" i="259"/>
  <c r="J26" i="259"/>
  <c r="H25" i="259"/>
  <c r="G25" i="259"/>
  <c r="J25" i="259"/>
  <c r="L23" i="259"/>
  <c r="E23" i="259"/>
  <c r="D23" i="259"/>
  <c r="J22" i="259"/>
  <c r="K23" i="259"/>
  <c r="G21" i="259"/>
  <c r="J21" i="259"/>
  <c r="H20" i="259"/>
  <c r="G20" i="259"/>
  <c r="J20" i="259"/>
  <c r="L18" i="259"/>
  <c r="E18" i="259"/>
  <c r="D18" i="259"/>
  <c r="J17" i="259"/>
  <c r="K18" i="259"/>
  <c r="G16" i="259"/>
  <c r="J16" i="259"/>
  <c r="H15" i="259"/>
  <c r="G15" i="259"/>
  <c r="J15" i="259"/>
  <c r="L13" i="259"/>
  <c r="E13" i="259"/>
  <c r="D13" i="259"/>
  <c r="J12" i="259"/>
  <c r="K13" i="259"/>
  <c r="G11" i="259"/>
  <c r="J11" i="259"/>
  <c r="H10" i="259"/>
  <c r="G10" i="259"/>
  <c r="J10" i="259"/>
  <c r="E42" i="258"/>
  <c r="L42" i="258"/>
  <c r="J41" i="258"/>
  <c r="D42" i="258"/>
  <c r="K42" i="258"/>
  <c r="G40" i="258"/>
  <c r="J40" i="258"/>
  <c r="H39" i="258"/>
  <c r="G39" i="258"/>
  <c r="J39" i="258"/>
  <c r="L33" i="258"/>
  <c r="E33" i="258"/>
  <c r="D33" i="258"/>
  <c r="J32" i="258"/>
  <c r="K33" i="258"/>
  <c r="G31" i="258"/>
  <c r="J31" i="258"/>
  <c r="H30" i="258"/>
  <c r="G30" i="258"/>
  <c r="J30" i="258"/>
  <c r="L28" i="258"/>
  <c r="E28" i="258"/>
  <c r="D28" i="258"/>
  <c r="J27" i="258"/>
  <c r="K28" i="258"/>
  <c r="G26" i="258"/>
  <c r="J26" i="258"/>
  <c r="H25" i="258"/>
  <c r="G25" i="258"/>
  <c r="J25" i="258"/>
  <c r="L23" i="258"/>
  <c r="D23" i="258"/>
  <c r="J22" i="258"/>
  <c r="E23" i="258"/>
  <c r="K23" i="258"/>
  <c r="G21" i="258"/>
  <c r="J21" i="258"/>
  <c r="H20" i="258"/>
  <c r="G20" i="258"/>
  <c r="J20" i="258"/>
  <c r="L18" i="258"/>
  <c r="D18" i="258"/>
  <c r="J17" i="258"/>
  <c r="E18" i="258"/>
  <c r="K18" i="258"/>
  <c r="G16" i="258"/>
  <c r="H15" i="258"/>
  <c r="G15" i="258"/>
  <c r="J15" i="258"/>
  <c r="L13" i="258"/>
  <c r="D13" i="258"/>
  <c r="I12" i="258"/>
  <c r="J12" i="258"/>
  <c r="E13" i="258"/>
  <c r="K13" i="258"/>
  <c r="G11" i="258"/>
  <c r="H10" i="258"/>
  <c r="G10" i="258"/>
  <c r="J10" i="258"/>
  <c r="E42" i="257"/>
  <c r="L42" i="257"/>
  <c r="J41" i="257"/>
  <c r="D42" i="257"/>
  <c r="K42" i="257"/>
  <c r="G40" i="257"/>
  <c r="J40" i="257"/>
  <c r="H39" i="257"/>
  <c r="G39" i="257"/>
  <c r="J39" i="257"/>
  <c r="L33" i="257"/>
  <c r="E33" i="257"/>
  <c r="D33" i="257"/>
  <c r="J32" i="257"/>
  <c r="K33" i="257"/>
  <c r="G31" i="257"/>
  <c r="J31" i="257"/>
  <c r="H30" i="257"/>
  <c r="G30" i="257"/>
  <c r="J30" i="257"/>
  <c r="L28" i="257"/>
  <c r="E28" i="257"/>
  <c r="D28" i="257"/>
  <c r="J27" i="257"/>
  <c r="K28" i="257"/>
  <c r="G26" i="257"/>
  <c r="J26" i="257"/>
  <c r="H25" i="257"/>
  <c r="G25" i="257"/>
  <c r="J25" i="257"/>
  <c r="L23" i="257"/>
  <c r="E23" i="257"/>
  <c r="D23" i="257"/>
  <c r="J22" i="257"/>
  <c r="K23" i="257"/>
  <c r="G21" i="257"/>
  <c r="J21" i="257"/>
  <c r="H20" i="257"/>
  <c r="G20" i="257"/>
  <c r="J20" i="257"/>
  <c r="L18" i="257"/>
  <c r="E18" i="257"/>
  <c r="D18" i="257"/>
  <c r="J17" i="257"/>
  <c r="K18" i="257"/>
  <c r="G16" i="257"/>
  <c r="J16" i="257"/>
  <c r="H15" i="257"/>
  <c r="G15" i="257"/>
  <c r="J15" i="257"/>
  <c r="L13" i="257"/>
  <c r="E13" i="257"/>
  <c r="D13" i="257"/>
  <c r="J12" i="257"/>
  <c r="K13" i="257"/>
  <c r="G11" i="257"/>
  <c r="J11" i="257"/>
  <c r="H10" i="257"/>
  <c r="G10" i="257"/>
  <c r="J10" i="257"/>
  <c r="E42" i="256"/>
  <c r="L42" i="256"/>
  <c r="J41" i="256"/>
  <c r="D42" i="256"/>
  <c r="K42" i="256"/>
  <c r="G40" i="256"/>
  <c r="J40" i="256"/>
  <c r="H39" i="256"/>
  <c r="G39" i="256"/>
  <c r="J39" i="256"/>
  <c r="L33" i="256"/>
  <c r="E33" i="256"/>
  <c r="D33" i="256"/>
  <c r="J32" i="256"/>
  <c r="K33" i="256"/>
  <c r="G31" i="256"/>
  <c r="J31" i="256"/>
  <c r="H30" i="256"/>
  <c r="G30" i="256"/>
  <c r="J30" i="256"/>
  <c r="L28" i="256"/>
  <c r="E28" i="256"/>
  <c r="D28" i="256"/>
  <c r="J27" i="256"/>
  <c r="K28" i="256"/>
  <c r="G26" i="256"/>
  <c r="J26" i="256"/>
  <c r="H25" i="256"/>
  <c r="G25" i="256"/>
  <c r="J25" i="256"/>
  <c r="L23" i="256"/>
  <c r="E23" i="256"/>
  <c r="D23" i="256"/>
  <c r="J22" i="256"/>
  <c r="K23" i="256"/>
  <c r="G21" i="256"/>
  <c r="J21" i="256"/>
  <c r="H20" i="256"/>
  <c r="G20" i="256"/>
  <c r="J20" i="256"/>
  <c r="L18" i="256"/>
  <c r="E18" i="256"/>
  <c r="D18" i="256"/>
  <c r="J17" i="256"/>
  <c r="K18" i="256"/>
  <c r="G16" i="256"/>
  <c r="J16" i="256"/>
  <c r="H15" i="256"/>
  <c r="G15" i="256"/>
  <c r="J15" i="256"/>
  <c r="L13" i="256"/>
  <c r="E13" i="256"/>
  <c r="D13" i="256"/>
  <c r="J12" i="256"/>
  <c r="K13" i="256"/>
  <c r="G11" i="256"/>
  <c r="J11" i="256"/>
  <c r="H10" i="256"/>
  <c r="G10" i="256"/>
  <c r="J10" i="256"/>
  <c r="E42" i="255"/>
  <c r="L42" i="255"/>
  <c r="J41" i="255"/>
  <c r="D42" i="255"/>
  <c r="K42" i="255"/>
  <c r="G40" i="255"/>
  <c r="J40" i="255"/>
  <c r="H39" i="255"/>
  <c r="G39" i="255"/>
  <c r="J39" i="255"/>
  <c r="L33" i="255"/>
  <c r="E33" i="255"/>
  <c r="D33" i="255"/>
  <c r="J32" i="255"/>
  <c r="K33" i="255"/>
  <c r="G31" i="255"/>
  <c r="J31" i="255"/>
  <c r="H30" i="255"/>
  <c r="G30" i="255"/>
  <c r="J30" i="255"/>
  <c r="L28" i="255"/>
  <c r="E28" i="255"/>
  <c r="D28" i="255"/>
  <c r="J27" i="255"/>
  <c r="K28" i="255"/>
  <c r="G26" i="255"/>
  <c r="J26" i="255"/>
  <c r="H25" i="255"/>
  <c r="G25" i="255"/>
  <c r="J25" i="255"/>
  <c r="L23" i="255"/>
  <c r="E23" i="255"/>
  <c r="D23" i="255"/>
  <c r="J22" i="255"/>
  <c r="K23" i="255"/>
  <c r="G21" i="255"/>
  <c r="J21" i="255"/>
  <c r="H20" i="255"/>
  <c r="G20" i="255"/>
  <c r="J20" i="255"/>
  <c r="L18" i="255"/>
  <c r="D18" i="255"/>
  <c r="J17" i="255"/>
  <c r="E18" i="255"/>
  <c r="K18" i="255"/>
  <c r="G16" i="255"/>
  <c r="J16" i="255"/>
  <c r="H15" i="255"/>
  <c r="G15" i="255"/>
  <c r="J15" i="255"/>
  <c r="L13" i="255"/>
  <c r="D13" i="255"/>
  <c r="J12" i="255"/>
  <c r="E13" i="255"/>
  <c r="K13" i="255"/>
  <c r="G11" i="255"/>
  <c r="H10" i="255"/>
  <c r="G10" i="255"/>
  <c r="J10" i="255"/>
  <c r="F42" i="254"/>
  <c r="E42" i="254"/>
  <c r="K42" i="254"/>
  <c r="G41" i="254"/>
  <c r="J41" i="254"/>
  <c r="L42" i="254"/>
  <c r="H40" i="254"/>
  <c r="G40" i="254"/>
  <c r="J40" i="254"/>
  <c r="D42" i="254"/>
  <c r="I39" i="254"/>
  <c r="J39" i="254"/>
  <c r="H39" i="254"/>
  <c r="F33" i="254"/>
  <c r="E33" i="254"/>
  <c r="K33" i="254"/>
  <c r="G32" i="254"/>
  <c r="J32" i="254"/>
  <c r="L33" i="254"/>
  <c r="H31" i="254"/>
  <c r="G31" i="254"/>
  <c r="J31" i="254"/>
  <c r="D33" i="254"/>
  <c r="I30" i="254"/>
  <c r="J30" i="254"/>
  <c r="H30" i="254"/>
  <c r="F28" i="254"/>
  <c r="E28" i="254"/>
  <c r="K28" i="254"/>
  <c r="G27" i="254"/>
  <c r="J27" i="254"/>
  <c r="L28" i="254"/>
  <c r="H26" i="254"/>
  <c r="G26" i="254"/>
  <c r="J26" i="254"/>
  <c r="D28" i="254"/>
  <c r="I25" i="254"/>
  <c r="J25" i="254"/>
  <c r="H25" i="254"/>
  <c r="F23" i="254"/>
  <c r="E23" i="254"/>
  <c r="K23" i="254"/>
  <c r="G22" i="254"/>
  <c r="J22" i="254"/>
  <c r="L23" i="254"/>
  <c r="H21" i="254"/>
  <c r="G21" i="254"/>
  <c r="J21" i="254"/>
  <c r="D23" i="254"/>
  <c r="I20" i="254"/>
  <c r="J20" i="254"/>
  <c r="H20" i="254"/>
  <c r="F18" i="254"/>
  <c r="E18" i="254"/>
  <c r="K18" i="254"/>
  <c r="G17" i="254"/>
  <c r="J17" i="254"/>
  <c r="L18" i="254"/>
  <c r="H16" i="254"/>
  <c r="G16" i="254"/>
  <c r="J16" i="254"/>
  <c r="D18" i="254"/>
  <c r="I15" i="254"/>
  <c r="J15" i="254"/>
  <c r="H15" i="254"/>
  <c r="F13" i="254"/>
  <c r="E13" i="254"/>
  <c r="K13" i="254"/>
  <c r="G12" i="254"/>
  <c r="J12" i="254"/>
  <c r="L13" i="254"/>
  <c r="H11" i="254"/>
  <c r="G11" i="254"/>
  <c r="J11" i="254"/>
  <c r="D13" i="254"/>
  <c r="I10" i="254"/>
  <c r="J10" i="254"/>
  <c r="H10" i="254"/>
  <c r="E42" i="253"/>
  <c r="L42" i="253"/>
  <c r="J41" i="253"/>
  <c r="D42" i="253"/>
  <c r="K42" i="253"/>
  <c r="G40" i="253"/>
  <c r="J40" i="253"/>
  <c r="H39" i="253"/>
  <c r="G39" i="253"/>
  <c r="J39" i="253"/>
  <c r="L33" i="253"/>
  <c r="E33" i="253"/>
  <c r="D33" i="253"/>
  <c r="J32" i="253"/>
  <c r="K33" i="253"/>
  <c r="G31" i="253"/>
  <c r="J31" i="253"/>
  <c r="H30" i="253"/>
  <c r="G30" i="253"/>
  <c r="J30" i="253"/>
  <c r="L28" i="253"/>
  <c r="E28" i="253"/>
  <c r="D28" i="253"/>
  <c r="J27" i="253"/>
  <c r="K28" i="253"/>
  <c r="G26" i="253"/>
  <c r="J26" i="253"/>
  <c r="H25" i="253"/>
  <c r="G25" i="253"/>
  <c r="J25" i="253"/>
  <c r="L23" i="253"/>
  <c r="E23" i="253"/>
  <c r="D23" i="253"/>
  <c r="J22" i="253"/>
  <c r="K23" i="253"/>
  <c r="G21" i="253"/>
  <c r="J21" i="253"/>
  <c r="H20" i="253"/>
  <c r="G20" i="253"/>
  <c r="J20" i="253"/>
  <c r="L18" i="253"/>
  <c r="E18" i="253"/>
  <c r="D18" i="253"/>
  <c r="J17" i="253"/>
  <c r="K18" i="253"/>
  <c r="G16" i="253"/>
  <c r="J16" i="253"/>
  <c r="H15" i="253"/>
  <c r="G15" i="253"/>
  <c r="J15" i="253"/>
  <c r="L13" i="253"/>
  <c r="E13" i="253"/>
  <c r="D13" i="253"/>
  <c r="J12" i="253"/>
  <c r="K13" i="253"/>
  <c r="G11" i="253"/>
  <c r="J11" i="253"/>
  <c r="H10" i="253"/>
  <c r="G10" i="253"/>
  <c r="J10" i="253"/>
  <c r="L42" i="252"/>
  <c r="J41" i="252"/>
  <c r="E42" i="252"/>
  <c r="D42" i="252"/>
  <c r="K42" i="252"/>
  <c r="G40" i="252"/>
  <c r="G39" i="252"/>
  <c r="H39" i="252"/>
  <c r="L33" i="252"/>
  <c r="K33" i="252"/>
  <c r="D33" i="252"/>
  <c r="I32" i="252"/>
  <c r="J32" i="252"/>
  <c r="E33" i="252"/>
  <c r="G31" i="252"/>
  <c r="G30" i="252"/>
  <c r="H30" i="252"/>
  <c r="L28" i="252"/>
  <c r="K28" i="252"/>
  <c r="D28" i="252"/>
  <c r="I27" i="252"/>
  <c r="J27" i="252"/>
  <c r="E28" i="252"/>
  <c r="G26" i="252"/>
  <c r="G25" i="252"/>
  <c r="H25" i="252"/>
  <c r="L23" i="252"/>
  <c r="K23" i="252"/>
  <c r="D23" i="252"/>
  <c r="I22" i="252"/>
  <c r="J22" i="252"/>
  <c r="E23" i="252"/>
  <c r="J21" i="252"/>
  <c r="G21" i="252"/>
  <c r="G20" i="252"/>
  <c r="H20" i="252"/>
  <c r="L18" i="252"/>
  <c r="K18" i="252"/>
  <c r="D18" i="252"/>
  <c r="I17" i="252"/>
  <c r="J17" i="252"/>
  <c r="E18" i="252"/>
  <c r="G16" i="252"/>
  <c r="G15" i="252"/>
  <c r="H15" i="252"/>
  <c r="L13" i="252"/>
  <c r="K13" i="252"/>
  <c r="D13" i="252"/>
  <c r="I12" i="252"/>
  <c r="J12" i="252"/>
  <c r="E13" i="252"/>
  <c r="G11" i="252"/>
  <c r="G10" i="252"/>
  <c r="H10" i="252"/>
  <c r="K42" i="251"/>
  <c r="L42" i="251"/>
  <c r="H41" i="251"/>
  <c r="J41" i="251"/>
  <c r="D42" i="251"/>
  <c r="I40" i="251"/>
  <c r="J40" i="251"/>
  <c r="E42" i="251"/>
  <c r="H39" i="251"/>
  <c r="K33" i="251"/>
  <c r="L33" i="251"/>
  <c r="H32" i="251"/>
  <c r="J32" i="251"/>
  <c r="D33" i="251"/>
  <c r="I31" i="251"/>
  <c r="J31" i="251"/>
  <c r="E33" i="251"/>
  <c r="H30" i="251"/>
  <c r="K28" i="251"/>
  <c r="L28" i="251"/>
  <c r="H27" i="251"/>
  <c r="J27" i="251"/>
  <c r="D28" i="251"/>
  <c r="I26" i="251"/>
  <c r="J26" i="251"/>
  <c r="E28" i="251"/>
  <c r="H25" i="251"/>
  <c r="K23" i="251"/>
  <c r="L23" i="251"/>
  <c r="H22" i="251"/>
  <c r="J22" i="251"/>
  <c r="D23" i="251"/>
  <c r="I21" i="251"/>
  <c r="J21" i="251"/>
  <c r="E23" i="251"/>
  <c r="H20" i="251"/>
  <c r="K18" i="251"/>
  <c r="L18" i="251"/>
  <c r="H17" i="251"/>
  <c r="J17" i="251"/>
  <c r="D18" i="251"/>
  <c r="I16" i="251"/>
  <c r="J16" i="251"/>
  <c r="E18" i="251"/>
  <c r="H15" i="251"/>
  <c r="K13" i="251"/>
  <c r="L13" i="251"/>
  <c r="H12" i="251"/>
  <c r="J12" i="251"/>
  <c r="D13" i="251"/>
  <c r="I11" i="251"/>
  <c r="J11" i="251"/>
  <c r="E13" i="251"/>
  <c r="H10" i="251"/>
  <c r="E42" i="250"/>
  <c r="L42" i="250"/>
  <c r="J41" i="250"/>
  <c r="D42" i="250"/>
  <c r="K42" i="250"/>
  <c r="G40" i="250"/>
  <c r="J40" i="250"/>
  <c r="H39" i="250"/>
  <c r="G39" i="250"/>
  <c r="J39" i="250"/>
  <c r="L33" i="250"/>
  <c r="E33" i="250"/>
  <c r="D33" i="250"/>
  <c r="J32" i="250"/>
  <c r="K33" i="250"/>
  <c r="G31" i="250"/>
  <c r="J31" i="250"/>
  <c r="H30" i="250"/>
  <c r="G30" i="250"/>
  <c r="J30" i="250"/>
  <c r="L28" i="250"/>
  <c r="D28" i="250"/>
  <c r="J27" i="250"/>
  <c r="E28" i="250"/>
  <c r="K28" i="250"/>
  <c r="G26" i="250"/>
  <c r="J26" i="250"/>
  <c r="H25" i="250"/>
  <c r="G25" i="250"/>
  <c r="J25" i="250"/>
  <c r="L23" i="250"/>
  <c r="D23" i="250"/>
  <c r="I22" i="250"/>
  <c r="J22" i="250"/>
  <c r="E23" i="250"/>
  <c r="K23" i="250"/>
  <c r="J21" i="250"/>
  <c r="H20" i="250"/>
  <c r="G20" i="250"/>
  <c r="J20" i="250"/>
  <c r="L18" i="250"/>
  <c r="D18" i="250"/>
  <c r="I17" i="250"/>
  <c r="H17" i="250"/>
  <c r="E18" i="250"/>
  <c r="K18" i="250"/>
  <c r="I16" i="250"/>
  <c r="H15" i="250"/>
  <c r="G15" i="250"/>
  <c r="J15" i="250"/>
  <c r="L13" i="250"/>
  <c r="D13" i="250"/>
  <c r="I12" i="250"/>
  <c r="H12" i="250"/>
  <c r="E13" i="250"/>
  <c r="K13" i="250"/>
  <c r="J11" i="250"/>
  <c r="H10" i="250"/>
  <c r="G10" i="250"/>
  <c r="J10" i="250"/>
  <c r="I10" i="281"/>
  <c r="H11" i="281"/>
  <c r="G12" i="281"/>
  <c r="F13" i="281"/>
  <c r="I15" i="281"/>
  <c r="H16" i="281"/>
  <c r="G17" i="281"/>
  <c r="F18" i="281"/>
  <c r="I20" i="281"/>
  <c r="H21" i="281"/>
  <c r="G22" i="281"/>
  <c r="F23" i="281"/>
  <c r="I25" i="281"/>
  <c r="H26" i="281"/>
  <c r="G27" i="281"/>
  <c r="F28" i="281"/>
  <c r="I30" i="281"/>
  <c r="H31" i="281"/>
  <c r="G32" i="281"/>
  <c r="F33" i="281"/>
  <c r="I39" i="281"/>
  <c r="H40" i="281"/>
  <c r="G41" i="281"/>
  <c r="F42" i="281"/>
  <c r="I11" i="281"/>
  <c r="H12" i="281"/>
  <c r="I16" i="281"/>
  <c r="H17" i="281"/>
  <c r="I21" i="281"/>
  <c r="H22" i="281"/>
  <c r="I26" i="281"/>
  <c r="H27" i="281"/>
  <c r="I31" i="281"/>
  <c r="H32" i="281"/>
  <c r="I40" i="281"/>
  <c r="H41" i="281"/>
  <c r="J11" i="281"/>
  <c r="J16" i="281"/>
  <c r="J21" i="281"/>
  <c r="J26" i="281"/>
  <c r="J31" i="281"/>
  <c r="J40" i="281"/>
  <c r="I41" i="281"/>
  <c r="I10" i="280"/>
  <c r="H11" i="280"/>
  <c r="G12" i="280"/>
  <c r="F13" i="280"/>
  <c r="I15" i="280"/>
  <c r="H16" i="280"/>
  <c r="G17" i="280"/>
  <c r="F18" i="280"/>
  <c r="I20" i="280"/>
  <c r="H21" i="280"/>
  <c r="G22" i="280"/>
  <c r="F23" i="280"/>
  <c r="I25" i="280"/>
  <c r="H26" i="280"/>
  <c r="G27" i="280"/>
  <c r="F28" i="280"/>
  <c r="I30" i="280"/>
  <c r="H31" i="280"/>
  <c r="G32" i="280"/>
  <c r="F33" i="280"/>
  <c r="I39" i="280"/>
  <c r="H40" i="280"/>
  <c r="G41" i="280"/>
  <c r="F42" i="280"/>
  <c r="J10" i="280"/>
  <c r="I11" i="280"/>
  <c r="H12" i="280"/>
  <c r="J15" i="280"/>
  <c r="I16" i="280"/>
  <c r="H17" i="280"/>
  <c r="J20" i="280"/>
  <c r="I21" i="280"/>
  <c r="H22" i="280"/>
  <c r="J25" i="280"/>
  <c r="I26" i="280"/>
  <c r="H27" i="280"/>
  <c r="J30" i="280"/>
  <c r="I31" i="280"/>
  <c r="H32" i="280"/>
  <c r="J39" i="280"/>
  <c r="I40" i="280"/>
  <c r="H41" i="280"/>
  <c r="J11" i="280"/>
  <c r="J16" i="280"/>
  <c r="J21" i="280"/>
  <c r="J26" i="280"/>
  <c r="J31" i="280"/>
  <c r="J40" i="280"/>
  <c r="I10" i="279"/>
  <c r="H11" i="279"/>
  <c r="G12" i="279"/>
  <c r="F13" i="279"/>
  <c r="I15" i="279"/>
  <c r="H16" i="279"/>
  <c r="G17" i="279"/>
  <c r="F18" i="279"/>
  <c r="I20" i="279"/>
  <c r="H21" i="279"/>
  <c r="G22" i="279"/>
  <c r="F23" i="279"/>
  <c r="I25" i="279"/>
  <c r="H26" i="279"/>
  <c r="G27" i="279"/>
  <c r="F28" i="279"/>
  <c r="I30" i="279"/>
  <c r="H31" i="279"/>
  <c r="G32" i="279"/>
  <c r="F33" i="279"/>
  <c r="I39" i="279"/>
  <c r="H40" i="279"/>
  <c r="G41" i="279"/>
  <c r="F42" i="279"/>
  <c r="I11" i="279"/>
  <c r="H12" i="279"/>
  <c r="I16" i="279"/>
  <c r="H17" i="279"/>
  <c r="I21" i="279"/>
  <c r="H22" i="279"/>
  <c r="I26" i="279"/>
  <c r="H27" i="279"/>
  <c r="I31" i="279"/>
  <c r="H32" i="279"/>
  <c r="I40" i="279"/>
  <c r="H41" i="279"/>
  <c r="J11" i="279"/>
  <c r="J16" i="279"/>
  <c r="J21" i="279"/>
  <c r="J26" i="279"/>
  <c r="J31" i="279"/>
  <c r="J40" i="279"/>
  <c r="H11" i="278"/>
  <c r="G12" i="278"/>
  <c r="F13" i="278"/>
  <c r="H16" i="278"/>
  <c r="G17" i="278"/>
  <c r="F18" i="278"/>
  <c r="H21" i="278"/>
  <c r="G22" i="278"/>
  <c r="F23" i="278"/>
  <c r="H26" i="278"/>
  <c r="G27" i="278"/>
  <c r="F28" i="278"/>
  <c r="H31" i="278"/>
  <c r="G32" i="278"/>
  <c r="F33" i="278"/>
  <c r="H40" i="278"/>
  <c r="G41" i="278"/>
  <c r="F42" i="278"/>
  <c r="J10" i="278"/>
  <c r="I11" i="278"/>
  <c r="H12" i="278"/>
  <c r="J15" i="278"/>
  <c r="I16" i="278"/>
  <c r="H17" i="278"/>
  <c r="J20" i="278"/>
  <c r="I21" i="278"/>
  <c r="H22" i="278"/>
  <c r="J25" i="278"/>
  <c r="I26" i="278"/>
  <c r="H27" i="278"/>
  <c r="J30" i="278"/>
  <c r="I31" i="278"/>
  <c r="H32" i="278"/>
  <c r="J39" i="278"/>
  <c r="I40" i="278"/>
  <c r="H41" i="278"/>
  <c r="J11" i="278"/>
  <c r="J16" i="278"/>
  <c r="J21" i="278"/>
  <c r="J26" i="278"/>
  <c r="J31" i="278"/>
  <c r="J40" i="278"/>
  <c r="I10" i="277"/>
  <c r="H11" i="277"/>
  <c r="G12" i="277"/>
  <c r="F13" i="277"/>
  <c r="I15" i="277"/>
  <c r="H16" i="277"/>
  <c r="G17" i="277"/>
  <c r="F18" i="277"/>
  <c r="I20" i="277"/>
  <c r="H21" i="277"/>
  <c r="G22" i="277"/>
  <c r="F23" i="277"/>
  <c r="I25" i="277"/>
  <c r="H26" i="277"/>
  <c r="G27" i="277"/>
  <c r="F28" i="277"/>
  <c r="I30" i="277"/>
  <c r="H31" i="277"/>
  <c r="G32" i="277"/>
  <c r="F33" i="277"/>
  <c r="I39" i="277"/>
  <c r="H40" i="277"/>
  <c r="G41" i="277"/>
  <c r="F42" i="277"/>
  <c r="I11" i="277"/>
  <c r="H12" i="277"/>
  <c r="I16" i="277"/>
  <c r="H17" i="277"/>
  <c r="I21" i="277"/>
  <c r="H22" i="277"/>
  <c r="I26" i="277"/>
  <c r="H27" i="277"/>
  <c r="I31" i="277"/>
  <c r="H32" i="277"/>
  <c r="I40" i="277"/>
  <c r="H41" i="277"/>
  <c r="I12" i="277"/>
  <c r="I17" i="277"/>
  <c r="I22" i="277"/>
  <c r="I27" i="277"/>
  <c r="I32" i="277"/>
  <c r="I41" i="277"/>
  <c r="I10" i="276"/>
  <c r="H11" i="276"/>
  <c r="G12" i="276"/>
  <c r="F13" i="276"/>
  <c r="I15" i="276"/>
  <c r="H16" i="276"/>
  <c r="G17" i="276"/>
  <c r="F18" i="276"/>
  <c r="I20" i="276"/>
  <c r="H21" i="276"/>
  <c r="G22" i="276"/>
  <c r="F23" i="276"/>
  <c r="I25" i="276"/>
  <c r="H26" i="276"/>
  <c r="G27" i="276"/>
  <c r="F28" i="276"/>
  <c r="I30" i="276"/>
  <c r="H31" i="276"/>
  <c r="G32" i="276"/>
  <c r="F33" i="276"/>
  <c r="I39" i="276"/>
  <c r="H40" i="276"/>
  <c r="G41" i="276"/>
  <c r="F42" i="276"/>
  <c r="I11" i="276"/>
  <c r="H12" i="276"/>
  <c r="I16" i="276"/>
  <c r="H17" i="276"/>
  <c r="I21" i="276"/>
  <c r="H22" i="276"/>
  <c r="I26" i="276"/>
  <c r="H27" i="276"/>
  <c r="I31" i="276"/>
  <c r="H32" i="276"/>
  <c r="I40" i="276"/>
  <c r="H41" i="276"/>
  <c r="I12" i="276"/>
  <c r="I17" i="276"/>
  <c r="I22" i="276"/>
  <c r="I27" i="276"/>
  <c r="I32" i="276"/>
  <c r="I41" i="276"/>
  <c r="I42" i="275"/>
  <c r="I18" i="275"/>
  <c r="I28" i="275"/>
  <c r="I13" i="275"/>
  <c r="I33" i="275"/>
  <c r="I23" i="275"/>
  <c r="J13" i="275"/>
  <c r="J28" i="275"/>
  <c r="J42" i="275"/>
  <c r="J10" i="275"/>
  <c r="I11" i="275"/>
  <c r="H12" i="275"/>
  <c r="G13" i="275"/>
  <c r="J15" i="275"/>
  <c r="I16" i="275"/>
  <c r="H17" i="275"/>
  <c r="G18" i="275"/>
  <c r="J20" i="275"/>
  <c r="I21" i="275"/>
  <c r="H22" i="275"/>
  <c r="G23" i="275"/>
  <c r="J25" i="275"/>
  <c r="I26" i="275"/>
  <c r="H27" i="275"/>
  <c r="G28" i="275"/>
  <c r="I31" i="275"/>
  <c r="H32" i="275"/>
  <c r="G33" i="275"/>
  <c r="J39" i="275"/>
  <c r="I40" i="275"/>
  <c r="H41" i="275"/>
  <c r="G42" i="275"/>
  <c r="J23" i="275"/>
  <c r="I12" i="275"/>
  <c r="H13" i="275"/>
  <c r="I17" i="275"/>
  <c r="H18" i="275"/>
  <c r="I22" i="275"/>
  <c r="H23" i="275"/>
  <c r="I27" i="275"/>
  <c r="H28" i="275"/>
  <c r="G30" i="275"/>
  <c r="I32" i="275"/>
  <c r="H33" i="275"/>
  <c r="I41" i="275"/>
  <c r="H42" i="275"/>
  <c r="J18" i="275"/>
  <c r="J33" i="275"/>
  <c r="I10" i="274"/>
  <c r="H11" i="274"/>
  <c r="G12" i="274"/>
  <c r="F13" i="274"/>
  <c r="I15" i="274"/>
  <c r="H16" i="274"/>
  <c r="G17" i="274"/>
  <c r="F18" i="274"/>
  <c r="I20" i="274"/>
  <c r="H21" i="274"/>
  <c r="G22" i="274"/>
  <c r="F23" i="274"/>
  <c r="I25" i="274"/>
  <c r="H26" i="274"/>
  <c r="G27" i="274"/>
  <c r="F28" i="274"/>
  <c r="I30" i="274"/>
  <c r="H31" i="274"/>
  <c r="G32" i="274"/>
  <c r="F33" i="274"/>
  <c r="I39" i="274"/>
  <c r="H40" i="274"/>
  <c r="G41" i="274"/>
  <c r="F42" i="274"/>
  <c r="I11" i="274"/>
  <c r="H12" i="274"/>
  <c r="I16" i="274"/>
  <c r="H17" i="274"/>
  <c r="I21" i="274"/>
  <c r="H22" i="274"/>
  <c r="I26" i="274"/>
  <c r="H27" i="274"/>
  <c r="I31" i="274"/>
  <c r="H32" i="274"/>
  <c r="I40" i="274"/>
  <c r="H41" i="274"/>
  <c r="J11" i="274"/>
  <c r="J16" i="274"/>
  <c r="J21" i="274"/>
  <c r="J26" i="274"/>
  <c r="J31" i="274"/>
  <c r="J40" i="274"/>
  <c r="I10" i="273"/>
  <c r="H11" i="273"/>
  <c r="G12" i="273"/>
  <c r="F13" i="273"/>
  <c r="I15" i="273"/>
  <c r="H16" i="273"/>
  <c r="G17" i="273"/>
  <c r="F18" i="273"/>
  <c r="I20" i="273"/>
  <c r="H21" i="273"/>
  <c r="G22" i="273"/>
  <c r="F23" i="273"/>
  <c r="I25" i="273"/>
  <c r="H26" i="273"/>
  <c r="G27" i="273"/>
  <c r="F28" i="273"/>
  <c r="I30" i="273"/>
  <c r="H31" i="273"/>
  <c r="G32" i="273"/>
  <c r="F33" i="273"/>
  <c r="I39" i="273"/>
  <c r="H40" i="273"/>
  <c r="G41" i="273"/>
  <c r="F42" i="273"/>
  <c r="I11" i="273"/>
  <c r="H12" i="273"/>
  <c r="I16" i="273"/>
  <c r="H17" i="273"/>
  <c r="I21" i="273"/>
  <c r="H22" i="273"/>
  <c r="I26" i="273"/>
  <c r="H27" i="273"/>
  <c r="I31" i="273"/>
  <c r="H32" i="273"/>
  <c r="I40" i="273"/>
  <c r="H41" i="273"/>
  <c r="J11" i="273"/>
  <c r="J16" i="273"/>
  <c r="J21" i="273"/>
  <c r="J26" i="273"/>
  <c r="J31" i="273"/>
  <c r="J40" i="273"/>
  <c r="I10" i="272"/>
  <c r="H11" i="272"/>
  <c r="G12" i="272"/>
  <c r="F13" i="272"/>
  <c r="I15" i="272"/>
  <c r="H16" i="272"/>
  <c r="G17" i="272"/>
  <c r="F18" i="272"/>
  <c r="I20" i="272"/>
  <c r="H21" i="272"/>
  <c r="G22" i="272"/>
  <c r="F23" i="272"/>
  <c r="I25" i="272"/>
  <c r="H26" i="272"/>
  <c r="G27" i="272"/>
  <c r="F28" i="272"/>
  <c r="I30" i="272"/>
  <c r="H31" i="272"/>
  <c r="G32" i="272"/>
  <c r="F33" i="272"/>
  <c r="I39" i="272"/>
  <c r="H40" i="272"/>
  <c r="G41" i="272"/>
  <c r="F42" i="272"/>
  <c r="J10" i="272"/>
  <c r="J15" i="272"/>
  <c r="J20" i="272"/>
  <c r="J25" i="272"/>
  <c r="J30" i="272"/>
  <c r="J39" i="272"/>
  <c r="H41" i="272"/>
  <c r="G10" i="272"/>
  <c r="I12" i="272"/>
  <c r="G15" i="272"/>
  <c r="J16" i="272"/>
  <c r="I17" i="272"/>
  <c r="G20" i="272"/>
  <c r="J21" i="272"/>
  <c r="I22" i="272"/>
  <c r="G25" i="272"/>
  <c r="I27" i="272"/>
  <c r="G30" i="272"/>
  <c r="I32" i="272"/>
  <c r="G39" i="272"/>
  <c r="I41" i="272"/>
  <c r="G26" i="272"/>
  <c r="G31" i="272"/>
  <c r="G40" i="272"/>
  <c r="I10" i="271"/>
  <c r="H11" i="271"/>
  <c r="G12" i="271"/>
  <c r="F13" i="271"/>
  <c r="I15" i="271"/>
  <c r="H16" i="271"/>
  <c r="G17" i="271"/>
  <c r="F18" i="271"/>
  <c r="I20" i="271"/>
  <c r="H21" i="271"/>
  <c r="G22" i="271"/>
  <c r="F23" i="271"/>
  <c r="I25" i="271"/>
  <c r="H26" i="271"/>
  <c r="G27" i="271"/>
  <c r="F28" i="271"/>
  <c r="I30" i="271"/>
  <c r="H31" i="271"/>
  <c r="G32" i="271"/>
  <c r="F33" i="271"/>
  <c r="I39" i="271"/>
  <c r="H40" i="271"/>
  <c r="G41" i="271"/>
  <c r="F42" i="271"/>
  <c r="I11" i="271"/>
  <c r="H12" i="271"/>
  <c r="I16" i="271"/>
  <c r="H17" i="271"/>
  <c r="I21" i="271"/>
  <c r="H22" i="271"/>
  <c r="I26" i="271"/>
  <c r="H27" i="271"/>
  <c r="I31" i="271"/>
  <c r="H32" i="271"/>
  <c r="I40" i="271"/>
  <c r="H41" i="271"/>
  <c r="I12" i="271"/>
  <c r="I17" i="271"/>
  <c r="I22" i="271"/>
  <c r="I27" i="271"/>
  <c r="I32" i="271"/>
  <c r="I41" i="271"/>
  <c r="I10" i="270"/>
  <c r="H11" i="270"/>
  <c r="G12" i="270"/>
  <c r="F13" i="270"/>
  <c r="I15" i="270"/>
  <c r="H16" i="270"/>
  <c r="G17" i="270"/>
  <c r="F18" i="270"/>
  <c r="I20" i="270"/>
  <c r="H21" i="270"/>
  <c r="G22" i="270"/>
  <c r="F23" i="270"/>
  <c r="I25" i="270"/>
  <c r="H26" i="270"/>
  <c r="G27" i="270"/>
  <c r="F28" i="270"/>
  <c r="I30" i="270"/>
  <c r="H31" i="270"/>
  <c r="G32" i="270"/>
  <c r="F33" i="270"/>
  <c r="I39" i="270"/>
  <c r="H40" i="270"/>
  <c r="G41" i="270"/>
  <c r="F42" i="270"/>
  <c r="I11" i="270"/>
  <c r="H12" i="270"/>
  <c r="I16" i="270"/>
  <c r="H17" i="270"/>
  <c r="I21" i="270"/>
  <c r="H22" i="270"/>
  <c r="I26" i="270"/>
  <c r="H27" i="270"/>
  <c r="I31" i="270"/>
  <c r="H32" i="270"/>
  <c r="I40" i="270"/>
  <c r="H41" i="270"/>
  <c r="I12" i="270"/>
  <c r="I17" i="270"/>
  <c r="I22" i="270"/>
  <c r="I27" i="270"/>
  <c r="I32" i="270"/>
  <c r="I41" i="270"/>
  <c r="I28" i="269"/>
  <c r="I13" i="269"/>
  <c r="I33" i="269"/>
  <c r="I18" i="269"/>
  <c r="I42" i="269"/>
  <c r="I23" i="269"/>
  <c r="J42" i="269"/>
  <c r="I11" i="269"/>
  <c r="H12" i="269"/>
  <c r="G13" i="269"/>
  <c r="I16" i="269"/>
  <c r="H17" i="269"/>
  <c r="G18" i="269"/>
  <c r="I21" i="269"/>
  <c r="H22" i="269"/>
  <c r="G23" i="269"/>
  <c r="I26" i="269"/>
  <c r="H27" i="269"/>
  <c r="G28" i="269"/>
  <c r="I31" i="269"/>
  <c r="H32" i="269"/>
  <c r="G33" i="269"/>
  <c r="I40" i="269"/>
  <c r="H41" i="269"/>
  <c r="G42" i="269"/>
  <c r="J13" i="269"/>
  <c r="J18" i="269"/>
  <c r="J28" i="269"/>
  <c r="G10" i="269"/>
  <c r="I12" i="269"/>
  <c r="H13" i="269"/>
  <c r="G15" i="269"/>
  <c r="I17" i="269"/>
  <c r="H18" i="269"/>
  <c r="G20" i="269"/>
  <c r="I22" i="269"/>
  <c r="H23" i="269"/>
  <c r="G25" i="269"/>
  <c r="I27" i="269"/>
  <c r="H28" i="269"/>
  <c r="G30" i="269"/>
  <c r="I32" i="269"/>
  <c r="H33" i="269"/>
  <c r="G39" i="269"/>
  <c r="I41" i="269"/>
  <c r="H42" i="269"/>
  <c r="J23" i="269"/>
  <c r="J33" i="269"/>
  <c r="I10" i="268"/>
  <c r="H11" i="268"/>
  <c r="G12" i="268"/>
  <c r="F13" i="268"/>
  <c r="I15" i="268"/>
  <c r="H16" i="268"/>
  <c r="G17" i="268"/>
  <c r="F18" i="268"/>
  <c r="I20" i="268"/>
  <c r="H21" i="268"/>
  <c r="G22" i="268"/>
  <c r="F23" i="268"/>
  <c r="I25" i="268"/>
  <c r="H26" i="268"/>
  <c r="G27" i="268"/>
  <c r="F28" i="268"/>
  <c r="I30" i="268"/>
  <c r="H31" i="268"/>
  <c r="G32" i="268"/>
  <c r="F33" i="268"/>
  <c r="I39" i="268"/>
  <c r="H40" i="268"/>
  <c r="G41" i="268"/>
  <c r="F42" i="268"/>
  <c r="I11" i="268"/>
  <c r="H12" i="268"/>
  <c r="I16" i="268"/>
  <c r="H17" i="268"/>
  <c r="I21" i="268"/>
  <c r="H22" i="268"/>
  <c r="I26" i="268"/>
  <c r="H27" i="268"/>
  <c r="I31" i="268"/>
  <c r="H32" i="268"/>
  <c r="I40" i="268"/>
  <c r="H41" i="268"/>
  <c r="I12" i="268"/>
  <c r="I17" i="268"/>
  <c r="I22" i="268"/>
  <c r="I27" i="268"/>
  <c r="I32" i="268"/>
  <c r="I41" i="268"/>
  <c r="I10" i="267"/>
  <c r="H11" i="267"/>
  <c r="G12" i="267"/>
  <c r="F13" i="267"/>
  <c r="I15" i="267"/>
  <c r="H16" i="267"/>
  <c r="G17" i="267"/>
  <c r="F18" i="267"/>
  <c r="I20" i="267"/>
  <c r="H21" i="267"/>
  <c r="G22" i="267"/>
  <c r="F23" i="267"/>
  <c r="I25" i="267"/>
  <c r="H26" i="267"/>
  <c r="G27" i="267"/>
  <c r="F28" i="267"/>
  <c r="I30" i="267"/>
  <c r="H31" i="267"/>
  <c r="G32" i="267"/>
  <c r="F33" i="267"/>
  <c r="I39" i="267"/>
  <c r="H40" i="267"/>
  <c r="G41" i="267"/>
  <c r="F42" i="267"/>
  <c r="J10" i="267"/>
  <c r="J15" i="267"/>
  <c r="J20" i="267"/>
  <c r="J25" i="267"/>
  <c r="J30" i="267"/>
  <c r="J39" i="267"/>
  <c r="G10" i="267"/>
  <c r="I12" i="267"/>
  <c r="G15" i="267"/>
  <c r="I17" i="267"/>
  <c r="G20" i="267"/>
  <c r="J21" i="267"/>
  <c r="I22" i="267"/>
  <c r="G25" i="267"/>
  <c r="J26" i="267"/>
  <c r="I27" i="267"/>
  <c r="G30" i="267"/>
  <c r="I32" i="267"/>
  <c r="G39" i="267"/>
  <c r="I41" i="267"/>
  <c r="G31" i="267"/>
  <c r="G40" i="267"/>
  <c r="I28" i="266"/>
  <c r="I13" i="266"/>
  <c r="I33" i="266"/>
  <c r="I18" i="266"/>
  <c r="I42" i="266"/>
  <c r="I23" i="266"/>
  <c r="I11" i="266"/>
  <c r="H12" i="266"/>
  <c r="G13" i="266"/>
  <c r="I16" i="266"/>
  <c r="H17" i="266"/>
  <c r="G18" i="266"/>
  <c r="I21" i="266"/>
  <c r="H22" i="266"/>
  <c r="G23" i="266"/>
  <c r="I26" i="266"/>
  <c r="H27" i="266"/>
  <c r="G28" i="266"/>
  <c r="I31" i="266"/>
  <c r="H32" i="266"/>
  <c r="G33" i="266"/>
  <c r="I40" i="266"/>
  <c r="H41" i="266"/>
  <c r="G42" i="266"/>
  <c r="J23" i="266"/>
  <c r="J42" i="266"/>
  <c r="G10" i="266"/>
  <c r="I12" i="266"/>
  <c r="H13" i="266"/>
  <c r="G15" i="266"/>
  <c r="I17" i="266"/>
  <c r="H18" i="266"/>
  <c r="G20" i="266"/>
  <c r="I22" i="266"/>
  <c r="H23" i="266"/>
  <c r="G25" i="266"/>
  <c r="I27" i="266"/>
  <c r="H28" i="266"/>
  <c r="G30" i="266"/>
  <c r="I32" i="266"/>
  <c r="H33" i="266"/>
  <c r="G39" i="266"/>
  <c r="I41" i="266"/>
  <c r="H42" i="266"/>
  <c r="J13" i="266"/>
  <c r="J18" i="266"/>
  <c r="J28" i="266"/>
  <c r="J33" i="266"/>
  <c r="I10" i="265"/>
  <c r="H11" i="265"/>
  <c r="G12" i="265"/>
  <c r="F13" i="265"/>
  <c r="I15" i="265"/>
  <c r="H16" i="265"/>
  <c r="G17" i="265"/>
  <c r="F18" i="265"/>
  <c r="I20" i="265"/>
  <c r="H21" i="265"/>
  <c r="G22" i="265"/>
  <c r="F23" i="265"/>
  <c r="I25" i="265"/>
  <c r="H26" i="265"/>
  <c r="G27" i="265"/>
  <c r="F28" i="265"/>
  <c r="I30" i="265"/>
  <c r="H31" i="265"/>
  <c r="G32" i="265"/>
  <c r="F33" i="265"/>
  <c r="I39" i="265"/>
  <c r="H40" i="265"/>
  <c r="G41" i="265"/>
  <c r="F42" i="265"/>
  <c r="I11" i="265"/>
  <c r="H12" i="265"/>
  <c r="I16" i="265"/>
  <c r="H17" i="265"/>
  <c r="I21" i="265"/>
  <c r="H22" i="265"/>
  <c r="I26" i="265"/>
  <c r="H27" i="265"/>
  <c r="I31" i="265"/>
  <c r="H32" i="265"/>
  <c r="I40" i="265"/>
  <c r="H41" i="265"/>
  <c r="I12" i="265"/>
  <c r="I17" i="265"/>
  <c r="I22" i="265"/>
  <c r="I27" i="265"/>
  <c r="I32" i="265"/>
  <c r="I41" i="265"/>
  <c r="I10" i="264"/>
  <c r="H11" i="264"/>
  <c r="G12" i="264"/>
  <c r="F13" i="264"/>
  <c r="I15" i="264"/>
  <c r="H16" i="264"/>
  <c r="G17" i="264"/>
  <c r="F18" i="264"/>
  <c r="I20" i="264"/>
  <c r="H21" i="264"/>
  <c r="G22" i="264"/>
  <c r="F23" i="264"/>
  <c r="I25" i="264"/>
  <c r="H26" i="264"/>
  <c r="G27" i="264"/>
  <c r="F28" i="264"/>
  <c r="I30" i="264"/>
  <c r="H31" i="264"/>
  <c r="G32" i="264"/>
  <c r="F33" i="264"/>
  <c r="I39" i="264"/>
  <c r="H40" i="264"/>
  <c r="G41" i="264"/>
  <c r="F42" i="264"/>
  <c r="I11" i="264"/>
  <c r="H12" i="264"/>
  <c r="I16" i="264"/>
  <c r="H17" i="264"/>
  <c r="I21" i="264"/>
  <c r="H22" i="264"/>
  <c r="I26" i="264"/>
  <c r="H27" i="264"/>
  <c r="I31" i="264"/>
  <c r="H32" i="264"/>
  <c r="I40" i="264"/>
  <c r="H41" i="264"/>
  <c r="I12" i="264"/>
  <c r="I17" i="264"/>
  <c r="I22" i="264"/>
  <c r="I27" i="264"/>
  <c r="I32" i="264"/>
  <c r="I41" i="264"/>
  <c r="I10" i="263"/>
  <c r="H11" i="263"/>
  <c r="G12" i="263"/>
  <c r="F13" i="263"/>
  <c r="I15" i="263"/>
  <c r="H16" i="263"/>
  <c r="G17" i="263"/>
  <c r="F18" i="263"/>
  <c r="I20" i="263"/>
  <c r="H21" i="263"/>
  <c r="G22" i="263"/>
  <c r="F23" i="263"/>
  <c r="I25" i="263"/>
  <c r="H26" i="263"/>
  <c r="G27" i="263"/>
  <c r="F28" i="263"/>
  <c r="I30" i="263"/>
  <c r="H31" i="263"/>
  <c r="G32" i="263"/>
  <c r="F33" i="263"/>
  <c r="I39" i="263"/>
  <c r="H40" i="263"/>
  <c r="G41" i="263"/>
  <c r="F42" i="263"/>
  <c r="I11" i="263"/>
  <c r="H12" i="263"/>
  <c r="I16" i="263"/>
  <c r="H17" i="263"/>
  <c r="I21" i="263"/>
  <c r="H22" i="263"/>
  <c r="I26" i="263"/>
  <c r="H27" i="263"/>
  <c r="I31" i="263"/>
  <c r="H32" i="263"/>
  <c r="J39" i="263"/>
  <c r="I40" i="263"/>
  <c r="H41" i="263"/>
  <c r="I12" i="263"/>
  <c r="I17" i="263"/>
  <c r="I22" i="263"/>
  <c r="I27" i="263"/>
  <c r="I32" i="263"/>
  <c r="I41" i="263"/>
  <c r="I10" i="262"/>
  <c r="H11" i="262"/>
  <c r="G12" i="262"/>
  <c r="F13" i="262"/>
  <c r="I15" i="262"/>
  <c r="H16" i="262"/>
  <c r="G17" i="262"/>
  <c r="F18" i="262"/>
  <c r="I20" i="262"/>
  <c r="H21" i="262"/>
  <c r="G22" i="262"/>
  <c r="F23" i="262"/>
  <c r="I25" i="262"/>
  <c r="H26" i="262"/>
  <c r="G27" i="262"/>
  <c r="F28" i="262"/>
  <c r="I30" i="262"/>
  <c r="H31" i="262"/>
  <c r="G32" i="262"/>
  <c r="F33" i="262"/>
  <c r="I39" i="262"/>
  <c r="H40" i="262"/>
  <c r="G41" i="262"/>
  <c r="F42" i="262"/>
  <c r="I11" i="262"/>
  <c r="H12" i="262"/>
  <c r="I16" i="262"/>
  <c r="H17" i="262"/>
  <c r="I21" i="262"/>
  <c r="H22" i="262"/>
  <c r="I26" i="262"/>
  <c r="H27" i="262"/>
  <c r="I31" i="262"/>
  <c r="H32" i="262"/>
  <c r="I40" i="262"/>
  <c r="H41" i="262"/>
  <c r="I12" i="262"/>
  <c r="I17" i="262"/>
  <c r="I22" i="262"/>
  <c r="I27" i="262"/>
  <c r="I32" i="262"/>
  <c r="I41" i="262"/>
  <c r="I10" i="261"/>
  <c r="H11" i="261"/>
  <c r="G12" i="261"/>
  <c r="F13" i="261"/>
  <c r="I15" i="261"/>
  <c r="H16" i="261"/>
  <c r="G17" i="261"/>
  <c r="F18" i="261"/>
  <c r="I20" i="261"/>
  <c r="H21" i="261"/>
  <c r="G22" i="261"/>
  <c r="F23" i="261"/>
  <c r="I25" i="261"/>
  <c r="H26" i="261"/>
  <c r="G27" i="261"/>
  <c r="F28" i="261"/>
  <c r="I30" i="261"/>
  <c r="H31" i="261"/>
  <c r="G32" i="261"/>
  <c r="F33" i="261"/>
  <c r="I39" i="261"/>
  <c r="H40" i="261"/>
  <c r="G41" i="261"/>
  <c r="F42" i="261"/>
  <c r="I11" i="261"/>
  <c r="H12" i="261"/>
  <c r="I16" i="261"/>
  <c r="H17" i="261"/>
  <c r="I21" i="261"/>
  <c r="H22" i="261"/>
  <c r="I26" i="261"/>
  <c r="H27" i="261"/>
  <c r="I31" i="261"/>
  <c r="H32" i="261"/>
  <c r="I40" i="261"/>
  <c r="H41" i="261"/>
  <c r="I12" i="261"/>
  <c r="I17" i="261"/>
  <c r="I22" i="261"/>
  <c r="I27" i="261"/>
  <c r="I32" i="261"/>
  <c r="I41" i="261"/>
  <c r="I10" i="260"/>
  <c r="H11" i="260"/>
  <c r="G12" i="260"/>
  <c r="F13" i="260"/>
  <c r="I15" i="260"/>
  <c r="H16" i="260"/>
  <c r="G17" i="260"/>
  <c r="F18" i="260"/>
  <c r="I20" i="260"/>
  <c r="H21" i="260"/>
  <c r="G22" i="260"/>
  <c r="F23" i="260"/>
  <c r="I25" i="260"/>
  <c r="H26" i="260"/>
  <c r="G27" i="260"/>
  <c r="F28" i="260"/>
  <c r="I30" i="260"/>
  <c r="H31" i="260"/>
  <c r="G32" i="260"/>
  <c r="F33" i="260"/>
  <c r="I39" i="260"/>
  <c r="H40" i="260"/>
  <c r="G41" i="260"/>
  <c r="F42" i="260"/>
  <c r="I11" i="260"/>
  <c r="H12" i="260"/>
  <c r="I16" i="260"/>
  <c r="H17" i="260"/>
  <c r="I21" i="260"/>
  <c r="H22" i="260"/>
  <c r="I26" i="260"/>
  <c r="H27" i="260"/>
  <c r="I31" i="260"/>
  <c r="H32" i="260"/>
  <c r="I40" i="260"/>
  <c r="H41" i="260"/>
  <c r="I12" i="260"/>
  <c r="I17" i="260"/>
  <c r="I22" i="260"/>
  <c r="I27" i="260"/>
  <c r="I32" i="260"/>
  <c r="I41" i="260"/>
  <c r="I10" i="259"/>
  <c r="H11" i="259"/>
  <c r="G12" i="259"/>
  <c r="F13" i="259"/>
  <c r="I15" i="259"/>
  <c r="H16" i="259"/>
  <c r="G17" i="259"/>
  <c r="F18" i="259"/>
  <c r="I20" i="259"/>
  <c r="H21" i="259"/>
  <c r="G22" i="259"/>
  <c r="F23" i="259"/>
  <c r="I25" i="259"/>
  <c r="H26" i="259"/>
  <c r="G27" i="259"/>
  <c r="F28" i="259"/>
  <c r="I30" i="259"/>
  <c r="H31" i="259"/>
  <c r="G32" i="259"/>
  <c r="F33" i="259"/>
  <c r="I39" i="259"/>
  <c r="H40" i="259"/>
  <c r="G41" i="259"/>
  <c r="F42" i="259"/>
  <c r="I11" i="259"/>
  <c r="H12" i="259"/>
  <c r="I16" i="259"/>
  <c r="H17" i="259"/>
  <c r="I21" i="259"/>
  <c r="H22" i="259"/>
  <c r="I26" i="259"/>
  <c r="H27" i="259"/>
  <c r="I31" i="259"/>
  <c r="H32" i="259"/>
  <c r="I40" i="259"/>
  <c r="H41" i="259"/>
  <c r="I12" i="259"/>
  <c r="I17" i="259"/>
  <c r="I22" i="259"/>
  <c r="I27" i="259"/>
  <c r="I32" i="259"/>
  <c r="I41" i="259"/>
  <c r="I10" i="258"/>
  <c r="H11" i="258"/>
  <c r="G12" i="258"/>
  <c r="F13" i="258"/>
  <c r="I15" i="258"/>
  <c r="H16" i="258"/>
  <c r="G17" i="258"/>
  <c r="F18" i="258"/>
  <c r="I20" i="258"/>
  <c r="H21" i="258"/>
  <c r="G22" i="258"/>
  <c r="F23" i="258"/>
  <c r="I25" i="258"/>
  <c r="H26" i="258"/>
  <c r="G27" i="258"/>
  <c r="F28" i="258"/>
  <c r="I30" i="258"/>
  <c r="H31" i="258"/>
  <c r="G32" i="258"/>
  <c r="F33" i="258"/>
  <c r="I39" i="258"/>
  <c r="H40" i="258"/>
  <c r="G41" i="258"/>
  <c r="F42" i="258"/>
  <c r="I11" i="258"/>
  <c r="H12" i="258"/>
  <c r="I16" i="258"/>
  <c r="H17" i="258"/>
  <c r="I21" i="258"/>
  <c r="H22" i="258"/>
  <c r="I26" i="258"/>
  <c r="H27" i="258"/>
  <c r="I31" i="258"/>
  <c r="H32" i="258"/>
  <c r="I40" i="258"/>
  <c r="H41" i="258"/>
  <c r="J11" i="258"/>
  <c r="J16" i="258"/>
  <c r="I17" i="258"/>
  <c r="I22" i="258"/>
  <c r="I27" i="258"/>
  <c r="I32" i="258"/>
  <c r="I41" i="258"/>
  <c r="I10" i="257"/>
  <c r="H11" i="257"/>
  <c r="G12" i="257"/>
  <c r="F13" i="257"/>
  <c r="I15" i="257"/>
  <c r="H16" i="257"/>
  <c r="G17" i="257"/>
  <c r="F18" i="257"/>
  <c r="I20" i="257"/>
  <c r="H21" i="257"/>
  <c r="G22" i="257"/>
  <c r="F23" i="257"/>
  <c r="I25" i="257"/>
  <c r="H26" i="257"/>
  <c r="G27" i="257"/>
  <c r="F28" i="257"/>
  <c r="I30" i="257"/>
  <c r="H31" i="257"/>
  <c r="G32" i="257"/>
  <c r="F33" i="257"/>
  <c r="I39" i="257"/>
  <c r="H40" i="257"/>
  <c r="G41" i="257"/>
  <c r="F42" i="257"/>
  <c r="I11" i="257"/>
  <c r="H12" i="257"/>
  <c r="I16" i="257"/>
  <c r="H17" i="257"/>
  <c r="I21" i="257"/>
  <c r="H22" i="257"/>
  <c r="I26" i="257"/>
  <c r="H27" i="257"/>
  <c r="I31" i="257"/>
  <c r="H32" i="257"/>
  <c r="I40" i="257"/>
  <c r="H41" i="257"/>
  <c r="I12" i="257"/>
  <c r="I17" i="257"/>
  <c r="I22" i="257"/>
  <c r="I27" i="257"/>
  <c r="I32" i="257"/>
  <c r="I41" i="257"/>
  <c r="I10" i="256"/>
  <c r="H11" i="256"/>
  <c r="G12" i="256"/>
  <c r="F13" i="256"/>
  <c r="I15" i="256"/>
  <c r="H16" i="256"/>
  <c r="G17" i="256"/>
  <c r="F18" i="256"/>
  <c r="I20" i="256"/>
  <c r="H21" i="256"/>
  <c r="G22" i="256"/>
  <c r="F23" i="256"/>
  <c r="I25" i="256"/>
  <c r="H26" i="256"/>
  <c r="G27" i="256"/>
  <c r="F28" i="256"/>
  <c r="I30" i="256"/>
  <c r="H31" i="256"/>
  <c r="G32" i="256"/>
  <c r="F33" i="256"/>
  <c r="I39" i="256"/>
  <c r="H40" i="256"/>
  <c r="G41" i="256"/>
  <c r="F42" i="256"/>
  <c r="I11" i="256"/>
  <c r="H12" i="256"/>
  <c r="I16" i="256"/>
  <c r="H17" i="256"/>
  <c r="I21" i="256"/>
  <c r="H22" i="256"/>
  <c r="I26" i="256"/>
  <c r="H27" i="256"/>
  <c r="I31" i="256"/>
  <c r="H32" i="256"/>
  <c r="I40" i="256"/>
  <c r="H41" i="256"/>
  <c r="I12" i="256"/>
  <c r="I17" i="256"/>
  <c r="I22" i="256"/>
  <c r="I27" i="256"/>
  <c r="I32" i="256"/>
  <c r="I41" i="256"/>
  <c r="I10" i="255"/>
  <c r="H11" i="255"/>
  <c r="G12" i="255"/>
  <c r="F13" i="255"/>
  <c r="I15" i="255"/>
  <c r="H16" i="255"/>
  <c r="G17" i="255"/>
  <c r="F18" i="255"/>
  <c r="I20" i="255"/>
  <c r="H21" i="255"/>
  <c r="G22" i="255"/>
  <c r="F23" i="255"/>
  <c r="I25" i="255"/>
  <c r="H26" i="255"/>
  <c r="G27" i="255"/>
  <c r="F28" i="255"/>
  <c r="I30" i="255"/>
  <c r="H31" i="255"/>
  <c r="G32" i="255"/>
  <c r="F33" i="255"/>
  <c r="I39" i="255"/>
  <c r="H40" i="255"/>
  <c r="G41" i="255"/>
  <c r="F42" i="255"/>
  <c r="I11" i="255"/>
  <c r="H12" i="255"/>
  <c r="I16" i="255"/>
  <c r="H17" i="255"/>
  <c r="I21" i="255"/>
  <c r="H22" i="255"/>
  <c r="I26" i="255"/>
  <c r="H27" i="255"/>
  <c r="I31" i="255"/>
  <c r="H32" i="255"/>
  <c r="I40" i="255"/>
  <c r="H41" i="255"/>
  <c r="J11" i="255"/>
  <c r="I12" i="255"/>
  <c r="I17" i="255"/>
  <c r="I22" i="255"/>
  <c r="I27" i="255"/>
  <c r="I32" i="255"/>
  <c r="I41" i="255"/>
  <c r="J28" i="254"/>
  <c r="I28" i="254"/>
  <c r="I13" i="254"/>
  <c r="I33" i="254"/>
  <c r="I18" i="254"/>
  <c r="I42" i="254"/>
  <c r="I23" i="254"/>
  <c r="J23" i="254"/>
  <c r="J33" i="254"/>
  <c r="J42" i="254"/>
  <c r="I11" i="254"/>
  <c r="H12" i="254"/>
  <c r="G13" i="254"/>
  <c r="I16" i="254"/>
  <c r="H17" i="254"/>
  <c r="G18" i="254"/>
  <c r="I21" i="254"/>
  <c r="H22" i="254"/>
  <c r="G23" i="254"/>
  <c r="I26" i="254"/>
  <c r="H27" i="254"/>
  <c r="G28" i="254"/>
  <c r="I31" i="254"/>
  <c r="H32" i="254"/>
  <c r="G33" i="254"/>
  <c r="I40" i="254"/>
  <c r="H41" i="254"/>
  <c r="G42" i="254"/>
  <c r="J18" i="254"/>
  <c r="G10" i="254"/>
  <c r="I12" i="254"/>
  <c r="H13" i="254"/>
  <c r="G15" i="254"/>
  <c r="I17" i="254"/>
  <c r="H18" i="254"/>
  <c r="G20" i="254"/>
  <c r="I22" i="254"/>
  <c r="H23" i="254"/>
  <c r="G25" i="254"/>
  <c r="I27" i="254"/>
  <c r="H28" i="254"/>
  <c r="G30" i="254"/>
  <c r="I32" i="254"/>
  <c r="H33" i="254"/>
  <c r="G39" i="254"/>
  <c r="I41" i="254"/>
  <c r="H42" i="254"/>
  <c r="J13" i="254"/>
  <c r="I10" i="253"/>
  <c r="H11" i="253"/>
  <c r="G12" i="253"/>
  <c r="F13" i="253"/>
  <c r="I15" i="253"/>
  <c r="H16" i="253"/>
  <c r="G17" i="253"/>
  <c r="F18" i="253"/>
  <c r="I20" i="253"/>
  <c r="H21" i="253"/>
  <c r="G22" i="253"/>
  <c r="F23" i="253"/>
  <c r="I25" i="253"/>
  <c r="H26" i="253"/>
  <c r="G27" i="253"/>
  <c r="F28" i="253"/>
  <c r="I30" i="253"/>
  <c r="H31" i="253"/>
  <c r="G32" i="253"/>
  <c r="F33" i="253"/>
  <c r="I39" i="253"/>
  <c r="H40" i="253"/>
  <c r="G41" i="253"/>
  <c r="F42" i="253"/>
  <c r="I11" i="253"/>
  <c r="H12" i="253"/>
  <c r="I16" i="253"/>
  <c r="H17" i="253"/>
  <c r="I21" i="253"/>
  <c r="H22" i="253"/>
  <c r="I26" i="253"/>
  <c r="H27" i="253"/>
  <c r="I31" i="253"/>
  <c r="H32" i="253"/>
  <c r="I40" i="253"/>
  <c r="H41" i="253"/>
  <c r="I12" i="253"/>
  <c r="I17" i="253"/>
  <c r="I22" i="253"/>
  <c r="I27" i="253"/>
  <c r="I32" i="253"/>
  <c r="I41" i="253"/>
  <c r="J16" i="252"/>
  <c r="I10" i="252"/>
  <c r="H11" i="252"/>
  <c r="G12" i="252"/>
  <c r="F13" i="252"/>
  <c r="I15" i="252"/>
  <c r="H16" i="252"/>
  <c r="G17" i="252"/>
  <c r="F18" i="252"/>
  <c r="I20" i="252"/>
  <c r="H21" i="252"/>
  <c r="G22" i="252"/>
  <c r="F23" i="252"/>
  <c r="I25" i="252"/>
  <c r="H26" i="252"/>
  <c r="G27" i="252"/>
  <c r="F28" i="252"/>
  <c r="I30" i="252"/>
  <c r="H31" i="252"/>
  <c r="G32" i="252"/>
  <c r="F33" i="252"/>
  <c r="I39" i="252"/>
  <c r="H40" i="252"/>
  <c r="G41" i="252"/>
  <c r="F42" i="252"/>
  <c r="J11" i="252"/>
  <c r="J10" i="252"/>
  <c r="I11" i="252"/>
  <c r="H12" i="252"/>
  <c r="J15" i="252"/>
  <c r="I16" i="252"/>
  <c r="H17" i="252"/>
  <c r="J20" i="252"/>
  <c r="I21" i="252"/>
  <c r="H22" i="252"/>
  <c r="J25" i="252"/>
  <c r="I26" i="252"/>
  <c r="H27" i="252"/>
  <c r="J30" i="252"/>
  <c r="I31" i="252"/>
  <c r="H32" i="252"/>
  <c r="J39" i="252"/>
  <c r="I40" i="252"/>
  <c r="H41" i="252"/>
  <c r="J26" i="252"/>
  <c r="J31" i="252"/>
  <c r="J40" i="252"/>
  <c r="I41" i="252"/>
  <c r="J10" i="251"/>
  <c r="J15" i="251"/>
  <c r="J20" i="251"/>
  <c r="J25" i="251"/>
  <c r="J30" i="251"/>
  <c r="I10" i="251"/>
  <c r="H11" i="251"/>
  <c r="G12" i="251"/>
  <c r="F13" i="251"/>
  <c r="I15" i="251"/>
  <c r="H16" i="251"/>
  <c r="G17" i="251"/>
  <c r="F18" i="251"/>
  <c r="I20" i="251"/>
  <c r="H21" i="251"/>
  <c r="G22" i="251"/>
  <c r="F23" i="251"/>
  <c r="I25" i="251"/>
  <c r="H26" i="251"/>
  <c r="G27" i="251"/>
  <c r="F28" i="251"/>
  <c r="I30" i="251"/>
  <c r="H31" i="251"/>
  <c r="G32" i="251"/>
  <c r="F33" i="251"/>
  <c r="I39" i="251"/>
  <c r="H40" i="251"/>
  <c r="G41" i="251"/>
  <c r="F42" i="251"/>
  <c r="J39" i="251"/>
  <c r="G10" i="251"/>
  <c r="I12" i="251"/>
  <c r="G15" i="251"/>
  <c r="I17" i="251"/>
  <c r="G20" i="251"/>
  <c r="I22" i="251"/>
  <c r="G25" i="251"/>
  <c r="I27" i="251"/>
  <c r="G30" i="251"/>
  <c r="I32" i="251"/>
  <c r="G39" i="251"/>
  <c r="I41" i="251"/>
  <c r="G11" i="251"/>
  <c r="G16" i="251"/>
  <c r="G21" i="251"/>
  <c r="G26" i="251"/>
  <c r="G31" i="251"/>
  <c r="G40" i="251"/>
  <c r="J16" i="250"/>
  <c r="G11" i="250"/>
  <c r="J12" i="250"/>
  <c r="G16" i="250"/>
  <c r="J17" i="250"/>
  <c r="G21" i="250"/>
  <c r="I10" i="250"/>
  <c r="H11" i="250"/>
  <c r="G12" i="250"/>
  <c r="F13" i="250"/>
  <c r="I15" i="250"/>
  <c r="H16" i="250"/>
  <c r="G17" i="250"/>
  <c r="F18" i="250"/>
  <c r="I20" i="250"/>
  <c r="H21" i="250"/>
  <c r="G22" i="250"/>
  <c r="F23" i="250"/>
  <c r="I25" i="250"/>
  <c r="H26" i="250"/>
  <c r="G27" i="250"/>
  <c r="F28" i="250"/>
  <c r="I30" i="250"/>
  <c r="H31" i="250"/>
  <c r="G32" i="250"/>
  <c r="F33" i="250"/>
  <c r="I39" i="250"/>
  <c r="H40" i="250"/>
  <c r="G41" i="250"/>
  <c r="F42" i="250"/>
  <c r="I11" i="250"/>
  <c r="I21" i="250"/>
  <c r="H22" i="250"/>
  <c r="I26" i="250"/>
  <c r="H27" i="250"/>
  <c r="I31" i="250"/>
  <c r="H32" i="250"/>
  <c r="I40" i="250"/>
  <c r="H41" i="250"/>
  <c r="I27" i="250"/>
  <c r="I32" i="250"/>
  <c r="I41" i="250"/>
  <c r="D42" i="249"/>
  <c r="I41" i="249"/>
  <c r="H41" i="249"/>
  <c r="E42" i="249"/>
  <c r="K42" i="249"/>
  <c r="J40" i="249"/>
  <c r="H39" i="249"/>
  <c r="G39" i="249"/>
  <c r="J39" i="249"/>
  <c r="D33" i="249"/>
  <c r="I32" i="249"/>
  <c r="J32" i="249"/>
  <c r="E33" i="249"/>
  <c r="K33" i="249"/>
  <c r="G31" i="249"/>
  <c r="H30" i="249"/>
  <c r="G30" i="249"/>
  <c r="J30" i="249"/>
  <c r="D28" i="249"/>
  <c r="I27" i="249"/>
  <c r="H27" i="249"/>
  <c r="E28" i="249"/>
  <c r="K28" i="249"/>
  <c r="I26" i="249"/>
  <c r="H25" i="249"/>
  <c r="G25" i="249"/>
  <c r="J25" i="249"/>
  <c r="D23" i="249"/>
  <c r="I22" i="249"/>
  <c r="H22" i="249"/>
  <c r="E23" i="249"/>
  <c r="K23" i="249"/>
  <c r="G21" i="249"/>
  <c r="H20" i="249"/>
  <c r="G20" i="249"/>
  <c r="J20" i="249"/>
  <c r="D18" i="249"/>
  <c r="I17" i="249"/>
  <c r="H17" i="249"/>
  <c r="E18" i="249"/>
  <c r="K18" i="249"/>
  <c r="J16" i="249"/>
  <c r="I16" i="249"/>
  <c r="H15" i="249"/>
  <c r="G15" i="249"/>
  <c r="J15" i="249"/>
  <c r="D13" i="249"/>
  <c r="I12" i="249"/>
  <c r="H12" i="249"/>
  <c r="E13" i="249"/>
  <c r="K13" i="249"/>
  <c r="I11" i="249"/>
  <c r="H10" i="249"/>
  <c r="G10" i="249"/>
  <c r="J10" i="249"/>
  <c r="I42" i="281"/>
  <c r="H42" i="281"/>
  <c r="G42" i="281"/>
  <c r="J42" i="281"/>
  <c r="I33" i="281"/>
  <c r="H33" i="281"/>
  <c r="G33" i="281"/>
  <c r="J33" i="281"/>
  <c r="I28" i="281"/>
  <c r="H28" i="281"/>
  <c r="G28" i="281"/>
  <c r="J28" i="281"/>
  <c r="I23" i="281"/>
  <c r="H23" i="281"/>
  <c r="G23" i="281"/>
  <c r="J23" i="281"/>
  <c r="I18" i="281"/>
  <c r="H18" i="281"/>
  <c r="G18" i="281"/>
  <c r="J18" i="281"/>
  <c r="I13" i="281"/>
  <c r="H13" i="281"/>
  <c r="G13" i="281"/>
  <c r="J13" i="281"/>
  <c r="I42" i="280"/>
  <c r="H42" i="280"/>
  <c r="G42" i="280"/>
  <c r="J42" i="280"/>
  <c r="I33" i="280"/>
  <c r="H33" i="280"/>
  <c r="G33" i="280"/>
  <c r="J33" i="280"/>
  <c r="I28" i="280"/>
  <c r="H28" i="280"/>
  <c r="G28" i="280"/>
  <c r="J28" i="280"/>
  <c r="I23" i="280"/>
  <c r="H23" i="280"/>
  <c r="G23" i="280"/>
  <c r="J23" i="280"/>
  <c r="I18" i="280"/>
  <c r="H18" i="280"/>
  <c r="G18" i="280"/>
  <c r="J18" i="280"/>
  <c r="I13" i="280"/>
  <c r="H13" i="280"/>
  <c r="G13" i="280"/>
  <c r="J13" i="280"/>
  <c r="I42" i="279"/>
  <c r="H42" i="279"/>
  <c r="G42" i="279"/>
  <c r="J42" i="279"/>
  <c r="I33" i="279"/>
  <c r="H33" i="279"/>
  <c r="G33" i="279"/>
  <c r="J33" i="279"/>
  <c r="I28" i="279"/>
  <c r="H28" i="279"/>
  <c r="G28" i="279"/>
  <c r="J28" i="279"/>
  <c r="I23" i="279"/>
  <c r="H23" i="279"/>
  <c r="G23" i="279"/>
  <c r="J23" i="279"/>
  <c r="I18" i="279"/>
  <c r="H18" i="279"/>
  <c r="G18" i="279"/>
  <c r="J18" i="279"/>
  <c r="I13" i="279"/>
  <c r="H13" i="279"/>
  <c r="G13" i="279"/>
  <c r="J13" i="279"/>
  <c r="I28" i="278"/>
  <c r="H28" i="278"/>
  <c r="G28" i="278"/>
  <c r="J28" i="278"/>
  <c r="I33" i="278"/>
  <c r="H33" i="278"/>
  <c r="G33" i="278"/>
  <c r="J33" i="278"/>
  <c r="I13" i="278"/>
  <c r="H13" i="278"/>
  <c r="G13" i="278"/>
  <c r="J13" i="278"/>
  <c r="I42" i="278"/>
  <c r="H42" i="278"/>
  <c r="G42" i="278"/>
  <c r="J42" i="278"/>
  <c r="I18" i="278"/>
  <c r="H18" i="278"/>
  <c r="G18" i="278"/>
  <c r="J18" i="278"/>
  <c r="I23" i="278"/>
  <c r="H23" i="278"/>
  <c r="G23" i="278"/>
  <c r="J23" i="278"/>
  <c r="I42" i="277"/>
  <c r="H42" i="277"/>
  <c r="G42" i="277"/>
  <c r="J42" i="277"/>
  <c r="I33" i="277"/>
  <c r="H33" i="277"/>
  <c r="G33" i="277"/>
  <c r="J33" i="277"/>
  <c r="I28" i="277"/>
  <c r="H28" i="277"/>
  <c r="G28" i="277"/>
  <c r="J28" i="277"/>
  <c r="I23" i="277"/>
  <c r="H23" i="277"/>
  <c r="G23" i="277"/>
  <c r="J23" i="277"/>
  <c r="I18" i="277"/>
  <c r="H18" i="277"/>
  <c r="G18" i="277"/>
  <c r="J18" i="277"/>
  <c r="I13" i="277"/>
  <c r="H13" i="277"/>
  <c r="G13" i="277"/>
  <c r="J13" i="277"/>
  <c r="I42" i="276"/>
  <c r="H42" i="276"/>
  <c r="G42" i="276"/>
  <c r="J42" i="276"/>
  <c r="I33" i="276"/>
  <c r="H33" i="276"/>
  <c r="G33" i="276"/>
  <c r="J33" i="276"/>
  <c r="I28" i="276"/>
  <c r="H28" i="276"/>
  <c r="G28" i="276"/>
  <c r="J28" i="276"/>
  <c r="I23" i="276"/>
  <c r="H23" i="276"/>
  <c r="G23" i="276"/>
  <c r="J23" i="276"/>
  <c r="I18" i="276"/>
  <c r="H18" i="276"/>
  <c r="G18" i="276"/>
  <c r="J18" i="276"/>
  <c r="I13" i="276"/>
  <c r="H13" i="276"/>
  <c r="G13" i="276"/>
  <c r="J13" i="276"/>
  <c r="I42" i="274"/>
  <c r="H42" i="274"/>
  <c r="G42" i="274"/>
  <c r="J42" i="274"/>
  <c r="I33" i="274"/>
  <c r="H33" i="274"/>
  <c r="G33" i="274"/>
  <c r="J33" i="274"/>
  <c r="I28" i="274"/>
  <c r="H28" i="274"/>
  <c r="G28" i="274"/>
  <c r="J28" i="274"/>
  <c r="I23" i="274"/>
  <c r="H23" i="274"/>
  <c r="G23" i="274"/>
  <c r="J23" i="274"/>
  <c r="I18" i="274"/>
  <c r="H18" i="274"/>
  <c r="G18" i="274"/>
  <c r="J18" i="274"/>
  <c r="I13" i="274"/>
  <c r="H13" i="274"/>
  <c r="G13" i="274"/>
  <c r="J13" i="274"/>
  <c r="I42" i="273"/>
  <c r="H42" i="273"/>
  <c r="G42" i="273"/>
  <c r="I33" i="273"/>
  <c r="H33" i="273"/>
  <c r="G33" i="273"/>
  <c r="I28" i="273"/>
  <c r="H28" i="273"/>
  <c r="G28" i="273"/>
  <c r="I23" i="273"/>
  <c r="H23" i="273"/>
  <c r="G23" i="273"/>
  <c r="I18" i="273"/>
  <c r="H18" i="273"/>
  <c r="G18" i="273"/>
  <c r="I13" i="273"/>
  <c r="H13" i="273"/>
  <c r="G13" i="273"/>
  <c r="I42" i="272"/>
  <c r="H42" i="272"/>
  <c r="G42" i="272"/>
  <c r="J42" i="272"/>
  <c r="I33" i="272"/>
  <c r="H33" i="272"/>
  <c r="G33" i="272"/>
  <c r="J33" i="272"/>
  <c r="I28" i="272"/>
  <c r="H28" i="272"/>
  <c r="G28" i="272"/>
  <c r="J28" i="272"/>
  <c r="I23" i="272"/>
  <c r="H23" i="272"/>
  <c r="G23" i="272"/>
  <c r="J23" i="272"/>
  <c r="I18" i="272"/>
  <c r="H18" i="272"/>
  <c r="G18" i="272"/>
  <c r="J18" i="272"/>
  <c r="I13" i="272"/>
  <c r="H13" i="272"/>
  <c r="G13" i="272"/>
  <c r="J13" i="272"/>
  <c r="I42" i="271"/>
  <c r="H42" i="271"/>
  <c r="G42" i="271"/>
  <c r="J42" i="271"/>
  <c r="I33" i="271"/>
  <c r="H33" i="271"/>
  <c r="G33" i="271"/>
  <c r="J33" i="271"/>
  <c r="I28" i="271"/>
  <c r="H28" i="271"/>
  <c r="G28" i="271"/>
  <c r="J28" i="271"/>
  <c r="I23" i="271"/>
  <c r="H23" i="271"/>
  <c r="G23" i="271"/>
  <c r="J23" i="271"/>
  <c r="I18" i="271"/>
  <c r="H18" i="271"/>
  <c r="G18" i="271"/>
  <c r="J18" i="271"/>
  <c r="I13" i="271"/>
  <c r="H13" i="271"/>
  <c r="G13" i="271"/>
  <c r="J13" i="271"/>
  <c r="I42" i="270"/>
  <c r="H42" i="270"/>
  <c r="G42" i="270"/>
  <c r="J42" i="270"/>
  <c r="I33" i="270"/>
  <c r="H33" i="270"/>
  <c r="G33" i="270"/>
  <c r="J33" i="270"/>
  <c r="I28" i="270"/>
  <c r="H28" i="270"/>
  <c r="G28" i="270"/>
  <c r="J28" i="270"/>
  <c r="I23" i="270"/>
  <c r="H23" i="270"/>
  <c r="G23" i="270"/>
  <c r="J23" i="270"/>
  <c r="I18" i="270"/>
  <c r="H18" i="270"/>
  <c r="G18" i="270"/>
  <c r="J18" i="270"/>
  <c r="I13" i="270"/>
  <c r="H13" i="270"/>
  <c r="G13" i="270"/>
  <c r="J13" i="270"/>
  <c r="I42" i="268"/>
  <c r="H42" i="268"/>
  <c r="G42" i="268"/>
  <c r="J42" i="268"/>
  <c r="I33" i="268"/>
  <c r="H33" i="268"/>
  <c r="G33" i="268"/>
  <c r="J33" i="268"/>
  <c r="I28" i="268"/>
  <c r="H28" i="268"/>
  <c r="G28" i="268"/>
  <c r="J28" i="268"/>
  <c r="I23" i="268"/>
  <c r="H23" i="268"/>
  <c r="G23" i="268"/>
  <c r="J23" i="268"/>
  <c r="I18" i="268"/>
  <c r="H18" i="268"/>
  <c r="G18" i="268"/>
  <c r="J18" i="268"/>
  <c r="I13" i="268"/>
  <c r="H13" i="268"/>
  <c r="G13" i="268"/>
  <c r="J13" i="268"/>
  <c r="I42" i="267"/>
  <c r="H42" i="267"/>
  <c r="G42" i="267"/>
  <c r="J42" i="267"/>
  <c r="I33" i="267"/>
  <c r="H33" i="267"/>
  <c r="G33" i="267"/>
  <c r="J33" i="267"/>
  <c r="I28" i="267"/>
  <c r="H28" i="267"/>
  <c r="G28" i="267"/>
  <c r="J28" i="267"/>
  <c r="I23" i="267"/>
  <c r="H23" i="267"/>
  <c r="G23" i="267"/>
  <c r="J23" i="267"/>
  <c r="I18" i="267"/>
  <c r="H18" i="267"/>
  <c r="G18" i="267"/>
  <c r="J18" i="267"/>
  <c r="I13" i="267"/>
  <c r="H13" i="267"/>
  <c r="G13" i="267"/>
  <c r="J13" i="267"/>
  <c r="I42" i="265"/>
  <c r="H42" i="265"/>
  <c r="G42" i="265"/>
  <c r="J42" i="265"/>
  <c r="I33" i="265"/>
  <c r="H33" i="265"/>
  <c r="G33" i="265"/>
  <c r="J33" i="265"/>
  <c r="I28" i="265"/>
  <c r="H28" i="265"/>
  <c r="G28" i="265"/>
  <c r="J28" i="265"/>
  <c r="I23" i="265"/>
  <c r="H23" i="265"/>
  <c r="G23" i="265"/>
  <c r="J23" i="265"/>
  <c r="I18" i="265"/>
  <c r="H18" i="265"/>
  <c r="G18" i="265"/>
  <c r="J18" i="265"/>
  <c r="I13" i="265"/>
  <c r="H13" i="265"/>
  <c r="G13" i="265"/>
  <c r="J13" i="265"/>
  <c r="I42" i="264"/>
  <c r="H42" i="264"/>
  <c r="G42" i="264"/>
  <c r="J42" i="264"/>
  <c r="I33" i="264"/>
  <c r="H33" i="264"/>
  <c r="G33" i="264"/>
  <c r="J33" i="264"/>
  <c r="I28" i="264"/>
  <c r="H28" i="264"/>
  <c r="G28" i="264"/>
  <c r="J28" i="264"/>
  <c r="I23" i="264"/>
  <c r="H23" i="264"/>
  <c r="G23" i="264"/>
  <c r="J23" i="264"/>
  <c r="I18" i="264"/>
  <c r="H18" i="264"/>
  <c r="G18" i="264"/>
  <c r="J18" i="264"/>
  <c r="I13" i="264"/>
  <c r="H13" i="264"/>
  <c r="G13" i="264"/>
  <c r="J13" i="264"/>
  <c r="I42" i="263"/>
  <c r="H42" i="263"/>
  <c r="G42" i="263"/>
  <c r="J42" i="263"/>
  <c r="I33" i="263"/>
  <c r="H33" i="263"/>
  <c r="G33" i="263"/>
  <c r="J33" i="263"/>
  <c r="I28" i="263"/>
  <c r="H28" i="263"/>
  <c r="G28" i="263"/>
  <c r="J28" i="263"/>
  <c r="I23" i="263"/>
  <c r="H23" i="263"/>
  <c r="G23" i="263"/>
  <c r="J23" i="263"/>
  <c r="I18" i="263"/>
  <c r="H18" i="263"/>
  <c r="G18" i="263"/>
  <c r="J18" i="263"/>
  <c r="I13" i="263"/>
  <c r="H13" i="263"/>
  <c r="G13" i="263"/>
  <c r="J13" i="263"/>
  <c r="I42" i="262"/>
  <c r="H42" i="262"/>
  <c r="G42" i="262"/>
  <c r="I33" i="262"/>
  <c r="H33" i="262"/>
  <c r="G33" i="262"/>
  <c r="I28" i="262"/>
  <c r="H28" i="262"/>
  <c r="G28" i="262"/>
  <c r="I23" i="262"/>
  <c r="H23" i="262"/>
  <c r="G23" i="262"/>
  <c r="I18" i="262"/>
  <c r="H18" i="262"/>
  <c r="G18" i="262"/>
  <c r="I13" i="262"/>
  <c r="H13" i="262"/>
  <c r="G13" i="262"/>
  <c r="I42" i="261"/>
  <c r="H42" i="261"/>
  <c r="G42" i="261"/>
  <c r="I33" i="261"/>
  <c r="H33" i="261"/>
  <c r="G33" i="261"/>
  <c r="I28" i="261"/>
  <c r="H28" i="261"/>
  <c r="G28" i="261"/>
  <c r="I23" i="261"/>
  <c r="H23" i="261"/>
  <c r="G23" i="261"/>
  <c r="I18" i="261"/>
  <c r="H18" i="261"/>
  <c r="G18" i="261"/>
  <c r="I13" i="261"/>
  <c r="H13" i="261"/>
  <c r="G13" i="261"/>
  <c r="I42" i="260"/>
  <c r="H42" i="260"/>
  <c r="G42" i="260"/>
  <c r="J42" i="260"/>
  <c r="I33" i="260"/>
  <c r="H33" i="260"/>
  <c r="G33" i="260"/>
  <c r="J33" i="260"/>
  <c r="I28" i="260"/>
  <c r="H28" i="260"/>
  <c r="G28" i="260"/>
  <c r="J28" i="260"/>
  <c r="I23" i="260"/>
  <c r="H23" i="260"/>
  <c r="G23" i="260"/>
  <c r="J23" i="260"/>
  <c r="I18" i="260"/>
  <c r="H18" i="260"/>
  <c r="G18" i="260"/>
  <c r="J18" i="260"/>
  <c r="I13" i="260"/>
  <c r="H13" i="260"/>
  <c r="G13" i="260"/>
  <c r="J13" i="260"/>
  <c r="I42" i="259"/>
  <c r="H42" i="259"/>
  <c r="G42" i="259"/>
  <c r="J42" i="259"/>
  <c r="I33" i="259"/>
  <c r="H33" i="259"/>
  <c r="G33" i="259"/>
  <c r="J33" i="259"/>
  <c r="I28" i="259"/>
  <c r="H28" i="259"/>
  <c r="G28" i="259"/>
  <c r="J28" i="259"/>
  <c r="I23" i="259"/>
  <c r="H23" i="259"/>
  <c r="G23" i="259"/>
  <c r="J23" i="259"/>
  <c r="I18" i="259"/>
  <c r="H18" i="259"/>
  <c r="G18" i="259"/>
  <c r="J18" i="259"/>
  <c r="I13" i="259"/>
  <c r="H13" i="259"/>
  <c r="G13" i="259"/>
  <c r="J13" i="259"/>
  <c r="I42" i="258"/>
  <c r="H42" i="258"/>
  <c r="G42" i="258"/>
  <c r="J42" i="258"/>
  <c r="I33" i="258"/>
  <c r="H33" i="258"/>
  <c r="G33" i="258"/>
  <c r="J33" i="258"/>
  <c r="I28" i="258"/>
  <c r="H28" i="258"/>
  <c r="G28" i="258"/>
  <c r="J28" i="258"/>
  <c r="I23" i="258"/>
  <c r="H23" i="258"/>
  <c r="G23" i="258"/>
  <c r="J23" i="258"/>
  <c r="I18" i="258"/>
  <c r="H18" i="258"/>
  <c r="G18" i="258"/>
  <c r="J18" i="258"/>
  <c r="I13" i="258"/>
  <c r="H13" i="258"/>
  <c r="G13" i="258"/>
  <c r="J13" i="258"/>
  <c r="I42" i="257"/>
  <c r="H42" i="257"/>
  <c r="G42" i="257"/>
  <c r="J42" i="257"/>
  <c r="I33" i="257"/>
  <c r="H33" i="257"/>
  <c r="G33" i="257"/>
  <c r="J33" i="257"/>
  <c r="I28" i="257"/>
  <c r="H28" i="257"/>
  <c r="G28" i="257"/>
  <c r="J28" i="257"/>
  <c r="I23" i="257"/>
  <c r="H23" i="257"/>
  <c r="G23" i="257"/>
  <c r="J23" i="257"/>
  <c r="I18" i="257"/>
  <c r="H18" i="257"/>
  <c r="G18" i="257"/>
  <c r="J18" i="257"/>
  <c r="I13" i="257"/>
  <c r="H13" i="257"/>
  <c r="G13" i="257"/>
  <c r="J13" i="257"/>
  <c r="I42" i="256"/>
  <c r="H42" i="256"/>
  <c r="G42" i="256"/>
  <c r="J42" i="256"/>
  <c r="I33" i="256"/>
  <c r="H33" i="256"/>
  <c r="G33" i="256"/>
  <c r="J33" i="256"/>
  <c r="I28" i="256"/>
  <c r="H28" i="256"/>
  <c r="G28" i="256"/>
  <c r="J28" i="256"/>
  <c r="I23" i="256"/>
  <c r="H23" i="256"/>
  <c r="G23" i="256"/>
  <c r="J23" i="256"/>
  <c r="I18" i="256"/>
  <c r="H18" i="256"/>
  <c r="G18" i="256"/>
  <c r="J18" i="256"/>
  <c r="I13" i="256"/>
  <c r="H13" i="256"/>
  <c r="G13" i="256"/>
  <c r="J13" i="256"/>
  <c r="I42" i="255"/>
  <c r="H42" i="255"/>
  <c r="G42" i="255"/>
  <c r="J42" i="255"/>
  <c r="I33" i="255"/>
  <c r="H33" i="255"/>
  <c r="G33" i="255"/>
  <c r="J33" i="255"/>
  <c r="I28" i="255"/>
  <c r="H28" i="255"/>
  <c r="G28" i="255"/>
  <c r="J28" i="255"/>
  <c r="I23" i="255"/>
  <c r="H23" i="255"/>
  <c r="G23" i="255"/>
  <c r="J23" i="255"/>
  <c r="I18" i="255"/>
  <c r="H18" i="255"/>
  <c r="G18" i="255"/>
  <c r="J18" i="255"/>
  <c r="I13" i="255"/>
  <c r="H13" i="255"/>
  <c r="G13" i="255"/>
  <c r="J13" i="255"/>
  <c r="I42" i="253"/>
  <c r="H42" i="253"/>
  <c r="G42" i="253"/>
  <c r="J42" i="253"/>
  <c r="I33" i="253"/>
  <c r="H33" i="253"/>
  <c r="G33" i="253"/>
  <c r="J33" i="253"/>
  <c r="I28" i="253"/>
  <c r="H28" i="253"/>
  <c r="G28" i="253"/>
  <c r="J28" i="253"/>
  <c r="I23" i="253"/>
  <c r="H23" i="253"/>
  <c r="G23" i="253"/>
  <c r="J23" i="253"/>
  <c r="I18" i="253"/>
  <c r="H18" i="253"/>
  <c r="G18" i="253"/>
  <c r="J18" i="253"/>
  <c r="I13" i="253"/>
  <c r="H13" i="253"/>
  <c r="G13" i="253"/>
  <c r="J13" i="253"/>
  <c r="I42" i="252"/>
  <c r="H42" i="252"/>
  <c r="G42" i="252"/>
  <c r="J42" i="252"/>
  <c r="I33" i="252"/>
  <c r="H33" i="252"/>
  <c r="G33" i="252"/>
  <c r="J33" i="252"/>
  <c r="I28" i="252"/>
  <c r="H28" i="252"/>
  <c r="G28" i="252"/>
  <c r="J28" i="252"/>
  <c r="I23" i="252"/>
  <c r="H23" i="252"/>
  <c r="G23" i="252"/>
  <c r="J23" i="252"/>
  <c r="I18" i="252"/>
  <c r="H18" i="252"/>
  <c r="G18" i="252"/>
  <c r="J18" i="252"/>
  <c r="I13" i="252"/>
  <c r="G13" i="252"/>
  <c r="J13" i="252"/>
  <c r="H13" i="252"/>
  <c r="I42" i="251"/>
  <c r="H42" i="251"/>
  <c r="G42" i="251"/>
  <c r="J42" i="251"/>
  <c r="I33" i="251"/>
  <c r="H33" i="251"/>
  <c r="G33" i="251"/>
  <c r="J33" i="251"/>
  <c r="I28" i="251"/>
  <c r="H28" i="251"/>
  <c r="J28" i="251"/>
  <c r="G28" i="251"/>
  <c r="I23" i="251"/>
  <c r="H23" i="251"/>
  <c r="J23" i="251"/>
  <c r="G23" i="251"/>
  <c r="I18" i="251"/>
  <c r="H18" i="251"/>
  <c r="J18" i="251"/>
  <c r="G18" i="251"/>
  <c r="I13" i="251"/>
  <c r="H13" i="251"/>
  <c r="J13" i="251"/>
  <c r="G13" i="251"/>
  <c r="I42" i="250"/>
  <c r="H42" i="250"/>
  <c r="G42" i="250"/>
  <c r="J42" i="250"/>
  <c r="H33" i="250"/>
  <c r="G33" i="250"/>
  <c r="J33" i="250"/>
  <c r="I33" i="250"/>
  <c r="I28" i="250"/>
  <c r="H28" i="250"/>
  <c r="G28" i="250"/>
  <c r="J28" i="250"/>
  <c r="H23" i="250"/>
  <c r="G23" i="250"/>
  <c r="J23" i="250"/>
  <c r="I23" i="250"/>
  <c r="H18" i="250"/>
  <c r="G18" i="250"/>
  <c r="J18" i="250"/>
  <c r="I18" i="250"/>
  <c r="G13" i="250"/>
  <c r="J13" i="250"/>
  <c r="I13" i="250"/>
  <c r="H13" i="250"/>
  <c r="G11" i="249"/>
  <c r="J12" i="249"/>
  <c r="G16" i="249"/>
  <c r="J22" i="249"/>
  <c r="G40" i="249"/>
  <c r="J41" i="249"/>
  <c r="I10" i="249"/>
  <c r="H11" i="249"/>
  <c r="G12" i="249"/>
  <c r="F13" i="249"/>
  <c r="I15" i="249"/>
  <c r="H16" i="249"/>
  <c r="G17" i="249"/>
  <c r="F18" i="249"/>
  <c r="I20" i="249"/>
  <c r="H21" i="249"/>
  <c r="G22" i="249"/>
  <c r="F23" i="249"/>
  <c r="I25" i="249"/>
  <c r="H26" i="249"/>
  <c r="G27" i="249"/>
  <c r="F28" i="249"/>
  <c r="I30" i="249"/>
  <c r="H31" i="249"/>
  <c r="G32" i="249"/>
  <c r="F33" i="249"/>
  <c r="I39" i="249"/>
  <c r="H40" i="249"/>
  <c r="G41" i="249"/>
  <c r="F42" i="249"/>
  <c r="J11" i="249"/>
  <c r="J21" i="249"/>
  <c r="J26" i="249"/>
  <c r="J31" i="249"/>
  <c r="J17" i="249"/>
  <c r="G26" i="249"/>
  <c r="J27" i="249"/>
  <c r="I21" i="249"/>
  <c r="I31" i="249"/>
  <c r="H32" i="249"/>
  <c r="I40" i="249"/>
  <c r="K42" i="248"/>
  <c r="F42" i="248"/>
  <c r="M42" i="248"/>
  <c r="L42" i="248"/>
  <c r="I40" i="248"/>
  <c r="J40" i="248"/>
  <c r="E42" i="248"/>
  <c r="D42" i="248"/>
  <c r="G39" i="248"/>
  <c r="H39" i="248"/>
  <c r="L33" i="248"/>
  <c r="K33" i="248"/>
  <c r="I32" i="248"/>
  <c r="H32" i="248"/>
  <c r="G32" i="248"/>
  <c r="J32" i="248"/>
  <c r="D33" i="248"/>
  <c r="M33" i="248"/>
  <c r="G31" i="248"/>
  <c r="E33" i="248"/>
  <c r="I30" i="248"/>
  <c r="H30" i="248"/>
  <c r="G30" i="248"/>
  <c r="J30" i="248"/>
  <c r="L28" i="248"/>
  <c r="K28" i="248"/>
  <c r="I27" i="248"/>
  <c r="H27" i="248"/>
  <c r="G27" i="248"/>
  <c r="J27" i="248"/>
  <c r="D28" i="248"/>
  <c r="M28" i="248"/>
  <c r="G26" i="248"/>
  <c r="E28" i="248"/>
  <c r="I25" i="248"/>
  <c r="H25" i="248"/>
  <c r="G25" i="248"/>
  <c r="J25" i="248"/>
  <c r="L23" i="248"/>
  <c r="K23" i="248"/>
  <c r="I22" i="248"/>
  <c r="H22" i="248"/>
  <c r="G22" i="248"/>
  <c r="J22" i="248"/>
  <c r="D23" i="248"/>
  <c r="M23" i="248"/>
  <c r="G21" i="248"/>
  <c r="E23" i="248"/>
  <c r="I20" i="248"/>
  <c r="H20" i="248"/>
  <c r="G20" i="248"/>
  <c r="J20" i="248"/>
  <c r="L18" i="248"/>
  <c r="K18" i="248"/>
  <c r="I17" i="248"/>
  <c r="H17" i="248"/>
  <c r="G17" i="248"/>
  <c r="J17" i="248"/>
  <c r="D18" i="248"/>
  <c r="M18" i="248"/>
  <c r="G16" i="248"/>
  <c r="E18" i="248"/>
  <c r="I15" i="248"/>
  <c r="H15" i="248"/>
  <c r="G15" i="248"/>
  <c r="J15" i="248"/>
  <c r="L13" i="248"/>
  <c r="K13" i="248"/>
  <c r="I12" i="248"/>
  <c r="H12" i="248"/>
  <c r="G12" i="248"/>
  <c r="J12" i="248"/>
  <c r="D13" i="248"/>
  <c r="M13" i="248"/>
  <c r="G11" i="248"/>
  <c r="E13" i="248"/>
  <c r="I10" i="248"/>
  <c r="H10" i="248"/>
  <c r="G10" i="248"/>
  <c r="J10" i="248"/>
  <c r="L42" i="247"/>
  <c r="K42" i="247"/>
  <c r="H41" i="247"/>
  <c r="G41" i="247"/>
  <c r="J41" i="247"/>
  <c r="D42" i="247"/>
  <c r="M42" i="247"/>
  <c r="F42" i="247"/>
  <c r="E42" i="247"/>
  <c r="H39" i="247"/>
  <c r="G39" i="247"/>
  <c r="J39" i="247"/>
  <c r="M33" i="247"/>
  <c r="L33" i="247"/>
  <c r="I32" i="247"/>
  <c r="J32" i="247"/>
  <c r="H32" i="247"/>
  <c r="D33" i="247"/>
  <c r="K33" i="247"/>
  <c r="G31" i="247"/>
  <c r="F33" i="247"/>
  <c r="I30" i="247"/>
  <c r="J30" i="247"/>
  <c r="H30" i="247"/>
  <c r="M28" i="247"/>
  <c r="L28" i="247"/>
  <c r="I27" i="247"/>
  <c r="J27" i="247"/>
  <c r="H27" i="247"/>
  <c r="D28" i="247"/>
  <c r="K28" i="247"/>
  <c r="G26" i="247"/>
  <c r="F28" i="247"/>
  <c r="I25" i="247"/>
  <c r="J25" i="247"/>
  <c r="H25" i="247"/>
  <c r="M23" i="247"/>
  <c r="L23" i="247"/>
  <c r="I22" i="247"/>
  <c r="J22" i="247"/>
  <c r="H22" i="247"/>
  <c r="D23" i="247"/>
  <c r="K23" i="247"/>
  <c r="G21" i="247"/>
  <c r="F23" i="247"/>
  <c r="I20" i="247"/>
  <c r="J20" i="247"/>
  <c r="H20" i="247"/>
  <c r="M18" i="247"/>
  <c r="L18" i="247"/>
  <c r="I17" i="247"/>
  <c r="J17" i="247"/>
  <c r="H17" i="247"/>
  <c r="D18" i="247"/>
  <c r="K18" i="247"/>
  <c r="G16" i="247"/>
  <c r="F18" i="247"/>
  <c r="I15" i="247"/>
  <c r="J15" i="247"/>
  <c r="H15" i="247"/>
  <c r="M13" i="247"/>
  <c r="L13" i="247"/>
  <c r="I12" i="247"/>
  <c r="J12" i="247"/>
  <c r="H12" i="247"/>
  <c r="D13" i="247"/>
  <c r="K13" i="247"/>
  <c r="G11" i="247"/>
  <c r="F13" i="247"/>
  <c r="I10" i="247"/>
  <c r="J10" i="247"/>
  <c r="H10" i="247"/>
  <c r="L42" i="245"/>
  <c r="K42" i="245"/>
  <c r="H41" i="245"/>
  <c r="G41" i="245"/>
  <c r="J41" i="245"/>
  <c r="D42" i="245"/>
  <c r="M42" i="245"/>
  <c r="F42" i="245"/>
  <c r="E42" i="245"/>
  <c r="H39" i="245"/>
  <c r="G39" i="245"/>
  <c r="J39" i="245"/>
  <c r="M33" i="245"/>
  <c r="L33" i="245"/>
  <c r="I32" i="245"/>
  <c r="J32" i="245"/>
  <c r="H32" i="245"/>
  <c r="D33" i="245"/>
  <c r="K33" i="245"/>
  <c r="G31" i="245"/>
  <c r="F33" i="245"/>
  <c r="I30" i="245"/>
  <c r="J30" i="245"/>
  <c r="H30" i="245"/>
  <c r="M28" i="245"/>
  <c r="L28" i="245"/>
  <c r="I27" i="245"/>
  <c r="J27" i="245"/>
  <c r="H27" i="245"/>
  <c r="D28" i="245"/>
  <c r="K28" i="245"/>
  <c r="G26" i="245"/>
  <c r="F28" i="245"/>
  <c r="I25" i="245"/>
  <c r="J25" i="245"/>
  <c r="H25" i="245"/>
  <c r="M23" i="245"/>
  <c r="L23" i="245"/>
  <c r="I22" i="245"/>
  <c r="J22" i="245"/>
  <c r="H22" i="245"/>
  <c r="D23" i="245"/>
  <c r="K23" i="245"/>
  <c r="G21" i="245"/>
  <c r="F23" i="245"/>
  <c r="I20" i="245"/>
  <c r="J20" i="245"/>
  <c r="H20" i="245"/>
  <c r="M18" i="245"/>
  <c r="L18" i="245"/>
  <c r="I17" i="245"/>
  <c r="J17" i="245"/>
  <c r="H17" i="245"/>
  <c r="D18" i="245"/>
  <c r="K18" i="245"/>
  <c r="G16" i="245"/>
  <c r="F18" i="245"/>
  <c r="I15" i="245"/>
  <c r="J15" i="245"/>
  <c r="H15" i="245"/>
  <c r="M13" i="245"/>
  <c r="L13" i="245"/>
  <c r="I12" i="245"/>
  <c r="J12" i="245"/>
  <c r="H12" i="245"/>
  <c r="D13" i="245"/>
  <c r="K13" i="245"/>
  <c r="G11" i="245"/>
  <c r="F13" i="245"/>
  <c r="I10" i="245"/>
  <c r="J10" i="245"/>
  <c r="H10" i="245"/>
  <c r="L42" i="244"/>
  <c r="K42" i="244"/>
  <c r="G41" i="244"/>
  <c r="F42" i="244"/>
  <c r="D42" i="244"/>
  <c r="M42" i="244"/>
  <c r="I40" i="244"/>
  <c r="J40" i="244"/>
  <c r="E42" i="244"/>
  <c r="G39" i="244"/>
  <c r="H39" i="244"/>
  <c r="L33" i="244"/>
  <c r="K33" i="244"/>
  <c r="I32" i="244"/>
  <c r="H32" i="244"/>
  <c r="J32" i="244"/>
  <c r="E33" i="244"/>
  <c r="D33" i="244"/>
  <c r="M33" i="244"/>
  <c r="G31" i="244"/>
  <c r="I30" i="244"/>
  <c r="H30" i="244"/>
  <c r="J30" i="244"/>
  <c r="G30" i="244"/>
  <c r="M28" i="244"/>
  <c r="L28" i="244"/>
  <c r="I27" i="244"/>
  <c r="H27" i="244"/>
  <c r="J27" i="244"/>
  <c r="E28" i="244"/>
  <c r="D28" i="244"/>
  <c r="K28" i="244"/>
  <c r="G26" i="244"/>
  <c r="I25" i="244"/>
  <c r="H25" i="244"/>
  <c r="J25" i="244"/>
  <c r="G25" i="244"/>
  <c r="M23" i="244"/>
  <c r="L23" i="244"/>
  <c r="I22" i="244"/>
  <c r="H22" i="244"/>
  <c r="J22" i="244"/>
  <c r="E23" i="244"/>
  <c r="D23" i="244"/>
  <c r="K23" i="244"/>
  <c r="G21" i="244"/>
  <c r="I20" i="244"/>
  <c r="H20" i="244"/>
  <c r="J20" i="244"/>
  <c r="G20" i="244"/>
  <c r="M18" i="244"/>
  <c r="L18" i="244"/>
  <c r="I17" i="244"/>
  <c r="H17" i="244"/>
  <c r="J17" i="244"/>
  <c r="E18" i="244"/>
  <c r="D18" i="244"/>
  <c r="K18" i="244"/>
  <c r="G16" i="244"/>
  <c r="I15" i="244"/>
  <c r="H15" i="244"/>
  <c r="J15" i="244"/>
  <c r="G15" i="244"/>
  <c r="M13" i="244"/>
  <c r="L13" i="244"/>
  <c r="I12" i="244"/>
  <c r="H12" i="244"/>
  <c r="J12" i="244"/>
  <c r="E13" i="244"/>
  <c r="D13" i="244"/>
  <c r="K13" i="244"/>
  <c r="G11" i="244"/>
  <c r="I10" i="244"/>
  <c r="H10" i="244"/>
  <c r="J10" i="244"/>
  <c r="G10" i="244"/>
  <c r="M42" i="243"/>
  <c r="L42" i="243"/>
  <c r="I41" i="243"/>
  <c r="J41" i="243"/>
  <c r="H41" i="243"/>
  <c r="D42" i="243"/>
  <c r="K42" i="243"/>
  <c r="G40" i="243"/>
  <c r="F42" i="243"/>
  <c r="I39" i="243"/>
  <c r="J39" i="243"/>
  <c r="H39" i="243"/>
  <c r="M33" i="243"/>
  <c r="I32" i="243"/>
  <c r="E33" i="243"/>
  <c r="L33" i="243"/>
  <c r="K33" i="243"/>
  <c r="H31" i="243"/>
  <c r="G31" i="243"/>
  <c r="J31" i="243"/>
  <c r="D33" i="243"/>
  <c r="I30" i="243"/>
  <c r="M28" i="243"/>
  <c r="I27" i="243"/>
  <c r="E28" i="243"/>
  <c r="L28" i="243"/>
  <c r="K28" i="243"/>
  <c r="H26" i="243"/>
  <c r="G26" i="243"/>
  <c r="J26" i="243"/>
  <c r="D28" i="243"/>
  <c r="I25" i="243"/>
  <c r="M23" i="243"/>
  <c r="I22" i="243"/>
  <c r="E23" i="243"/>
  <c r="L23" i="243"/>
  <c r="K23" i="243"/>
  <c r="H21" i="243"/>
  <c r="G21" i="243"/>
  <c r="J21" i="243"/>
  <c r="D23" i="243"/>
  <c r="I20" i="243"/>
  <c r="M18" i="243"/>
  <c r="I17" i="243"/>
  <c r="E18" i="243"/>
  <c r="L18" i="243"/>
  <c r="K18" i="243"/>
  <c r="H16" i="243"/>
  <c r="G16" i="243"/>
  <c r="J16" i="243"/>
  <c r="D18" i="243"/>
  <c r="I15" i="243"/>
  <c r="M13" i="243"/>
  <c r="I12" i="243"/>
  <c r="E13" i="243"/>
  <c r="L13" i="243"/>
  <c r="K13" i="243"/>
  <c r="H11" i="243"/>
  <c r="G11" i="243"/>
  <c r="J11" i="243"/>
  <c r="D13" i="243"/>
  <c r="I10" i="243"/>
  <c r="L42" i="242"/>
  <c r="K42" i="242"/>
  <c r="H41" i="242"/>
  <c r="G41" i="242"/>
  <c r="J41" i="242"/>
  <c r="D42" i="242"/>
  <c r="M42" i="242"/>
  <c r="F42" i="242"/>
  <c r="E42" i="242"/>
  <c r="H39" i="242"/>
  <c r="G39" i="242"/>
  <c r="J39" i="242"/>
  <c r="M33" i="242"/>
  <c r="L33" i="242"/>
  <c r="I32" i="242"/>
  <c r="J32" i="242"/>
  <c r="H32" i="242"/>
  <c r="D33" i="242"/>
  <c r="K33" i="242"/>
  <c r="G31" i="242"/>
  <c r="F33" i="242"/>
  <c r="I30" i="242"/>
  <c r="J30" i="242"/>
  <c r="H30" i="242"/>
  <c r="M28" i="242"/>
  <c r="L28" i="242"/>
  <c r="I27" i="242"/>
  <c r="J27" i="242"/>
  <c r="H27" i="242"/>
  <c r="D28" i="242"/>
  <c r="K28" i="242"/>
  <c r="G26" i="242"/>
  <c r="F28" i="242"/>
  <c r="I25" i="242"/>
  <c r="J25" i="242"/>
  <c r="H25" i="242"/>
  <c r="M23" i="242"/>
  <c r="L23" i="242"/>
  <c r="I22" i="242"/>
  <c r="J22" i="242"/>
  <c r="H22" i="242"/>
  <c r="D23" i="242"/>
  <c r="K23" i="242"/>
  <c r="G21" i="242"/>
  <c r="F23" i="242"/>
  <c r="I20" i="242"/>
  <c r="J20" i="242"/>
  <c r="H20" i="242"/>
  <c r="M18" i="242"/>
  <c r="L18" i="242"/>
  <c r="I17" i="242"/>
  <c r="J17" i="242"/>
  <c r="H17" i="242"/>
  <c r="D18" i="242"/>
  <c r="K18" i="242"/>
  <c r="G16" i="242"/>
  <c r="F18" i="242"/>
  <c r="I15" i="242"/>
  <c r="J15" i="242"/>
  <c r="H15" i="242"/>
  <c r="M13" i="242"/>
  <c r="L13" i="242"/>
  <c r="I12" i="242"/>
  <c r="J12" i="242"/>
  <c r="H12" i="242"/>
  <c r="D13" i="242"/>
  <c r="K13" i="242"/>
  <c r="G11" i="242"/>
  <c r="F13" i="242"/>
  <c r="I10" i="242"/>
  <c r="J10" i="242"/>
  <c r="H10" i="242"/>
  <c r="L42" i="240"/>
  <c r="K42" i="240"/>
  <c r="H41" i="240"/>
  <c r="G41" i="240"/>
  <c r="J41" i="240"/>
  <c r="D42" i="240"/>
  <c r="M42" i="240"/>
  <c r="F42" i="240"/>
  <c r="E42" i="240"/>
  <c r="H39" i="240"/>
  <c r="G39" i="240"/>
  <c r="J39" i="240"/>
  <c r="M33" i="240"/>
  <c r="L33" i="240"/>
  <c r="I32" i="240"/>
  <c r="J32" i="240"/>
  <c r="H32" i="240"/>
  <c r="D33" i="240"/>
  <c r="K33" i="240"/>
  <c r="G31" i="240"/>
  <c r="F33" i="240"/>
  <c r="I30" i="240"/>
  <c r="J30" i="240"/>
  <c r="H30" i="240"/>
  <c r="M28" i="240"/>
  <c r="L28" i="240"/>
  <c r="I27" i="240"/>
  <c r="J27" i="240"/>
  <c r="H27" i="240"/>
  <c r="D28" i="240"/>
  <c r="K28" i="240"/>
  <c r="G26" i="240"/>
  <c r="F28" i="240"/>
  <c r="I25" i="240"/>
  <c r="J25" i="240"/>
  <c r="H25" i="240"/>
  <c r="M23" i="240"/>
  <c r="L23" i="240"/>
  <c r="I22" i="240"/>
  <c r="J22" i="240"/>
  <c r="H22" i="240"/>
  <c r="D23" i="240"/>
  <c r="K23" i="240"/>
  <c r="G21" i="240"/>
  <c r="F23" i="240"/>
  <c r="I20" i="240"/>
  <c r="J20" i="240"/>
  <c r="H20" i="240"/>
  <c r="M18" i="240"/>
  <c r="L18" i="240"/>
  <c r="I17" i="240"/>
  <c r="J17" i="240"/>
  <c r="H17" i="240"/>
  <c r="D18" i="240"/>
  <c r="K18" i="240"/>
  <c r="G16" i="240"/>
  <c r="F18" i="240"/>
  <c r="I15" i="240"/>
  <c r="J15" i="240"/>
  <c r="H15" i="240"/>
  <c r="M13" i="240"/>
  <c r="L13" i="240"/>
  <c r="I12" i="240"/>
  <c r="J12" i="240"/>
  <c r="H12" i="240"/>
  <c r="D13" i="240"/>
  <c r="K13" i="240"/>
  <c r="G11" i="240"/>
  <c r="F13" i="240"/>
  <c r="I10" i="240"/>
  <c r="J10" i="240"/>
  <c r="H10" i="240"/>
  <c r="L42" i="239"/>
  <c r="K42" i="239"/>
  <c r="I41" i="239"/>
  <c r="H41" i="239"/>
  <c r="G41" i="239"/>
  <c r="J41" i="239"/>
  <c r="E42" i="239"/>
  <c r="D42" i="239"/>
  <c r="M42" i="239"/>
  <c r="F42" i="239"/>
  <c r="I39" i="239"/>
  <c r="H39" i="239"/>
  <c r="G39" i="239"/>
  <c r="J39" i="239"/>
  <c r="M33" i="239"/>
  <c r="L33" i="239"/>
  <c r="I32" i="239"/>
  <c r="G32" i="239"/>
  <c r="H32" i="239"/>
  <c r="D33" i="239"/>
  <c r="K33" i="239"/>
  <c r="G31" i="239"/>
  <c r="F33" i="239"/>
  <c r="I30" i="239"/>
  <c r="G30" i="239"/>
  <c r="H30" i="239"/>
  <c r="M28" i="239"/>
  <c r="L28" i="239"/>
  <c r="I27" i="239"/>
  <c r="G27" i="239"/>
  <c r="H27" i="239"/>
  <c r="D28" i="239"/>
  <c r="K28" i="239"/>
  <c r="G26" i="239"/>
  <c r="F28" i="239"/>
  <c r="I25" i="239"/>
  <c r="G25" i="239"/>
  <c r="H25" i="239"/>
  <c r="M23" i="239"/>
  <c r="L23" i="239"/>
  <c r="I22" i="239"/>
  <c r="G22" i="239"/>
  <c r="H22" i="239"/>
  <c r="D23" i="239"/>
  <c r="K23" i="239"/>
  <c r="G21" i="239"/>
  <c r="F23" i="239"/>
  <c r="I20" i="239"/>
  <c r="G20" i="239"/>
  <c r="H20" i="239"/>
  <c r="M18" i="239"/>
  <c r="L18" i="239"/>
  <c r="I17" i="239"/>
  <c r="G17" i="239"/>
  <c r="H17" i="239"/>
  <c r="D18" i="239"/>
  <c r="K18" i="239"/>
  <c r="G16" i="239"/>
  <c r="F18" i="239"/>
  <c r="I15" i="239"/>
  <c r="G15" i="239"/>
  <c r="H15" i="239"/>
  <c r="M13" i="239"/>
  <c r="L13" i="239"/>
  <c r="I12" i="239"/>
  <c r="G12" i="239"/>
  <c r="H12" i="239"/>
  <c r="D13" i="239"/>
  <c r="K13" i="239"/>
  <c r="G11" i="239"/>
  <c r="F13" i="239"/>
  <c r="I10" i="239"/>
  <c r="G10" i="239"/>
  <c r="H10" i="239"/>
  <c r="M42" i="238"/>
  <c r="L42" i="238"/>
  <c r="K42" i="238"/>
  <c r="I41" i="238"/>
  <c r="J41" i="238"/>
  <c r="H41" i="238"/>
  <c r="D42" i="238"/>
  <c r="G40" i="238"/>
  <c r="F42" i="238"/>
  <c r="I39" i="238"/>
  <c r="J39" i="238"/>
  <c r="H39" i="238"/>
  <c r="M33" i="238"/>
  <c r="I32" i="238"/>
  <c r="E33" i="238"/>
  <c r="L33" i="238"/>
  <c r="K33" i="238"/>
  <c r="H31" i="238"/>
  <c r="G31" i="238"/>
  <c r="D33" i="238"/>
  <c r="I30" i="238"/>
  <c r="M28" i="238"/>
  <c r="I27" i="238"/>
  <c r="E28" i="238"/>
  <c r="L28" i="238"/>
  <c r="K28" i="238"/>
  <c r="H26" i="238"/>
  <c r="G26" i="238"/>
  <c r="J26" i="238"/>
  <c r="D28" i="238"/>
  <c r="I25" i="238"/>
  <c r="M23" i="238"/>
  <c r="I22" i="238"/>
  <c r="E23" i="238"/>
  <c r="L23" i="238"/>
  <c r="K23" i="238"/>
  <c r="H21" i="238"/>
  <c r="G21" i="238"/>
  <c r="J21" i="238"/>
  <c r="D23" i="238"/>
  <c r="I20" i="238"/>
  <c r="M18" i="238"/>
  <c r="I17" i="238"/>
  <c r="E18" i="238"/>
  <c r="L18" i="238"/>
  <c r="K18" i="238"/>
  <c r="H16" i="238"/>
  <c r="G16" i="238"/>
  <c r="J16" i="238"/>
  <c r="D18" i="238"/>
  <c r="I15" i="238"/>
  <c r="M13" i="238"/>
  <c r="I12" i="238"/>
  <c r="E13" i="238"/>
  <c r="L13" i="238"/>
  <c r="K13" i="238"/>
  <c r="H11" i="238"/>
  <c r="G11" i="238"/>
  <c r="J11" i="238"/>
  <c r="D13" i="238"/>
  <c r="I10" i="238"/>
  <c r="M42" i="237"/>
  <c r="L42" i="237"/>
  <c r="K42" i="237"/>
  <c r="I41" i="237"/>
  <c r="J41" i="237"/>
  <c r="H41" i="237"/>
  <c r="D42" i="237"/>
  <c r="G40" i="237"/>
  <c r="F42" i="237"/>
  <c r="I39" i="237"/>
  <c r="J39" i="237"/>
  <c r="H39" i="237"/>
  <c r="M33" i="237"/>
  <c r="I32" i="237"/>
  <c r="E33" i="237"/>
  <c r="L33" i="237"/>
  <c r="K33" i="237"/>
  <c r="H31" i="237"/>
  <c r="G31" i="237"/>
  <c r="D33" i="237"/>
  <c r="I30" i="237"/>
  <c r="M28" i="237"/>
  <c r="I27" i="237"/>
  <c r="E28" i="237"/>
  <c r="L28" i="237"/>
  <c r="K28" i="237"/>
  <c r="H26" i="237"/>
  <c r="G26" i="237"/>
  <c r="J26" i="237"/>
  <c r="D28" i="237"/>
  <c r="I25" i="237"/>
  <c r="M23" i="237"/>
  <c r="I22" i="237"/>
  <c r="E23" i="237"/>
  <c r="L23" i="237"/>
  <c r="K23" i="237"/>
  <c r="H21" i="237"/>
  <c r="G21" i="237"/>
  <c r="J21" i="237"/>
  <c r="D23" i="237"/>
  <c r="I20" i="237"/>
  <c r="M18" i="237"/>
  <c r="I17" i="237"/>
  <c r="E18" i="237"/>
  <c r="L18" i="237"/>
  <c r="K18" i="237"/>
  <c r="H16" i="237"/>
  <c r="G16" i="237"/>
  <c r="J16" i="237"/>
  <c r="D18" i="237"/>
  <c r="I15" i="237"/>
  <c r="M13" i="237"/>
  <c r="I12" i="237"/>
  <c r="E13" i="237"/>
  <c r="L13" i="237"/>
  <c r="K13" i="237"/>
  <c r="H11" i="237"/>
  <c r="G11" i="237"/>
  <c r="J11" i="237"/>
  <c r="D13" i="237"/>
  <c r="I10" i="237"/>
  <c r="L42" i="236"/>
  <c r="K42" i="236"/>
  <c r="H41" i="236"/>
  <c r="G41" i="236"/>
  <c r="J41" i="236"/>
  <c r="D42" i="236"/>
  <c r="M42" i="236"/>
  <c r="F42" i="236"/>
  <c r="E42" i="236"/>
  <c r="H39" i="236"/>
  <c r="G39" i="236"/>
  <c r="J39" i="236"/>
  <c r="M33" i="236"/>
  <c r="L33" i="236"/>
  <c r="I32" i="236"/>
  <c r="J32" i="236"/>
  <c r="H32" i="236"/>
  <c r="D33" i="236"/>
  <c r="K33" i="236"/>
  <c r="G31" i="236"/>
  <c r="F33" i="236"/>
  <c r="I30" i="236"/>
  <c r="J30" i="236"/>
  <c r="H30" i="236"/>
  <c r="M28" i="236"/>
  <c r="L28" i="236"/>
  <c r="I27" i="236"/>
  <c r="J27" i="236"/>
  <c r="H27" i="236"/>
  <c r="D28" i="236"/>
  <c r="K28" i="236"/>
  <c r="G26" i="236"/>
  <c r="F28" i="236"/>
  <c r="I25" i="236"/>
  <c r="G25" i="236"/>
  <c r="H25" i="236"/>
  <c r="M23" i="236"/>
  <c r="L23" i="236"/>
  <c r="I22" i="236"/>
  <c r="G22" i="236"/>
  <c r="H22" i="236"/>
  <c r="D23" i="236"/>
  <c r="K23" i="236"/>
  <c r="G21" i="236"/>
  <c r="F23" i="236"/>
  <c r="I20" i="236"/>
  <c r="G20" i="236"/>
  <c r="H20" i="236"/>
  <c r="M18" i="236"/>
  <c r="L18" i="236"/>
  <c r="I17" i="236"/>
  <c r="J17" i="236"/>
  <c r="H17" i="236"/>
  <c r="D18" i="236"/>
  <c r="K18" i="236"/>
  <c r="G16" i="236"/>
  <c r="F18" i="236"/>
  <c r="I15" i="236"/>
  <c r="J15" i="236"/>
  <c r="H15" i="236"/>
  <c r="M13" i="236"/>
  <c r="L13" i="236"/>
  <c r="I12" i="236"/>
  <c r="G12" i="236"/>
  <c r="H12" i="236"/>
  <c r="D13" i="236"/>
  <c r="K13" i="236"/>
  <c r="G11" i="236"/>
  <c r="F13" i="236"/>
  <c r="I10" i="236"/>
  <c r="G10" i="236"/>
  <c r="H10" i="236"/>
  <c r="L42" i="235"/>
  <c r="K42" i="235"/>
  <c r="H41" i="235"/>
  <c r="G41" i="235"/>
  <c r="J41" i="235"/>
  <c r="D42" i="235"/>
  <c r="F42" i="235"/>
  <c r="E42" i="235"/>
  <c r="H39" i="235"/>
  <c r="G39" i="235"/>
  <c r="J39" i="235"/>
  <c r="L33" i="235"/>
  <c r="I32" i="235"/>
  <c r="J32" i="235"/>
  <c r="H32" i="235"/>
  <c r="D33" i="235"/>
  <c r="K33" i="235"/>
  <c r="G31" i="235"/>
  <c r="F33" i="235"/>
  <c r="I30" i="235"/>
  <c r="J30" i="235"/>
  <c r="H30" i="235"/>
  <c r="L28" i="235"/>
  <c r="I27" i="235"/>
  <c r="J27" i="235"/>
  <c r="H27" i="235"/>
  <c r="D28" i="235"/>
  <c r="K28" i="235"/>
  <c r="G26" i="235"/>
  <c r="F28" i="235"/>
  <c r="I25" i="235"/>
  <c r="J25" i="235"/>
  <c r="H25" i="235"/>
  <c r="L23" i="235"/>
  <c r="I22" i="235"/>
  <c r="J22" i="235"/>
  <c r="H22" i="235"/>
  <c r="D23" i="235"/>
  <c r="K23" i="235"/>
  <c r="G21" i="235"/>
  <c r="F23" i="235"/>
  <c r="I20" i="235"/>
  <c r="J20" i="235"/>
  <c r="H20" i="235"/>
  <c r="L18" i="235"/>
  <c r="I17" i="235"/>
  <c r="J17" i="235"/>
  <c r="H17" i="235"/>
  <c r="D18" i="235"/>
  <c r="K18" i="235"/>
  <c r="G16" i="235"/>
  <c r="F18" i="235"/>
  <c r="I15" i="235"/>
  <c r="J15" i="235"/>
  <c r="H15" i="235"/>
  <c r="L13" i="235"/>
  <c r="I12" i="235"/>
  <c r="J12" i="235"/>
  <c r="H12" i="235"/>
  <c r="D13" i="235"/>
  <c r="K13" i="235"/>
  <c r="G11" i="235"/>
  <c r="F13" i="235"/>
  <c r="I10" i="235"/>
  <c r="J10" i="235"/>
  <c r="H10" i="235"/>
  <c r="L42" i="234"/>
  <c r="K42" i="234"/>
  <c r="H41" i="234"/>
  <c r="G41" i="234"/>
  <c r="J41" i="234"/>
  <c r="D42" i="234"/>
  <c r="M42" i="234"/>
  <c r="F42" i="234"/>
  <c r="E42" i="234"/>
  <c r="H39" i="234"/>
  <c r="G39" i="234"/>
  <c r="J39" i="234"/>
  <c r="M33" i="234"/>
  <c r="L33" i="234"/>
  <c r="I32" i="234"/>
  <c r="J32" i="234"/>
  <c r="H32" i="234"/>
  <c r="D33" i="234"/>
  <c r="K33" i="234"/>
  <c r="G31" i="234"/>
  <c r="F33" i="234"/>
  <c r="I30" i="234"/>
  <c r="J30" i="234"/>
  <c r="H30" i="234"/>
  <c r="M28" i="234"/>
  <c r="L28" i="234"/>
  <c r="I27" i="234"/>
  <c r="J27" i="234"/>
  <c r="H27" i="234"/>
  <c r="D28" i="234"/>
  <c r="K28" i="234"/>
  <c r="G26" i="234"/>
  <c r="F28" i="234"/>
  <c r="I25" i="234"/>
  <c r="J25" i="234"/>
  <c r="H25" i="234"/>
  <c r="M23" i="234"/>
  <c r="L23" i="234"/>
  <c r="I22" i="234"/>
  <c r="J22" i="234"/>
  <c r="H22" i="234"/>
  <c r="D23" i="234"/>
  <c r="K23" i="234"/>
  <c r="G21" i="234"/>
  <c r="F23" i="234"/>
  <c r="I20" i="234"/>
  <c r="J20" i="234"/>
  <c r="H20" i="234"/>
  <c r="M18" i="234"/>
  <c r="L18" i="234"/>
  <c r="I17" i="234"/>
  <c r="J17" i="234"/>
  <c r="H17" i="234"/>
  <c r="D18" i="234"/>
  <c r="K18" i="234"/>
  <c r="G16" i="234"/>
  <c r="F18" i="234"/>
  <c r="I15" i="234"/>
  <c r="J15" i="234"/>
  <c r="H15" i="234"/>
  <c r="M13" i="234"/>
  <c r="L13" i="234"/>
  <c r="I12" i="234"/>
  <c r="J12" i="234"/>
  <c r="H12" i="234"/>
  <c r="D13" i="234"/>
  <c r="K13" i="234"/>
  <c r="G11" i="234"/>
  <c r="F13" i="234"/>
  <c r="I10" i="234"/>
  <c r="J10" i="234"/>
  <c r="H10" i="234"/>
  <c r="L42" i="233"/>
  <c r="K42" i="233"/>
  <c r="H41" i="233"/>
  <c r="G41" i="233"/>
  <c r="J41" i="233"/>
  <c r="D42" i="233"/>
  <c r="M42" i="233"/>
  <c r="F42" i="233"/>
  <c r="E42" i="233"/>
  <c r="H39" i="233"/>
  <c r="G39" i="233"/>
  <c r="J39" i="233"/>
  <c r="M33" i="233"/>
  <c r="L33" i="233"/>
  <c r="I32" i="233"/>
  <c r="J32" i="233"/>
  <c r="H32" i="233"/>
  <c r="D33" i="233"/>
  <c r="K33" i="233"/>
  <c r="G31" i="233"/>
  <c r="F33" i="233"/>
  <c r="I30" i="233"/>
  <c r="J30" i="233"/>
  <c r="H30" i="233"/>
  <c r="M28" i="233"/>
  <c r="L28" i="233"/>
  <c r="I27" i="233"/>
  <c r="J27" i="233"/>
  <c r="H27" i="233"/>
  <c r="D28" i="233"/>
  <c r="K28" i="233"/>
  <c r="G26" i="233"/>
  <c r="F28" i="233"/>
  <c r="I25" i="233"/>
  <c r="J25" i="233"/>
  <c r="H25" i="233"/>
  <c r="M23" i="233"/>
  <c r="L23" i="233"/>
  <c r="I22" i="233"/>
  <c r="J22" i="233"/>
  <c r="H22" i="233"/>
  <c r="D23" i="233"/>
  <c r="K23" i="233"/>
  <c r="G21" i="233"/>
  <c r="F23" i="233"/>
  <c r="I20" i="233"/>
  <c r="J20" i="233"/>
  <c r="H20" i="233"/>
  <c r="M18" i="233"/>
  <c r="L18" i="233"/>
  <c r="I17" i="233"/>
  <c r="J17" i="233"/>
  <c r="H17" i="233"/>
  <c r="D18" i="233"/>
  <c r="K18" i="233"/>
  <c r="G16" i="233"/>
  <c r="F18" i="233"/>
  <c r="I15" i="233"/>
  <c r="J15" i="233"/>
  <c r="H15" i="233"/>
  <c r="M13" i="233"/>
  <c r="L13" i="233"/>
  <c r="I12" i="233"/>
  <c r="J12" i="233"/>
  <c r="H12" i="233"/>
  <c r="D13" i="233"/>
  <c r="K13" i="233"/>
  <c r="G11" i="233"/>
  <c r="F13" i="233"/>
  <c r="I10" i="233"/>
  <c r="J10" i="233"/>
  <c r="H10" i="233"/>
  <c r="L42" i="232"/>
  <c r="K42" i="232"/>
  <c r="H41" i="232"/>
  <c r="G41" i="232"/>
  <c r="J41" i="232"/>
  <c r="D42" i="232"/>
  <c r="M42" i="232"/>
  <c r="F42" i="232"/>
  <c r="E42" i="232"/>
  <c r="H39" i="232"/>
  <c r="G39" i="232"/>
  <c r="J39" i="232"/>
  <c r="M33" i="232"/>
  <c r="L33" i="232"/>
  <c r="I32" i="232"/>
  <c r="J32" i="232"/>
  <c r="H32" i="232"/>
  <c r="D33" i="232"/>
  <c r="K33" i="232"/>
  <c r="G31" i="232"/>
  <c r="F33" i="232"/>
  <c r="I30" i="232"/>
  <c r="J30" i="232"/>
  <c r="H30" i="232"/>
  <c r="M28" i="232"/>
  <c r="L28" i="232"/>
  <c r="I27" i="232"/>
  <c r="J27" i="232"/>
  <c r="H27" i="232"/>
  <c r="D28" i="232"/>
  <c r="K28" i="232"/>
  <c r="G26" i="232"/>
  <c r="F28" i="232"/>
  <c r="I25" i="232"/>
  <c r="J25" i="232"/>
  <c r="H25" i="232"/>
  <c r="M23" i="232"/>
  <c r="L23" i="232"/>
  <c r="I22" i="232"/>
  <c r="J22" i="232"/>
  <c r="H22" i="232"/>
  <c r="D23" i="232"/>
  <c r="K23" i="232"/>
  <c r="G21" i="232"/>
  <c r="F23" i="232"/>
  <c r="I20" i="232"/>
  <c r="J20" i="232"/>
  <c r="H20" i="232"/>
  <c r="M18" i="232"/>
  <c r="L18" i="232"/>
  <c r="I17" i="232"/>
  <c r="J17" i="232"/>
  <c r="H17" i="232"/>
  <c r="D18" i="232"/>
  <c r="K18" i="232"/>
  <c r="G16" i="232"/>
  <c r="F18" i="232"/>
  <c r="I15" i="232"/>
  <c r="J15" i="232"/>
  <c r="H15" i="232"/>
  <c r="M13" i="232"/>
  <c r="L13" i="232"/>
  <c r="I12" i="232"/>
  <c r="J12" i="232"/>
  <c r="H12" i="232"/>
  <c r="D13" i="232"/>
  <c r="K13" i="232"/>
  <c r="G11" i="232"/>
  <c r="F13" i="232"/>
  <c r="I10" i="232"/>
  <c r="J10" i="232"/>
  <c r="H10" i="232"/>
  <c r="M42" i="231"/>
  <c r="K42" i="231"/>
  <c r="F42" i="231"/>
  <c r="E42" i="231"/>
  <c r="L42" i="231"/>
  <c r="H40" i="231"/>
  <c r="J40" i="231"/>
  <c r="D42" i="231"/>
  <c r="H39" i="231"/>
  <c r="L33" i="231"/>
  <c r="K33" i="231"/>
  <c r="I32" i="231"/>
  <c r="G32" i="231"/>
  <c r="F33" i="231"/>
  <c r="H32" i="231"/>
  <c r="D33" i="231"/>
  <c r="M33" i="231"/>
  <c r="I31" i="231"/>
  <c r="J31" i="231"/>
  <c r="G31" i="231"/>
  <c r="I30" i="231"/>
  <c r="G30" i="231"/>
  <c r="J30" i="231"/>
  <c r="H30" i="231"/>
  <c r="L28" i="231"/>
  <c r="K28" i="231"/>
  <c r="I27" i="231"/>
  <c r="G27" i="231"/>
  <c r="F28" i="231"/>
  <c r="H27" i="231"/>
  <c r="D28" i="231"/>
  <c r="M28" i="231"/>
  <c r="I26" i="231"/>
  <c r="J26" i="231"/>
  <c r="G26" i="231"/>
  <c r="I25" i="231"/>
  <c r="G25" i="231"/>
  <c r="J25" i="231"/>
  <c r="H25" i="231"/>
  <c r="L23" i="231"/>
  <c r="K23" i="231"/>
  <c r="I22" i="231"/>
  <c r="G22" i="231"/>
  <c r="F23" i="231"/>
  <c r="D23" i="231"/>
  <c r="M23" i="231"/>
  <c r="I21" i="231"/>
  <c r="J21" i="231"/>
  <c r="G21" i="231"/>
  <c r="I20" i="231"/>
  <c r="G20" i="231"/>
  <c r="H20" i="231"/>
  <c r="L18" i="231"/>
  <c r="K18" i="231"/>
  <c r="I17" i="231"/>
  <c r="G17" i="231"/>
  <c r="F18" i="231"/>
  <c r="H17" i="231"/>
  <c r="D18" i="231"/>
  <c r="M18" i="231"/>
  <c r="I16" i="231"/>
  <c r="J16" i="231"/>
  <c r="G16" i="231"/>
  <c r="I15" i="231"/>
  <c r="G15" i="231"/>
  <c r="H15" i="231"/>
  <c r="L13" i="231"/>
  <c r="K13" i="231"/>
  <c r="I12" i="231"/>
  <c r="G12" i="231"/>
  <c r="F13" i="231"/>
  <c r="D13" i="231"/>
  <c r="M13" i="231"/>
  <c r="I11" i="231"/>
  <c r="J11" i="231"/>
  <c r="G11" i="231"/>
  <c r="I10" i="231"/>
  <c r="G10" i="231"/>
  <c r="H10" i="231"/>
  <c r="L42" i="230"/>
  <c r="K42" i="230"/>
  <c r="H41" i="230"/>
  <c r="G41" i="230"/>
  <c r="J41" i="230"/>
  <c r="D42" i="230"/>
  <c r="M42" i="230"/>
  <c r="F42" i="230"/>
  <c r="E42" i="230"/>
  <c r="H39" i="230"/>
  <c r="G39" i="230"/>
  <c r="J39" i="230"/>
  <c r="M33" i="230"/>
  <c r="L33" i="230"/>
  <c r="I32" i="230"/>
  <c r="J32" i="230"/>
  <c r="H32" i="230"/>
  <c r="D33" i="230"/>
  <c r="K33" i="230"/>
  <c r="G31" i="230"/>
  <c r="F33" i="230"/>
  <c r="I30" i="230"/>
  <c r="J30" i="230"/>
  <c r="H30" i="230"/>
  <c r="M28" i="230"/>
  <c r="L28" i="230"/>
  <c r="I27" i="230"/>
  <c r="J27" i="230"/>
  <c r="H27" i="230"/>
  <c r="D28" i="230"/>
  <c r="K28" i="230"/>
  <c r="G26" i="230"/>
  <c r="F28" i="230"/>
  <c r="I25" i="230"/>
  <c r="J25" i="230"/>
  <c r="H25" i="230"/>
  <c r="M23" i="230"/>
  <c r="L23" i="230"/>
  <c r="I22" i="230"/>
  <c r="J22" i="230"/>
  <c r="H22" i="230"/>
  <c r="D23" i="230"/>
  <c r="K23" i="230"/>
  <c r="G21" i="230"/>
  <c r="F23" i="230"/>
  <c r="I20" i="230"/>
  <c r="J20" i="230"/>
  <c r="H20" i="230"/>
  <c r="M18" i="230"/>
  <c r="L18" i="230"/>
  <c r="I17" i="230"/>
  <c r="J17" i="230"/>
  <c r="H17" i="230"/>
  <c r="D18" i="230"/>
  <c r="K18" i="230"/>
  <c r="G16" i="230"/>
  <c r="F18" i="230"/>
  <c r="I15" i="230"/>
  <c r="J15" i="230"/>
  <c r="H15" i="230"/>
  <c r="M13" i="230"/>
  <c r="L13" i="230"/>
  <c r="I12" i="230"/>
  <c r="J12" i="230"/>
  <c r="H12" i="230"/>
  <c r="D13" i="230"/>
  <c r="K13" i="230"/>
  <c r="G11" i="230"/>
  <c r="F13" i="230"/>
  <c r="I10" i="230"/>
  <c r="J10" i="230"/>
  <c r="H10" i="230"/>
  <c r="L42" i="229"/>
  <c r="K42" i="229"/>
  <c r="H41" i="229"/>
  <c r="G41" i="229"/>
  <c r="J41" i="229"/>
  <c r="D42" i="229"/>
  <c r="M42" i="229"/>
  <c r="F42" i="229"/>
  <c r="E42" i="229"/>
  <c r="H39" i="229"/>
  <c r="G39" i="229"/>
  <c r="J39" i="229"/>
  <c r="M33" i="229"/>
  <c r="L33" i="229"/>
  <c r="I32" i="229"/>
  <c r="J32" i="229"/>
  <c r="H32" i="229"/>
  <c r="D33" i="229"/>
  <c r="K33" i="229"/>
  <c r="G31" i="229"/>
  <c r="F33" i="229"/>
  <c r="I30" i="229"/>
  <c r="J30" i="229"/>
  <c r="H30" i="229"/>
  <c r="M28" i="229"/>
  <c r="L28" i="229"/>
  <c r="I27" i="229"/>
  <c r="J27" i="229"/>
  <c r="H27" i="229"/>
  <c r="D28" i="229"/>
  <c r="K28" i="229"/>
  <c r="G26" i="229"/>
  <c r="F28" i="229"/>
  <c r="I25" i="229"/>
  <c r="J25" i="229"/>
  <c r="H25" i="229"/>
  <c r="M23" i="229"/>
  <c r="L23" i="229"/>
  <c r="I22" i="229"/>
  <c r="J22" i="229"/>
  <c r="H22" i="229"/>
  <c r="D23" i="229"/>
  <c r="K23" i="229"/>
  <c r="G21" i="229"/>
  <c r="F23" i="229"/>
  <c r="I20" i="229"/>
  <c r="J20" i="229"/>
  <c r="H20" i="229"/>
  <c r="M18" i="229"/>
  <c r="L18" i="229"/>
  <c r="I17" i="229"/>
  <c r="J17" i="229"/>
  <c r="H17" i="229"/>
  <c r="D18" i="229"/>
  <c r="K18" i="229"/>
  <c r="G16" i="229"/>
  <c r="F18" i="229"/>
  <c r="I15" i="229"/>
  <c r="J15" i="229"/>
  <c r="H15" i="229"/>
  <c r="M13" i="229"/>
  <c r="L13" i="229"/>
  <c r="I12" i="229"/>
  <c r="J12" i="229"/>
  <c r="H12" i="229"/>
  <c r="D13" i="229"/>
  <c r="K13" i="229"/>
  <c r="G11" i="229"/>
  <c r="F13" i="229"/>
  <c r="I10" i="229"/>
  <c r="J10" i="229"/>
  <c r="H10" i="229"/>
  <c r="L42" i="228"/>
  <c r="K42" i="228"/>
  <c r="H41" i="228"/>
  <c r="G41" i="228"/>
  <c r="J41" i="228"/>
  <c r="D42" i="228"/>
  <c r="M42" i="228"/>
  <c r="F42" i="228"/>
  <c r="E42" i="228"/>
  <c r="H39" i="228"/>
  <c r="G39" i="228"/>
  <c r="J39" i="228"/>
  <c r="M33" i="228"/>
  <c r="L33" i="228"/>
  <c r="I32" i="228"/>
  <c r="J32" i="228"/>
  <c r="H32" i="228"/>
  <c r="D33" i="228"/>
  <c r="K33" i="228"/>
  <c r="G31" i="228"/>
  <c r="F33" i="228"/>
  <c r="I30" i="228"/>
  <c r="J30" i="228"/>
  <c r="H30" i="228"/>
  <c r="M28" i="228"/>
  <c r="L28" i="228"/>
  <c r="I27" i="228"/>
  <c r="J27" i="228"/>
  <c r="H27" i="228"/>
  <c r="D28" i="228"/>
  <c r="K28" i="228"/>
  <c r="G26" i="228"/>
  <c r="F28" i="228"/>
  <c r="I25" i="228"/>
  <c r="J25" i="228"/>
  <c r="H25" i="228"/>
  <c r="M23" i="228"/>
  <c r="L23" i="228"/>
  <c r="I22" i="228"/>
  <c r="J22" i="228"/>
  <c r="H22" i="228"/>
  <c r="D23" i="228"/>
  <c r="K23" i="228"/>
  <c r="G21" i="228"/>
  <c r="F23" i="228"/>
  <c r="I20" i="228"/>
  <c r="J20" i="228"/>
  <c r="H20" i="228"/>
  <c r="M18" i="228"/>
  <c r="L18" i="228"/>
  <c r="I17" i="228"/>
  <c r="J17" i="228"/>
  <c r="H17" i="228"/>
  <c r="D18" i="228"/>
  <c r="K18" i="228"/>
  <c r="G16" i="228"/>
  <c r="F18" i="228"/>
  <c r="I15" i="228"/>
  <c r="J15" i="228"/>
  <c r="H15" i="228"/>
  <c r="M13" i="228"/>
  <c r="L13" i="228"/>
  <c r="I12" i="228"/>
  <c r="J12" i="228"/>
  <c r="H12" i="228"/>
  <c r="D13" i="228"/>
  <c r="K13" i="228"/>
  <c r="G11" i="228"/>
  <c r="F13" i="228"/>
  <c r="I10" i="228"/>
  <c r="J10" i="228"/>
  <c r="H10" i="228"/>
  <c r="L42" i="227"/>
  <c r="K42" i="227"/>
  <c r="H41" i="227"/>
  <c r="G41" i="227"/>
  <c r="J41" i="227"/>
  <c r="D42" i="227"/>
  <c r="M42" i="227"/>
  <c r="F42" i="227"/>
  <c r="E42" i="227"/>
  <c r="H39" i="227"/>
  <c r="G39" i="227"/>
  <c r="J39" i="227"/>
  <c r="M33" i="227"/>
  <c r="L33" i="227"/>
  <c r="I32" i="227"/>
  <c r="J32" i="227"/>
  <c r="H32" i="227"/>
  <c r="D33" i="227"/>
  <c r="K33" i="227"/>
  <c r="G31" i="227"/>
  <c r="F33" i="227"/>
  <c r="I30" i="227"/>
  <c r="J30" i="227"/>
  <c r="H30" i="227"/>
  <c r="M28" i="227"/>
  <c r="L28" i="227"/>
  <c r="I27" i="227"/>
  <c r="J27" i="227"/>
  <c r="H27" i="227"/>
  <c r="D28" i="227"/>
  <c r="K28" i="227"/>
  <c r="G26" i="227"/>
  <c r="F28" i="227"/>
  <c r="I25" i="227"/>
  <c r="J25" i="227"/>
  <c r="H25" i="227"/>
  <c r="M23" i="227"/>
  <c r="L23" i="227"/>
  <c r="I22" i="227"/>
  <c r="J22" i="227"/>
  <c r="H22" i="227"/>
  <c r="D23" i="227"/>
  <c r="K23" i="227"/>
  <c r="G21" i="227"/>
  <c r="F23" i="227"/>
  <c r="I20" i="227"/>
  <c r="J20" i="227"/>
  <c r="H20" i="227"/>
  <c r="M18" i="227"/>
  <c r="L18" i="227"/>
  <c r="I17" i="227"/>
  <c r="J17" i="227"/>
  <c r="H17" i="227"/>
  <c r="D18" i="227"/>
  <c r="K18" i="227"/>
  <c r="G16" i="227"/>
  <c r="F18" i="227"/>
  <c r="I15" i="227"/>
  <c r="J15" i="227"/>
  <c r="H15" i="227"/>
  <c r="M13" i="227"/>
  <c r="L13" i="227"/>
  <c r="I12" i="227"/>
  <c r="J12" i="227"/>
  <c r="H12" i="227"/>
  <c r="D13" i="227"/>
  <c r="K13" i="227"/>
  <c r="G11" i="227"/>
  <c r="F13" i="227"/>
  <c r="I10" i="227"/>
  <c r="J10" i="227"/>
  <c r="H10" i="227"/>
  <c r="L42" i="226"/>
  <c r="K42" i="226"/>
  <c r="H41" i="226"/>
  <c r="G41" i="226"/>
  <c r="J41" i="226"/>
  <c r="D42" i="226"/>
  <c r="M42" i="226"/>
  <c r="F42" i="226"/>
  <c r="E42" i="226"/>
  <c r="H39" i="226"/>
  <c r="G39" i="226"/>
  <c r="J39" i="226"/>
  <c r="M33" i="226"/>
  <c r="L33" i="226"/>
  <c r="I32" i="226"/>
  <c r="J32" i="226"/>
  <c r="H32" i="226"/>
  <c r="D33" i="226"/>
  <c r="K33" i="226"/>
  <c r="G31" i="226"/>
  <c r="F33" i="226"/>
  <c r="I30" i="226"/>
  <c r="J30" i="226"/>
  <c r="H30" i="226"/>
  <c r="M28" i="226"/>
  <c r="L28" i="226"/>
  <c r="I27" i="226"/>
  <c r="J27" i="226"/>
  <c r="H27" i="226"/>
  <c r="D28" i="226"/>
  <c r="K28" i="226"/>
  <c r="G26" i="226"/>
  <c r="F28" i="226"/>
  <c r="I25" i="226"/>
  <c r="J25" i="226"/>
  <c r="H25" i="226"/>
  <c r="M23" i="226"/>
  <c r="L23" i="226"/>
  <c r="I22" i="226"/>
  <c r="J22" i="226"/>
  <c r="H22" i="226"/>
  <c r="D23" i="226"/>
  <c r="K23" i="226"/>
  <c r="G21" i="226"/>
  <c r="F23" i="226"/>
  <c r="I20" i="226"/>
  <c r="J20" i="226"/>
  <c r="H20" i="226"/>
  <c r="M18" i="226"/>
  <c r="L18" i="226"/>
  <c r="I17" i="226"/>
  <c r="J17" i="226"/>
  <c r="H17" i="226"/>
  <c r="D18" i="226"/>
  <c r="K18" i="226"/>
  <c r="G16" i="226"/>
  <c r="F18" i="226"/>
  <c r="I15" i="226"/>
  <c r="J15" i="226"/>
  <c r="H15" i="226"/>
  <c r="M13" i="226"/>
  <c r="L13" i="226"/>
  <c r="I12" i="226"/>
  <c r="J12" i="226"/>
  <c r="H12" i="226"/>
  <c r="D13" i="226"/>
  <c r="K13" i="226"/>
  <c r="G11" i="226"/>
  <c r="F13" i="226"/>
  <c r="I10" i="226"/>
  <c r="J10" i="226"/>
  <c r="H10" i="226"/>
  <c r="M42" i="225"/>
  <c r="I41" i="225"/>
  <c r="F42" i="225"/>
  <c r="E42" i="225"/>
  <c r="L42" i="225"/>
  <c r="K42" i="225"/>
  <c r="H40" i="225"/>
  <c r="G40" i="225"/>
  <c r="J40" i="225"/>
  <c r="D42" i="225"/>
  <c r="I39" i="225"/>
  <c r="H39" i="225"/>
  <c r="K33" i="225"/>
  <c r="I32" i="225"/>
  <c r="M33" i="225"/>
  <c r="L33" i="225"/>
  <c r="I31" i="225"/>
  <c r="H31" i="225"/>
  <c r="J31" i="225"/>
  <c r="G31" i="225"/>
  <c r="D33" i="225"/>
  <c r="I30" i="225"/>
  <c r="K28" i="225"/>
  <c r="I27" i="225"/>
  <c r="M28" i="225"/>
  <c r="L28" i="225"/>
  <c r="I26" i="225"/>
  <c r="H26" i="225"/>
  <c r="J26" i="225"/>
  <c r="G26" i="225"/>
  <c r="D28" i="225"/>
  <c r="I25" i="225"/>
  <c r="K23" i="225"/>
  <c r="I22" i="225"/>
  <c r="M23" i="225"/>
  <c r="L23" i="225"/>
  <c r="I21" i="225"/>
  <c r="H21" i="225"/>
  <c r="J21" i="225"/>
  <c r="G21" i="225"/>
  <c r="D23" i="225"/>
  <c r="I20" i="225"/>
  <c r="K18" i="225"/>
  <c r="I17" i="225"/>
  <c r="M18" i="225"/>
  <c r="L18" i="225"/>
  <c r="I16" i="225"/>
  <c r="H16" i="225"/>
  <c r="J16" i="225"/>
  <c r="G16" i="225"/>
  <c r="D18" i="225"/>
  <c r="I15" i="225"/>
  <c r="K13" i="225"/>
  <c r="I12" i="225"/>
  <c r="M13" i="225"/>
  <c r="L13" i="225"/>
  <c r="I11" i="225"/>
  <c r="H11" i="225"/>
  <c r="J11" i="225"/>
  <c r="G11" i="225"/>
  <c r="D13" i="225"/>
  <c r="I10" i="225"/>
  <c r="L42" i="224"/>
  <c r="K42" i="224"/>
  <c r="H41" i="224"/>
  <c r="G41" i="224"/>
  <c r="J41" i="224"/>
  <c r="D42" i="224"/>
  <c r="M42" i="224"/>
  <c r="F42" i="224"/>
  <c r="E42" i="224"/>
  <c r="H39" i="224"/>
  <c r="G39" i="224"/>
  <c r="J39" i="224"/>
  <c r="M33" i="224"/>
  <c r="L33" i="224"/>
  <c r="I32" i="224"/>
  <c r="J32" i="224"/>
  <c r="H32" i="224"/>
  <c r="D33" i="224"/>
  <c r="K33" i="224"/>
  <c r="G31" i="224"/>
  <c r="F33" i="224"/>
  <c r="I30" i="224"/>
  <c r="J30" i="224"/>
  <c r="H30" i="224"/>
  <c r="M28" i="224"/>
  <c r="L28" i="224"/>
  <c r="I27" i="224"/>
  <c r="J27" i="224"/>
  <c r="H27" i="224"/>
  <c r="D28" i="224"/>
  <c r="K28" i="224"/>
  <c r="G26" i="224"/>
  <c r="F28" i="224"/>
  <c r="I25" i="224"/>
  <c r="J25" i="224"/>
  <c r="H25" i="224"/>
  <c r="M23" i="224"/>
  <c r="L23" i="224"/>
  <c r="I22" i="224"/>
  <c r="J22" i="224"/>
  <c r="H22" i="224"/>
  <c r="D23" i="224"/>
  <c r="K23" i="224"/>
  <c r="G21" i="224"/>
  <c r="F23" i="224"/>
  <c r="I20" i="224"/>
  <c r="J20" i="224"/>
  <c r="H20" i="224"/>
  <c r="M18" i="224"/>
  <c r="L18" i="224"/>
  <c r="I17" i="224"/>
  <c r="J17" i="224"/>
  <c r="H17" i="224"/>
  <c r="D18" i="224"/>
  <c r="K18" i="224"/>
  <c r="G16" i="224"/>
  <c r="F18" i="224"/>
  <c r="I15" i="224"/>
  <c r="J15" i="224"/>
  <c r="H15" i="224"/>
  <c r="M13" i="224"/>
  <c r="L13" i="224"/>
  <c r="I12" i="224"/>
  <c r="J12" i="224"/>
  <c r="H12" i="224"/>
  <c r="D13" i="224"/>
  <c r="K13" i="224"/>
  <c r="G11" i="224"/>
  <c r="F13" i="224"/>
  <c r="I10" i="224"/>
  <c r="J10" i="224"/>
  <c r="H10" i="224"/>
  <c r="L42" i="223"/>
  <c r="K42" i="223"/>
  <c r="H41" i="223"/>
  <c r="G41" i="223"/>
  <c r="J41" i="223"/>
  <c r="D42" i="223"/>
  <c r="F42" i="223"/>
  <c r="E42" i="223"/>
  <c r="H39" i="223"/>
  <c r="G39" i="223"/>
  <c r="J39" i="223"/>
  <c r="L33" i="223"/>
  <c r="I32" i="223"/>
  <c r="J32" i="223"/>
  <c r="H32" i="223"/>
  <c r="D33" i="223"/>
  <c r="K33" i="223"/>
  <c r="G31" i="223"/>
  <c r="F33" i="223"/>
  <c r="I30" i="223"/>
  <c r="J30" i="223"/>
  <c r="H30" i="223"/>
  <c r="L28" i="223"/>
  <c r="I27" i="223"/>
  <c r="J27" i="223"/>
  <c r="H27" i="223"/>
  <c r="D28" i="223"/>
  <c r="K28" i="223"/>
  <c r="G26" i="223"/>
  <c r="F28" i="223"/>
  <c r="I25" i="223"/>
  <c r="J25" i="223"/>
  <c r="H25" i="223"/>
  <c r="L23" i="223"/>
  <c r="I22" i="223"/>
  <c r="J22" i="223"/>
  <c r="H22" i="223"/>
  <c r="D23" i="223"/>
  <c r="K23" i="223"/>
  <c r="G21" i="223"/>
  <c r="F23" i="223"/>
  <c r="I20" i="223"/>
  <c r="J20" i="223"/>
  <c r="H20" i="223"/>
  <c r="L18" i="223"/>
  <c r="I17" i="223"/>
  <c r="J17" i="223"/>
  <c r="H17" i="223"/>
  <c r="D18" i="223"/>
  <c r="K18" i="223"/>
  <c r="G16" i="223"/>
  <c r="F18" i="223"/>
  <c r="I15" i="223"/>
  <c r="J15" i="223"/>
  <c r="H15" i="223"/>
  <c r="L13" i="223"/>
  <c r="I12" i="223"/>
  <c r="J12" i="223"/>
  <c r="H12" i="223"/>
  <c r="D13" i="223"/>
  <c r="K13" i="223"/>
  <c r="G11" i="223"/>
  <c r="F13" i="223"/>
  <c r="I10" i="223"/>
  <c r="J10" i="223"/>
  <c r="H10" i="223"/>
  <c r="L42" i="222"/>
  <c r="K42" i="222"/>
  <c r="H41" i="222"/>
  <c r="G41" i="222"/>
  <c r="J41" i="222"/>
  <c r="D42" i="222"/>
  <c r="M42" i="222"/>
  <c r="F42" i="222"/>
  <c r="E42" i="222"/>
  <c r="H39" i="222"/>
  <c r="G39" i="222"/>
  <c r="J39" i="222"/>
  <c r="M33" i="222"/>
  <c r="L33" i="222"/>
  <c r="I32" i="222"/>
  <c r="J32" i="222"/>
  <c r="H32" i="222"/>
  <c r="D33" i="222"/>
  <c r="K33" i="222"/>
  <c r="G31" i="222"/>
  <c r="F33" i="222"/>
  <c r="I30" i="222"/>
  <c r="J30" i="222"/>
  <c r="H30" i="222"/>
  <c r="M28" i="222"/>
  <c r="L28" i="222"/>
  <c r="I27" i="222"/>
  <c r="J27" i="222"/>
  <c r="H27" i="222"/>
  <c r="D28" i="222"/>
  <c r="K28" i="222"/>
  <c r="G26" i="222"/>
  <c r="F28" i="222"/>
  <c r="I25" i="222"/>
  <c r="J25" i="222"/>
  <c r="H25" i="222"/>
  <c r="M23" i="222"/>
  <c r="L23" i="222"/>
  <c r="I22" i="222"/>
  <c r="J22" i="222"/>
  <c r="H22" i="222"/>
  <c r="D23" i="222"/>
  <c r="K23" i="222"/>
  <c r="G21" i="222"/>
  <c r="F23" i="222"/>
  <c r="I20" i="222"/>
  <c r="J20" i="222"/>
  <c r="H20" i="222"/>
  <c r="M18" i="222"/>
  <c r="L18" i="222"/>
  <c r="I17" i="222"/>
  <c r="J17" i="222"/>
  <c r="H17" i="222"/>
  <c r="D18" i="222"/>
  <c r="K18" i="222"/>
  <c r="G16" i="222"/>
  <c r="F18" i="222"/>
  <c r="I15" i="222"/>
  <c r="J15" i="222"/>
  <c r="H15" i="222"/>
  <c r="M13" i="222"/>
  <c r="L13" i="222"/>
  <c r="I12" i="222"/>
  <c r="J12" i="222"/>
  <c r="H12" i="222"/>
  <c r="D13" i="222"/>
  <c r="K13" i="222"/>
  <c r="G11" i="222"/>
  <c r="F13" i="222"/>
  <c r="I10" i="222"/>
  <c r="J10" i="222"/>
  <c r="H10" i="222"/>
  <c r="L42" i="221"/>
  <c r="K42" i="221"/>
  <c r="H41" i="221"/>
  <c r="G41" i="221"/>
  <c r="J41" i="221"/>
  <c r="D42" i="221"/>
  <c r="M42" i="221"/>
  <c r="F42" i="221"/>
  <c r="E42" i="221"/>
  <c r="H39" i="221"/>
  <c r="G39" i="221"/>
  <c r="J39" i="221"/>
  <c r="M33" i="221"/>
  <c r="L33" i="221"/>
  <c r="I32" i="221"/>
  <c r="J32" i="221"/>
  <c r="H32" i="221"/>
  <c r="D33" i="221"/>
  <c r="K33" i="221"/>
  <c r="G31" i="221"/>
  <c r="F33" i="221"/>
  <c r="I30" i="221"/>
  <c r="J30" i="221"/>
  <c r="H30" i="221"/>
  <c r="M28" i="221"/>
  <c r="L28" i="221"/>
  <c r="I27" i="221"/>
  <c r="J27" i="221"/>
  <c r="H27" i="221"/>
  <c r="D28" i="221"/>
  <c r="K28" i="221"/>
  <c r="G26" i="221"/>
  <c r="F28" i="221"/>
  <c r="I25" i="221"/>
  <c r="J25" i="221"/>
  <c r="H25" i="221"/>
  <c r="M23" i="221"/>
  <c r="L23" i="221"/>
  <c r="I22" i="221"/>
  <c r="J22" i="221"/>
  <c r="H22" i="221"/>
  <c r="D23" i="221"/>
  <c r="K23" i="221"/>
  <c r="G21" i="221"/>
  <c r="F23" i="221"/>
  <c r="I20" i="221"/>
  <c r="J20" i="221"/>
  <c r="H20" i="221"/>
  <c r="M18" i="221"/>
  <c r="L18" i="221"/>
  <c r="I17" i="221"/>
  <c r="J17" i="221"/>
  <c r="H17" i="221"/>
  <c r="D18" i="221"/>
  <c r="K18" i="221"/>
  <c r="G16" i="221"/>
  <c r="F18" i="221"/>
  <c r="I15" i="221"/>
  <c r="J15" i="221"/>
  <c r="H15" i="221"/>
  <c r="M13" i="221"/>
  <c r="L13" i="221"/>
  <c r="I12" i="221"/>
  <c r="J12" i="221"/>
  <c r="H12" i="221"/>
  <c r="D13" i="221"/>
  <c r="K13" i="221"/>
  <c r="G11" i="221"/>
  <c r="F13" i="221"/>
  <c r="I10" i="221"/>
  <c r="J10" i="221"/>
  <c r="H10" i="221"/>
  <c r="L42" i="220"/>
  <c r="K42" i="220"/>
  <c r="H41" i="220"/>
  <c r="G41" i="220"/>
  <c r="J41" i="220"/>
  <c r="D42" i="220"/>
  <c r="M42" i="220"/>
  <c r="I40" i="220"/>
  <c r="F42" i="220"/>
  <c r="E42" i="220"/>
  <c r="H39" i="220"/>
  <c r="G39" i="220"/>
  <c r="J39" i="220"/>
  <c r="M33" i="220"/>
  <c r="L33" i="220"/>
  <c r="I32" i="220"/>
  <c r="H32" i="220"/>
  <c r="J32" i="220"/>
  <c r="E33" i="220"/>
  <c r="D33" i="220"/>
  <c r="K33" i="220"/>
  <c r="G31" i="220"/>
  <c r="I30" i="220"/>
  <c r="H30" i="220"/>
  <c r="J30" i="220"/>
  <c r="G30" i="220"/>
  <c r="M28" i="220"/>
  <c r="L28" i="220"/>
  <c r="I27" i="220"/>
  <c r="H27" i="220"/>
  <c r="J27" i="220"/>
  <c r="E28" i="220"/>
  <c r="D28" i="220"/>
  <c r="K28" i="220"/>
  <c r="G26" i="220"/>
  <c r="I25" i="220"/>
  <c r="H25" i="220"/>
  <c r="J25" i="220"/>
  <c r="G25" i="220"/>
  <c r="M23" i="220"/>
  <c r="L23" i="220"/>
  <c r="I22" i="220"/>
  <c r="H22" i="220"/>
  <c r="J22" i="220"/>
  <c r="E23" i="220"/>
  <c r="D23" i="220"/>
  <c r="K23" i="220"/>
  <c r="G21" i="220"/>
  <c r="I20" i="220"/>
  <c r="H20" i="220"/>
  <c r="J20" i="220"/>
  <c r="G20" i="220"/>
  <c r="M18" i="220"/>
  <c r="L18" i="220"/>
  <c r="I17" i="220"/>
  <c r="H17" i="220"/>
  <c r="J17" i="220"/>
  <c r="E18" i="220"/>
  <c r="D18" i="220"/>
  <c r="K18" i="220"/>
  <c r="G16" i="220"/>
  <c r="I15" i="220"/>
  <c r="H15" i="220"/>
  <c r="J15" i="220"/>
  <c r="G15" i="220"/>
  <c r="M13" i="220"/>
  <c r="L13" i="220"/>
  <c r="I12" i="220"/>
  <c r="H12" i="220"/>
  <c r="J12" i="220"/>
  <c r="E13" i="220"/>
  <c r="D13" i="220"/>
  <c r="K13" i="220"/>
  <c r="G11" i="220"/>
  <c r="I10" i="220"/>
  <c r="J10" i="220"/>
  <c r="H10" i="220"/>
  <c r="L42" i="219"/>
  <c r="K42" i="219"/>
  <c r="H41" i="219"/>
  <c r="G41" i="219"/>
  <c r="J41" i="219"/>
  <c r="D42" i="219"/>
  <c r="M42" i="219"/>
  <c r="F42" i="219"/>
  <c r="E42" i="219"/>
  <c r="H39" i="219"/>
  <c r="G39" i="219"/>
  <c r="J39" i="219"/>
  <c r="M33" i="219"/>
  <c r="L33" i="219"/>
  <c r="I32" i="219"/>
  <c r="J32" i="219"/>
  <c r="H32" i="219"/>
  <c r="D33" i="219"/>
  <c r="K33" i="219"/>
  <c r="G31" i="219"/>
  <c r="F33" i="219"/>
  <c r="I30" i="219"/>
  <c r="J30" i="219"/>
  <c r="H30" i="219"/>
  <c r="M28" i="219"/>
  <c r="L28" i="219"/>
  <c r="I27" i="219"/>
  <c r="J27" i="219"/>
  <c r="H27" i="219"/>
  <c r="D28" i="219"/>
  <c r="K28" i="219"/>
  <c r="G26" i="219"/>
  <c r="F28" i="219"/>
  <c r="I25" i="219"/>
  <c r="J25" i="219"/>
  <c r="H25" i="219"/>
  <c r="M23" i="219"/>
  <c r="L23" i="219"/>
  <c r="I22" i="219"/>
  <c r="J22" i="219"/>
  <c r="H22" i="219"/>
  <c r="D23" i="219"/>
  <c r="K23" i="219"/>
  <c r="G21" i="219"/>
  <c r="F23" i="219"/>
  <c r="I20" i="219"/>
  <c r="J20" i="219"/>
  <c r="H20" i="219"/>
  <c r="M18" i="219"/>
  <c r="L18" i="219"/>
  <c r="I17" i="219"/>
  <c r="J17" i="219"/>
  <c r="H17" i="219"/>
  <c r="D18" i="219"/>
  <c r="K18" i="219"/>
  <c r="G16" i="219"/>
  <c r="F18" i="219"/>
  <c r="I15" i="219"/>
  <c r="J15" i="219"/>
  <c r="H15" i="219"/>
  <c r="M13" i="219"/>
  <c r="L13" i="219"/>
  <c r="I12" i="219"/>
  <c r="J12" i="219"/>
  <c r="H12" i="219"/>
  <c r="D13" i="219"/>
  <c r="K13" i="219"/>
  <c r="G11" i="219"/>
  <c r="F13" i="219"/>
  <c r="I10" i="219"/>
  <c r="J10" i="219"/>
  <c r="H10" i="219"/>
  <c r="L42" i="218"/>
  <c r="K42" i="218"/>
  <c r="H41" i="218"/>
  <c r="G41" i="218"/>
  <c r="J41" i="218"/>
  <c r="D42" i="218"/>
  <c r="M42" i="218"/>
  <c r="F42" i="218"/>
  <c r="E42" i="218"/>
  <c r="H39" i="218"/>
  <c r="G39" i="218"/>
  <c r="J39" i="218"/>
  <c r="M33" i="218"/>
  <c r="L33" i="218"/>
  <c r="I32" i="218"/>
  <c r="J32" i="218"/>
  <c r="H32" i="218"/>
  <c r="D33" i="218"/>
  <c r="K33" i="218"/>
  <c r="G31" i="218"/>
  <c r="F33" i="218"/>
  <c r="I30" i="218"/>
  <c r="J30" i="218"/>
  <c r="H30" i="218"/>
  <c r="M28" i="218"/>
  <c r="L28" i="218"/>
  <c r="I27" i="218"/>
  <c r="J27" i="218"/>
  <c r="H27" i="218"/>
  <c r="D28" i="218"/>
  <c r="K28" i="218"/>
  <c r="G26" i="218"/>
  <c r="F28" i="218"/>
  <c r="I25" i="218"/>
  <c r="J25" i="218"/>
  <c r="H25" i="218"/>
  <c r="M23" i="218"/>
  <c r="L23" i="218"/>
  <c r="I22" i="218"/>
  <c r="J22" i="218"/>
  <c r="H22" i="218"/>
  <c r="D23" i="218"/>
  <c r="K23" i="218"/>
  <c r="G21" i="218"/>
  <c r="F23" i="218"/>
  <c r="I20" i="218"/>
  <c r="J20" i="218"/>
  <c r="H20" i="218"/>
  <c r="M18" i="218"/>
  <c r="L18" i="218"/>
  <c r="I17" i="218"/>
  <c r="J17" i="218"/>
  <c r="H17" i="218"/>
  <c r="D18" i="218"/>
  <c r="K18" i="218"/>
  <c r="G16" i="218"/>
  <c r="F18" i="218"/>
  <c r="I15" i="218"/>
  <c r="J15" i="218"/>
  <c r="H15" i="218"/>
  <c r="K13" i="218"/>
  <c r="M13" i="218"/>
  <c r="L13" i="218"/>
  <c r="I12" i="218"/>
  <c r="J12" i="218"/>
  <c r="H12" i="218"/>
  <c r="D13" i="218"/>
  <c r="G11" i="218"/>
  <c r="F13" i="218"/>
  <c r="I10" i="218"/>
  <c r="J10" i="218"/>
  <c r="H10" i="218"/>
  <c r="M42" i="217"/>
  <c r="L42" i="217"/>
  <c r="K42" i="217"/>
  <c r="I41" i="217"/>
  <c r="J41" i="217"/>
  <c r="H41" i="217"/>
  <c r="D42" i="217"/>
  <c r="G40" i="217"/>
  <c r="F42" i="217"/>
  <c r="I39" i="217"/>
  <c r="J39" i="217"/>
  <c r="H39" i="217"/>
  <c r="M33" i="217"/>
  <c r="I32" i="217"/>
  <c r="E33" i="217"/>
  <c r="L33" i="217"/>
  <c r="K33" i="217"/>
  <c r="H31" i="217"/>
  <c r="G31" i="217"/>
  <c r="J31" i="217"/>
  <c r="D33" i="217"/>
  <c r="I30" i="217"/>
  <c r="M28" i="217"/>
  <c r="I27" i="217"/>
  <c r="E28" i="217"/>
  <c r="L28" i="217"/>
  <c r="K28" i="217"/>
  <c r="H26" i="217"/>
  <c r="G26" i="217"/>
  <c r="J26" i="217"/>
  <c r="D28" i="217"/>
  <c r="I25" i="217"/>
  <c r="M23" i="217"/>
  <c r="I22" i="217"/>
  <c r="E23" i="217"/>
  <c r="L23" i="217"/>
  <c r="K23" i="217"/>
  <c r="H21" i="217"/>
  <c r="G21" i="217"/>
  <c r="J21" i="217"/>
  <c r="D23" i="217"/>
  <c r="I20" i="217"/>
  <c r="M18" i="217"/>
  <c r="I17" i="217"/>
  <c r="E18" i="217"/>
  <c r="L18" i="217"/>
  <c r="K18" i="217"/>
  <c r="H16" i="217"/>
  <c r="G16" i="217"/>
  <c r="J16" i="217"/>
  <c r="D18" i="217"/>
  <c r="I15" i="217"/>
  <c r="M13" i="217"/>
  <c r="I12" i="217"/>
  <c r="E13" i="217"/>
  <c r="L13" i="217"/>
  <c r="K13" i="217"/>
  <c r="H11" i="217"/>
  <c r="G11" i="217"/>
  <c r="J11" i="217"/>
  <c r="D13" i="217"/>
  <c r="I10" i="217"/>
  <c r="L42" i="216"/>
  <c r="K42" i="216"/>
  <c r="H41" i="216"/>
  <c r="G41" i="216"/>
  <c r="D42" i="216"/>
  <c r="M42" i="216"/>
  <c r="F42" i="216"/>
  <c r="E42" i="216"/>
  <c r="H39" i="216"/>
  <c r="G39" i="216"/>
  <c r="M33" i="216"/>
  <c r="L33" i="216"/>
  <c r="I32" i="216"/>
  <c r="J32" i="216"/>
  <c r="H32" i="216"/>
  <c r="D33" i="216"/>
  <c r="K33" i="216"/>
  <c r="I31" i="216"/>
  <c r="G31" i="216"/>
  <c r="F33" i="216"/>
  <c r="I30" i="216"/>
  <c r="J30" i="216"/>
  <c r="H30" i="216"/>
  <c r="M28" i="216"/>
  <c r="L28" i="216"/>
  <c r="I27" i="216"/>
  <c r="J27" i="216"/>
  <c r="H27" i="216"/>
  <c r="D28" i="216"/>
  <c r="K28" i="216"/>
  <c r="I26" i="216"/>
  <c r="G26" i="216"/>
  <c r="F28" i="216"/>
  <c r="I25" i="216"/>
  <c r="J25" i="216"/>
  <c r="H25" i="216"/>
  <c r="M23" i="216"/>
  <c r="L23" i="216"/>
  <c r="I22" i="216"/>
  <c r="J22" i="216"/>
  <c r="H22" i="216"/>
  <c r="D23" i="216"/>
  <c r="K23" i="216"/>
  <c r="I21" i="216"/>
  <c r="G21" i="216"/>
  <c r="F23" i="216"/>
  <c r="I20" i="216"/>
  <c r="J20" i="216"/>
  <c r="H20" i="216"/>
  <c r="M18" i="216"/>
  <c r="L18" i="216"/>
  <c r="I17" i="216"/>
  <c r="J17" i="216"/>
  <c r="H17" i="216"/>
  <c r="D18" i="216"/>
  <c r="K18" i="216"/>
  <c r="I16" i="216"/>
  <c r="G16" i="216"/>
  <c r="F18" i="216"/>
  <c r="I15" i="216"/>
  <c r="J15" i="216"/>
  <c r="H15" i="216"/>
  <c r="M13" i="216"/>
  <c r="L13" i="216"/>
  <c r="I12" i="216"/>
  <c r="F13" i="216"/>
  <c r="H12" i="216"/>
  <c r="D13" i="216"/>
  <c r="K13" i="216"/>
  <c r="I11" i="216"/>
  <c r="G11" i="216"/>
  <c r="J11" i="216"/>
  <c r="I10" i="216"/>
  <c r="J10" i="216"/>
  <c r="H10" i="216"/>
  <c r="L42" i="215"/>
  <c r="K42" i="215"/>
  <c r="H41" i="215"/>
  <c r="G41" i="215"/>
  <c r="J41" i="215"/>
  <c r="D42" i="215"/>
  <c r="M42" i="215"/>
  <c r="F42" i="215"/>
  <c r="E42" i="215"/>
  <c r="H39" i="215"/>
  <c r="G39" i="215"/>
  <c r="J39" i="215"/>
  <c r="M33" i="215"/>
  <c r="L33" i="215"/>
  <c r="I32" i="215"/>
  <c r="J32" i="215"/>
  <c r="H32" i="215"/>
  <c r="D33" i="215"/>
  <c r="K33" i="215"/>
  <c r="G31" i="215"/>
  <c r="F33" i="215"/>
  <c r="I30" i="215"/>
  <c r="J30" i="215"/>
  <c r="H30" i="215"/>
  <c r="M28" i="215"/>
  <c r="L28" i="215"/>
  <c r="I27" i="215"/>
  <c r="J27" i="215"/>
  <c r="H27" i="215"/>
  <c r="D28" i="215"/>
  <c r="K28" i="215"/>
  <c r="G26" i="215"/>
  <c r="F28" i="215"/>
  <c r="I25" i="215"/>
  <c r="J25" i="215"/>
  <c r="H25" i="215"/>
  <c r="M23" i="215"/>
  <c r="L23" i="215"/>
  <c r="I22" i="215"/>
  <c r="J22" i="215"/>
  <c r="H22" i="215"/>
  <c r="D23" i="215"/>
  <c r="K23" i="215"/>
  <c r="G21" i="215"/>
  <c r="F23" i="215"/>
  <c r="I20" i="215"/>
  <c r="J20" i="215"/>
  <c r="H20" i="215"/>
  <c r="M18" i="215"/>
  <c r="L18" i="215"/>
  <c r="I17" i="215"/>
  <c r="J17" i="215"/>
  <c r="H17" i="215"/>
  <c r="D18" i="215"/>
  <c r="K18" i="215"/>
  <c r="G16" i="215"/>
  <c r="F18" i="215"/>
  <c r="I15" i="215"/>
  <c r="J15" i="215"/>
  <c r="H15" i="215"/>
  <c r="M13" i="215"/>
  <c r="L13" i="215"/>
  <c r="I12" i="215"/>
  <c r="J12" i="215"/>
  <c r="H12" i="215"/>
  <c r="D13" i="215"/>
  <c r="K13" i="215"/>
  <c r="G11" i="215"/>
  <c r="F13" i="215"/>
  <c r="I10" i="215"/>
  <c r="J10" i="215"/>
  <c r="H10" i="215"/>
  <c r="L42" i="214"/>
  <c r="K42" i="214"/>
  <c r="H41" i="214"/>
  <c r="G41" i="214"/>
  <c r="J41" i="214"/>
  <c r="D42" i="214"/>
  <c r="M42" i="214"/>
  <c r="F42" i="214"/>
  <c r="E42" i="214"/>
  <c r="H39" i="214"/>
  <c r="G39" i="214"/>
  <c r="J39" i="214"/>
  <c r="M33" i="214"/>
  <c r="L33" i="214"/>
  <c r="I32" i="214"/>
  <c r="J32" i="214"/>
  <c r="H32" i="214"/>
  <c r="D33" i="214"/>
  <c r="K33" i="214"/>
  <c r="G31" i="214"/>
  <c r="F33" i="214"/>
  <c r="I30" i="214"/>
  <c r="J30" i="214"/>
  <c r="H30" i="214"/>
  <c r="M28" i="214"/>
  <c r="L28" i="214"/>
  <c r="I27" i="214"/>
  <c r="J27" i="214"/>
  <c r="H27" i="214"/>
  <c r="D28" i="214"/>
  <c r="K28" i="214"/>
  <c r="G26" i="214"/>
  <c r="F28" i="214"/>
  <c r="I25" i="214"/>
  <c r="J25" i="214"/>
  <c r="H25" i="214"/>
  <c r="M23" i="214"/>
  <c r="L23" i="214"/>
  <c r="I22" i="214"/>
  <c r="J22" i="214"/>
  <c r="H22" i="214"/>
  <c r="D23" i="214"/>
  <c r="K23" i="214"/>
  <c r="G21" i="214"/>
  <c r="F23" i="214"/>
  <c r="I20" i="214"/>
  <c r="J20" i="214"/>
  <c r="H20" i="214"/>
  <c r="M18" i="214"/>
  <c r="L18" i="214"/>
  <c r="I17" i="214"/>
  <c r="J17" i="214"/>
  <c r="H17" i="214"/>
  <c r="D18" i="214"/>
  <c r="K18" i="214"/>
  <c r="G16" i="214"/>
  <c r="F18" i="214"/>
  <c r="I15" i="214"/>
  <c r="J15" i="214"/>
  <c r="H15" i="214"/>
  <c r="M13" i="214"/>
  <c r="L13" i="214"/>
  <c r="I12" i="214"/>
  <c r="J12" i="214"/>
  <c r="H12" i="214"/>
  <c r="D13" i="214"/>
  <c r="K13" i="214"/>
  <c r="G11" i="214"/>
  <c r="F13" i="214"/>
  <c r="I10" i="214"/>
  <c r="J10" i="214"/>
  <c r="H10" i="214"/>
  <c r="M42" i="213"/>
  <c r="L42" i="213"/>
  <c r="K42" i="213"/>
  <c r="F42" i="213"/>
  <c r="E42" i="213"/>
  <c r="D42" i="213"/>
  <c r="H40" i="213"/>
  <c r="J40" i="213"/>
  <c r="H39" i="213"/>
  <c r="L33" i="213"/>
  <c r="K33" i="213"/>
  <c r="I32" i="213"/>
  <c r="G32" i="213"/>
  <c r="J32" i="213"/>
  <c r="H32" i="213"/>
  <c r="D33" i="213"/>
  <c r="M33" i="213"/>
  <c r="I31" i="213"/>
  <c r="F33" i="213"/>
  <c r="G31" i="213"/>
  <c r="I30" i="213"/>
  <c r="G30" i="213"/>
  <c r="J30" i="213"/>
  <c r="H30" i="213"/>
  <c r="L28" i="213"/>
  <c r="K28" i="213"/>
  <c r="I27" i="213"/>
  <c r="G27" i="213"/>
  <c r="J27" i="213"/>
  <c r="H27" i="213"/>
  <c r="D28" i="213"/>
  <c r="M28" i="213"/>
  <c r="I26" i="213"/>
  <c r="F28" i="213"/>
  <c r="G26" i="213"/>
  <c r="I25" i="213"/>
  <c r="G25" i="213"/>
  <c r="J25" i="213"/>
  <c r="H25" i="213"/>
  <c r="L23" i="213"/>
  <c r="K23" i="213"/>
  <c r="I22" i="213"/>
  <c r="G22" i="213"/>
  <c r="F23" i="213"/>
  <c r="H22" i="213"/>
  <c r="D23" i="213"/>
  <c r="M23" i="213"/>
  <c r="I21" i="213"/>
  <c r="J21" i="213"/>
  <c r="G21" i="213"/>
  <c r="I20" i="213"/>
  <c r="G20" i="213"/>
  <c r="J20" i="213"/>
  <c r="H20" i="213"/>
  <c r="I17" i="213"/>
  <c r="L18" i="213"/>
  <c r="K18" i="213"/>
  <c r="G17" i="213"/>
  <c r="F18" i="213"/>
  <c r="H17" i="213"/>
  <c r="D18" i="213"/>
  <c r="M18" i="213"/>
  <c r="I16" i="213"/>
  <c r="J16" i="213"/>
  <c r="G16" i="213"/>
  <c r="I15" i="213"/>
  <c r="G15" i="213"/>
  <c r="H15" i="213"/>
  <c r="L13" i="213"/>
  <c r="K13" i="213"/>
  <c r="I12" i="213"/>
  <c r="G12" i="213"/>
  <c r="F13" i="213"/>
  <c r="H12" i="213"/>
  <c r="D13" i="213"/>
  <c r="M13" i="213"/>
  <c r="I11" i="213"/>
  <c r="J11" i="213"/>
  <c r="G11" i="213"/>
  <c r="I10" i="213"/>
  <c r="G10" i="213"/>
  <c r="H10" i="213"/>
  <c r="L42" i="212"/>
  <c r="K42" i="212"/>
  <c r="H41" i="212"/>
  <c r="G41" i="212"/>
  <c r="D42" i="212"/>
  <c r="J40" i="212"/>
  <c r="F42" i="212"/>
  <c r="E42" i="212"/>
  <c r="H39" i="212"/>
  <c r="G39" i="212"/>
  <c r="M33" i="212"/>
  <c r="L33" i="212"/>
  <c r="I32" i="212"/>
  <c r="J32" i="212"/>
  <c r="H32" i="212"/>
  <c r="D33" i="212"/>
  <c r="K33" i="212"/>
  <c r="I31" i="212"/>
  <c r="G31" i="212"/>
  <c r="F33" i="212"/>
  <c r="I30" i="212"/>
  <c r="J30" i="212"/>
  <c r="H30" i="212"/>
  <c r="M28" i="212"/>
  <c r="L28" i="212"/>
  <c r="I27" i="212"/>
  <c r="J27" i="212"/>
  <c r="H27" i="212"/>
  <c r="D28" i="212"/>
  <c r="K28" i="212"/>
  <c r="I26" i="212"/>
  <c r="G26" i="212"/>
  <c r="F28" i="212"/>
  <c r="I25" i="212"/>
  <c r="J25" i="212"/>
  <c r="H25" i="212"/>
  <c r="M23" i="212"/>
  <c r="L23" i="212"/>
  <c r="I22" i="212"/>
  <c r="J22" i="212"/>
  <c r="H22" i="212"/>
  <c r="D23" i="212"/>
  <c r="K23" i="212"/>
  <c r="I21" i="212"/>
  <c r="G21" i="212"/>
  <c r="F23" i="212"/>
  <c r="I20" i="212"/>
  <c r="J20" i="212"/>
  <c r="H20" i="212"/>
  <c r="M18" i="212"/>
  <c r="L18" i="212"/>
  <c r="I17" i="212"/>
  <c r="J17" i="212"/>
  <c r="H17" i="212"/>
  <c r="D18" i="212"/>
  <c r="K18" i="212"/>
  <c r="I16" i="212"/>
  <c r="G16" i="212"/>
  <c r="F18" i="212"/>
  <c r="I15" i="212"/>
  <c r="J15" i="212"/>
  <c r="H15" i="212"/>
  <c r="M13" i="212"/>
  <c r="L13" i="212"/>
  <c r="J12" i="212"/>
  <c r="H12" i="212"/>
  <c r="D13" i="212"/>
  <c r="K13" i="212"/>
  <c r="I11" i="212"/>
  <c r="G11" i="212"/>
  <c r="F13" i="212"/>
  <c r="I10" i="212"/>
  <c r="J10" i="212"/>
  <c r="H10" i="212"/>
  <c r="L42" i="211"/>
  <c r="K42" i="211"/>
  <c r="H41" i="211"/>
  <c r="G41" i="211"/>
  <c r="J41" i="211"/>
  <c r="D42" i="211"/>
  <c r="M42" i="211"/>
  <c r="F42" i="211"/>
  <c r="E42" i="211"/>
  <c r="H39" i="211"/>
  <c r="G39" i="211"/>
  <c r="J39" i="211"/>
  <c r="L33" i="211"/>
  <c r="I32" i="211"/>
  <c r="J32" i="211"/>
  <c r="H32" i="211"/>
  <c r="D33" i="211"/>
  <c r="K33" i="211"/>
  <c r="G31" i="211"/>
  <c r="F33" i="211"/>
  <c r="I30" i="211"/>
  <c r="J30" i="211"/>
  <c r="H30" i="211"/>
  <c r="L28" i="211"/>
  <c r="I27" i="211"/>
  <c r="J27" i="211"/>
  <c r="H27" i="211"/>
  <c r="D28" i="211"/>
  <c r="K28" i="211"/>
  <c r="G26" i="211"/>
  <c r="F28" i="211"/>
  <c r="I25" i="211"/>
  <c r="J25" i="211"/>
  <c r="H25" i="211"/>
  <c r="L23" i="211"/>
  <c r="I22" i="211"/>
  <c r="J22" i="211"/>
  <c r="H22" i="211"/>
  <c r="D23" i="211"/>
  <c r="K23" i="211"/>
  <c r="G21" i="211"/>
  <c r="F23" i="211"/>
  <c r="I20" i="211"/>
  <c r="J20" i="211"/>
  <c r="H20" i="211"/>
  <c r="L18" i="211"/>
  <c r="I17" i="211"/>
  <c r="J17" i="211"/>
  <c r="H17" i="211"/>
  <c r="D18" i="211"/>
  <c r="K18" i="211"/>
  <c r="G16" i="211"/>
  <c r="F18" i="211"/>
  <c r="I15" i="211"/>
  <c r="J15" i="211"/>
  <c r="H15" i="211"/>
  <c r="K13" i="211"/>
  <c r="L13" i="211"/>
  <c r="I12" i="211"/>
  <c r="J12" i="211"/>
  <c r="H12" i="211"/>
  <c r="D13" i="211"/>
  <c r="G11" i="211"/>
  <c r="F13" i="211"/>
  <c r="I10" i="211"/>
  <c r="J10" i="211"/>
  <c r="H10" i="211"/>
  <c r="M42" i="210"/>
  <c r="L42" i="210"/>
  <c r="I41" i="210"/>
  <c r="J41" i="210"/>
  <c r="H41" i="210"/>
  <c r="D42" i="210"/>
  <c r="K42" i="210"/>
  <c r="G40" i="210"/>
  <c r="F42" i="210"/>
  <c r="I39" i="210"/>
  <c r="J39" i="210"/>
  <c r="H39" i="210"/>
  <c r="M33" i="210"/>
  <c r="I32" i="210"/>
  <c r="E33" i="210"/>
  <c r="L33" i="210"/>
  <c r="K33" i="210"/>
  <c r="H31" i="210"/>
  <c r="G31" i="210"/>
  <c r="J31" i="210"/>
  <c r="D33" i="210"/>
  <c r="I30" i="210"/>
  <c r="M28" i="210"/>
  <c r="I27" i="210"/>
  <c r="E28" i="210"/>
  <c r="L28" i="210"/>
  <c r="K28" i="210"/>
  <c r="H26" i="210"/>
  <c r="G26" i="210"/>
  <c r="J26" i="210"/>
  <c r="D28" i="210"/>
  <c r="I25" i="210"/>
  <c r="M23" i="210"/>
  <c r="I22" i="210"/>
  <c r="E23" i="210"/>
  <c r="L23" i="210"/>
  <c r="K23" i="210"/>
  <c r="H21" i="210"/>
  <c r="G21" i="210"/>
  <c r="J21" i="210"/>
  <c r="D23" i="210"/>
  <c r="I20" i="210"/>
  <c r="M18" i="210"/>
  <c r="I17" i="210"/>
  <c r="E18" i="210"/>
  <c r="L18" i="210"/>
  <c r="K18" i="210"/>
  <c r="H16" i="210"/>
  <c r="G16" i="210"/>
  <c r="J16" i="210"/>
  <c r="D18" i="210"/>
  <c r="I15" i="210"/>
  <c r="M13" i="210"/>
  <c r="I12" i="210"/>
  <c r="E13" i="210"/>
  <c r="L13" i="210"/>
  <c r="K13" i="210"/>
  <c r="H11" i="210"/>
  <c r="G11" i="210"/>
  <c r="J11" i="210"/>
  <c r="D13" i="210"/>
  <c r="I10" i="210"/>
  <c r="H42" i="249"/>
  <c r="G42" i="249"/>
  <c r="I42" i="249"/>
  <c r="I33" i="249"/>
  <c r="H33" i="249"/>
  <c r="G33" i="249"/>
  <c r="H28" i="249"/>
  <c r="G28" i="249"/>
  <c r="I28" i="249"/>
  <c r="I23" i="249"/>
  <c r="G23" i="249"/>
  <c r="H23" i="249"/>
  <c r="H18" i="249"/>
  <c r="G18" i="249"/>
  <c r="I18" i="249"/>
  <c r="I13" i="249"/>
  <c r="G13" i="249"/>
  <c r="H13" i="249"/>
  <c r="J42" i="248"/>
  <c r="I42" i="248"/>
  <c r="H42" i="248"/>
  <c r="G42" i="248"/>
  <c r="H11" i="248"/>
  <c r="H16" i="248"/>
  <c r="H21" i="248"/>
  <c r="H26" i="248"/>
  <c r="H31" i="248"/>
  <c r="I39" i="248"/>
  <c r="G40" i="248"/>
  <c r="I41" i="248"/>
  <c r="I11" i="248"/>
  <c r="I16" i="248"/>
  <c r="I21" i="248"/>
  <c r="I26" i="248"/>
  <c r="I31" i="248"/>
  <c r="J39" i="248"/>
  <c r="H40" i="248"/>
  <c r="J41" i="248"/>
  <c r="J11" i="248"/>
  <c r="F13" i="248"/>
  <c r="J16" i="248"/>
  <c r="F18" i="248"/>
  <c r="J21" i="248"/>
  <c r="F23" i="248"/>
  <c r="J26" i="248"/>
  <c r="F28" i="248"/>
  <c r="J31" i="248"/>
  <c r="F33" i="248"/>
  <c r="G41" i="248"/>
  <c r="H41" i="248"/>
  <c r="J13" i="247"/>
  <c r="I13" i="247"/>
  <c r="J33" i="247"/>
  <c r="I33" i="247"/>
  <c r="J18" i="247"/>
  <c r="I18" i="247"/>
  <c r="J23" i="247"/>
  <c r="I23" i="247"/>
  <c r="J28" i="247"/>
  <c r="I28" i="247"/>
  <c r="J42" i="247"/>
  <c r="I42" i="247"/>
  <c r="H42" i="247"/>
  <c r="G42" i="247"/>
  <c r="H11" i="247"/>
  <c r="H16" i="247"/>
  <c r="H21" i="247"/>
  <c r="H26" i="247"/>
  <c r="H31" i="247"/>
  <c r="I39" i="247"/>
  <c r="G40" i="247"/>
  <c r="I41" i="247"/>
  <c r="G10" i="247"/>
  <c r="I11" i="247"/>
  <c r="G12" i="247"/>
  <c r="E13" i="247"/>
  <c r="H13" i="247"/>
  <c r="G15" i="247"/>
  <c r="I16" i="247"/>
  <c r="G17" i="247"/>
  <c r="E18" i="247"/>
  <c r="H18" i="247"/>
  <c r="G20" i="247"/>
  <c r="I21" i="247"/>
  <c r="G22" i="247"/>
  <c r="E23" i="247"/>
  <c r="H23" i="247"/>
  <c r="G25" i="247"/>
  <c r="I26" i="247"/>
  <c r="G27" i="247"/>
  <c r="E28" i="247"/>
  <c r="H28" i="247"/>
  <c r="G30" i="247"/>
  <c r="I31" i="247"/>
  <c r="G32" i="247"/>
  <c r="E33" i="247"/>
  <c r="H33" i="247"/>
  <c r="H40" i="247"/>
  <c r="J11" i="247"/>
  <c r="J16" i="247"/>
  <c r="J21" i="247"/>
  <c r="J26" i="247"/>
  <c r="J31" i="247"/>
  <c r="I40" i="247"/>
  <c r="J40" i="247"/>
  <c r="J13" i="245"/>
  <c r="I13" i="245"/>
  <c r="J33" i="245"/>
  <c r="I33" i="245"/>
  <c r="J18" i="245"/>
  <c r="I18" i="245"/>
  <c r="J23" i="245"/>
  <c r="I23" i="245"/>
  <c r="J28" i="245"/>
  <c r="I28" i="245"/>
  <c r="J42" i="245"/>
  <c r="I42" i="245"/>
  <c r="H42" i="245"/>
  <c r="G42" i="245"/>
  <c r="H11" i="245"/>
  <c r="H16" i="245"/>
  <c r="H21" i="245"/>
  <c r="H26" i="245"/>
  <c r="H31" i="245"/>
  <c r="I39" i="245"/>
  <c r="G40" i="245"/>
  <c r="I41" i="245"/>
  <c r="G10" i="245"/>
  <c r="I11" i="245"/>
  <c r="G12" i="245"/>
  <c r="E13" i="245"/>
  <c r="H13" i="245"/>
  <c r="G15" i="245"/>
  <c r="I16" i="245"/>
  <c r="G17" i="245"/>
  <c r="E18" i="245"/>
  <c r="H18" i="245"/>
  <c r="G20" i="245"/>
  <c r="I21" i="245"/>
  <c r="G22" i="245"/>
  <c r="E23" i="245"/>
  <c r="H23" i="245"/>
  <c r="G25" i="245"/>
  <c r="I26" i="245"/>
  <c r="G27" i="245"/>
  <c r="E28" i="245"/>
  <c r="H28" i="245"/>
  <c r="G30" i="245"/>
  <c r="I31" i="245"/>
  <c r="G32" i="245"/>
  <c r="E33" i="245"/>
  <c r="H33" i="245"/>
  <c r="H40" i="245"/>
  <c r="J11" i="245"/>
  <c r="J16" i="245"/>
  <c r="J21" i="245"/>
  <c r="J26" i="245"/>
  <c r="J31" i="245"/>
  <c r="I40" i="245"/>
  <c r="J40" i="245"/>
  <c r="J42" i="244"/>
  <c r="I42" i="244"/>
  <c r="H42" i="244"/>
  <c r="G42" i="244"/>
  <c r="H11" i="244"/>
  <c r="H16" i="244"/>
  <c r="H21" i="244"/>
  <c r="H26" i="244"/>
  <c r="H31" i="244"/>
  <c r="I39" i="244"/>
  <c r="G40" i="244"/>
  <c r="I41" i="244"/>
  <c r="I11" i="244"/>
  <c r="G12" i="244"/>
  <c r="I16" i="244"/>
  <c r="G17" i="244"/>
  <c r="I21" i="244"/>
  <c r="G22" i="244"/>
  <c r="I26" i="244"/>
  <c r="G27" i="244"/>
  <c r="I31" i="244"/>
  <c r="G32" i="244"/>
  <c r="J39" i="244"/>
  <c r="H40" i="244"/>
  <c r="J41" i="244"/>
  <c r="J11" i="244"/>
  <c r="F13" i="244"/>
  <c r="J16" i="244"/>
  <c r="F18" i="244"/>
  <c r="J21" i="244"/>
  <c r="F23" i="244"/>
  <c r="J26" i="244"/>
  <c r="F28" i="244"/>
  <c r="J31" i="244"/>
  <c r="F33" i="244"/>
  <c r="H41" i="244"/>
  <c r="J42" i="243"/>
  <c r="I42" i="243"/>
  <c r="G42" i="243"/>
  <c r="J10" i="243"/>
  <c r="J12" i="243"/>
  <c r="J15" i="243"/>
  <c r="J17" i="243"/>
  <c r="J20" i="243"/>
  <c r="J22" i="243"/>
  <c r="J25" i="243"/>
  <c r="J27" i="243"/>
  <c r="J30" i="243"/>
  <c r="J32" i="243"/>
  <c r="G10" i="243"/>
  <c r="I11" i="243"/>
  <c r="G12" i="243"/>
  <c r="G15" i="243"/>
  <c r="I16" i="243"/>
  <c r="G17" i="243"/>
  <c r="G20" i="243"/>
  <c r="I21" i="243"/>
  <c r="G22" i="243"/>
  <c r="G25" i="243"/>
  <c r="I26" i="243"/>
  <c r="G27" i="243"/>
  <c r="G30" i="243"/>
  <c r="I31" i="243"/>
  <c r="G32" i="243"/>
  <c r="H40" i="243"/>
  <c r="H10" i="243"/>
  <c r="H12" i="243"/>
  <c r="F13" i="243"/>
  <c r="H15" i="243"/>
  <c r="H17" i="243"/>
  <c r="F18" i="243"/>
  <c r="H20" i="243"/>
  <c r="H22" i="243"/>
  <c r="F23" i="243"/>
  <c r="H25" i="243"/>
  <c r="H27" i="243"/>
  <c r="F28" i="243"/>
  <c r="H30" i="243"/>
  <c r="H32" i="243"/>
  <c r="F33" i="243"/>
  <c r="G39" i="243"/>
  <c r="I40" i="243"/>
  <c r="G41" i="243"/>
  <c r="E42" i="243"/>
  <c r="H42" i="243"/>
  <c r="J40" i="243"/>
  <c r="J13" i="242"/>
  <c r="I13" i="242"/>
  <c r="J33" i="242"/>
  <c r="I33" i="242"/>
  <c r="J18" i="242"/>
  <c r="I18" i="242"/>
  <c r="J23" i="242"/>
  <c r="I23" i="242"/>
  <c r="J28" i="242"/>
  <c r="I28" i="242"/>
  <c r="J42" i="242"/>
  <c r="I42" i="242"/>
  <c r="H42" i="242"/>
  <c r="G42" i="242"/>
  <c r="H11" i="242"/>
  <c r="H16" i="242"/>
  <c r="H21" i="242"/>
  <c r="H26" i="242"/>
  <c r="H31" i="242"/>
  <c r="I39" i="242"/>
  <c r="G40" i="242"/>
  <c r="I41" i="242"/>
  <c r="G10" i="242"/>
  <c r="I11" i="242"/>
  <c r="G12" i="242"/>
  <c r="E13" i="242"/>
  <c r="H13" i="242"/>
  <c r="G15" i="242"/>
  <c r="I16" i="242"/>
  <c r="G17" i="242"/>
  <c r="E18" i="242"/>
  <c r="H18" i="242"/>
  <c r="G20" i="242"/>
  <c r="I21" i="242"/>
  <c r="G22" i="242"/>
  <c r="E23" i="242"/>
  <c r="H23" i="242"/>
  <c r="G25" i="242"/>
  <c r="I26" i="242"/>
  <c r="G27" i="242"/>
  <c r="E28" i="242"/>
  <c r="H28" i="242"/>
  <c r="G30" i="242"/>
  <c r="I31" i="242"/>
  <c r="G32" i="242"/>
  <c r="E33" i="242"/>
  <c r="H33" i="242"/>
  <c r="H40" i="242"/>
  <c r="J11" i="242"/>
  <c r="J16" i="242"/>
  <c r="J21" i="242"/>
  <c r="J26" i="242"/>
  <c r="J31" i="242"/>
  <c r="I40" i="242"/>
  <c r="J40" i="242"/>
  <c r="J13" i="240"/>
  <c r="I13" i="240"/>
  <c r="J33" i="240"/>
  <c r="I33" i="240"/>
  <c r="J18" i="240"/>
  <c r="I18" i="240"/>
  <c r="J23" i="240"/>
  <c r="I23" i="240"/>
  <c r="J28" i="240"/>
  <c r="I28" i="240"/>
  <c r="J42" i="240"/>
  <c r="I42" i="240"/>
  <c r="H42" i="240"/>
  <c r="G42" i="240"/>
  <c r="H11" i="240"/>
  <c r="H16" i="240"/>
  <c r="H21" i="240"/>
  <c r="H26" i="240"/>
  <c r="H31" i="240"/>
  <c r="I39" i="240"/>
  <c r="G40" i="240"/>
  <c r="I41" i="240"/>
  <c r="G10" i="240"/>
  <c r="I11" i="240"/>
  <c r="G12" i="240"/>
  <c r="E13" i="240"/>
  <c r="H13" i="240"/>
  <c r="G15" i="240"/>
  <c r="I16" i="240"/>
  <c r="G17" i="240"/>
  <c r="E18" i="240"/>
  <c r="H18" i="240"/>
  <c r="G20" i="240"/>
  <c r="I21" i="240"/>
  <c r="G22" i="240"/>
  <c r="E23" i="240"/>
  <c r="H23" i="240"/>
  <c r="G25" i="240"/>
  <c r="I26" i="240"/>
  <c r="G27" i="240"/>
  <c r="E28" i="240"/>
  <c r="H28" i="240"/>
  <c r="G30" i="240"/>
  <c r="I31" i="240"/>
  <c r="G32" i="240"/>
  <c r="E33" i="240"/>
  <c r="H33" i="240"/>
  <c r="H40" i="240"/>
  <c r="J11" i="240"/>
  <c r="J16" i="240"/>
  <c r="J21" i="240"/>
  <c r="J26" i="240"/>
  <c r="J31" i="240"/>
  <c r="I40" i="240"/>
  <c r="J40" i="240"/>
  <c r="J23" i="239"/>
  <c r="I23" i="239"/>
  <c r="J28" i="239"/>
  <c r="I28" i="239"/>
  <c r="J13" i="239"/>
  <c r="I13" i="239"/>
  <c r="J33" i="239"/>
  <c r="I33" i="239"/>
  <c r="J42" i="239"/>
  <c r="I42" i="239"/>
  <c r="H42" i="239"/>
  <c r="G42" i="239"/>
  <c r="J18" i="239"/>
  <c r="I18" i="239"/>
  <c r="J10" i="239"/>
  <c r="H11" i="239"/>
  <c r="J12" i="239"/>
  <c r="J15" i="239"/>
  <c r="H16" i="239"/>
  <c r="J17" i="239"/>
  <c r="J20" i="239"/>
  <c r="H21" i="239"/>
  <c r="J22" i="239"/>
  <c r="J25" i="239"/>
  <c r="H26" i="239"/>
  <c r="J27" i="239"/>
  <c r="J30" i="239"/>
  <c r="H31" i="239"/>
  <c r="J32" i="239"/>
  <c r="G40" i="239"/>
  <c r="I11" i="239"/>
  <c r="E13" i="239"/>
  <c r="G13" i="239"/>
  <c r="I16" i="239"/>
  <c r="E18" i="239"/>
  <c r="G18" i="239"/>
  <c r="I21" i="239"/>
  <c r="E23" i="239"/>
  <c r="G23" i="239"/>
  <c r="I26" i="239"/>
  <c r="E28" i="239"/>
  <c r="G28" i="239"/>
  <c r="I31" i="239"/>
  <c r="E33" i="239"/>
  <c r="G33" i="239"/>
  <c r="H40" i="239"/>
  <c r="J11" i="239"/>
  <c r="J16" i="239"/>
  <c r="J21" i="239"/>
  <c r="J26" i="239"/>
  <c r="J31" i="239"/>
  <c r="I40" i="239"/>
  <c r="J40" i="239"/>
  <c r="J42" i="238"/>
  <c r="I42" i="238"/>
  <c r="G42" i="238"/>
  <c r="J10" i="238"/>
  <c r="J12" i="238"/>
  <c r="J15" i="238"/>
  <c r="J17" i="238"/>
  <c r="J20" i="238"/>
  <c r="J22" i="238"/>
  <c r="J25" i="238"/>
  <c r="J27" i="238"/>
  <c r="J30" i="238"/>
  <c r="J32" i="238"/>
  <c r="G10" i="238"/>
  <c r="I11" i="238"/>
  <c r="G12" i="238"/>
  <c r="G15" i="238"/>
  <c r="I16" i="238"/>
  <c r="G17" i="238"/>
  <c r="G20" i="238"/>
  <c r="I21" i="238"/>
  <c r="G22" i="238"/>
  <c r="G25" i="238"/>
  <c r="I26" i="238"/>
  <c r="G27" i="238"/>
  <c r="G30" i="238"/>
  <c r="I31" i="238"/>
  <c r="G32" i="238"/>
  <c r="H40" i="238"/>
  <c r="H10" i="238"/>
  <c r="H12" i="238"/>
  <c r="F13" i="238"/>
  <c r="H15" i="238"/>
  <c r="H17" i="238"/>
  <c r="F18" i="238"/>
  <c r="H20" i="238"/>
  <c r="H22" i="238"/>
  <c r="F23" i="238"/>
  <c r="H25" i="238"/>
  <c r="H27" i="238"/>
  <c r="F28" i="238"/>
  <c r="H30" i="238"/>
  <c r="J31" i="238"/>
  <c r="H32" i="238"/>
  <c r="F33" i="238"/>
  <c r="G39" i="238"/>
  <c r="I40" i="238"/>
  <c r="G41" i="238"/>
  <c r="E42" i="238"/>
  <c r="H42" i="238"/>
  <c r="J40" i="238"/>
  <c r="J42" i="237"/>
  <c r="I42" i="237"/>
  <c r="G42" i="237"/>
  <c r="J10" i="237"/>
  <c r="J12" i="237"/>
  <c r="J15" i="237"/>
  <c r="J17" i="237"/>
  <c r="J20" i="237"/>
  <c r="J22" i="237"/>
  <c r="J25" i="237"/>
  <c r="J27" i="237"/>
  <c r="J30" i="237"/>
  <c r="J32" i="237"/>
  <c r="G10" i="237"/>
  <c r="I11" i="237"/>
  <c r="G12" i="237"/>
  <c r="G15" i="237"/>
  <c r="I16" i="237"/>
  <c r="G17" i="237"/>
  <c r="G20" i="237"/>
  <c r="I21" i="237"/>
  <c r="G22" i="237"/>
  <c r="G25" i="237"/>
  <c r="I26" i="237"/>
  <c r="G27" i="237"/>
  <c r="G30" i="237"/>
  <c r="I31" i="237"/>
  <c r="G32" i="237"/>
  <c r="H40" i="237"/>
  <c r="H10" i="237"/>
  <c r="H12" i="237"/>
  <c r="F13" i="237"/>
  <c r="H15" i="237"/>
  <c r="H17" i="237"/>
  <c r="F18" i="237"/>
  <c r="H20" i="237"/>
  <c r="H22" i="237"/>
  <c r="F23" i="237"/>
  <c r="H25" i="237"/>
  <c r="H27" i="237"/>
  <c r="F28" i="237"/>
  <c r="H30" i="237"/>
  <c r="J31" i="237"/>
  <c r="H32" i="237"/>
  <c r="F33" i="237"/>
  <c r="G39" i="237"/>
  <c r="I40" i="237"/>
  <c r="G41" i="237"/>
  <c r="E42" i="237"/>
  <c r="H42" i="237"/>
  <c r="J40" i="237"/>
  <c r="J13" i="236"/>
  <c r="I13" i="236"/>
  <c r="J33" i="236"/>
  <c r="I33" i="236"/>
  <c r="J18" i="236"/>
  <c r="I18" i="236"/>
  <c r="J23" i="236"/>
  <c r="I23" i="236"/>
  <c r="J28" i="236"/>
  <c r="I28" i="236"/>
  <c r="J42" i="236"/>
  <c r="I42" i="236"/>
  <c r="H42" i="236"/>
  <c r="G42" i="236"/>
  <c r="J10" i="236"/>
  <c r="H11" i="236"/>
  <c r="J12" i="236"/>
  <c r="H16" i="236"/>
  <c r="J20" i="236"/>
  <c r="H21" i="236"/>
  <c r="J22" i="236"/>
  <c r="J25" i="236"/>
  <c r="H26" i="236"/>
  <c r="H31" i="236"/>
  <c r="I39" i="236"/>
  <c r="G40" i="236"/>
  <c r="I41" i="236"/>
  <c r="I11" i="236"/>
  <c r="E13" i="236"/>
  <c r="G13" i="236"/>
  <c r="G15" i="236"/>
  <c r="I16" i="236"/>
  <c r="G17" i="236"/>
  <c r="E18" i="236"/>
  <c r="H18" i="236"/>
  <c r="I21" i="236"/>
  <c r="E23" i="236"/>
  <c r="G23" i="236"/>
  <c r="I26" i="236"/>
  <c r="G27" i="236"/>
  <c r="E28" i="236"/>
  <c r="G28" i="236"/>
  <c r="G30" i="236"/>
  <c r="I31" i="236"/>
  <c r="G32" i="236"/>
  <c r="E33" i="236"/>
  <c r="G33" i="236"/>
  <c r="H40" i="236"/>
  <c r="J11" i="236"/>
  <c r="J16" i="236"/>
  <c r="J21" i="236"/>
  <c r="J26" i="236"/>
  <c r="J31" i="236"/>
  <c r="I40" i="236"/>
  <c r="J40" i="236"/>
  <c r="I13" i="235"/>
  <c r="I33" i="235"/>
  <c r="I18" i="235"/>
  <c r="I23" i="235"/>
  <c r="I28" i="235"/>
  <c r="I42" i="235"/>
  <c r="H42" i="235"/>
  <c r="G42" i="235"/>
  <c r="H11" i="235"/>
  <c r="H16" i="235"/>
  <c r="H21" i="235"/>
  <c r="H26" i="235"/>
  <c r="H31" i="235"/>
  <c r="I39" i="235"/>
  <c r="G40" i="235"/>
  <c r="I41" i="235"/>
  <c r="G10" i="235"/>
  <c r="I11" i="235"/>
  <c r="G12" i="235"/>
  <c r="E13" i="235"/>
  <c r="G13" i="235"/>
  <c r="G15" i="235"/>
  <c r="I16" i="235"/>
  <c r="G17" i="235"/>
  <c r="E18" i="235"/>
  <c r="H18" i="235"/>
  <c r="G20" i="235"/>
  <c r="I21" i="235"/>
  <c r="G22" i="235"/>
  <c r="E23" i="235"/>
  <c r="H23" i="235"/>
  <c r="G25" i="235"/>
  <c r="I26" i="235"/>
  <c r="G27" i="235"/>
  <c r="E28" i="235"/>
  <c r="H28" i="235"/>
  <c r="G30" i="235"/>
  <c r="I31" i="235"/>
  <c r="G32" i="235"/>
  <c r="E33" i="235"/>
  <c r="H33" i="235"/>
  <c r="H40" i="235"/>
  <c r="J11" i="235"/>
  <c r="J16" i="235"/>
  <c r="J21" i="235"/>
  <c r="J26" i="235"/>
  <c r="J31" i="235"/>
  <c r="I40" i="235"/>
  <c r="J40" i="235"/>
  <c r="J13" i="234"/>
  <c r="I13" i="234"/>
  <c r="J33" i="234"/>
  <c r="I33" i="234"/>
  <c r="J18" i="234"/>
  <c r="I18" i="234"/>
  <c r="J23" i="234"/>
  <c r="I23" i="234"/>
  <c r="J28" i="234"/>
  <c r="I28" i="234"/>
  <c r="J42" i="234"/>
  <c r="I42" i="234"/>
  <c r="H42" i="234"/>
  <c r="G42" i="234"/>
  <c r="H11" i="234"/>
  <c r="H16" i="234"/>
  <c r="H21" i="234"/>
  <c r="H26" i="234"/>
  <c r="H31" i="234"/>
  <c r="I39" i="234"/>
  <c r="G40" i="234"/>
  <c r="I41" i="234"/>
  <c r="G10" i="234"/>
  <c r="I11" i="234"/>
  <c r="G12" i="234"/>
  <c r="E13" i="234"/>
  <c r="H13" i="234"/>
  <c r="G15" i="234"/>
  <c r="I16" i="234"/>
  <c r="G17" i="234"/>
  <c r="E18" i="234"/>
  <c r="H18" i="234"/>
  <c r="G20" i="234"/>
  <c r="I21" i="234"/>
  <c r="G22" i="234"/>
  <c r="E23" i="234"/>
  <c r="H23" i="234"/>
  <c r="G25" i="234"/>
  <c r="I26" i="234"/>
  <c r="G27" i="234"/>
  <c r="E28" i="234"/>
  <c r="H28" i="234"/>
  <c r="G30" i="234"/>
  <c r="I31" i="234"/>
  <c r="G32" i="234"/>
  <c r="E33" i="234"/>
  <c r="H33" i="234"/>
  <c r="H40" i="234"/>
  <c r="J11" i="234"/>
  <c r="J16" i="234"/>
  <c r="J21" i="234"/>
  <c r="J26" i="234"/>
  <c r="J31" i="234"/>
  <c r="I40" i="234"/>
  <c r="J40" i="234"/>
  <c r="J13" i="233"/>
  <c r="I13" i="233"/>
  <c r="J33" i="233"/>
  <c r="I33" i="233"/>
  <c r="J18" i="233"/>
  <c r="I18" i="233"/>
  <c r="J23" i="233"/>
  <c r="I23" i="233"/>
  <c r="J28" i="233"/>
  <c r="I28" i="233"/>
  <c r="J42" i="233"/>
  <c r="I42" i="233"/>
  <c r="H42" i="233"/>
  <c r="G42" i="233"/>
  <c r="H11" i="233"/>
  <c r="H16" i="233"/>
  <c r="H21" i="233"/>
  <c r="H26" i="233"/>
  <c r="H31" i="233"/>
  <c r="I39" i="233"/>
  <c r="G40" i="233"/>
  <c r="I41" i="233"/>
  <c r="G10" i="233"/>
  <c r="I11" i="233"/>
  <c r="G12" i="233"/>
  <c r="E13" i="233"/>
  <c r="G13" i="233"/>
  <c r="G15" i="233"/>
  <c r="I16" i="233"/>
  <c r="G17" i="233"/>
  <c r="E18" i="233"/>
  <c r="G18" i="233"/>
  <c r="G20" i="233"/>
  <c r="I21" i="233"/>
  <c r="G22" i="233"/>
  <c r="E23" i="233"/>
  <c r="G23" i="233"/>
  <c r="G25" i="233"/>
  <c r="I26" i="233"/>
  <c r="G27" i="233"/>
  <c r="E28" i="233"/>
  <c r="G28" i="233"/>
  <c r="G30" i="233"/>
  <c r="I31" i="233"/>
  <c r="G32" i="233"/>
  <c r="E33" i="233"/>
  <c r="G33" i="233"/>
  <c r="H40" i="233"/>
  <c r="J11" i="233"/>
  <c r="J16" i="233"/>
  <c r="J21" i="233"/>
  <c r="J26" i="233"/>
  <c r="J31" i="233"/>
  <c r="I40" i="233"/>
  <c r="J40" i="233"/>
  <c r="J13" i="232"/>
  <c r="I13" i="232"/>
  <c r="J33" i="232"/>
  <c r="I33" i="232"/>
  <c r="J18" i="232"/>
  <c r="I18" i="232"/>
  <c r="J23" i="232"/>
  <c r="I23" i="232"/>
  <c r="J28" i="232"/>
  <c r="I28" i="232"/>
  <c r="J42" i="232"/>
  <c r="I42" i="232"/>
  <c r="H42" i="232"/>
  <c r="G42" i="232"/>
  <c r="H11" i="232"/>
  <c r="H16" i="232"/>
  <c r="H21" i="232"/>
  <c r="H26" i="232"/>
  <c r="H31" i="232"/>
  <c r="I39" i="232"/>
  <c r="G40" i="232"/>
  <c r="I41" i="232"/>
  <c r="G10" i="232"/>
  <c r="I11" i="232"/>
  <c r="G12" i="232"/>
  <c r="E13" i="232"/>
  <c r="H13" i="232"/>
  <c r="G15" i="232"/>
  <c r="I16" i="232"/>
  <c r="G17" i="232"/>
  <c r="E18" i="232"/>
  <c r="H18" i="232"/>
  <c r="G20" i="232"/>
  <c r="I21" i="232"/>
  <c r="G22" i="232"/>
  <c r="E23" i="232"/>
  <c r="H23" i="232"/>
  <c r="G25" i="232"/>
  <c r="I26" i="232"/>
  <c r="G27" i="232"/>
  <c r="E28" i="232"/>
  <c r="H28" i="232"/>
  <c r="G30" i="232"/>
  <c r="I31" i="232"/>
  <c r="G32" i="232"/>
  <c r="E33" i="232"/>
  <c r="H33" i="232"/>
  <c r="H40" i="232"/>
  <c r="J11" i="232"/>
  <c r="J16" i="232"/>
  <c r="J21" i="232"/>
  <c r="J26" i="232"/>
  <c r="J31" i="232"/>
  <c r="I40" i="232"/>
  <c r="J40" i="232"/>
  <c r="J18" i="231"/>
  <c r="I18" i="231"/>
  <c r="J13" i="231"/>
  <c r="I13" i="231"/>
  <c r="J33" i="231"/>
  <c r="I33" i="231"/>
  <c r="J28" i="231"/>
  <c r="I28" i="231"/>
  <c r="J23" i="231"/>
  <c r="I23" i="231"/>
  <c r="J42" i="231"/>
  <c r="I42" i="231"/>
  <c r="H42" i="231"/>
  <c r="G42" i="231"/>
  <c r="J10" i="231"/>
  <c r="H11" i="231"/>
  <c r="J12" i="231"/>
  <c r="J15" i="231"/>
  <c r="H16" i="231"/>
  <c r="J17" i="231"/>
  <c r="J20" i="231"/>
  <c r="H21" i="231"/>
  <c r="J22" i="231"/>
  <c r="H26" i="231"/>
  <c r="J27" i="231"/>
  <c r="H31" i="231"/>
  <c r="J32" i="231"/>
  <c r="I39" i="231"/>
  <c r="G40" i="231"/>
  <c r="I41" i="231"/>
  <c r="E13" i="231"/>
  <c r="G13" i="231"/>
  <c r="E18" i="231"/>
  <c r="G18" i="231"/>
  <c r="E23" i="231"/>
  <c r="G23" i="231"/>
  <c r="E28" i="231"/>
  <c r="H28" i="231"/>
  <c r="E33" i="231"/>
  <c r="G33" i="231"/>
  <c r="J39" i="231"/>
  <c r="J41" i="231"/>
  <c r="H12" i="231"/>
  <c r="H22" i="231"/>
  <c r="G39" i="231"/>
  <c r="I40" i="231"/>
  <c r="G41" i="231"/>
  <c r="H41" i="231"/>
  <c r="J13" i="230"/>
  <c r="I13" i="230"/>
  <c r="J33" i="230"/>
  <c r="I33" i="230"/>
  <c r="J18" i="230"/>
  <c r="I18" i="230"/>
  <c r="J23" i="230"/>
  <c r="I23" i="230"/>
  <c r="J28" i="230"/>
  <c r="I28" i="230"/>
  <c r="J42" i="230"/>
  <c r="I42" i="230"/>
  <c r="H42" i="230"/>
  <c r="G42" i="230"/>
  <c r="H11" i="230"/>
  <c r="H16" i="230"/>
  <c r="H21" i="230"/>
  <c r="H26" i="230"/>
  <c r="H31" i="230"/>
  <c r="I39" i="230"/>
  <c r="G40" i="230"/>
  <c r="I41" i="230"/>
  <c r="G10" i="230"/>
  <c r="I11" i="230"/>
  <c r="G12" i="230"/>
  <c r="E13" i="230"/>
  <c r="H13" i="230"/>
  <c r="G15" i="230"/>
  <c r="I16" i="230"/>
  <c r="G17" i="230"/>
  <c r="E18" i="230"/>
  <c r="H18" i="230"/>
  <c r="G20" i="230"/>
  <c r="I21" i="230"/>
  <c r="G22" i="230"/>
  <c r="E23" i="230"/>
  <c r="H23" i="230"/>
  <c r="G25" i="230"/>
  <c r="I26" i="230"/>
  <c r="G27" i="230"/>
  <c r="E28" i="230"/>
  <c r="H28" i="230"/>
  <c r="G30" i="230"/>
  <c r="I31" i="230"/>
  <c r="G32" i="230"/>
  <c r="E33" i="230"/>
  <c r="H33" i="230"/>
  <c r="H40" i="230"/>
  <c r="J11" i="230"/>
  <c r="J16" i="230"/>
  <c r="J21" i="230"/>
  <c r="J26" i="230"/>
  <c r="J31" i="230"/>
  <c r="I40" i="230"/>
  <c r="J40" i="230"/>
  <c r="J13" i="229"/>
  <c r="I13" i="229"/>
  <c r="J33" i="229"/>
  <c r="I33" i="229"/>
  <c r="J18" i="229"/>
  <c r="I18" i="229"/>
  <c r="J23" i="229"/>
  <c r="I23" i="229"/>
  <c r="J28" i="229"/>
  <c r="I28" i="229"/>
  <c r="J42" i="229"/>
  <c r="I42" i="229"/>
  <c r="H42" i="229"/>
  <c r="G42" i="229"/>
  <c r="H11" i="229"/>
  <c r="H16" i="229"/>
  <c r="H21" i="229"/>
  <c r="H26" i="229"/>
  <c r="H31" i="229"/>
  <c r="I39" i="229"/>
  <c r="G40" i="229"/>
  <c r="I41" i="229"/>
  <c r="G10" i="229"/>
  <c r="I11" i="229"/>
  <c r="G12" i="229"/>
  <c r="E13" i="229"/>
  <c r="H13" i="229"/>
  <c r="G15" i="229"/>
  <c r="I16" i="229"/>
  <c r="G17" i="229"/>
  <c r="E18" i="229"/>
  <c r="H18" i="229"/>
  <c r="G20" i="229"/>
  <c r="I21" i="229"/>
  <c r="G22" i="229"/>
  <c r="E23" i="229"/>
  <c r="H23" i="229"/>
  <c r="G25" i="229"/>
  <c r="I26" i="229"/>
  <c r="G27" i="229"/>
  <c r="E28" i="229"/>
  <c r="H28" i="229"/>
  <c r="G30" i="229"/>
  <c r="I31" i="229"/>
  <c r="G32" i="229"/>
  <c r="E33" i="229"/>
  <c r="H33" i="229"/>
  <c r="H40" i="229"/>
  <c r="J11" i="229"/>
  <c r="J16" i="229"/>
  <c r="J21" i="229"/>
  <c r="J26" i="229"/>
  <c r="J31" i="229"/>
  <c r="I40" i="229"/>
  <c r="J40" i="229"/>
  <c r="J13" i="228"/>
  <c r="I13" i="228"/>
  <c r="J33" i="228"/>
  <c r="I33" i="228"/>
  <c r="J18" i="228"/>
  <c r="I18" i="228"/>
  <c r="J23" i="228"/>
  <c r="I23" i="228"/>
  <c r="J28" i="228"/>
  <c r="I28" i="228"/>
  <c r="J42" i="228"/>
  <c r="I42" i="228"/>
  <c r="H42" i="228"/>
  <c r="G42" i="228"/>
  <c r="H11" i="228"/>
  <c r="H16" i="228"/>
  <c r="H21" i="228"/>
  <c r="H26" i="228"/>
  <c r="H31" i="228"/>
  <c r="I39" i="228"/>
  <c r="G40" i="228"/>
  <c r="I41" i="228"/>
  <c r="G10" i="228"/>
  <c r="I11" i="228"/>
  <c r="G12" i="228"/>
  <c r="E13" i="228"/>
  <c r="H13" i="228"/>
  <c r="G15" i="228"/>
  <c r="I16" i="228"/>
  <c r="G17" i="228"/>
  <c r="E18" i="228"/>
  <c r="H18" i="228"/>
  <c r="G20" i="228"/>
  <c r="I21" i="228"/>
  <c r="G22" i="228"/>
  <c r="E23" i="228"/>
  <c r="H23" i="228"/>
  <c r="G25" i="228"/>
  <c r="I26" i="228"/>
  <c r="G27" i="228"/>
  <c r="E28" i="228"/>
  <c r="H28" i="228"/>
  <c r="G30" i="228"/>
  <c r="I31" i="228"/>
  <c r="G32" i="228"/>
  <c r="E33" i="228"/>
  <c r="H33" i="228"/>
  <c r="H40" i="228"/>
  <c r="J11" i="228"/>
  <c r="J16" i="228"/>
  <c r="J21" i="228"/>
  <c r="J26" i="228"/>
  <c r="J31" i="228"/>
  <c r="I40" i="228"/>
  <c r="J40" i="228"/>
  <c r="J13" i="227"/>
  <c r="I13" i="227"/>
  <c r="J33" i="227"/>
  <c r="I33" i="227"/>
  <c r="J18" i="227"/>
  <c r="I18" i="227"/>
  <c r="J23" i="227"/>
  <c r="I23" i="227"/>
  <c r="J28" i="227"/>
  <c r="I28" i="227"/>
  <c r="J42" i="227"/>
  <c r="I42" i="227"/>
  <c r="H42" i="227"/>
  <c r="G42" i="227"/>
  <c r="H11" i="227"/>
  <c r="H16" i="227"/>
  <c r="H21" i="227"/>
  <c r="H26" i="227"/>
  <c r="H31" i="227"/>
  <c r="I39" i="227"/>
  <c r="G40" i="227"/>
  <c r="I41" i="227"/>
  <c r="G10" i="227"/>
  <c r="I11" i="227"/>
  <c r="G12" i="227"/>
  <c r="E13" i="227"/>
  <c r="H13" i="227"/>
  <c r="G15" i="227"/>
  <c r="I16" i="227"/>
  <c r="G17" i="227"/>
  <c r="E18" i="227"/>
  <c r="H18" i="227"/>
  <c r="G20" i="227"/>
  <c r="I21" i="227"/>
  <c r="G22" i="227"/>
  <c r="E23" i="227"/>
  <c r="H23" i="227"/>
  <c r="G25" i="227"/>
  <c r="I26" i="227"/>
  <c r="G27" i="227"/>
  <c r="E28" i="227"/>
  <c r="H28" i="227"/>
  <c r="G30" i="227"/>
  <c r="I31" i="227"/>
  <c r="G32" i="227"/>
  <c r="E33" i="227"/>
  <c r="H33" i="227"/>
  <c r="H40" i="227"/>
  <c r="J11" i="227"/>
  <c r="J16" i="227"/>
  <c r="J21" i="227"/>
  <c r="J26" i="227"/>
  <c r="J31" i="227"/>
  <c r="I40" i="227"/>
  <c r="J40" i="227"/>
  <c r="J13" i="226"/>
  <c r="I13" i="226"/>
  <c r="J33" i="226"/>
  <c r="I33" i="226"/>
  <c r="J18" i="226"/>
  <c r="I18" i="226"/>
  <c r="J23" i="226"/>
  <c r="I23" i="226"/>
  <c r="J28" i="226"/>
  <c r="I28" i="226"/>
  <c r="J42" i="226"/>
  <c r="I42" i="226"/>
  <c r="H42" i="226"/>
  <c r="G42" i="226"/>
  <c r="H11" i="226"/>
  <c r="H16" i="226"/>
  <c r="H21" i="226"/>
  <c r="H26" i="226"/>
  <c r="H31" i="226"/>
  <c r="I39" i="226"/>
  <c r="G40" i="226"/>
  <c r="I41" i="226"/>
  <c r="G10" i="226"/>
  <c r="I11" i="226"/>
  <c r="G12" i="226"/>
  <c r="E13" i="226"/>
  <c r="H13" i="226"/>
  <c r="G15" i="226"/>
  <c r="I16" i="226"/>
  <c r="G17" i="226"/>
  <c r="E18" i="226"/>
  <c r="H18" i="226"/>
  <c r="G20" i="226"/>
  <c r="I21" i="226"/>
  <c r="G22" i="226"/>
  <c r="E23" i="226"/>
  <c r="H23" i="226"/>
  <c r="G25" i="226"/>
  <c r="I26" i="226"/>
  <c r="G27" i="226"/>
  <c r="E28" i="226"/>
  <c r="H28" i="226"/>
  <c r="G30" i="226"/>
  <c r="I31" i="226"/>
  <c r="G32" i="226"/>
  <c r="E33" i="226"/>
  <c r="H33" i="226"/>
  <c r="H40" i="226"/>
  <c r="J11" i="226"/>
  <c r="J16" i="226"/>
  <c r="J21" i="226"/>
  <c r="J26" i="226"/>
  <c r="J31" i="226"/>
  <c r="I40" i="226"/>
  <c r="J40" i="226"/>
  <c r="J42" i="225"/>
  <c r="I42" i="225"/>
  <c r="H42" i="225"/>
  <c r="G42" i="225"/>
  <c r="J10" i="225"/>
  <c r="J12" i="225"/>
  <c r="J15" i="225"/>
  <c r="J17" i="225"/>
  <c r="J20" i="225"/>
  <c r="J22" i="225"/>
  <c r="J25" i="225"/>
  <c r="J27" i="225"/>
  <c r="J30" i="225"/>
  <c r="J32" i="225"/>
  <c r="G10" i="225"/>
  <c r="G12" i="225"/>
  <c r="E13" i="225"/>
  <c r="G15" i="225"/>
  <c r="G17" i="225"/>
  <c r="E18" i="225"/>
  <c r="G20" i="225"/>
  <c r="G22" i="225"/>
  <c r="E23" i="225"/>
  <c r="G25" i="225"/>
  <c r="G27" i="225"/>
  <c r="E28" i="225"/>
  <c r="G30" i="225"/>
  <c r="G32" i="225"/>
  <c r="E33" i="225"/>
  <c r="J39" i="225"/>
  <c r="J41" i="225"/>
  <c r="H10" i="225"/>
  <c r="H12" i="225"/>
  <c r="F13" i="225"/>
  <c r="H15" i="225"/>
  <c r="H17" i="225"/>
  <c r="F18" i="225"/>
  <c r="H20" i="225"/>
  <c r="H22" i="225"/>
  <c r="F23" i="225"/>
  <c r="H25" i="225"/>
  <c r="H27" i="225"/>
  <c r="F28" i="225"/>
  <c r="H30" i="225"/>
  <c r="H32" i="225"/>
  <c r="F33" i="225"/>
  <c r="G39" i="225"/>
  <c r="I40" i="225"/>
  <c r="G41" i="225"/>
  <c r="H41" i="225"/>
  <c r="J42" i="224"/>
  <c r="I42" i="224"/>
  <c r="H42" i="224"/>
  <c r="G42" i="224"/>
  <c r="J13" i="224"/>
  <c r="I13" i="224"/>
  <c r="J33" i="224"/>
  <c r="I33" i="224"/>
  <c r="J18" i="224"/>
  <c r="I18" i="224"/>
  <c r="J23" i="224"/>
  <c r="I23" i="224"/>
  <c r="J28" i="224"/>
  <c r="I28" i="224"/>
  <c r="H11" i="224"/>
  <c r="H16" i="224"/>
  <c r="H21" i="224"/>
  <c r="H26" i="224"/>
  <c r="H31" i="224"/>
  <c r="I39" i="224"/>
  <c r="G40" i="224"/>
  <c r="I41" i="224"/>
  <c r="G10" i="224"/>
  <c r="I11" i="224"/>
  <c r="G12" i="224"/>
  <c r="E13" i="224"/>
  <c r="H13" i="224"/>
  <c r="G15" i="224"/>
  <c r="I16" i="224"/>
  <c r="G17" i="224"/>
  <c r="E18" i="224"/>
  <c r="H18" i="224"/>
  <c r="G20" i="224"/>
  <c r="I21" i="224"/>
  <c r="G22" i="224"/>
  <c r="E23" i="224"/>
  <c r="H23" i="224"/>
  <c r="G25" i="224"/>
  <c r="I26" i="224"/>
  <c r="G27" i="224"/>
  <c r="E28" i="224"/>
  <c r="H28" i="224"/>
  <c r="G30" i="224"/>
  <c r="I31" i="224"/>
  <c r="G32" i="224"/>
  <c r="E33" i="224"/>
  <c r="H33" i="224"/>
  <c r="H40" i="224"/>
  <c r="J11" i="224"/>
  <c r="J16" i="224"/>
  <c r="J21" i="224"/>
  <c r="J26" i="224"/>
  <c r="J31" i="224"/>
  <c r="I40" i="224"/>
  <c r="J40" i="224"/>
  <c r="I13" i="223"/>
  <c r="I33" i="223"/>
  <c r="I18" i="223"/>
  <c r="I23" i="223"/>
  <c r="I28" i="223"/>
  <c r="I42" i="223"/>
  <c r="H42" i="223"/>
  <c r="G42" i="223"/>
  <c r="H11" i="223"/>
  <c r="H16" i="223"/>
  <c r="H21" i="223"/>
  <c r="H26" i="223"/>
  <c r="H31" i="223"/>
  <c r="I39" i="223"/>
  <c r="G40" i="223"/>
  <c r="I41" i="223"/>
  <c r="G10" i="223"/>
  <c r="I11" i="223"/>
  <c r="G12" i="223"/>
  <c r="E13" i="223"/>
  <c r="H13" i="223"/>
  <c r="G15" i="223"/>
  <c r="I16" i="223"/>
  <c r="G17" i="223"/>
  <c r="E18" i="223"/>
  <c r="H18" i="223"/>
  <c r="G20" i="223"/>
  <c r="I21" i="223"/>
  <c r="G22" i="223"/>
  <c r="E23" i="223"/>
  <c r="H23" i="223"/>
  <c r="G25" i="223"/>
  <c r="I26" i="223"/>
  <c r="G27" i="223"/>
  <c r="E28" i="223"/>
  <c r="H28" i="223"/>
  <c r="G30" i="223"/>
  <c r="I31" i="223"/>
  <c r="G32" i="223"/>
  <c r="E33" i="223"/>
  <c r="H33" i="223"/>
  <c r="H40" i="223"/>
  <c r="J11" i="223"/>
  <c r="J16" i="223"/>
  <c r="J21" i="223"/>
  <c r="J26" i="223"/>
  <c r="J31" i="223"/>
  <c r="I40" i="223"/>
  <c r="J40" i="223"/>
  <c r="J42" i="222"/>
  <c r="I42" i="222"/>
  <c r="H42" i="222"/>
  <c r="G42" i="222"/>
  <c r="J13" i="222"/>
  <c r="I13" i="222"/>
  <c r="J33" i="222"/>
  <c r="I33" i="222"/>
  <c r="J18" i="222"/>
  <c r="I18" i="222"/>
  <c r="J23" i="222"/>
  <c r="I23" i="222"/>
  <c r="J28" i="222"/>
  <c r="I28" i="222"/>
  <c r="H11" i="222"/>
  <c r="H16" i="222"/>
  <c r="H21" i="222"/>
  <c r="H26" i="222"/>
  <c r="H31" i="222"/>
  <c r="I39" i="222"/>
  <c r="G40" i="222"/>
  <c r="I41" i="222"/>
  <c r="G10" i="222"/>
  <c r="I11" i="222"/>
  <c r="G12" i="222"/>
  <c r="E13" i="222"/>
  <c r="H13" i="222"/>
  <c r="G15" i="222"/>
  <c r="I16" i="222"/>
  <c r="G17" i="222"/>
  <c r="E18" i="222"/>
  <c r="H18" i="222"/>
  <c r="G20" i="222"/>
  <c r="I21" i="222"/>
  <c r="G22" i="222"/>
  <c r="E23" i="222"/>
  <c r="H23" i="222"/>
  <c r="G25" i="222"/>
  <c r="I26" i="222"/>
  <c r="G27" i="222"/>
  <c r="E28" i="222"/>
  <c r="H28" i="222"/>
  <c r="G30" i="222"/>
  <c r="I31" i="222"/>
  <c r="G32" i="222"/>
  <c r="E33" i="222"/>
  <c r="H33" i="222"/>
  <c r="H40" i="222"/>
  <c r="J11" i="222"/>
  <c r="J16" i="222"/>
  <c r="J21" i="222"/>
  <c r="J26" i="222"/>
  <c r="J31" i="222"/>
  <c r="I40" i="222"/>
  <c r="J40" i="222"/>
  <c r="J28" i="221"/>
  <c r="I28" i="221"/>
  <c r="J42" i="221"/>
  <c r="I42" i="221"/>
  <c r="H42" i="221"/>
  <c r="G42" i="221"/>
  <c r="J13" i="221"/>
  <c r="I13" i="221"/>
  <c r="J33" i="221"/>
  <c r="I33" i="221"/>
  <c r="J18" i="221"/>
  <c r="I18" i="221"/>
  <c r="J23" i="221"/>
  <c r="I23" i="221"/>
  <c r="H11" i="221"/>
  <c r="H16" i="221"/>
  <c r="H21" i="221"/>
  <c r="H26" i="221"/>
  <c r="H31" i="221"/>
  <c r="I39" i="221"/>
  <c r="G40" i="221"/>
  <c r="I41" i="221"/>
  <c r="G10" i="221"/>
  <c r="I11" i="221"/>
  <c r="G12" i="221"/>
  <c r="E13" i="221"/>
  <c r="H13" i="221"/>
  <c r="G15" i="221"/>
  <c r="I16" i="221"/>
  <c r="G17" i="221"/>
  <c r="E18" i="221"/>
  <c r="H18" i="221"/>
  <c r="G20" i="221"/>
  <c r="I21" i="221"/>
  <c r="G22" i="221"/>
  <c r="E23" i="221"/>
  <c r="H23" i="221"/>
  <c r="G25" i="221"/>
  <c r="I26" i="221"/>
  <c r="G27" i="221"/>
  <c r="E28" i="221"/>
  <c r="H28" i="221"/>
  <c r="G30" i="221"/>
  <c r="I31" i="221"/>
  <c r="G32" i="221"/>
  <c r="E33" i="221"/>
  <c r="H33" i="221"/>
  <c r="H40" i="221"/>
  <c r="J11" i="221"/>
  <c r="J16" i="221"/>
  <c r="J21" i="221"/>
  <c r="J26" i="221"/>
  <c r="J31" i="221"/>
  <c r="I40" i="221"/>
  <c r="J40" i="221"/>
  <c r="J42" i="220"/>
  <c r="I42" i="220"/>
  <c r="H42" i="220"/>
  <c r="G42" i="220"/>
  <c r="H11" i="220"/>
  <c r="H16" i="220"/>
  <c r="H21" i="220"/>
  <c r="H26" i="220"/>
  <c r="H31" i="220"/>
  <c r="I39" i="220"/>
  <c r="G40" i="220"/>
  <c r="I41" i="220"/>
  <c r="G10" i="220"/>
  <c r="I11" i="220"/>
  <c r="G12" i="220"/>
  <c r="I16" i="220"/>
  <c r="G17" i="220"/>
  <c r="I21" i="220"/>
  <c r="G22" i="220"/>
  <c r="I26" i="220"/>
  <c r="G27" i="220"/>
  <c r="I31" i="220"/>
  <c r="G32" i="220"/>
  <c r="H40" i="220"/>
  <c r="J11" i="220"/>
  <c r="F13" i="220"/>
  <c r="J16" i="220"/>
  <c r="F18" i="220"/>
  <c r="J21" i="220"/>
  <c r="F23" i="220"/>
  <c r="J26" i="220"/>
  <c r="F28" i="220"/>
  <c r="J31" i="220"/>
  <c r="F33" i="220"/>
  <c r="J40" i="220"/>
  <c r="J23" i="219"/>
  <c r="I23" i="219"/>
  <c r="J28" i="219"/>
  <c r="I28" i="219"/>
  <c r="J42" i="219"/>
  <c r="I42" i="219"/>
  <c r="H42" i="219"/>
  <c r="G42" i="219"/>
  <c r="J13" i="219"/>
  <c r="I13" i="219"/>
  <c r="J33" i="219"/>
  <c r="I33" i="219"/>
  <c r="J18" i="219"/>
  <c r="I18" i="219"/>
  <c r="H11" i="219"/>
  <c r="H16" i="219"/>
  <c r="H21" i="219"/>
  <c r="H26" i="219"/>
  <c r="H31" i="219"/>
  <c r="I39" i="219"/>
  <c r="G40" i="219"/>
  <c r="I41" i="219"/>
  <c r="G10" i="219"/>
  <c r="I11" i="219"/>
  <c r="G12" i="219"/>
  <c r="E13" i="219"/>
  <c r="H13" i="219"/>
  <c r="G15" i="219"/>
  <c r="I16" i="219"/>
  <c r="G17" i="219"/>
  <c r="E18" i="219"/>
  <c r="H18" i="219"/>
  <c r="G20" i="219"/>
  <c r="I21" i="219"/>
  <c r="G22" i="219"/>
  <c r="E23" i="219"/>
  <c r="H23" i="219"/>
  <c r="G25" i="219"/>
  <c r="I26" i="219"/>
  <c r="G27" i="219"/>
  <c r="E28" i="219"/>
  <c r="H28" i="219"/>
  <c r="G30" i="219"/>
  <c r="I31" i="219"/>
  <c r="G32" i="219"/>
  <c r="E33" i="219"/>
  <c r="H33" i="219"/>
  <c r="H40" i="219"/>
  <c r="J11" i="219"/>
  <c r="J16" i="219"/>
  <c r="J21" i="219"/>
  <c r="J26" i="219"/>
  <c r="J31" i="219"/>
  <c r="I40" i="219"/>
  <c r="J40" i="219"/>
  <c r="J13" i="218"/>
  <c r="I13" i="218"/>
  <c r="J28" i="218"/>
  <c r="I28" i="218"/>
  <c r="J42" i="218"/>
  <c r="I42" i="218"/>
  <c r="H42" i="218"/>
  <c r="G42" i="218"/>
  <c r="J33" i="218"/>
  <c r="I33" i="218"/>
  <c r="J18" i="218"/>
  <c r="I18" i="218"/>
  <c r="J23" i="218"/>
  <c r="I23" i="218"/>
  <c r="H11" i="218"/>
  <c r="H16" i="218"/>
  <c r="H21" i="218"/>
  <c r="H26" i="218"/>
  <c r="H31" i="218"/>
  <c r="I39" i="218"/>
  <c r="G40" i="218"/>
  <c r="I41" i="218"/>
  <c r="G10" i="218"/>
  <c r="I11" i="218"/>
  <c r="G12" i="218"/>
  <c r="E13" i="218"/>
  <c r="H13" i="218"/>
  <c r="G15" i="218"/>
  <c r="I16" i="218"/>
  <c r="G17" i="218"/>
  <c r="E18" i="218"/>
  <c r="H18" i="218"/>
  <c r="G20" i="218"/>
  <c r="I21" i="218"/>
  <c r="G22" i="218"/>
  <c r="E23" i="218"/>
  <c r="H23" i="218"/>
  <c r="G25" i="218"/>
  <c r="I26" i="218"/>
  <c r="G27" i="218"/>
  <c r="E28" i="218"/>
  <c r="H28" i="218"/>
  <c r="G30" i="218"/>
  <c r="I31" i="218"/>
  <c r="G32" i="218"/>
  <c r="E33" i="218"/>
  <c r="H33" i="218"/>
  <c r="H40" i="218"/>
  <c r="J11" i="218"/>
  <c r="J16" i="218"/>
  <c r="J21" i="218"/>
  <c r="J26" i="218"/>
  <c r="J31" i="218"/>
  <c r="I40" i="218"/>
  <c r="J40" i="218"/>
  <c r="J42" i="217"/>
  <c r="I42" i="217"/>
  <c r="G42" i="217"/>
  <c r="J10" i="217"/>
  <c r="J12" i="217"/>
  <c r="J15" i="217"/>
  <c r="J17" i="217"/>
  <c r="J20" i="217"/>
  <c r="J22" i="217"/>
  <c r="J25" i="217"/>
  <c r="J27" i="217"/>
  <c r="J30" i="217"/>
  <c r="J32" i="217"/>
  <c r="G10" i="217"/>
  <c r="I11" i="217"/>
  <c r="G12" i="217"/>
  <c r="G15" i="217"/>
  <c r="I16" i="217"/>
  <c r="G17" i="217"/>
  <c r="G20" i="217"/>
  <c r="I21" i="217"/>
  <c r="G22" i="217"/>
  <c r="G25" i="217"/>
  <c r="I26" i="217"/>
  <c r="G27" i="217"/>
  <c r="G30" i="217"/>
  <c r="I31" i="217"/>
  <c r="G32" i="217"/>
  <c r="H40" i="217"/>
  <c r="H10" i="217"/>
  <c r="H12" i="217"/>
  <c r="F13" i="217"/>
  <c r="H15" i="217"/>
  <c r="H17" i="217"/>
  <c r="F18" i="217"/>
  <c r="H20" i="217"/>
  <c r="H22" i="217"/>
  <c r="F23" i="217"/>
  <c r="H25" i="217"/>
  <c r="H27" i="217"/>
  <c r="F28" i="217"/>
  <c r="H30" i="217"/>
  <c r="H32" i="217"/>
  <c r="F33" i="217"/>
  <c r="G39" i="217"/>
  <c r="I40" i="217"/>
  <c r="G41" i="217"/>
  <c r="E42" i="217"/>
  <c r="H42" i="217"/>
  <c r="J40" i="217"/>
  <c r="J18" i="216"/>
  <c r="I18" i="216"/>
  <c r="J28" i="216"/>
  <c r="I28" i="216"/>
  <c r="J42" i="216"/>
  <c r="I42" i="216"/>
  <c r="H42" i="216"/>
  <c r="G42" i="216"/>
  <c r="J13" i="216"/>
  <c r="I13" i="216"/>
  <c r="J23" i="216"/>
  <c r="I23" i="216"/>
  <c r="J33" i="216"/>
  <c r="I33" i="216"/>
  <c r="H11" i="216"/>
  <c r="J12" i="216"/>
  <c r="H16" i="216"/>
  <c r="H21" i="216"/>
  <c r="H26" i="216"/>
  <c r="H31" i="216"/>
  <c r="I39" i="216"/>
  <c r="G40" i="216"/>
  <c r="I41" i="216"/>
  <c r="G10" i="216"/>
  <c r="G12" i="216"/>
  <c r="E13" i="216"/>
  <c r="H13" i="216"/>
  <c r="G15" i="216"/>
  <c r="G17" i="216"/>
  <c r="E18" i="216"/>
  <c r="H18" i="216"/>
  <c r="G20" i="216"/>
  <c r="G22" i="216"/>
  <c r="E23" i="216"/>
  <c r="H23" i="216"/>
  <c r="G25" i="216"/>
  <c r="G27" i="216"/>
  <c r="E28" i="216"/>
  <c r="H28" i="216"/>
  <c r="G30" i="216"/>
  <c r="G32" i="216"/>
  <c r="E33" i="216"/>
  <c r="H33" i="216"/>
  <c r="J39" i="216"/>
  <c r="H40" i="216"/>
  <c r="J41" i="216"/>
  <c r="J16" i="216"/>
  <c r="J21" i="216"/>
  <c r="J26" i="216"/>
  <c r="J31" i="216"/>
  <c r="I40" i="216"/>
  <c r="J40" i="216"/>
  <c r="J23" i="215"/>
  <c r="I23" i="215"/>
  <c r="J42" i="215"/>
  <c r="I42" i="215"/>
  <c r="H42" i="215"/>
  <c r="G42" i="215"/>
  <c r="J33" i="215"/>
  <c r="I33" i="215"/>
  <c r="J13" i="215"/>
  <c r="I13" i="215"/>
  <c r="J18" i="215"/>
  <c r="I18" i="215"/>
  <c r="J28" i="215"/>
  <c r="I28" i="215"/>
  <c r="H11" i="215"/>
  <c r="H16" i="215"/>
  <c r="H21" i="215"/>
  <c r="H26" i="215"/>
  <c r="H31" i="215"/>
  <c r="I39" i="215"/>
  <c r="G40" i="215"/>
  <c r="I41" i="215"/>
  <c r="G10" i="215"/>
  <c r="I11" i="215"/>
  <c r="G12" i="215"/>
  <c r="E13" i="215"/>
  <c r="G13" i="215"/>
  <c r="G15" i="215"/>
  <c r="I16" i="215"/>
  <c r="G17" i="215"/>
  <c r="E18" i="215"/>
  <c r="H18" i="215"/>
  <c r="G20" i="215"/>
  <c r="I21" i="215"/>
  <c r="G22" i="215"/>
  <c r="E23" i="215"/>
  <c r="H23" i="215"/>
  <c r="G25" i="215"/>
  <c r="I26" i="215"/>
  <c r="G27" i="215"/>
  <c r="E28" i="215"/>
  <c r="H28" i="215"/>
  <c r="G30" i="215"/>
  <c r="I31" i="215"/>
  <c r="G32" i="215"/>
  <c r="E33" i="215"/>
  <c r="H33" i="215"/>
  <c r="H40" i="215"/>
  <c r="J11" i="215"/>
  <c r="J16" i="215"/>
  <c r="J21" i="215"/>
  <c r="J26" i="215"/>
  <c r="J31" i="215"/>
  <c r="I40" i="215"/>
  <c r="J40" i="215"/>
  <c r="J23" i="214"/>
  <c r="I23" i="214"/>
  <c r="J28" i="214"/>
  <c r="I28" i="214"/>
  <c r="J42" i="214"/>
  <c r="I42" i="214"/>
  <c r="H42" i="214"/>
  <c r="G42" i="214"/>
  <c r="J13" i="214"/>
  <c r="I13" i="214"/>
  <c r="J33" i="214"/>
  <c r="I33" i="214"/>
  <c r="J18" i="214"/>
  <c r="I18" i="214"/>
  <c r="H11" i="214"/>
  <c r="H16" i="214"/>
  <c r="H21" i="214"/>
  <c r="H26" i="214"/>
  <c r="H31" i="214"/>
  <c r="I39" i="214"/>
  <c r="G40" i="214"/>
  <c r="I41" i="214"/>
  <c r="G10" i="214"/>
  <c r="I11" i="214"/>
  <c r="G12" i="214"/>
  <c r="E13" i="214"/>
  <c r="H13" i="214"/>
  <c r="G15" i="214"/>
  <c r="I16" i="214"/>
  <c r="G17" i="214"/>
  <c r="E18" i="214"/>
  <c r="H18" i="214"/>
  <c r="G20" i="214"/>
  <c r="I21" i="214"/>
  <c r="G22" i="214"/>
  <c r="E23" i="214"/>
  <c r="H23" i="214"/>
  <c r="G25" i="214"/>
  <c r="I26" i="214"/>
  <c r="G27" i="214"/>
  <c r="E28" i="214"/>
  <c r="H28" i="214"/>
  <c r="G30" i="214"/>
  <c r="I31" i="214"/>
  <c r="G32" i="214"/>
  <c r="E33" i="214"/>
  <c r="H33" i="214"/>
  <c r="H40" i="214"/>
  <c r="J11" i="214"/>
  <c r="J16" i="214"/>
  <c r="J21" i="214"/>
  <c r="J26" i="214"/>
  <c r="J31" i="214"/>
  <c r="I40" i="214"/>
  <c r="J40" i="214"/>
  <c r="J18" i="213"/>
  <c r="I18" i="213"/>
  <c r="J13" i="213"/>
  <c r="I13" i="213"/>
  <c r="J33" i="213"/>
  <c r="I33" i="213"/>
  <c r="J23" i="213"/>
  <c r="I23" i="213"/>
  <c r="J28" i="213"/>
  <c r="I28" i="213"/>
  <c r="J42" i="213"/>
  <c r="I42" i="213"/>
  <c r="H42" i="213"/>
  <c r="G42" i="213"/>
  <c r="J10" i="213"/>
  <c r="H11" i="213"/>
  <c r="J12" i="213"/>
  <c r="J15" i="213"/>
  <c r="H16" i="213"/>
  <c r="J17" i="213"/>
  <c r="H21" i="213"/>
  <c r="J22" i="213"/>
  <c r="H26" i="213"/>
  <c r="H31" i="213"/>
  <c r="I39" i="213"/>
  <c r="G40" i="213"/>
  <c r="I41" i="213"/>
  <c r="E13" i="213"/>
  <c r="H13" i="213"/>
  <c r="E18" i="213"/>
  <c r="H18" i="213"/>
  <c r="E23" i="213"/>
  <c r="H23" i="213"/>
  <c r="E28" i="213"/>
  <c r="H28" i="213"/>
  <c r="E33" i="213"/>
  <c r="H33" i="213"/>
  <c r="J39" i="213"/>
  <c r="J41" i="213"/>
  <c r="J26" i="213"/>
  <c r="J31" i="213"/>
  <c r="G39" i="213"/>
  <c r="I40" i="213"/>
  <c r="G41" i="213"/>
  <c r="H41" i="213"/>
  <c r="I42" i="212"/>
  <c r="H42" i="212"/>
  <c r="G42" i="212"/>
  <c r="J23" i="212"/>
  <c r="I23" i="212"/>
  <c r="J33" i="212"/>
  <c r="I33" i="212"/>
  <c r="J13" i="212"/>
  <c r="I13" i="212"/>
  <c r="J18" i="212"/>
  <c r="I18" i="212"/>
  <c r="J28" i="212"/>
  <c r="I28" i="212"/>
  <c r="I12" i="212"/>
  <c r="H11" i="212"/>
  <c r="H16" i="212"/>
  <c r="H21" i="212"/>
  <c r="H26" i="212"/>
  <c r="H31" i="212"/>
  <c r="I39" i="212"/>
  <c r="G40" i="212"/>
  <c r="I41" i="212"/>
  <c r="G10" i="212"/>
  <c r="G12" i="212"/>
  <c r="E13" i="212"/>
  <c r="G13" i="212"/>
  <c r="G15" i="212"/>
  <c r="G17" i="212"/>
  <c r="E18" i="212"/>
  <c r="H18" i="212"/>
  <c r="G20" i="212"/>
  <c r="G22" i="212"/>
  <c r="E23" i="212"/>
  <c r="H23" i="212"/>
  <c r="G25" i="212"/>
  <c r="G27" i="212"/>
  <c r="E28" i="212"/>
  <c r="G28" i="212"/>
  <c r="G30" i="212"/>
  <c r="G32" i="212"/>
  <c r="E33" i="212"/>
  <c r="H33" i="212"/>
  <c r="J39" i="212"/>
  <c r="H40" i="212"/>
  <c r="J41" i="212"/>
  <c r="J11" i="212"/>
  <c r="J16" i="212"/>
  <c r="J21" i="212"/>
  <c r="J26" i="212"/>
  <c r="J31" i="212"/>
  <c r="I40" i="212"/>
  <c r="I18" i="211"/>
  <c r="I23" i="211"/>
  <c r="I28" i="211"/>
  <c r="J42" i="211"/>
  <c r="I42" i="211"/>
  <c r="H42" i="211"/>
  <c r="G42" i="211"/>
  <c r="J13" i="211"/>
  <c r="I13" i="211"/>
  <c r="I33" i="211"/>
  <c r="H11" i="211"/>
  <c r="H16" i="211"/>
  <c r="H21" i="211"/>
  <c r="H26" i="211"/>
  <c r="H31" i="211"/>
  <c r="I39" i="211"/>
  <c r="G40" i="211"/>
  <c r="I41" i="211"/>
  <c r="G10" i="211"/>
  <c r="I11" i="211"/>
  <c r="G12" i="211"/>
  <c r="E13" i="211"/>
  <c r="G13" i="211"/>
  <c r="G15" i="211"/>
  <c r="I16" i="211"/>
  <c r="G17" i="211"/>
  <c r="E18" i="211"/>
  <c r="H18" i="211"/>
  <c r="G20" i="211"/>
  <c r="I21" i="211"/>
  <c r="G22" i="211"/>
  <c r="E23" i="211"/>
  <c r="H23" i="211"/>
  <c r="G25" i="211"/>
  <c r="I26" i="211"/>
  <c r="G27" i="211"/>
  <c r="E28" i="211"/>
  <c r="H28" i="211"/>
  <c r="G30" i="211"/>
  <c r="I31" i="211"/>
  <c r="G32" i="211"/>
  <c r="E33" i="211"/>
  <c r="H33" i="211"/>
  <c r="H40" i="211"/>
  <c r="J11" i="211"/>
  <c r="J16" i="211"/>
  <c r="J21" i="211"/>
  <c r="J26" i="211"/>
  <c r="J31" i="211"/>
  <c r="I40" i="211"/>
  <c r="J40" i="211"/>
  <c r="J42" i="210"/>
  <c r="I42" i="210"/>
  <c r="G42" i="210"/>
  <c r="J10" i="210"/>
  <c r="J20" i="210"/>
  <c r="J25" i="210"/>
  <c r="G10" i="210"/>
  <c r="I11" i="210"/>
  <c r="G12" i="210"/>
  <c r="G15" i="210"/>
  <c r="I16" i="210"/>
  <c r="G17" i="210"/>
  <c r="G20" i="210"/>
  <c r="I21" i="210"/>
  <c r="G22" i="210"/>
  <c r="G25" i="210"/>
  <c r="I26" i="210"/>
  <c r="G27" i="210"/>
  <c r="G30" i="210"/>
  <c r="I31" i="210"/>
  <c r="G32" i="210"/>
  <c r="H40" i="210"/>
  <c r="J12" i="210"/>
  <c r="J17" i="210"/>
  <c r="J27" i="210"/>
  <c r="J30" i="210"/>
  <c r="J32" i="210"/>
  <c r="H10" i="210"/>
  <c r="H12" i="210"/>
  <c r="F13" i="210"/>
  <c r="H15" i="210"/>
  <c r="H17" i="210"/>
  <c r="F18" i="210"/>
  <c r="H20" i="210"/>
  <c r="H22" i="210"/>
  <c r="F23" i="210"/>
  <c r="H25" i="210"/>
  <c r="H27" i="210"/>
  <c r="F28" i="210"/>
  <c r="H30" i="210"/>
  <c r="H32" i="210"/>
  <c r="F33" i="210"/>
  <c r="G39" i="210"/>
  <c r="I40" i="210"/>
  <c r="G41" i="210"/>
  <c r="E42" i="210"/>
  <c r="H42" i="210"/>
  <c r="J15" i="210"/>
  <c r="J22" i="210"/>
  <c r="J40" i="210"/>
  <c r="H13" i="211"/>
  <c r="G33" i="227"/>
  <c r="G33" i="230"/>
  <c r="G23" i="227"/>
  <c r="G28" i="229"/>
  <c r="G28" i="240"/>
  <c r="G23" i="224"/>
  <c r="G18" i="236"/>
  <c r="G23" i="222"/>
  <c r="G18" i="221"/>
  <c r="G28" i="230"/>
  <c r="G33" i="240"/>
  <c r="G28" i="245"/>
  <c r="G13" i="247"/>
  <c r="G23" i="247"/>
  <c r="H13" i="212"/>
  <c r="G28" i="248"/>
  <c r="J28" i="248"/>
  <c r="I28" i="248"/>
  <c r="H28" i="248"/>
  <c r="G18" i="248"/>
  <c r="J18" i="248"/>
  <c r="I18" i="248"/>
  <c r="H18" i="248"/>
  <c r="G33" i="248"/>
  <c r="J33" i="248"/>
  <c r="I33" i="248"/>
  <c r="H33" i="248"/>
  <c r="G23" i="248"/>
  <c r="J23" i="248"/>
  <c r="I23" i="248"/>
  <c r="H23" i="248"/>
  <c r="G13" i="248"/>
  <c r="J13" i="248"/>
  <c r="I13" i="248"/>
  <c r="H13" i="248"/>
  <c r="G33" i="247"/>
  <c r="G28" i="247"/>
  <c r="G18" i="247"/>
  <c r="G33" i="245"/>
  <c r="G23" i="245"/>
  <c r="G18" i="245"/>
  <c r="G13" i="245"/>
  <c r="G33" i="244"/>
  <c r="J33" i="244"/>
  <c r="I33" i="244"/>
  <c r="H33" i="244"/>
  <c r="G23" i="244"/>
  <c r="J23" i="244"/>
  <c r="I23" i="244"/>
  <c r="H23" i="244"/>
  <c r="G13" i="244"/>
  <c r="J13" i="244"/>
  <c r="I13" i="244"/>
  <c r="H13" i="244"/>
  <c r="G28" i="244"/>
  <c r="J28" i="244"/>
  <c r="I28" i="244"/>
  <c r="H28" i="244"/>
  <c r="G18" i="244"/>
  <c r="J18" i="244"/>
  <c r="I18" i="244"/>
  <c r="H18" i="244"/>
  <c r="G33" i="243"/>
  <c r="J33" i="243"/>
  <c r="I33" i="243"/>
  <c r="H33" i="243"/>
  <c r="G18" i="243"/>
  <c r="J18" i="243"/>
  <c r="I18" i="243"/>
  <c r="H18" i="243"/>
  <c r="G23" i="243"/>
  <c r="J23" i="243"/>
  <c r="I23" i="243"/>
  <c r="H23" i="243"/>
  <c r="G28" i="243"/>
  <c r="J28" i="243"/>
  <c r="I28" i="243"/>
  <c r="H28" i="243"/>
  <c r="G13" i="243"/>
  <c r="J13" i="243"/>
  <c r="I13" i="243"/>
  <c r="H13" i="243"/>
  <c r="G33" i="242"/>
  <c r="G28" i="242"/>
  <c r="G23" i="242"/>
  <c r="G18" i="242"/>
  <c r="G13" i="242"/>
  <c r="G23" i="240"/>
  <c r="G18" i="240"/>
  <c r="G13" i="240"/>
  <c r="H18" i="239"/>
  <c r="H33" i="239"/>
  <c r="H13" i="239"/>
  <c r="H28" i="239"/>
  <c r="H23" i="239"/>
  <c r="G18" i="238"/>
  <c r="J18" i="238"/>
  <c r="I18" i="238"/>
  <c r="H18" i="238"/>
  <c r="G23" i="238"/>
  <c r="J23" i="238"/>
  <c r="I23" i="238"/>
  <c r="H23" i="238"/>
  <c r="G33" i="238"/>
  <c r="J33" i="238"/>
  <c r="I33" i="238"/>
  <c r="H33" i="238"/>
  <c r="G28" i="238"/>
  <c r="J28" i="238"/>
  <c r="I28" i="238"/>
  <c r="H28" i="238"/>
  <c r="G13" i="238"/>
  <c r="J13" i="238"/>
  <c r="I13" i="238"/>
  <c r="H13" i="238"/>
  <c r="G18" i="237"/>
  <c r="J18" i="237"/>
  <c r="I18" i="237"/>
  <c r="H18" i="237"/>
  <c r="G23" i="237"/>
  <c r="J23" i="237"/>
  <c r="I23" i="237"/>
  <c r="H23" i="237"/>
  <c r="G33" i="237"/>
  <c r="J33" i="237"/>
  <c r="I33" i="237"/>
  <c r="H33" i="237"/>
  <c r="G28" i="237"/>
  <c r="J28" i="237"/>
  <c r="I28" i="237"/>
  <c r="H28" i="237"/>
  <c r="G13" i="237"/>
  <c r="J13" i="237"/>
  <c r="I13" i="237"/>
  <c r="H13" i="237"/>
  <c r="H13" i="236"/>
  <c r="H28" i="236"/>
  <c r="H23" i="236"/>
  <c r="H33" i="236"/>
  <c r="G33" i="235"/>
  <c r="G28" i="235"/>
  <c r="G23" i="235"/>
  <c r="G18" i="235"/>
  <c r="H13" i="235"/>
  <c r="G33" i="234"/>
  <c r="G28" i="234"/>
  <c r="G23" i="234"/>
  <c r="G18" i="234"/>
  <c r="G13" i="234"/>
  <c r="H28" i="233"/>
  <c r="H23" i="233"/>
  <c r="H18" i="233"/>
  <c r="H33" i="233"/>
  <c r="H13" i="233"/>
  <c r="G33" i="232"/>
  <c r="G28" i="232"/>
  <c r="G23" i="232"/>
  <c r="G18" i="232"/>
  <c r="G13" i="232"/>
  <c r="G28" i="231"/>
  <c r="H23" i="231"/>
  <c r="H33" i="231"/>
  <c r="H13" i="231"/>
  <c r="H18" i="231"/>
  <c r="G23" i="230"/>
  <c r="G18" i="230"/>
  <c r="G13" i="230"/>
  <c r="G33" i="229"/>
  <c r="G23" i="229"/>
  <c r="G18" i="229"/>
  <c r="G13" i="229"/>
  <c r="G33" i="228"/>
  <c r="G28" i="228"/>
  <c r="G23" i="228"/>
  <c r="G18" i="228"/>
  <c r="G13" i="228"/>
  <c r="G28" i="227"/>
  <c r="G18" i="227"/>
  <c r="G13" i="227"/>
  <c r="G33" i="226"/>
  <c r="G28" i="226"/>
  <c r="G23" i="226"/>
  <c r="G18" i="226"/>
  <c r="G13" i="226"/>
  <c r="G18" i="225"/>
  <c r="J18" i="225"/>
  <c r="I18" i="225"/>
  <c r="H18" i="225"/>
  <c r="G23" i="225"/>
  <c r="J23" i="225"/>
  <c r="I23" i="225"/>
  <c r="H23" i="225"/>
  <c r="G28" i="225"/>
  <c r="J28" i="225"/>
  <c r="I28" i="225"/>
  <c r="H28" i="225"/>
  <c r="G33" i="225"/>
  <c r="J33" i="225"/>
  <c r="I33" i="225"/>
  <c r="H33" i="225"/>
  <c r="G13" i="225"/>
  <c r="J13" i="225"/>
  <c r="I13" i="225"/>
  <c r="H13" i="225"/>
  <c r="G33" i="224"/>
  <c r="G28" i="224"/>
  <c r="G18" i="224"/>
  <c r="G13" i="224"/>
  <c r="G33" i="223"/>
  <c r="G28" i="223"/>
  <c r="G23" i="223"/>
  <c r="G18" i="223"/>
  <c r="G13" i="223"/>
  <c r="G33" i="222"/>
  <c r="G28" i="222"/>
  <c r="G18" i="222"/>
  <c r="G13" i="222"/>
  <c r="G33" i="221"/>
  <c r="G28" i="221"/>
  <c r="G23" i="221"/>
  <c r="G13" i="221"/>
  <c r="G33" i="220"/>
  <c r="J33" i="220"/>
  <c r="I33" i="220"/>
  <c r="H33" i="220"/>
  <c r="G13" i="220"/>
  <c r="J13" i="220"/>
  <c r="I13" i="220"/>
  <c r="H13" i="220"/>
  <c r="G28" i="220"/>
  <c r="J28" i="220"/>
  <c r="I28" i="220"/>
  <c r="H28" i="220"/>
  <c r="G18" i="220"/>
  <c r="J18" i="220"/>
  <c r="I18" i="220"/>
  <c r="H18" i="220"/>
  <c r="G23" i="220"/>
  <c r="J23" i="220"/>
  <c r="I23" i="220"/>
  <c r="H23" i="220"/>
  <c r="G33" i="219"/>
  <c r="G28" i="219"/>
  <c r="G23" i="219"/>
  <c r="G18" i="219"/>
  <c r="G13" i="219"/>
  <c r="G33" i="218"/>
  <c r="G28" i="218"/>
  <c r="G23" i="218"/>
  <c r="G18" i="218"/>
  <c r="G13" i="218"/>
  <c r="G18" i="217"/>
  <c r="J18" i="217"/>
  <c r="I18" i="217"/>
  <c r="H18" i="217"/>
  <c r="G23" i="217"/>
  <c r="J23" i="217"/>
  <c r="I23" i="217"/>
  <c r="H23" i="217"/>
  <c r="G28" i="217"/>
  <c r="J28" i="217"/>
  <c r="I28" i="217"/>
  <c r="H28" i="217"/>
  <c r="G33" i="217"/>
  <c r="J33" i="217"/>
  <c r="I33" i="217"/>
  <c r="H33" i="217"/>
  <c r="G13" i="217"/>
  <c r="J13" i="217"/>
  <c r="I13" i="217"/>
  <c r="H13" i="217"/>
  <c r="G33" i="216"/>
  <c r="G13" i="216"/>
  <c r="G23" i="216"/>
  <c r="G28" i="216"/>
  <c r="G18" i="216"/>
  <c r="G33" i="215"/>
  <c r="G28" i="215"/>
  <c r="G23" i="215"/>
  <c r="G18" i="215"/>
  <c r="H13" i="215"/>
  <c r="G33" i="214"/>
  <c r="G28" i="214"/>
  <c r="G23" i="214"/>
  <c r="G18" i="214"/>
  <c r="G13" i="214"/>
  <c r="G23" i="213"/>
  <c r="G28" i="213"/>
  <c r="G33" i="213"/>
  <c r="G13" i="213"/>
  <c r="G18" i="213"/>
  <c r="G33" i="212"/>
  <c r="H28" i="212"/>
  <c r="G23" i="212"/>
  <c r="G18" i="212"/>
  <c r="G33" i="211"/>
  <c r="G28" i="211"/>
  <c r="G23" i="211"/>
  <c r="G18" i="211"/>
  <c r="G23" i="210"/>
  <c r="H23" i="210"/>
  <c r="J23" i="210"/>
  <c r="I23" i="210"/>
  <c r="G28" i="210"/>
  <c r="J28" i="210"/>
  <c r="H28" i="210"/>
  <c r="I28" i="210"/>
  <c r="G33" i="210"/>
  <c r="H33" i="210"/>
  <c r="J33" i="210"/>
  <c r="I33" i="210"/>
  <c r="G13" i="210"/>
  <c r="H13" i="210"/>
  <c r="J13" i="210"/>
  <c r="I13" i="210"/>
  <c r="G18" i="210"/>
  <c r="J18" i="210"/>
  <c r="I18" i="210"/>
  <c r="H18" i="210"/>
  <c r="L42" i="209"/>
  <c r="K42" i="209"/>
  <c r="I41" i="209"/>
  <c r="G41" i="209"/>
  <c r="J41" i="209"/>
  <c r="H41" i="209"/>
  <c r="D42" i="209"/>
  <c r="M42" i="209"/>
  <c r="I40" i="209"/>
  <c r="F42" i="209"/>
  <c r="E42" i="209"/>
  <c r="I39" i="209"/>
  <c r="G39" i="209"/>
  <c r="J39" i="209"/>
  <c r="H39" i="209"/>
  <c r="M33" i="209"/>
  <c r="L33" i="209"/>
  <c r="H32" i="209"/>
  <c r="I32" i="209"/>
  <c r="E33" i="209"/>
  <c r="D33" i="209"/>
  <c r="K33" i="209"/>
  <c r="G31" i="209"/>
  <c r="H30" i="209"/>
  <c r="I30" i="209"/>
  <c r="M28" i="209"/>
  <c r="L28" i="209"/>
  <c r="H27" i="209"/>
  <c r="I27" i="209"/>
  <c r="E28" i="209"/>
  <c r="D28" i="209"/>
  <c r="K28" i="209"/>
  <c r="G26" i="209"/>
  <c r="H25" i="209"/>
  <c r="I25" i="209"/>
  <c r="M23" i="209"/>
  <c r="L23" i="209"/>
  <c r="H22" i="209"/>
  <c r="I22" i="209"/>
  <c r="E23" i="209"/>
  <c r="D23" i="209"/>
  <c r="K23" i="209"/>
  <c r="G21" i="209"/>
  <c r="H20" i="209"/>
  <c r="I20" i="209"/>
  <c r="M18" i="209"/>
  <c r="L18" i="209"/>
  <c r="H17" i="209"/>
  <c r="I17" i="209"/>
  <c r="E18" i="209"/>
  <c r="D18" i="209"/>
  <c r="K18" i="209"/>
  <c r="G16" i="209"/>
  <c r="H15" i="209"/>
  <c r="I15" i="209"/>
  <c r="M13" i="209"/>
  <c r="L13" i="209"/>
  <c r="H12" i="209"/>
  <c r="I12" i="209"/>
  <c r="E13" i="209"/>
  <c r="D13" i="209"/>
  <c r="K13" i="209"/>
  <c r="G11" i="209"/>
  <c r="H10" i="209"/>
  <c r="I10" i="209"/>
  <c r="L42" i="208"/>
  <c r="K42" i="208"/>
  <c r="I41" i="208"/>
  <c r="H41" i="208"/>
  <c r="G41" i="208"/>
  <c r="J41" i="208"/>
  <c r="D42" i="208"/>
  <c r="M42" i="208"/>
  <c r="I40" i="208"/>
  <c r="F42" i="208"/>
  <c r="E42" i="208"/>
  <c r="I39" i="208"/>
  <c r="H39" i="208"/>
  <c r="G39" i="208"/>
  <c r="J39" i="208"/>
  <c r="M33" i="208"/>
  <c r="L33" i="208"/>
  <c r="I32" i="208"/>
  <c r="H32" i="208"/>
  <c r="G32" i="208"/>
  <c r="E33" i="208"/>
  <c r="D33" i="208"/>
  <c r="K33" i="208"/>
  <c r="G31" i="208"/>
  <c r="I30" i="208"/>
  <c r="H30" i="208"/>
  <c r="G30" i="208"/>
  <c r="M28" i="208"/>
  <c r="L28" i="208"/>
  <c r="I27" i="208"/>
  <c r="H27" i="208"/>
  <c r="G27" i="208"/>
  <c r="E28" i="208"/>
  <c r="D28" i="208"/>
  <c r="K28" i="208"/>
  <c r="G26" i="208"/>
  <c r="I25" i="208"/>
  <c r="H25" i="208"/>
  <c r="G25" i="208"/>
  <c r="M23" i="208"/>
  <c r="L23" i="208"/>
  <c r="I22" i="208"/>
  <c r="H22" i="208"/>
  <c r="G22" i="208"/>
  <c r="E23" i="208"/>
  <c r="D23" i="208"/>
  <c r="K23" i="208"/>
  <c r="G21" i="208"/>
  <c r="I20" i="208"/>
  <c r="H20" i="208"/>
  <c r="G20" i="208"/>
  <c r="M18" i="208"/>
  <c r="L18" i="208"/>
  <c r="I17" i="208"/>
  <c r="H17" i="208"/>
  <c r="G17" i="208"/>
  <c r="E18" i="208"/>
  <c r="D18" i="208"/>
  <c r="K18" i="208"/>
  <c r="G16" i="208"/>
  <c r="I15" i="208"/>
  <c r="H15" i="208"/>
  <c r="G15" i="208"/>
  <c r="M13" i="208"/>
  <c r="L13" i="208"/>
  <c r="I12" i="208"/>
  <c r="H12" i="208"/>
  <c r="G12" i="208"/>
  <c r="E13" i="208"/>
  <c r="D13" i="208"/>
  <c r="K13" i="208"/>
  <c r="G11" i="208"/>
  <c r="I10" i="208"/>
  <c r="H10" i="208"/>
  <c r="G10" i="208"/>
  <c r="L42" i="207"/>
  <c r="K42" i="207"/>
  <c r="H41" i="207"/>
  <c r="G41" i="207"/>
  <c r="J41" i="207"/>
  <c r="D42" i="207"/>
  <c r="M42" i="207"/>
  <c r="F42" i="207"/>
  <c r="E42" i="207"/>
  <c r="H39" i="207"/>
  <c r="G39" i="207"/>
  <c r="J39" i="207"/>
  <c r="M33" i="207"/>
  <c r="L33" i="207"/>
  <c r="I32" i="207"/>
  <c r="J32" i="207"/>
  <c r="H32" i="207"/>
  <c r="D33" i="207"/>
  <c r="K33" i="207"/>
  <c r="G31" i="207"/>
  <c r="F33" i="207"/>
  <c r="I30" i="207"/>
  <c r="J30" i="207"/>
  <c r="H30" i="207"/>
  <c r="M28" i="207"/>
  <c r="L28" i="207"/>
  <c r="I27" i="207"/>
  <c r="J27" i="207"/>
  <c r="H27" i="207"/>
  <c r="D28" i="207"/>
  <c r="K28" i="207"/>
  <c r="G26" i="207"/>
  <c r="F28" i="207"/>
  <c r="I25" i="207"/>
  <c r="J25" i="207"/>
  <c r="H25" i="207"/>
  <c r="M23" i="207"/>
  <c r="L23" i="207"/>
  <c r="I22" i="207"/>
  <c r="J22" i="207"/>
  <c r="H22" i="207"/>
  <c r="D23" i="207"/>
  <c r="K23" i="207"/>
  <c r="G21" i="207"/>
  <c r="F23" i="207"/>
  <c r="I20" i="207"/>
  <c r="J20" i="207"/>
  <c r="H20" i="207"/>
  <c r="M18" i="207"/>
  <c r="L18" i="207"/>
  <c r="I17" i="207"/>
  <c r="J17" i="207"/>
  <c r="H17" i="207"/>
  <c r="D18" i="207"/>
  <c r="K18" i="207"/>
  <c r="G16" i="207"/>
  <c r="F18" i="207"/>
  <c r="I15" i="207"/>
  <c r="J15" i="207"/>
  <c r="H15" i="207"/>
  <c r="M13" i="207"/>
  <c r="L13" i="207"/>
  <c r="I12" i="207"/>
  <c r="J12" i="207"/>
  <c r="H12" i="207"/>
  <c r="D13" i="207"/>
  <c r="K13" i="207"/>
  <c r="G11" i="207"/>
  <c r="F13" i="207"/>
  <c r="I10" i="207"/>
  <c r="J10" i="207"/>
  <c r="H10" i="207"/>
  <c r="L42" i="206"/>
  <c r="K42" i="206"/>
  <c r="H41" i="206"/>
  <c r="G41" i="206"/>
  <c r="J41" i="206"/>
  <c r="D42" i="206"/>
  <c r="M42" i="206"/>
  <c r="F42" i="206"/>
  <c r="E42" i="206"/>
  <c r="H39" i="206"/>
  <c r="G39" i="206"/>
  <c r="J39" i="206"/>
  <c r="M33" i="206"/>
  <c r="L33" i="206"/>
  <c r="I32" i="206"/>
  <c r="J32" i="206"/>
  <c r="H32" i="206"/>
  <c r="D33" i="206"/>
  <c r="K33" i="206"/>
  <c r="G31" i="206"/>
  <c r="F33" i="206"/>
  <c r="I30" i="206"/>
  <c r="J30" i="206"/>
  <c r="H30" i="206"/>
  <c r="M28" i="206"/>
  <c r="L28" i="206"/>
  <c r="I27" i="206"/>
  <c r="J27" i="206"/>
  <c r="H27" i="206"/>
  <c r="D28" i="206"/>
  <c r="K28" i="206"/>
  <c r="G26" i="206"/>
  <c r="F28" i="206"/>
  <c r="I25" i="206"/>
  <c r="J25" i="206"/>
  <c r="H25" i="206"/>
  <c r="M23" i="206"/>
  <c r="L23" i="206"/>
  <c r="I22" i="206"/>
  <c r="J22" i="206"/>
  <c r="H22" i="206"/>
  <c r="D23" i="206"/>
  <c r="K23" i="206"/>
  <c r="G21" i="206"/>
  <c r="F23" i="206"/>
  <c r="I20" i="206"/>
  <c r="J20" i="206"/>
  <c r="H20" i="206"/>
  <c r="M18" i="206"/>
  <c r="L18" i="206"/>
  <c r="I17" i="206"/>
  <c r="J17" i="206"/>
  <c r="H17" i="206"/>
  <c r="D18" i="206"/>
  <c r="K18" i="206"/>
  <c r="G16" i="206"/>
  <c r="F18" i="206"/>
  <c r="I15" i="206"/>
  <c r="J15" i="206"/>
  <c r="H15" i="206"/>
  <c r="M13" i="206"/>
  <c r="L13" i="206"/>
  <c r="I12" i="206"/>
  <c r="J12" i="206"/>
  <c r="H12" i="206"/>
  <c r="D13" i="206"/>
  <c r="K13" i="206"/>
  <c r="G11" i="206"/>
  <c r="F13" i="206"/>
  <c r="I10" i="206"/>
  <c r="G10" i="206"/>
  <c r="J10" i="206"/>
  <c r="H10" i="206"/>
  <c r="L42" i="205"/>
  <c r="K42" i="205"/>
  <c r="H41" i="205"/>
  <c r="G41" i="205"/>
  <c r="D42" i="205"/>
  <c r="M42" i="205"/>
  <c r="F42" i="205"/>
  <c r="E42" i="205"/>
  <c r="H39" i="205"/>
  <c r="G39" i="205"/>
  <c r="M33" i="205"/>
  <c r="L33" i="205"/>
  <c r="I32" i="205"/>
  <c r="J32" i="205"/>
  <c r="H32" i="205"/>
  <c r="D33" i="205"/>
  <c r="K33" i="205"/>
  <c r="I31" i="205"/>
  <c r="G31" i="205"/>
  <c r="F33" i="205"/>
  <c r="I30" i="205"/>
  <c r="J30" i="205"/>
  <c r="H30" i="205"/>
  <c r="M28" i="205"/>
  <c r="L28" i="205"/>
  <c r="I27" i="205"/>
  <c r="J27" i="205"/>
  <c r="H27" i="205"/>
  <c r="D28" i="205"/>
  <c r="K28" i="205"/>
  <c r="I26" i="205"/>
  <c r="G26" i="205"/>
  <c r="F28" i="205"/>
  <c r="I25" i="205"/>
  <c r="J25" i="205"/>
  <c r="H25" i="205"/>
  <c r="M23" i="205"/>
  <c r="L23" i="205"/>
  <c r="I22" i="205"/>
  <c r="J22" i="205"/>
  <c r="H22" i="205"/>
  <c r="D23" i="205"/>
  <c r="K23" i="205"/>
  <c r="I21" i="205"/>
  <c r="G21" i="205"/>
  <c r="F23" i="205"/>
  <c r="I20" i="205"/>
  <c r="J20" i="205"/>
  <c r="H20" i="205"/>
  <c r="M18" i="205"/>
  <c r="L18" i="205"/>
  <c r="I17" i="205"/>
  <c r="J17" i="205"/>
  <c r="H17" i="205"/>
  <c r="D18" i="205"/>
  <c r="K18" i="205"/>
  <c r="I16" i="205"/>
  <c r="G16" i="205"/>
  <c r="F18" i="205"/>
  <c r="I15" i="205"/>
  <c r="J15" i="205"/>
  <c r="H15" i="205"/>
  <c r="M13" i="205"/>
  <c r="L13" i="205"/>
  <c r="I12" i="205"/>
  <c r="J12" i="205"/>
  <c r="H12" i="205"/>
  <c r="D13" i="205"/>
  <c r="K13" i="205"/>
  <c r="I11" i="205"/>
  <c r="G11" i="205"/>
  <c r="F13" i="205"/>
  <c r="I10" i="205"/>
  <c r="J10" i="205"/>
  <c r="H10" i="205"/>
  <c r="L42" i="204"/>
  <c r="K42" i="204"/>
  <c r="H41" i="204"/>
  <c r="G41" i="204"/>
  <c r="J41" i="204"/>
  <c r="D42" i="204"/>
  <c r="M42" i="204"/>
  <c r="F42" i="204"/>
  <c r="E42" i="204"/>
  <c r="H39" i="204"/>
  <c r="G39" i="204"/>
  <c r="J39" i="204"/>
  <c r="M33" i="204"/>
  <c r="L33" i="204"/>
  <c r="I32" i="204"/>
  <c r="J32" i="204"/>
  <c r="H32" i="204"/>
  <c r="D33" i="204"/>
  <c r="K33" i="204"/>
  <c r="G31" i="204"/>
  <c r="F33" i="204"/>
  <c r="I30" i="204"/>
  <c r="J30" i="204"/>
  <c r="H30" i="204"/>
  <c r="M28" i="204"/>
  <c r="L28" i="204"/>
  <c r="I27" i="204"/>
  <c r="J27" i="204"/>
  <c r="H27" i="204"/>
  <c r="D28" i="204"/>
  <c r="K28" i="204"/>
  <c r="G26" i="204"/>
  <c r="F28" i="204"/>
  <c r="I25" i="204"/>
  <c r="J25" i="204"/>
  <c r="H25" i="204"/>
  <c r="M23" i="204"/>
  <c r="L23" i="204"/>
  <c r="I22" i="204"/>
  <c r="J22" i="204"/>
  <c r="H22" i="204"/>
  <c r="D23" i="204"/>
  <c r="K23" i="204"/>
  <c r="G21" i="204"/>
  <c r="F23" i="204"/>
  <c r="I20" i="204"/>
  <c r="J20" i="204"/>
  <c r="H20" i="204"/>
  <c r="M18" i="204"/>
  <c r="L18" i="204"/>
  <c r="I17" i="204"/>
  <c r="J17" i="204"/>
  <c r="H17" i="204"/>
  <c r="D18" i="204"/>
  <c r="K18" i="204"/>
  <c r="G16" i="204"/>
  <c r="F18" i="204"/>
  <c r="I15" i="204"/>
  <c r="J15" i="204"/>
  <c r="H15" i="204"/>
  <c r="M13" i="204"/>
  <c r="L13" i="204"/>
  <c r="I12" i="204"/>
  <c r="J12" i="204"/>
  <c r="H12" i="204"/>
  <c r="D13" i="204"/>
  <c r="K13" i="204"/>
  <c r="G11" i="204"/>
  <c r="F13" i="204"/>
  <c r="I10" i="204"/>
  <c r="J10" i="204"/>
  <c r="H10" i="204"/>
  <c r="L42" i="202"/>
  <c r="K42" i="202"/>
  <c r="H41" i="202"/>
  <c r="G41" i="202"/>
  <c r="J41" i="202"/>
  <c r="D42" i="202"/>
  <c r="M42" i="202"/>
  <c r="F42" i="202"/>
  <c r="E42" i="202"/>
  <c r="H39" i="202"/>
  <c r="G39" i="202"/>
  <c r="J39" i="202"/>
  <c r="M33" i="202"/>
  <c r="L33" i="202"/>
  <c r="I32" i="202"/>
  <c r="J32" i="202"/>
  <c r="H32" i="202"/>
  <c r="D33" i="202"/>
  <c r="K33" i="202"/>
  <c r="G31" i="202"/>
  <c r="F33" i="202"/>
  <c r="I30" i="202"/>
  <c r="J30" i="202"/>
  <c r="H30" i="202"/>
  <c r="M28" i="202"/>
  <c r="L28" i="202"/>
  <c r="I27" i="202"/>
  <c r="J27" i="202"/>
  <c r="H27" i="202"/>
  <c r="D28" i="202"/>
  <c r="K28" i="202"/>
  <c r="G26" i="202"/>
  <c r="F28" i="202"/>
  <c r="I25" i="202"/>
  <c r="J25" i="202"/>
  <c r="H25" i="202"/>
  <c r="M23" i="202"/>
  <c r="L23" i="202"/>
  <c r="I22" i="202"/>
  <c r="J22" i="202"/>
  <c r="H22" i="202"/>
  <c r="D23" i="202"/>
  <c r="K23" i="202"/>
  <c r="G21" i="202"/>
  <c r="F23" i="202"/>
  <c r="I20" i="202"/>
  <c r="J20" i="202"/>
  <c r="H20" i="202"/>
  <c r="M18" i="202"/>
  <c r="L18" i="202"/>
  <c r="I17" i="202"/>
  <c r="J17" i="202"/>
  <c r="H17" i="202"/>
  <c r="D18" i="202"/>
  <c r="K18" i="202"/>
  <c r="G16" i="202"/>
  <c r="F18" i="202"/>
  <c r="I15" i="202"/>
  <c r="J15" i="202"/>
  <c r="H15" i="202"/>
  <c r="M13" i="202"/>
  <c r="L13" i="202"/>
  <c r="I12" i="202"/>
  <c r="J12" i="202"/>
  <c r="H12" i="202"/>
  <c r="D13" i="202"/>
  <c r="K13" i="202"/>
  <c r="G11" i="202"/>
  <c r="F13" i="202"/>
  <c r="I10" i="202"/>
  <c r="J10" i="202"/>
  <c r="H10" i="202"/>
  <c r="J42" i="209"/>
  <c r="I42" i="209"/>
  <c r="H42" i="209"/>
  <c r="G42" i="209"/>
  <c r="J11" i="209"/>
  <c r="J16" i="209"/>
  <c r="F18" i="209"/>
  <c r="J10" i="209"/>
  <c r="H11" i="209"/>
  <c r="J12" i="209"/>
  <c r="J15" i="209"/>
  <c r="H16" i="209"/>
  <c r="J17" i="209"/>
  <c r="J20" i="209"/>
  <c r="H21" i="209"/>
  <c r="J22" i="209"/>
  <c r="J25" i="209"/>
  <c r="H26" i="209"/>
  <c r="J27" i="209"/>
  <c r="J30" i="209"/>
  <c r="H31" i="209"/>
  <c r="J32" i="209"/>
  <c r="G40" i="209"/>
  <c r="F28" i="209"/>
  <c r="G10" i="209"/>
  <c r="I11" i="209"/>
  <c r="G12" i="209"/>
  <c r="G15" i="209"/>
  <c r="I16" i="209"/>
  <c r="G17" i="209"/>
  <c r="G20" i="209"/>
  <c r="I21" i="209"/>
  <c r="G22" i="209"/>
  <c r="G25" i="209"/>
  <c r="I26" i="209"/>
  <c r="G27" i="209"/>
  <c r="G30" i="209"/>
  <c r="I31" i="209"/>
  <c r="G32" i="209"/>
  <c r="H40" i="209"/>
  <c r="F23" i="209"/>
  <c r="J26" i="209"/>
  <c r="J31" i="209"/>
  <c r="F33" i="209"/>
  <c r="F13" i="209"/>
  <c r="J21" i="209"/>
  <c r="J40" i="209"/>
  <c r="J42" i="208"/>
  <c r="H42" i="208"/>
  <c r="G42" i="208"/>
  <c r="I42" i="208"/>
  <c r="F13" i="208"/>
  <c r="J16" i="208"/>
  <c r="F18" i="208"/>
  <c r="F23" i="208"/>
  <c r="J10" i="208"/>
  <c r="H11" i="208"/>
  <c r="J12" i="208"/>
  <c r="J15" i="208"/>
  <c r="H16" i="208"/>
  <c r="J17" i="208"/>
  <c r="J20" i="208"/>
  <c r="H21" i="208"/>
  <c r="J22" i="208"/>
  <c r="J25" i="208"/>
  <c r="H26" i="208"/>
  <c r="J27" i="208"/>
  <c r="J30" i="208"/>
  <c r="H31" i="208"/>
  <c r="J32" i="208"/>
  <c r="G40" i="208"/>
  <c r="J11" i="208"/>
  <c r="F28" i="208"/>
  <c r="F33" i="208"/>
  <c r="I11" i="208"/>
  <c r="I16" i="208"/>
  <c r="I21" i="208"/>
  <c r="I26" i="208"/>
  <c r="I31" i="208"/>
  <c r="H40" i="208"/>
  <c r="J21" i="208"/>
  <c r="J26" i="208"/>
  <c r="J31" i="208"/>
  <c r="J40" i="208"/>
  <c r="J28" i="207"/>
  <c r="I28" i="207"/>
  <c r="J42" i="207"/>
  <c r="I42" i="207"/>
  <c r="H42" i="207"/>
  <c r="G42" i="207"/>
  <c r="J13" i="207"/>
  <c r="I13" i="207"/>
  <c r="J33" i="207"/>
  <c r="I33" i="207"/>
  <c r="J18" i="207"/>
  <c r="I18" i="207"/>
  <c r="J23" i="207"/>
  <c r="I23" i="207"/>
  <c r="H11" i="207"/>
  <c r="H16" i="207"/>
  <c r="H21" i="207"/>
  <c r="H26" i="207"/>
  <c r="H31" i="207"/>
  <c r="I39" i="207"/>
  <c r="G40" i="207"/>
  <c r="I41" i="207"/>
  <c r="G10" i="207"/>
  <c r="I11" i="207"/>
  <c r="G12" i="207"/>
  <c r="E13" i="207"/>
  <c r="H13" i="207"/>
  <c r="G15" i="207"/>
  <c r="I16" i="207"/>
  <c r="G17" i="207"/>
  <c r="E18" i="207"/>
  <c r="H18" i="207"/>
  <c r="G20" i="207"/>
  <c r="I21" i="207"/>
  <c r="G22" i="207"/>
  <c r="E23" i="207"/>
  <c r="H23" i="207"/>
  <c r="G25" i="207"/>
  <c r="I26" i="207"/>
  <c r="G27" i="207"/>
  <c r="E28" i="207"/>
  <c r="H28" i="207"/>
  <c r="G30" i="207"/>
  <c r="I31" i="207"/>
  <c r="G32" i="207"/>
  <c r="E33" i="207"/>
  <c r="H33" i="207"/>
  <c r="H40" i="207"/>
  <c r="J11" i="207"/>
  <c r="J16" i="207"/>
  <c r="J21" i="207"/>
  <c r="J26" i="207"/>
  <c r="J31" i="207"/>
  <c r="I40" i="207"/>
  <c r="J40" i="207"/>
  <c r="J28" i="206"/>
  <c r="I28" i="206"/>
  <c r="J42" i="206"/>
  <c r="I42" i="206"/>
  <c r="H42" i="206"/>
  <c r="G42" i="206"/>
  <c r="J13" i="206"/>
  <c r="I13" i="206"/>
  <c r="J33" i="206"/>
  <c r="I33" i="206"/>
  <c r="J18" i="206"/>
  <c r="I18" i="206"/>
  <c r="J23" i="206"/>
  <c r="I23" i="206"/>
  <c r="H11" i="206"/>
  <c r="H16" i="206"/>
  <c r="H21" i="206"/>
  <c r="H26" i="206"/>
  <c r="H31" i="206"/>
  <c r="I39" i="206"/>
  <c r="G40" i="206"/>
  <c r="I41" i="206"/>
  <c r="I11" i="206"/>
  <c r="G12" i="206"/>
  <c r="E13" i="206"/>
  <c r="G13" i="206"/>
  <c r="G15" i="206"/>
  <c r="I16" i="206"/>
  <c r="G17" i="206"/>
  <c r="E18" i="206"/>
  <c r="G18" i="206"/>
  <c r="G20" i="206"/>
  <c r="I21" i="206"/>
  <c r="G22" i="206"/>
  <c r="E23" i="206"/>
  <c r="G23" i="206"/>
  <c r="G25" i="206"/>
  <c r="I26" i="206"/>
  <c r="G27" i="206"/>
  <c r="E28" i="206"/>
  <c r="G28" i="206"/>
  <c r="G30" i="206"/>
  <c r="I31" i="206"/>
  <c r="G32" i="206"/>
  <c r="E33" i="206"/>
  <c r="G33" i="206"/>
  <c r="H40" i="206"/>
  <c r="J11" i="206"/>
  <c r="J16" i="206"/>
  <c r="J21" i="206"/>
  <c r="J26" i="206"/>
  <c r="J31" i="206"/>
  <c r="I40" i="206"/>
  <c r="J40" i="206"/>
  <c r="J18" i="205"/>
  <c r="I18" i="205"/>
  <c r="J28" i="205"/>
  <c r="I28" i="205"/>
  <c r="J42" i="205"/>
  <c r="I42" i="205"/>
  <c r="H42" i="205"/>
  <c r="G42" i="205"/>
  <c r="J13" i="205"/>
  <c r="I13" i="205"/>
  <c r="J23" i="205"/>
  <c r="I23" i="205"/>
  <c r="J33" i="205"/>
  <c r="I33" i="205"/>
  <c r="H11" i="205"/>
  <c r="H16" i="205"/>
  <c r="H21" i="205"/>
  <c r="H26" i="205"/>
  <c r="H31" i="205"/>
  <c r="I39" i="205"/>
  <c r="G40" i="205"/>
  <c r="I41" i="205"/>
  <c r="G10" i="205"/>
  <c r="G12" i="205"/>
  <c r="E13" i="205"/>
  <c r="G13" i="205"/>
  <c r="G15" i="205"/>
  <c r="G17" i="205"/>
  <c r="E18" i="205"/>
  <c r="G18" i="205"/>
  <c r="G20" i="205"/>
  <c r="G22" i="205"/>
  <c r="E23" i="205"/>
  <c r="G23" i="205"/>
  <c r="G25" i="205"/>
  <c r="G27" i="205"/>
  <c r="E28" i="205"/>
  <c r="H28" i="205"/>
  <c r="G30" i="205"/>
  <c r="G32" i="205"/>
  <c r="E33" i="205"/>
  <c r="G33" i="205"/>
  <c r="J39" i="205"/>
  <c r="H40" i="205"/>
  <c r="J41" i="205"/>
  <c r="J11" i="205"/>
  <c r="J16" i="205"/>
  <c r="J21" i="205"/>
  <c r="J26" i="205"/>
  <c r="J31" i="205"/>
  <c r="I40" i="205"/>
  <c r="J40" i="205"/>
  <c r="J23" i="204"/>
  <c r="I23" i="204"/>
  <c r="J28" i="204"/>
  <c r="I28" i="204"/>
  <c r="J42" i="204"/>
  <c r="I42" i="204"/>
  <c r="H42" i="204"/>
  <c r="G42" i="204"/>
  <c r="J13" i="204"/>
  <c r="I13" i="204"/>
  <c r="J33" i="204"/>
  <c r="I33" i="204"/>
  <c r="J18" i="204"/>
  <c r="I18" i="204"/>
  <c r="H11" i="204"/>
  <c r="H16" i="204"/>
  <c r="H21" i="204"/>
  <c r="H26" i="204"/>
  <c r="H31" i="204"/>
  <c r="I39" i="204"/>
  <c r="G40" i="204"/>
  <c r="I41" i="204"/>
  <c r="G10" i="204"/>
  <c r="I11" i="204"/>
  <c r="G12" i="204"/>
  <c r="E13" i="204"/>
  <c r="H13" i="204"/>
  <c r="G15" i="204"/>
  <c r="I16" i="204"/>
  <c r="G17" i="204"/>
  <c r="E18" i="204"/>
  <c r="H18" i="204"/>
  <c r="G20" i="204"/>
  <c r="I21" i="204"/>
  <c r="G22" i="204"/>
  <c r="E23" i="204"/>
  <c r="H23" i="204"/>
  <c r="G25" i="204"/>
  <c r="I26" i="204"/>
  <c r="G27" i="204"/>
  <c r="E28" i="204"/>
  <c r="H28" i="204"/>
  <c r="G30" i="204"/>
  <c r="I31" i="204"/>
  <c r="G32" i="204"/>
  <c r="E33" i="204"/>
  <c r="H33" i="204"/>
  <c r="H40" i="204"/>
  <c r="J11" i="204"/>
  <c r="J16" i="204"/>
  <c r="J21" i="204"/>
  <c r="J26" i="204"/>
  <c r="J31" i="204"/>
  <c r="I40" i="204"/>
  <c r="J40" i="204"/>
  <c r="J28" i="202"/>
  <c r="I28" i="202"/>
  <c r="J42" i="202"/>
  <c r="I42" i="202"/>
  <c r="H42" i="202"/>
  <c r="G42" i="202"/>
  <c r="J13" i="202"/>
  <c r="I13" i="202"/>
  <c r="J33" i="202"/>
  <c r="I33" i="202"/>
  <c r="J18" i="202"/>
  <c r="I18" i="202"/>
  <c r="J23" i="202"/>
  <c r="I23" i="202"/>
  <c r="H11" i="202"/>
  <c r="H16" i="202"/>
  <c r="H21" i="202"/>
  <c r="H26" i="202"/>
  <c r="H31" i="202"/>
  <c r="I39" i="202"/>
  <c r="G40" i="202"/>
  <c r="I41" i="202"/>
  <c r="G10" i="202"/>
  <c r="I11" i="202"/>
  <c r="G12" i="202"/>
  <c r="E13" i="202"/>
  <c r="H13" i="202"/>
  <c r="G15" i="202"/>
  <c r="I16" i="202"/>
  <c r="G17" i="202"/>
  <c r="E18" i="202"/>
  <c r="H18" i="202"/>
  <c r="G20" i="202"/>
  <c r="I21" i="202"/>
  <c r="G22" i="202"/>
  <c r="E23" i="202"/>
  <c r="H23" i="202"/>
  <c r="G25" i="202"/>
  <c r="I26" i="202"/>
  <c r="G27" i="202"/>
  <c r="E28" i="202"/>
  <c r="H28" i="202"/>
  <c r="G30" i="202"/>
  <c r="I31" i="202"/>
  <c r="G32" i="202"/>
  <c r="E33" i="202"/>
  <c r="H33" i="202"/>
  <c r="H40" i="202"/>
  <c r="J11" i="202"/>
  <c r="J16" i="202"/>
  <c r="J21" i="202"/>
  <c r="J26" i="202"/>
  <c r="J31" i="202"/>
  <c r="I40" i="202"/>
  <c r="J40" i="202"/>
  <c r="L42" i="201"/>
  <c r="K42" i="201"/>
  <c r="H41" i="201"/>
  <c r="G41" i="201"/>
  <c r="J41" i="201"/>
  <c r="D42" i="201"/>
  <c r="M42" i="201"/>
  <c r="F42" i="201"/>
  <c r="E42" i="201"/>
  <c r="H39" i="201"/>
  <c r="G39" i="201"/>
  <c r="J39" i="201"/>
  <c r="M33" i="201"/>
  <c r="L33" i="201"/>
  <c r="I32" i="201"/>
  <c r="J32" i="201"/>
  <c r="H32" i="201"/>
  <c r="D33" i="201"/>
  <c r="K33" i="201"/>
  <c r="G31" i="201"/>
  <c r="F33" i="201"/>
  <c r="I30" i="201"/>
  <c r="J30" i="201"/>
  <c r="H30" i="201"/>
  <c r="M28" i="201"/>
  <c r="L28" i="201"/>
  <c r="I27" i="201"/>
  <c r="J27" i="201"/>
  <c r="H27" i="201"/>
  <c r="D28" i="201"/>
  <c r="K28" i="201"/>
  <c r="G26" i="201"/>
  <c r="F28" i="201"/>
  <c r="I25" i="201"/>
  <c r="J25" i="201"/>
  <c r="H25" i="201"/>
  <c r="M23" i="201"/>
  <c r="L23" i="201"/>
  <c r="I22" i="201"/>
  <c r="J22" i="201"/>
  <c r="H22" i="201"/>
  <c r="D23" i="201"/>
  <c r="K23" i="201"/>
  <c r="G21" i="201"/>
  <c r="F23" i="201"/>
  <c r="I20" i="201"/>
  <c r="J20" i="201"/>
  <c r="H20" i="201"/>
  <c r="M18" i="201"/>
  <c r="L18" i="201"/>
  <c r="I17" i="201"/>
  <c r="J17" i="201"/>
  <c r="H17" i="201"/>
  <c r="D18" i="201"/>
  <c r="K18" i="201"/>
  <c r="G16" i="201"/>
  <c r="F18" i="201"/>
  <c r="I15" i="201"/>
  <c r="J15" i="201"/>
  <c r="H15" i="201"/>
  <c r="M13" i="201"/>
  <c r="L13" i="201"/>
  <c r="I12" i="201"/>
  <c r="J12" i="201"/>
  <c r="H12" i="201"/>
  <c r="D13" i="201"/>
  <c r="K13" i="201"/>
  <c r="G11" i="201"/>
  <c r="F13" i="201"/>
  <c r="I10" i="201"/>
  <c r="J10" i="201"/>
  <c r="H10" i="201"/>
  <c r="L42" i="200"/>
  <c r="K42" i="200"/>
  <c r="H41" i="200"/>
  <c r="G41" i="200"/>
  <c r="J41" i="200"/>
  <c r="D42" i="200"/>
  <c r="F42" i="200"/>
  <c r="E42" i="200"/>
  <c r="H39" i="200"/>
  <c r="G39" i="200"/>
  <c r="J39" i="200"/>
  <c r="M33" i="200"/>
  <c r="L33" i="200"/>
  <c r="I32" i="200"/>
  <c r="J32" i="200"/>
  <c r="H32" i="200"/>
  <c r="D33" i="200"/>
  <c r="K33" i="200"/>
  <c r="G31" i="200"/>
  <c r="F33" i="200"/>
  <c r="I30" i="200"/>
  <c r="J30" i="200"/>
  <c r="H30" i="200"/>
  <c r="M28" i="200"/>
  <c r="L28" i="200"/>
  <c r="I27" i="200"/>
  <c r="J27" i="200"/>
  <c r="H27" i="200"/>
  <c r="D28" i="200"/>
  <c r="K28" i="200"/>
  <c r="G26" i="200"/>
  <c r="F28" i="200"/>
  <c r="I25" i="200"/>
  <c r="J25" i="200"/>
  <c r="H25" i="200"/>
  <c r="M23" i="200"/>
  <c r="L23" i="200"/>
  <c r="I22" i="200"/>
  <c r="J22" i="200"/>
  <c r="H22" i="200"/>
  <c r="D23" i="200"/>
  <c r="K23" i="200"/>
  <c r="G21" i="200"/>
  <c r="F23" i="200"/>
  <c r="I20" i="200"/>
  <c r="J20" i="200"/>
  <c r="H20" i="200"/>
  <c r="M18" i="200"/>
  <c r="L18" i="200"/>
  <c r="I17" i="200"/>
  <c r="J17" i="200"/>
  <c r="H17" i="200"/>
  <c r="D18" i="200"/>
  <c r="K18" i="200"/>
  <c r="G16" i="200"/>
  <c r="F18" i="200"/>
  <c r="I15" i="200"/>
  <c r="J15" i="200"/>
  <c r="H15" i="200"/>
  <c r="M13" i="200"/>
  <c r="L13" i="200"/>
  <c r="I12" i="200"/>
  <c r="J12" i="200"/>
  <c r="H12" i="200"/>
  <c r="D13" i="200"/>
  <c r="K13" i="200"/>
  <c r="G11" i="200"/>
  <c r="F13" i="200"/>
  <c r="I10" i="200"/>
  <c r="J10" i="200"/>
  <c r="H10" i="200"/>
  <c r="L42" i="199"/>
  <c r="K42" i="199"/>
  <c r="H41" i="199"/>
  <c r="G41" i="199"/>
  <c r="J41" i="199"/>
  <c r="D42" i="199"/>
  <c r="M42" i="199"/>
  <c r="F42" i="199"/>
  <c r="E42" i="199"/>
  <c r="H39" i="199"/>
  <c r="G39" i="199"/>
  <c r="J39" i="199"/>
  <c r="M33" i="199"/>
  <c r="L33" i="199"/>
  <c r="I32" i="199"/>
  <c r="J32" i="199"/>
  <c r="H32" i="199"/>
  <c r="D33" i="199"/>
  <c r="K33" i="199"/>
  <c r="G31" i="199"/>
  <c r="F33" i="199"/>
  <c r="I30" i="199"/>
  <c r="J30" i="199"/>
  <c r="H30" i="199"/>
  <c r="M28" i="199"/>
  <c r="L28" i="199"/>
  <c r="I27" i="199"/>
  <c r="J27" i="199"/>
  <c r="H27" i="199"/>
  <c r="D28" i="199"/>
  <c r="K28" i="199"/>
  <c r="G26" i="199"/>
  <c r="F28" i="199"/>
  <c r="I25" i="199"/>
  <c r="J25" i="199"/>
  <c r="H25" i="199"/>
  <c r="M23" i="199"/>
  <c r="L23" i="199"/>
  <c r="I22" i="199"/>
  <c r="J22" i="199"/>
  <c r="H22" i="199"/>
  <c r="D23" i="199"/>
  <c r="K23" i="199"/>
  <c r="G21" i="199"/>
  <c r="F23" i="199"/>
  <c r="I20" i="199"/>
  <c r="J20" i="199"/>
  <c r="H20" i="199"/>
  <c r="M18" i="199"/>
  <c r="L18" i="199"/>
  <c r="I17" i="199"/>
  <c r="J17" i="199"/>
  <c r="H17" i="199"/>
  <c r="D18" i="199"/>
  <c r="K18" i="199"/>
  <c r="G16" i="199"/>
  <c r="F18" i="199"/>
  <c r="I15" i="199"/>
  <c r="J15" i="199"/>
  <c r="H15" i="199"/>
  <c r="M13" i="199"/>
  <c r="L13" i="199"/>
  <c r="I12" i="199"/>
  <c r="J12" i="199"/>
  <c r="H12" i="199"/>
  <c r="D13" i="199"/>
  <c r="K13" i="199"/>
  <c r="G11" i="199"/>
  <c r="F13" i="199"/>
  <c r="I10" i="199"/>
  <c r="J10" i="199"/>
  <c r="H10" i="199"/>
  <c r="L42" i="198"/>
  <c r="K42" i="198"/>
  <c r="H41" i="198"/>
  <c r="G41" i="198"/>
  <c r="J41" i="198"/>
  <c r="D42" i="198"/>
  <c r="M42" i="198"/>
  <c r="F42" i="198"/>
  <c r="E42" i="198"/>
  <c r="H39" i="198"/>
  <c r="G39" i="198"/>
  <c r="J39" i="198"/>
  <c r="L33" i="198"/>
  <c r="I32" i="198"/>
  <c r="J32" i="198"/>
  <c r="H32" i="198"/>
  <c r="D33" i="198"/>
  <c r="K33" i="198"/>
  <c r="G31" i="198"/>
  <c r="F33" i="198"/>
  <c r="I30" i="198"/>
  <c r="J30" i="198"/>
  <c r="H30" i="198"/>
  <c r="L28" i="198"/>
  <c r="I27" i="198"/>
  <c r="J27" i="198"/>
  <c r="H27" i="198"/>
  <c r="D28" i="198"/>
  <c r="K28" i="198"/>
  <c r="G26" i="198"/>
  <c r="F28" i="198"/>
  <c r="I25" i="198"/>
  <c r="J25" i="198"/>
  <c r="H25" i="198"/>
  <c r="L23" i="198"/>
  <c r="I22" i="198"/>
  <c r="J22" i="198"/>
  <c r="H22" i="198"/>
  <c r="D23" i="198"/>
  <c r="K23" i="198"/>
  <c r="G21" i="198"/>
  <c r="F23" i="198"/>
  <c r="I20" i="198"/>
  <c r="J20" i="198"/>
  <c r="H20" i="198"/>
  <c r="L18" i="198"/>
  <c r="I17" i="198"/>
  <c r="J17" i="198"/>
  <c r="H17" i="198"/>
  <c r="D18" i="198"/>
  <c r="K18" i="198"/>
  <c r="G16" i="198"/>
  <c r="F18" i="198"/>
  <c r="I15" i="198"/>
  <c r="J15" i="198"/>
  <c r="H15" i="198"/>
  <c r="L13" i="198"/>
  <c r="I12" i="198"/>
  <c r="J12" i="198"/>
  <c r="H12" i="198"/>
  <c r="D13" i="198"/>
  <c r="K13" i="198"/>
  <c r="G11" i="198"/>
  <c r="F13" i="198"/>
  <c r="I10" i="198"/>
  <c r="J10" i="198"/>
  <c r="H10" i="198"/>
  <c r="L42" i="197"/>
  <c r="K42" i="197"/>
  <c r="H41" i="197"/>
  <c r="G41" i="197"/>
  <c r="J41" i="197"/>
  <c r="D42" i="197"/>
  <c r="M42" i="197"/>
  <c r="F42" i="197"/>
  <c r="E42" i="197"/>
  <c r="H39" i="197"/>
  <c r="G39" i="197"/>
  <c r="J39" i="197"/>
  <c r="M33" i="197"/>
  <c r="L33" i="197"/>
  <c r="I32" i="197"/>
  <c r="J32" i="197"/>
  <c r="H32" i="197"/>
  <c r="D33" i="197"/>
  <c r="K33" i="197"/>
  <c r="G31" i="197"/>
  <c r="F33" i="197"/>
  <c r="I30" i="197"/>
  <c r="J30" i="197"/>
  <c r="H30" i="197"/>
  <c r="M28" i="197"/>
  <c r="L28" i="197"/>
  <c r="I27" i="197"/>
  <c r="J27" i="197"/>
  <c r="H27" i="197"/>
  <c r="D28" i="197"/>
  <c r="K28" i="197"/>
  <c r="G26" i="197"/>
  <c r="F28" i="197"/>
  <c r="I25" i="197"/>
  <c r="J25" i="197"/>
  <c r="H25" i="197"/>
  <c r="M23" i="197"/>
  <c r="L23" i="197"/>
  <c r="I22" i="197"/>
  <c r="J22" i="197"/>
  <c r="H22" i="197"/>
  <c r="D23" i="197"/>
  <c r="K23" i="197"/>
  <c r="G21" i="197"/>
  <c r="F23" i="197"/>
  <c r="I20" i="197"/>
  <c r="J20" i="197"/>
  <c r="H20" i="197"/>
  <c r="M18" i="197"/>
  <c r="L18" i="197"/>
  <c r="I17" i="197"/>
  <c r="J17" i="197"/>
  <c r="H17" i="197"/>
  <c r="D18" i="197"/>
  <c r="K18" i="197"/>
  <c r="G16" i="197"/>
  <c r="F18" i="197"/>
  <c r="I15" i="197"/>
  <c r="J15" i="197"/>
  <c r="H15" i="197"/>
  <c r="M13" i="197"/>
  <c r="L13" i="197"/>
  <c r="I12" i="197"/>
  <c r="J12" i="197"/>
  <c r="H12" i="197"/>
  <c r="D13" i="197"/>
  <c r="K13" i="197"/>
  <c r="G11" i="197"/>
  <c r="F13" i="197"/>
  <c r="I10" i="197"/>
  <c r="J10" i="197"/>
  <c r="H10" i="197"/>
  <c r="L42" i="195"/>
  <c r="K42" i="195"/>
  <c r="H41" i="195"/>
  <c r="G41" i="195"/>
  <c r="J41" i="195"/>
  <c r="D42" i="195"/>
  <c r="M42" i="195"/>
  <c r="F42" i="195"/>
  <c r="E42" i="195"/>
  <c r="H39" i="195"/>
  <c r="G39" i="195"/>
  <c r="J39" i="195"/>
  <c r="M33" i="195"/>
  <c r="L33" i="195"/>
  <c r="I32" i="195"/>
  <c r="J32" i="195"/>
  <c r="H32" i="195"/>
  <c r="D33" i="195"/>
  <c r="K33" i="195"/>
  <c r="G31" i="195"/>
  <c r="F33" i="195"/>
  <c r="I30" i="195"/>
  <c r="J30" i="195"/>
  <c r="H30" i="195"/>
  <c r="M28" i="195"/>
  <c r="L28" i="195"/>
  <c r="I27" i="195"/>
  <c r="J27" i="195"/>
  <c r="H27" i="195"/>
  <c r="D28" i="195"/>
  <c r="K28" i="195"/>
  <c r="G26" i="195"/>
  <c r="F28" i="195"/>
  <c r="I25" i="195"/>
  <c r="J25" i="195"/>
  <c r="H25" i="195"/>
  <c r="M23" i="195"/>
  <c r="L23" i="195"/>
  <c r="I22" i="195"/>
  <c r="J22" i="195"/>
  <c r="H22" i="195"/>
  <c r="D23" i="195"/>
  <c r="K23" i="195"/>
  <c r="G21" i="195"/>
  <c r="F23" i="195"/>
  <c r="I20" i="195"/>
  <c r="J20" i="195"/>
  <c r="H20" i="195"/>
  <c r="M18" i="195"/>
  <c r="L18" i="195"/>
  <c r="I17" i="195"/>
  <c r="J17" i="195"/>
  <c r="H17" i="195"/>
  <c r="D18" i="195"/>
  <c r="K18" i="195"/>
  <c r="G16" i="195"/>
  <c r="F18" i="195"/>
  <c r="I15" i="195"/>
  <c r="J15" i="195"/>
  <c r="H15" i="195"/>
  <c r="M13" i="195"/>
  <c r="L13" i="195"/>
  <c r="I12" i="195"/>
  <c r="J12" i="195"/>
  <c r="H12" i="195"/>
  <c r="D13" i="195"/>
  <c r="K13" i="195"/>
  <c r="G11" i="195"/>
  <c r="F13" i="195"/>
  <c r="I10" i="195"/>
  <c r="J10" i="195"/>
  <c r="H10" i="195"/>
  <c r="L42" i="196"/>
  <c r="K42" i="196"/>
  <c r="I41" i="196"/>
  <c r="G41" i="196"/>
  <c r="J41" i="196"/>
  <c r="H41" i="196"/>
  <c r="D42" i="196"/>
  <c r="M42" i="196"/>
  <c r="F42" i="196"/>
  <c r="E42" i="196"/>
  <c r="I39" i="196"/>
  <c r="G39" i="196"/>
  <c r="J39" i="196"/>
  <c r="H39" i="196"/>
  <c r="M33" i="196"/>
  <c r="L33" i="196"/>
  <c r="H32" i="196"/>
  <c r="I32" i="196"/>
  <c r="E33" i="196"/>
  <c r="D33" i="196"/>
  <c r="K33" i="196"/>
  <c r="G31" i="196"/>
  <c r="H30" i="196"/>
  <c r="I30" i="196"/>
  <c r="M28" i="196"/>
  <c r="L28" i="196"/>
  <c r="H27" i="196"/>
  <c r="I27" i="196"/>
  <c r="E28" i="196"/>
  <c r="D28" i="196"/>
  <c r="K28" i="196"/>
  <c r="G26" i="196"/>
  <c r="H25" i="196"/>
  <c r="I25" i="196"/>
  <c r="M23" i="196"/>
  <c r="L23" i="196"/>
  <c r="H22" i="196"/>
  <c r="I22" i="196"/>
  <c r="E23" i="196"/>
  <c r="D23" i="196"/>
  <c r="K23" i="196"/>
  <c r="G21" i="196"/>
  <c r="H20" i="196"/>
  <c r="I20" i="196"/>
  <c r="M18" i="196"/>
  <c r="L18" i="196"/>
  <c r="H17" i="196"/>
  <c r="I17" i="196"/>
  <c r="E18" i="196"/>
  <c r="D18" i="196"/>
  <c r="K18" i="196"/>
  <c r="G16" i="196"/>
  <c r="H15" i="196"/>
  <c r="I15" i="196"/>
  <c r="M13" i="196"/>
  <c r="L13" i="196"/>
  <c r="H12" i="196"/>
  <c r="I12" i="196"/>
  <c r="E13" i="196"/>
  <c r="D13" i="196"/>
  <c r="K13" i="196"/>
  <c r="G11" i="196"/>
  <c r="H10" i="196"/>
  <c r="I10" i="196"/>
  <c r="L42" i="194"/>
  <c r="K42" i="194"/>
  <c r="H41" i="194"/>
  <c r="G41" i="194"/>
  <c r="J41" i="194"/>
  <c r="D42" i="194"/>
  <c r="M42" i="194"/>
  <c r="F42" i="194"/>
  <c r="E42" i="194"/>
  <c r="H39" i="194"/>
  <c r="G39" i="194"/>
  <c r="J39" i="194"/>
  <c r="M33" i="194"/>
  <c r="L33" i="194"/>
  <c r="I32" i="194"/>
  <c r="J32" i="194"/>
  <c r="H32" i="194"/>
  <c r="D33" i="194"/>
  <c r="K33" i="194"/>
  <c r="G31" i="194"/>
  <c r="F33" i="194"/>
  <c r="I30" i="194"/>
  <c r="J30" i="194"/>
  <c r="H30" i="194"/>
  <c r="M28" i="194"/>
  <c r="L28" i="194"/>
  <c r="I27" i="194"/>
  <c r="J27" i="194"/>
  <c r="H27" i="194"/>
  <c r="D28" i="194"/>
  <c r="K28" i="194"/>
  <c r="G26" i="194"/>
  <c r="F28" i="194"/>
  <c r="I25" i="194"/>
  <c r="J25" i="194"/>
  <c r="H25" i="194"/>
  <c r="M23" i="194"/>
  <c r="L23" i="194"/>
  <c r="I22" i="194"/>
  <c r="J22" i="194"/>
  <c r="H22" i="194"/>
  <c r="D23" i="194"/>
  <c r="K23" i="194"/>
  <c r="G21" i="194"/>
  <c r="F23" i="194"/>
  <c r="I20" i="194"/>
  <c r="J20" i="194"/>
  <c r="H20" i="194"/>
  <c r="M18" i="194"/>
  <c r="L18" i="194"/>
  <c r="I17" i="194"/>
  <c r="J17" i="194"/>
  <c r="H17" i="194"/>
  <c r="D18" i="194"/>
  <c r="K18" i="194"/>
  <c r="G16" i="194"/>
  <c r="F18" i="194"/>
  <c r="I15" i="194"/>
  <c r="J15" i="194"/>
  <c r="H15" i="194"/>
  <c r="M13" i="194"/>
  <c r="L13" i="194"/>
  <c r="I12" i="194"/>
  <c r="J12" i="194"/>
  <c r="H12" i="194"/>
  <c r="D13" i="194"/>
  <c r="K13" i="194"/>
  <c r="G11" i="194"/>
  <c r="F13" i="194"/>
  <c r="I10" i="194"/>
  <c r="J10" i="194"/>
  <c r="H10" i="194"/>
  <c r="E42" i="193"/>
  <c r="L42" i="193"/>
  <c r="K42" i="193"/>
  <c r="I41" i="193"/>
  <c r="H41" i="193"/>
  <c r="G41" i="193"/>
  <c r="J41" i="193"/>
  <c r="D42" i="193"/>
  <c r="M42" i="193"/>
  <c r="I40" i="193"/>
  <c r="F42" i="193"/>
  <c r="I39" i="193"/>
  <c r="H39" i="193"/>
  <c r="G39" i="193"/>
  <c r="J39" i="193"/>
  <c r="M33" i="193"/>
  <c r="L33" i="193"/>
  <c r="I32" i="193"/>
  <c r="H32" i="193"/>
  <c r="G32" i="193"/>
  <c r="E33" i="193"/>
  <c r="D33" i="193"/>
  <c r="K33" i="193"/>
  <c r="G31" i="193"/>
  <c r="I30" i="193"/>
  <c r="H30" i="193"/>
  <c r="G30" i="193"/>
  <c r="M28" i="193"/>
  <c r="L28" i="193"/>
  <c r="I27" i="193"/>
  <c r="H27" i="193"/>
  <c r="G27" i="193"/>
  <c r="E28" i="193"/>
  <c r="D28" i="193"/>
  <c r="K28" i="193"/>
  <c r="G26" i="193"/>
  <c r="I25" i="193"/>
  <c r="H25" i="193"/>
  <c r="G25" i="193"/>
  <c r="M23" i="193"/>
  <c r="L23" i="193"/>
  <c r="I22" i="193"/>
  <c r="H22" i="193"/>
  <c r="G22" i="193"/>
  <c r="E23" i="193"/>
  <c r="D23" i="193"/>
  <c r="K23" i="193"/>
  <c r="I21" i="193"/>
  <c r="I20" i="193"/>
  <c r="H20" i="193"/>
  <c r="G20" i="193"/>
  <c r="M18" i="193"/>
  <c r="L18" i="193"/>
  <c r="I17" i="193"/>
  <c r="H17" i="193"/>
  <c r="G17" i="193"/>
  <c r="E18" i="193"/>
  <c r="D18" i="193"/>
  <c r="K18" i="193"/>
  <c r="G16" i="193"/>
  <c r="I15" i="193"/>
  <c r="H15" i="193"/>
  <c r="G15" i="193"/>
  <c r="M13" i="193"/>
  <c r="L13" i="193"/>
  <c r="I12" i="193"/>
  <c r="H12" i="193"/>
  <c r="G12" i="193"/>
  <c r="E13" i="193"/>
  <c r="D13" i="193"/>
  <c r="K13" i="193"/>
  <c r="G11" i="193"/>
  <c r="I10" i="193"/>
  <c r="H10" i="193"/>
  <c r="G10" i="193"/>
  <c r="L42" i="192"/>
  <c r="K42" i="192"/>
  <c r="G41" i="192"/>
  <c r="J41" i="192"/>
  <c r="D42" i="192"/>
  <c r="M42" i="192"/>
  <c r="I40" i="192"/>
  <c r="G40" i="192"/>
  <c r="E42" i="192"/>
  <c r="G39" i="192"/>
  <c r="J39" i="192"/>
  <c r="L33" i="192"/>
  <c r="K33" i="192"/>
  <c r="I32" i="192"/>
  <c r="H32" i="192"/>
  <c r="G32" i="192"/>
  <c r="J32" i="192"/>
  <c r="D33" i="192"/>
  <c r="M33" i="192"/>
  <c r="F33" i="192"/>
  <c r="E33" i="192"/>
  <c r="I30" i="192"/>
  <c r="H30" i="192"/>
  <c r="G30" i="192"/>
  <c r="J30" i="192"/>
  <c r="L28" i="192"/>
  <c r="K28" i="192"/>
  <c r="I27" i="192"/>
  <c r="H27" i="192"/>
  <c r="G27" i="192"/>
  <c r="J27" i="192"/>
  <c r="D28" i="192"/>
  <c r="M28" i="192"/>
  <c r="G26" i="192"/>
  <c r="E28" i="192"/>
  <c r="I25" i="192"/>
  <c r="H25" i="192"/>
  <c r="G25" i="192"/>
  <c r="J25" i="192"/>
  <c r="L23" i="192"/>
  <c r="K23" i="192"/>
  <c r="I22" i="192"/>
  <c r="H22" i="192"/>
  <c r="G22" i="192"/>
  <c r="J22" i="192"/>
  <c r="D23" i="192"/>
  <c r="M23" i="192"/>
  <c r="J21" i="192"/>
  <c r="G21" i="192"/>
  <c r="E23" i="192"/>
  <c r="I20" i="192"/>
  <c r="H20" i="192"/>
  <c r="G20" i="192"/>
  <c r="J20" i="192"/>
  <c r="L18" i="192"/>
  <c r="K18" i="192"/>
  <c r="I17" i="192"/>
  <c r="H17" i="192"/>
  <c r="G17" i="192"/>
  <c r="J17" i="192"/>
  <c r="D18" i="192"/>
  <c r="M18" i="192"/>
  <c r="G16" i="192"/>
  <c r="E18" i="192"/>
  <c r="I15" i="192"/>
  <c r="H15" i="192"/>
  <c r="G15" i="192"/>
  <c r="J15" i="192"/>
  <c r="L13" i="192"/>
  <c r="K13" i="192"/>
  <c r="I12" i="192"/>
  <c r="H12" i="192"/>
  <c r="G12" i="192"/>
  <c r="J12" i="192"/>
  <c r="D13" i="192"/>
  <c r="M13" i="192"/>
  <c r="F13" i="192"/>
  <c r="E13" i="192"/>
  <c r="I10" i="192"/>
  <c r="H10" i="192"/>
  <c r="G10" i="192"/>
  <c r="J10" i="192"/>
  <c r="G13" i="202"/>
  <c r="G23" i="202"/>
  <c r="G18" i="207"/>
  <c r="G13" i="209"/>
  <c r="I13" i="209"/>
  <c r="J13" i="209"/>
  <c r="H13" i="209"/>
  <c r="G23" i="209"/>
  <c r="J23" i="209"/>
  <c r="I23" i="209"/>
  <c r="H23" i="209"/>
  <c r="G33" i="209"/>
  <c r="I33" i="209"/>
  <c r="H33" i="209"/>
  <c r="J33" i="209"/>
  <c r="G28" i="209"/>
  <c r="J28" i="209"/>
  <c r="I28" i="209"/>
  <c r="H28" i="209"/>
  <c r="G18" i="209"/>
  <c r="J18" i="209"/>
  <c r="I18" i="209"/>
  <c r="H18" i="209"/>
  <c r="G23" i="208"/>
  <c r="I23" i="208"/>
  <c r="J23" i="208"/>
  <c r="H23" i="208"/>
  <c r="G33" i="208"/>
  <c r="J33" i="208"/>
  <c r="I33" i="208"/>
  <c r="H33" i="208"/>
  <c r="G18" i="208"/>
  <c r="J18" i="208"/>
  <c r="I18" i="208"/>
  <c r="H18" i="208"/>
  <c r="G28" i="208"/>
  <c r="I28" i="208"/>
  <c r="J28" i="208"/>
  <c r="H28" i="208"/>
  <c r="G13" i="208"/>
  <c r="J13" i="208"/>
  <c r="I13" i="208"/>
  <c r="H13" i="208"/>
  <c r="G33" i="207"/>
  <c r="G28" i="207"/>
  <c r="G23" i="207"/>
  <c r="G13" i="207"/>
  <c r="H23" i="206"/>
  <c r="H18" i="206"/>
  <c r="H33" i="206"/>
  <c r="H13" i="206"/>
  <c r="H28" i="206"/>
  <c r="G28" i="205"/>
  <c r="H33" i="205"/>
  <c r="H23" i="205"/>
  <c r="H13" i="205"/>
  <c r="H18" i="205"/>
  <c r="G33" i="204"/>
  <c r="G28" i="204"/>
  <c r="G23" i="204"/>
  <c r="G18" i="204"/>
  <c r="G13" i="204"/>
  <c r="G33" i="202"/>
  <c r="G28" i="202"/>
  <c r="G18" i="202"/>
  <c r="J28" i="201"/>
  <c r="I28" i="201"/>
  <c r="J13" i="201"/>
  <c r="I13" i="201"/>
  <c r="J33" i="201"/>
  <c r="I33" i="201"/>
  <c r="J18" i="201"/>
  <c r="I18" i="201"/>
  <c r="J23" i="201"/>
  <c r="I23" i="201"/>
  <c r="J42" i="201"/>
  <c r="I42" i="201"/>
  <c r="H42" i="201"/>
  <c r="G42" i="201"/>
  <c r="H11" i="201"/>
  <c r="H16" i="201"/>
  <c r="H21" i="201"/>
  <c r="H26" i="201"/>
  <c r="H31" i="201"/>
  <c r="I39" i="201"/>
  <c r="G40" i="201"/>
  <c r="I41" i="201"/>
  <c r="G10" i="201"/>
  <c r="I11" i="201"/>
  <c r="G12" i="201"/>
  <c r="E13" i="201"/>
  <c r="H13" i="201"/>
  <c r="G15" i="201"/>
  <c r="I16" i="201"/>
  <c r="G17" i="201"/>
  <c r="E18" i="201"/>
  <c r="H18" i="201"/>
  <c r="G20" i="201"/>
  <c r="I21" i="201"/>
  <c r="G22" i="201"/>
  <c r="E23" i="201"/>
  <c r="H23" i="201"/>
  <c r="G25" i="201"/>
  <c r="I26" i="201"/>
  <c r="G27" i="201"/>
  <c r="E28" i="201"/>
  <c r="H28" i="201"/>
  <c r="G30" i="201"/>
  <c r="I31" i="201"/>
  <c r="G32" i="201"/>
  <c r="E33" i="201"/>
  <c r="H33" i="201"/>
  <c r="H40" i="201"/>
  <c r="J11" i="201"/>
  <c r="J16" i="201"/>
  <c r="J21" i="201"/>
  <c r="J26" i="201"/>
  <c r="J31" i="201"/>
  <c r="I40" i="201"/>
  <c r="J40" i="201"/>
  <c r="J23" i="200"/>
  <c r="I23" i="200"/>
  <c r="J13" i="200"/>
  <c r="I13" i="200"/>
  <c r="J33" i="200"/>
  <c r="I33" i="200"/>
  <c r="J18" i="200"/>
  <c r="I18" i="200"/>
  <c r="J28" i="200"/>
  <c r="I28" i="200"/>
  <c r="I42" i="200"/>
  <c r="H42" i="200"/>
  <c r="G42" i="200"/>
  <c r="H11" i="200"/>
  <c r="H16" i="200"/>
  <c r="H21" i="200"/>
  <c r="H26" i="200"/>
  <c r="H31" i="200"/>
  <c r="I39" i="200"/>
  <c r="G40" i="200"/>
  <c r="I41" i="200"/>
  <c r="G10" i="200"/>
  <c r="I11" i="200"/>
  <c r="G12" i="200"/>
  <c r="E13" i="200"/>
  <c r="H13" i="200"/>
  <c r="G15" i="200"/>
  <c r="I16" i="200"/>
  <c r="G17" i="200"/>
  <c r="E18" i="200"/>
  <c r="H18" i="200"/>
  <c r="G20" i="200"/>
  <c r="I21" i="200"/>
  <c r="G22" i="200"/>
  <c r="E23" i="200"/>
  <c r="H23" i="200"/>
  <c r="G25" i="200"/>
  <c r="I26" i="200"/>
  <c r="G27" i="200"/>
  <c r="E28" i="200"/>
  <c r="H28" i="200"/>
  <c r="G30" i="200"/>
  <c r="I31" i="200"/>
  <c r="G32" i="200"/>
  <c r="E33" i="200"/>
  <c r="H33" i="200"/>
  <c r="H40" i="200"/>
  <c r="J11" i="200"/>
  <c r="J16" i="200"/>
  <c r="J21" i="200"/>
  <c r="J26" i="200"/>
  <c r="J31" i="200"/>
  <c r="I40" i="200"/>
  <c r="J40" i="200"/>
  <c r="J28" i="199"/>
  <c r="I28" i="199"/>
  <c r="J42" i="199"/>
  <c r="I42" i="199"/>
  <c r="H42" i="199"/>
  <c r="G42" i="199"/>
  <c r="J13" i="199"/>
  <c r="I13" i="199"/>
  <c r="J33" i="199"/>
  <c r="I33" i="199"/>
  <c r="J18" i="199"/>
  <c r="I18" i="199"/>
  <c r="J23" i="199"/>
  <c r="I23" i="199"/>
  <c r="H11" i="199"/>
  <c r="H16" i="199"/>
  <c r="H21" i="199"/>
  <c r="H26" i="199"/>
  <c r="H31" i="199"/>
  <c r="I39" i="199"/>
  <c r="G40" i="199"/>
  <c r="I41" i="199"/>
  <c r="G10" i="199"/>
  <c r="I11" i="199"/>
  <c r="G12" i="199"/>
  <c r="E13" i="199"/>
  <c r="H13" i="199"/>
  <c r="G15" i="199"/>
  <c r="I16" i="199"/>
  <c r="G17" i="199"/>
  <c r="E18" i="199"/>
  <c r="H18" i="199"/>
  <c r="G20" i="199"/>
  <c r="I21" i="199"/>
  <c r="G22" i="199"/>
  <c r="E23" i="199"/>
  <c r="H23" i="199"/>
  <c r="G25" i="199"/>
  <c r="I26" i="199"/>
  <c r="G27" i="199"/>
  <c r="E28" i="199"/>
  <c r="H28" i="199"/>
  <c r="G30" i="199"/>
  <c r="I31" i="199"/>
  <c r="G32" i="199"/>
  <c r="E33" i="199"/>
  <c r="H33" i="199"/>
  <c r="H40" i="199"/>
  <c r="J11" i="199"/>
  <c r="J16" i="199"/>
  <c r="J21" i="199"/>
  <c r="J26" i="199"/>
  <c r="J31" i="199"/>
  <c r="I40" i="199"/>
  <c r="J40" i="199"/>
  <c r="I28" i="198"/>
  <c r="J42" i="198"/>
  <c r="I42" i="198"/>
  <c r="H42" i="198"/>
  <c r="G42" i="198"/>
  <c r="I13" i="198"/>
  <c r="I33" i="198"/>
  <c r="I18" i="198"/>
  <c r="I23" i="198"/>
  <c r="H11" i="198"/>
  <c r="H16" i="198"/>
  <c r="H21" i="198"/>
  <c r="H26" i="198"/>
  <c r="H31" i="198"/>
  <c r="I39" i="198"/>
  <c r="G40" i="198"/>
  <c r="I41" i="198"/>
  <c r="G10" i="198"/>
  <c r="I11" i="198"/>
  <c r="G12" i="198"/>
  <c r="E13" i="198"/>
  <c r="H13" i="198"/>
  <c r="G15" i="198"/>
  <c r="I16" i="198"/>
  <c r="G17" i="198"/>
  <c r="E18" i="198"/>
  <c r="H18" i="198"/>
  <c r="G20" i="198"/>
  <c r="I21" i="198"/>
  <c r="G22" i="198"/>
  <c r="E23" i="198"/>
  <c r="H23" i="198"/>
  <c r="G25" i="198"/>
  <c r="I26" i="198"/>
  <c r="G27" i="198"/>
  <c r="E28" i="198"/>
  <c r="H28" i="198"/>
  <c r="G30" i="198"/>
  <c r="I31" i="198"/>
  <c r="G32" i="198"/>
  <c r="E33" i="198"/>
  <c r="H33" i="198"/>
  <c r="H40" i="198"/>
  <c r="J11" i="198"/>
  <c r="J16" i="198"/>
  <c r="J21" i="198"/>
  <c r="J26" i="198"/>
  <c r="J31" i="198"/>
  <c r="I40" i="198"/>
  <c r="J40" i="198"/>
  <c r="J28" i="197"/>
  <c r="I28" i="197"/>
  <c r="J42" i="197"/>
  <c r="I42" i="197"/>
  <c r="H42" i="197"/>
  <c r="G42" i="197"/>
  <c r="J13" i="197"/>
  <c r="I13" i="197"/>
  <c r="J33" i="197"/>
  <c r="I33" i="197"/>
  <c r="J18" i="197"/>
  <c r="I18" i="197"/>
  <c r="J23" i="197"/>
  <c r="I23" i="197"/>
  <c r="H11" i="197"/>
  <c r="H16" i="197"/>
  <c r="H21" i="197"/>
  <c r="H26" i="197"/>
  <c r="H31" i="197"/>
  <c r="I39" i="197"/>
  <c r="G40" i="197"/>
  <c r="I41" i="197"/>
  <c r="G10" i="197"/>
  <c r="I11" i="197"/>
  <c r="G12" i="197"/>
  <c r="E13" i="197"/>
  <c r="H13" i="197"/>
  <c r="G15" i="197"/>
  <c r="I16" i="197"/>
  <c r="G17" i="197"/>
  <c r="E18" i="197"/>
  <c r="H18" i="197"/>
  <c r="G20" i="197"/>
  <c r="I21" i="197"/>
  <c r="G22" i="197"/>
  <c r="E23" i="197"/>
  <c r="H23" i="197"/>
  <c r="G25" i="197"/>
  <c r="I26" i="197"/>
  <c r="G27" i="197"/>
  <c r="E28" i="197"/>
  <c r="H28" i="197"/>
  <c r="G30" i="197"/>
  <c r="I31" i="197"/>
  <c r="G32" i="197"/>
  <c r="E33" i="197"/>
  <c r="H33" i="197"/>
  <c r="H40" i="197"/>
  <c r="J11" i="197"/>
  <c r="J16" i="197"/>
  <c r="J21" i="197"/>
  <c r="J26" i="197"/>
  <c r="J31" i="197"/>
  <c r="I40" i="197"/>
  <c r="J40" i="197"/>
  <c r="J28" i="195"/>
  <c r="I28" i="195"/>
  <c r="J42" i="195"/>
  <c r="I42" i="195"/>
  <c r="H42" i="195"/>
  <c r="G42" i="195"/>
  <c r="J13" i="195"/>
  <c r="I13" i="195"/>
  <c r="J33" i="195"/>
  <c r="I33" i="195"/>
  <c r="J18" i="195"/>
  <c r="I18" i="195"/>
  <c r="J23" i="195"/>
  <c r="I23" i="195"/>
  <c r="H11" i="195"/>
  <c r="H16" i="195"/>
  <c r="H21" i="195"/>
  <c r="H26" i="195"/>
  <c r="H31" i="195"/>
  <c r="I39" i="195"/>
  <c r="G40" i="195"/>
  <c r="I41" i="195"/>
  <c r="G10" i="195"/>
  <c r="I11" i="195"/>
  <c r="G12" i="195"/>
  <c r="E13" i="195"/>
  <c r="H13" i="195"/>
  <c r="G15" i="195"/>
  <c r="I16" i="195"/>
  <c r="G17" i="195"/>
  <c r="E18" i="195"/>
  <c r="H18" i="195"/>
  <c r="G20" i="195"/>
  <c r="I21" i="195"/>
  <c r="G22" i="195"/>
  <c r="E23" i="195"/>
  <c r="H23" i="195"/>
  <c r="G25" i="195"/>
  <c r="I26" i="195"/>
  <c r="G27" i="195"/>
  <c r="E28" i="195"/>
  <c r="H28" i="195"/>
  <c r="G30" i="195"/>
  <c r="I31" i="195"/>
  <c r="G32" i="195"/>
  <c r="E33" i="195"/>
  <c r="H33" i="195"/>
  <c r="H40" i="195"/>
  <c r="J11" i="195"/>
  <c r="J16" i="195"/>
  <c r="J21" i="195"/>
  <c r="J26" i="195"/>
  <c r="J31" i="195"/>
  <c r="I40" i="195"/>
  <c r="J40" i="195"/>
  <c r="J42" i="196"/>
  <c r="I42" i="196"/>
  <c r="H42" i="196"/>
  <c r="G42" i="196"/>
  <c r="J26" i="196"/>
  <c r="F28" i="196"/>
  <c r="J10" i="196"/>
  <c r="H11" i="196"/>
  <c r="J12" i="196"/>
  <c r="J15" i="196"/>
  <c r="H16" i="196"/>
  <c r="J17" i="196"/>
  <c r="J20" i="196"/>
  <c r="H21" i="196"/>
  <c r="J22" i="196"/>
  <c r="J25" i="196"/>
  <c r="H26" i="196"/>
  <c r="J27" i="196"/>
  <c r="J30" i="196"/>
  <c r="H31" i="196"/>
  <c r="J32" i="196"/>
  <c r="G40" i="196"/>
  <c r="J11" i="196"/>
  <c r="F18" i="196"/>
  <c r="J31" i="196"/>
  <c r="I40" i="196"/>
  <c r="G10" i="196"/>
  <c r="I11" i="196"/>
  <c r="G12" i="196"/>
  <c r="G15" i="196"/>
  <c r="I16" i="196"/>
  <c r="G17" i="196"/>
  <c r="G20" i="196"/>
  <c r="I21" i="196"/>
  <c r="G22" i="196"/>
  <c r="G25" i="196"/>
  <c r="I26" i="196"/>
  <c r="G27" i="196"/>
  <c r="G30" i="196"/>
  <c r="I31" i="196"/>
  <c r="G32" i="196"/>
  <c r="H40" i="196"/>
  <c r="J16" i="196"/>
  <c r="F23" i="196"/>
  <c r="F33" i="196"/>
  <c r="F13" i="196"/>
  <c r="J21" i="196"/>
  <c r="J40" i="196"/>
  <c r="J28" i="194"/>
  <c r="I28" i="194"/>
  <c r="J42" i="194"/>
  <c r="I42" i="194"/>
  <c r="H42" i="194"/>
  <c r="G42" i="194"/>
  <c r="J13" i="194"/>
  <c r="I13" i="194"/>
  <c r="J33" i="194"/>
  <c r="I33" i="194"/>
  <c r="J18" i="194"/>
  <c r="I18" i="194"/>
  <c r="J23" i="194"/>
  <c r="I23" i="194"/>
  <c r="H11" i="194"/>
  <c r="H16" i="194"/>
  <c r="H21" i="194"/>
  <c r="H26" i="194"/>
  <c r="H31" i="194"/>
  <c r="I39" i="194"/>
  <c r="G40" i="194"/>
  <c r="I41" i="194"/>
  <c r="G10" i="194"/>
  <c r="I11" i="194"/>
  <c r="G12" i="194"/>
  <c r="E13" i="194"/>
  <c r="G13" i="194"/>
  <c r="G15" i="194"/>
  <c r="I16" i="194"/>
  <c r="G17" i="194"/>
  <c r="E18" i="194"/>
  <c r="G18" i="194"/>
  <c r="G20" i="194"/>
  <c r="I21" i="194"/>
  <c r="G22" i="194"/>
  <c r="E23" i="194"/>
  <c r="G23" i="194"/>
  <c r="G25" i="194"/>
  <c r="I26" i="194"/>
  <c r="G27" i="194"/>
  <c r="E28" i="194"/>
  <c r="G28" i="194"/>
  <c r="G30" i="194"/>
  <c r="I31" i="194"/>
  <c r="G32" i="194"/>
  <c r="E33" i="194"/>
  <c r="G33" i="194"/>
  <c r="H40" i="194"/>
  <c r="J11" i="194"/>
  <c r="J16" i="194"/>
  <c r="J21" i="194"/>
  <c r="J26" i="194"/>
  <c r="J31" i="194"/>
  <c r="I40" i="194"/>
  <c r="J40" i="194"/>
  <c r="J42" i="193"/>
  <c r="H42" i="193"/>
  <c r="I42" i="193"/>
  <c r="G42" i="193"/>
  <c r="F28" i="193"/>
  <c r="J31" i="193"/>
  <c r="J10" i="193"/>
  <c r="H11" i="193"/>
  <c r="J12" i="193"/>
  <c r="J15" i="193"/>
  <c r="H16" i="193"/>
  <c r="J17" i="193"/>
  <c r="J20" i="193"/>
  <c r="H21" i="193"/>
  <c r="J22" i="193"/>
  <c r="J25" i="193"/>
  <c r="H26" i="193"/>
  <c r="J27" i="193"/>
  <c r="J30" i="193"/>
  <c r="H31" i="193"/>
  <c r="J32" i="193"/>
  <c r="G40" i="193"/>
  <c r="J11" i="193"/>
  <c r="J16" i="193"/>
  <c r="J21" i="193"/>
  <c r="F23" i="193"/>
  <c r="F33" i="193"/>
  <c r="G21" i="193"/>
  <c r="I11" i="193"/>
  <c r="I16" i="193"/>
  <c r="I26" i="193"/>
  <c r="I31" i="193"/>
  <c r="H40" i="193"/>
  <c r="F13" i="193"/>
  <c r="F18" i="193"/>
  <c r="J26" i="193"/>
  <c r="J40" i="193"/>
  <c r="I13" i="192"/>
  <c r="H13" i="192"/>
  <c r="G13" i="192"/>
  <c r="J13" i="192"/>
  <c r="J33" i="192"/>
  <c r="I33" i="192"/>
  <c r="H33" i="192"/>
  <c r="G33" i="192"/>
  <c r="G11" i="192"/>
  <c r="G31" i="192"/>
  <c r="H39" i="192"/>
  <c r="J40" i="192"/>
  <c r="H41" i="192"/>
  <c r="F42" i="192"/>
  <c r="H11" i="192"/>
  <c r="H16" i="192"/>
  <c r="H21" i="192"/>
  <c r="H26" i="192"/>
  <c r="H31" i="192"/>
  <c r="I39" i="192"/>
  <c r="I41" i="192"/>
  <c r="I11" i="192"/>
  <c r="I16" i="192"/>
  <c r="I21" i="192"/>
  <c r="I26" i="192"/>
  <c r="I31" i="192"/>
  <c r="H40" i="192"/>
  <c r="J11" i="192"/>
  <c r="J16" i="192"/>
  <c r="F18" i="192"/>
  <c r="F23" i="192"/>
  <c r="J26" i="192"/>
  <c r="F28" i="192"/>
  <c r="J31" i="192"/>
  <c r="G28" i="200"/>
  <c r="G28" i="199"/>
  <c r="G13" i="200"/>
  <c r="G33" i="195"/>
  <c r="G13" i="195"/>
  <c r="G18" i="200"/>
  <c r="G18" i="195"/>
  <c r="G13" i="198"/>
  <c r="G33" i="199"/>
  <c r="G33" i="201"/>
  <c r="G18" i="198"/>
  <c r="G28" i="201"/>
  <c r="G23" i="201"/>
  <c r="G18" i="201"/>
  <c r="G13" i="201"/>
  <c r="G33" i="200"/>
  <c r="G23" i="200"/>
  <c r="G23" i="199"/>
  <c r="G18" i="199"/>
  <c r="G13" i="199"/>
  <c r="G33" i="198"/>
  <c r="G28" i="198"/>
  <c r="G23" i="198"/>
  <c r="G33" i="197"/>
  <c r="G28" i="197"/>
  <c r="G23" i="197"/>
  <c r="G18" i="197"/>
  <c r="G13" i="197"/>
  <c r="G28" i="195"/>
  <c r="G23" i="195"/>
  <c r="G13" i="196"/>
  <c r="J13" i="196"/>
  <c r="I13" i="196"/>
  <c r="H13" i="196"/>
  <c r="G28" i="196"/>
  <c r="J28" i="196"/>
  <c r="I28" i="196"/>
  <c r="H28" i="196"/>
  <c r="G33" i="196"/>
  <c r="J33" i="196"/>
  <c r="I33" i="196"/>
  <c r="H33" i="196"/>
  <c r="G23" i="196"/>
  <c r="I23" i="196"/>
  <c r="J23" i="196"/>
  <c r="H23" i="196"/>
  <c r="G18" i="196"/>
  <c r="J18" i="196"/>
  <c r="I18" i="196"/>
  <c r="H18" i="196"/>
  <c r="H28" i="194"/>
  <c r="H23" i="194"/>
  <c r="H18" i="194"/>
  <c r="H33" i="194"/>
  <c r="H13" i="194"/>
  <c r="I18" i="193"/>
  <c r="G18" i="193"/>
  <c r="H18" i="193"/>
  <c r="J18" i="193"/>
  <c r="G13" i="193"/>
  <c r="I13" i="193"/>
  <c r="J13" i="193"/>
  <c r="H13" i="193"/>
  <c r="G28" i="193"/>
  <c r="I28" i="193"/>
  <c r="J28" i="193"/>
  <c r="H28" i="193"/>
  <c r="G33" i="193"/>
  <c r="I33" i="193"/>
  <c r="J33" i="193"/>
  <c r="H33" i="193"/>
  <c r="J23" i="193"/>
  <c r="I23" i="193"/>
  <c r="H23" i="193"/>
  <c r="G23" i="193"/>
  <c r="J18" i="192"/>
  <c r="I18" i="192"/>
  <c r="H18" i="192"/>
  <c r="G18" i="192"/>
  <c r="I42" i="192"/>
  <c r="H42" i="192"/>
  <c r="G42" i="192"/>
  <c r="J42" i="192"/>
  <c r="G28" i="192"/>
  <c r="J28" i="192"/>
  <c r="I28" i="192"/>
  <c r="H28" i="192"/>
  <c r="J23" i="192"/>
  <c r="I23" i="192"/>
  <c r="H23" i="192"/>
  <c r="G23" i="192"/>
  <c r="M42" i="191"/>
  <c r="L42" i="191"/>
  <c r="K42" i="191"/>
  <c r="H41" i="191"/>
  <c r="G41" i="191"/>
  <c r="E42" i="191"/>
  <c r="D42" i="191"/>
  <c r="F42" i="191"/>
  <c r="H39" i="191"/>
  <c r="G39" i="191"/>
  <c r="M33" i="191"/>
  <c r="L33" i="191"/>
  <c r="I32" i="191"/>
  <c r="F33" i="191"/>
  <c r="E33" i="191"/>
  <c r="D33" i="191"/>
  <c r="K33" i="191"/>
  <c r="I31" i="191"/>
  <c r="G31" i="191"/>
  <c r="J31" i="191"/>
  <c r="I30" i="191"/>
  <c r="H30" i="191"/>
  <c r="G30" i="191"/>
  <c r="M28" i="191"/>
  <c r="L28" i="191"/>
  <c r="I27" i="191"/>
  <c r="F28" i="191"/>
  <c r="E28" i="191"/>
  <c r="D28" i="191"/>
  <c r="K28" i="191"/>
  <c r="I26" i="191"/>
  <c r="G26" i="191"/>
  <c r="J26" i="191"/>
  <c r="H26" i="191"/>
  <c r="I25" i="191"/>
  <c r="H25" i="191"/>
  <c r="G25" i="191"/>
  <c r="M23" i="191"/>
  <c r="L23" i="191"/>
  <c r="I22" i="191"/>
  <c r="F23" i="191"/>
  <c r="E23" i="191"/>
  <c r="D23" i="191"/>
  <c r="K23" i="191"/>
  <c r="I21" i="191"/>
  <c r="G21" i="191"/>
  <c r="J21" i="191"/>
  <c r="I20" i="191"/>
  <c r="H20" i="191"/>
  <c r="G20" i="191"/>
  <c r="M18" i="191"/>
  <c r="L18" i="191"/>
  <c r="I17" i="191"/>
  <c r="F18" i="191"/>
  <c r="E18" i="191"/>
  <c r="D18" i="191"/>
  <c r="K18" i="191"/>
  <c r="I16" i="191"/>
  <c r="G16" i="191"/>
  <c r="J16" i="191"/>
  <c r="I15" i="191"/>
  <c r="H15" i="191"/>
  <c r="G15" i="191"/>
  <c r="M13" i="191"/>
  <c r="L13" i="191"/>
  <c r="I12" i="191"/>
  <c r="F13" i="191"/>
  <c r="E13" i="191"/>
  <c r="D13" i="191"/>
  <c r="K13" i="191"/>
  <c r="I11" i="191"/>
  <c r="G11" i="191"/>
  <c r="J11" i="191"/>
  <c r="I10" i="191"/>
  <c r="H10" i="191"/>
  <c r="G10" i="191"/>
  <c r="M42" i="190"/>
  <c r="L42" i="190"/>
  <c r="I41" i="190"/>
  <c r="J41" i="190"/>
  <c r="H41" i="190"/>
  <c r="D42" i="190"/>
  <c r="K42" i="190"/>
  <c r="G40" i="190"/>
  <c r="F42" i="190"/>
  <c r="I39" i="190"/>
  <c r="G39" i="190"/>
  <c r="H39" i="190"/>
  <c r="M33" i="190"/>
  <c r="I32" i="190"/>
  <c r="E33" i="190"/>
  <c r="L33" i="190"/>
  <c r="K33" i="190"/>
  <c r="H31" i="190"/>
  <c r="G31" i="190"/>
  <c r="J31" i="190"/>
  <c r="D33" i="190"/>
  <c r="I30" i="190"/>
  <c r="M28" i="190"/>
  <c r="I27" i="190"/>
  <c r="E28" i="190"/>
  <c r="L28" i="190"/>
  <c r="K28" i="190"/>
  <c r="H26" i="190"/>
  <c r="G26" i="190"/>
  <c r="J26" i="190"/>
  <c r="D28" i="190"/>
  <c r="I25" i="190"/>
  <c r="M23" i="190"/>
  <c r="I22" i="190"/>
  <c r="E23" i="190"/>
  <c r="L23" i="190"/>
  <c r="K23" i="190"/>
  <c r="H21" i="190"/>
  <c r="G21" i="190"/>
  <c r="J21" i="190"/>
  <c r="D23" i="190"/>
  <c r="I20" i="190"/>
  <c r="M18" i="190"/>
  <c r="I17" i="190"/>
  <c r="E18" i="190"/>
  <c r="L18" i="190"/>
  <c r="K18" i="190"/>
  <c r="H16" i="190"/>
  <c r="G16" i="190"/>
  <c r="J16" i="190"/>
  <c r="D18" i="190"/>
  <c r="I15" i="190"/>
  <c r="D13" i="190"/>
  <c r="M13" i="190"/>
  <c r="I12" i="190"/>
  <c r="E13" i="190"/>
  <c r="L13" i="190"/>
  <c r="K13" i="190"/>
  <c r="H11" i="190"/>
  <c r="G11" i="190"/>
  <c r="J11" i="190"/>
  <c r="I10" i="190"/>
  <c r="L42" i="189"/>
  <c r="K42" i="189"/>
  <c r="H41" i="189"/>
  <c r="G41" i="189"/>
  <c r="J41" i="189"/>
  <c r="D42" i="189"/>
  <c r="M42" i="189"/>
  <c r="F42" i="189"/>
  <c r="E42" i="189"/>
  <c r="H39" i="189"/>
  <c r="G39" i="189"/>
  <c r="J39" i="189"/>
  <c r="M33" i="189"/>
  <c r="L33" i="189"/>
  <c r="I32" i="189"/>
  <c r="J32" i="189"/>
  <c r="H32" i="189"/>
  <c r="D33" i="189"/>
  <c r="K33" i="189"/>
  <c r="G31" i="189"/>
  <c r="F33" i="189"/>
  <c r="I30" i="189"/>
  <c r="J30" i="189"/>
  <c r="H30" i="189"/>
  <c r="M28" i="189"/>
  <c r="L28" i="189"/>
  <c r="I27" i="189"/>
  <c r="J27" i="189"/>
  <c r="H27" i="189"/>
  <c r="D28" i="189"/>
  <c r="K28" i="189"/>
  <c r="G26" i="189"/>
  <c r="F28" i="189"/>
  <c r="I25" i="189"/>
  <c r="J25" i="189"/>
  <c r="H25" i="189"/>
  <c r="I22" i="189"/>
  <c r="L23" i="189"/>
  <c r="J22" i="189"/>
  <c r="H22" i="189"/>
  <c r="D23" i="189"/>
  <c r="K23" i="189"/>
  <c r="G21" i="189"/>
  <c r="F23" i="189"/>
  <c r="I20" i="189"/>
  <c r="J20" i="189"/>
  <c r="H20" i="189"/>
  <c r="M18" i="189"/>
  <c r="L18" i="189"/>
  <c r="I17" i="189"/>
  <c r="J17" i="189"/>
  <c r="H17" i="189"/>
  <c r="D18" i="189"/>
  <c r="K18" i="189"/>
  <c r="G16" i="189"/>
  <c r="F18" i="189"/>
  <c r="I15" i="189"/>
  <c r="J15" i="189"/>
  <c r="H15" i="189"/>
  <c r="M13" i="189"/>
  <c r="L13" i="189"/>
  <c r="I12" i="189"/>
  <c r="J12" i="189"/>
  <c r="H12" i="189"/>
  <c r="D13" i="189"/>
  <c r="K13" i="189"/>
  <c r="G11" i="189"/>
  <c r="F13" i="189"/>
  <c r="I10" i="189"/>
  <c r="J10" i="189"/>
  <c r="H10" i="189"/>
  <c r="L42" i="188"/>
  <c r="K42" i="188"/>
  <c r="H41" i="188"/>
  <c r="G41" i="188"/>
  <c r="J41" i="188"/>
  <c r="D42" i="188"/>
  <c r="M42" i="188"/>
  <c r="F42" i="188"/>
  <c r="E42" i="188"/>
  <c r="H39" i="188"/>
  <c r="G39" i="188"/>
  <c r="J39" i="188"/>
  <c r="M33" i="188"/>
  <c r="L33" i="188"/>
  <c r="I32" i="188"/>
  <c r="J32" i="188"/>
  <c r="H32" i="188"/>
  <c r="D33" i="188"/>
  <c r="K33" i="188"/>
  <c r="G31" i="188"/>
  <c r="F33" i="188"/>
  <c r="I30" i="188"/>
  <c r="J30" i="188"/>
  <c r="H30" i="188"/>
  <c r="M28" i="188"/>
  <c r="L28" i="188"/>
  <c r="I27" i="188"/>
  <c r="J27" i="188"/>
  <c r="H27" i="188"/>
  <c r="D28" i="188"/>
  <c r="K28" i="188"/>
  <c r="G26" i="188"/>
  <c r="F28" i="188"/>
  <c r="I25" i="188"/>
  <c r="J25" i="188"/>
  <c r="H25" i="188"/>
  <c r="M23" i="188"/>
  <c r="L23" i="188"/>
  <c r="I22" i="188"/>
  <c r="J22" i="188"/>
  <c r="H22" i="188"/>
  <c r="D23" i="188"/>
  <c r="K23" i="188"/>
  <c r="G21" i="188"/>
  <c r="F23" i="188"/>
  <c r="I20" i="188"/>
  <c r="J20" i="188"/>
  <c r="H20" i="188"/>
  <c r="M18" i="188"/>
  <c r="L18" i="188"/>
  <c r="I17" i="188"/>
  <c r="J17" i="188"/>
  <c r="H17" i="188"/>
  <c r="D18" i="188"/>
  <c r="K18" i="188"/>
  <c r="G16" i="188"/>
  <c r="F18" i="188"/>
  <c r="I15" i="188"/>
  <c r="J15" i="188"/>
  <c r="H15" i="188"/>
  <c r="M13" i="188"/>
  <c r="L13" i="188"/>
  <c r="I12" i="188"/>
  <c r="J12" i="188"/>
  <c r="H12" i="188"/>
  <c r="D13" i="188"/>
  <c r="K13" i="188"/>
  <c r="G11" i="188"/>
  <c r="F13" i="188"/>
  <c r="I10" i="188"/>
  <c r="J10" i="188"/>
  <c r="H10" i="188"/>
  <c r="L42" i="187"/>
  <c r="K42" i="187"/>
  <c r="H41" i="187"/>
  <c r="G41" i="187"/>
  <c r="D42" i="187"/>
  <c r="F42" i="187"/>
  <c r="E42" i="187"/>
  <c r="H39" i="187"/>
  <c r="G39" i="187"/>
  <c r="M33" i="187"/>
  <c r="L33" i="187"/>
  <c r="I32" i="187"/>
  <c r="J32" i="187"/>
  <c r="H32" i="187"/>
  <c r="D33" i="187"/>
  <c r="K33" i="187"/>
  <c r="I31" i="187"/>
  <c r="G31" i="187"/>
  <c r="F33" i="187"/>
  <c r="I30" i="187"/>
  <c r="J30" i="187"/>
  <c r="H30" i="187"/>
  <c r="M28" i="187"/>
  <c r="L28" i="187"/>
  <c r="I27" i="187"/>
  <c r="J27" i="187"/>
  <c r="H27" i="187"/>
  <c r="D28" i="187"/>
  <c r="K28" i="187"/>
  <c r="I26" i="187"/>
  <c r="G26" i="187"/>
  <c r="F28" i="187"/>
  <c r="I25" i="187"/>
  <c r="J25" i="187"/>
  <c r="H25" i="187"/>
  <c r="M23" i="187"/>
  <c r="L23" i="187"/>
  <c r="I22" i="187"/>
  <c r="J22" i="187"/>
  <c r="H22" i="187"/>
  <c r="D23" i="187"/>
  <c r="K23" i="187"/>
  <c r="I21" i="187"/>
  <c r="G21" i="187"/>
  <c r="F23" i="187"/>
  <c r="I20" i="187"/>
  <c r="J20" i="187"/>
  <c r="H20" i="187"/>
  <c r="M18" i="187"/>
  <c r="L18" i="187"/>
  <c r="I17" i="187"/>
  <c r="J17" i="187"/>
  <c r="H17" i="187"/>
  <c r="D18" i="187"/>
  <c r="K18" i="187"/>
  <c r="I16" i="187"/>
  <c r="G16" i="187"/>
  <c r="F18" i="187"/>
  <c r="I15" i="187"/>
  <c r="J15" i="187"/>
  <c r="H15" i="187"/>
  <c r="M13" i="187"/>
  <c r="L13" i="187"/>
  <c r="I12" i="187"/>
  <c r="J12" i="187"/>
  <c r="H12" i="187"/>
  <c r="D13" i="187"/>
  <c r="K13" i="187"/>
  <c r="I11" i="187"/>
  <c r="G11" i="187"/>
  <c r="F13" i="187"/>
  <c r="I10" i="187"/>
  <c r="J10" i="187"/>
  <c r="H10" i="187"/>
  <c r="G18" i="191"/>
  <c r="J18" i="191"/>
  <c r="I18" i="191"/>
  <c r="H18" i="191"/>
  <c r="G28" i="191"/>
  <c r="J28" i="191"/>
  <c r="I28" i="191"/>
  <c r="H28" i="191"/>
  <c r="J42" i="191"/>
  <c r="I42" i="191"/>
  <c r="H42" i="191"/>
  <c r="G42" i="191"/>
  <c r="G13" i="191"/>
  <c r="J13" i="191"/>
  <c r="I13" i="191"/>
  <c r="H13" i="191"/>
  <c r="G23" i="191"/>
  <c r="J23" i="191"/>
  <c r="I23" i="191"/>
  <c r="H23" i="191"/>
  <c r="G33" i="191"/>
  <c r="J33" i="191"/>
  <c r="I33" i="191"/>
  <c r="H33" i="191"/>
  <c r="J10" i="191"/>
  <c r="H11" i="191"/>
  <c r="J12" i="191"/>
  <c r="J15" i="191"/>
  <c r="H16" i="191"/>
  <c r="J17" i="191"/>
  <c r="J20" i="191"/>
  <c r="H21" i="191"/>
  <c r="J22" i="191"/>
  <c r="J25" i="191"/>
  <c r="J27" i="191"/>
  <c r="J30" i="191"/>
  <c r="H31" i="191"/>
  <c r="J32" i="191"/>
  <c r="I39" i="191"/>
  <c r="G40" i="191"/>
  <c r="I41" i="191"/>
  <c r="G12" i="191"/>
  <c r="G17" i="191"/>
  <c r="G22" i="191"/>
  <c r="G27" i="191"/>
  <c r="G32" i="191"/>
  <c r="J39" i="191"/>
  <c r="H40" i="191"/>
  <c r="J41" i="191"/>
  <c r="H12" i="191"/>
  <c r="H17" i="191"/>
  <c r="H22" i="191"/>
  <c r="H27" i="191"/>
  <c r="H32" i="191"/>
  <c r="I40" i="191"/>
  <c r="J40" i="191"/>
  <c r="J42" i="190"/>
  <c r="I42" i="190"/>
  <c r="G42" i="190"/>
  <c r="J10" i="190"/>
  <c r="J15" i="190"/>
  <c r="J17" i="190"/>
  <c r="J20" i="190"/>
  <c r="J22" i="190"/>
  <c r="J25" i="190"/>
  <c r="J27" i="190"/>
  <c r="J30" i="190"/>
  <c r="J32" i="190"/>
  <c r="G10" i="190"/>
  <c r="I11" i="190"/>
  <c r="G12" i="190"/>
  <c r="G15" i="190"/>
  <c r="I16" i="190"/>
  <c r="G17" i="190"/>
  <c r="G20" i="190"/>
  <c r="I21" i="190"/>
  <c r="G22" i="190"/>
  <c r="G25" i="190"/>
  <c r="I26" i="190"/>
  <c r="G27" i="190"/>
  <c r="G30" i="190"/>
  <c r="I31" i="190"/>
  <c r="G32" i="190"/>
  <c r="J39" i="190"/>
  <c r="H40" i="190"/>
  <c r="J12" i="190"/>
  <c r="H10" i="190"/>
  <c r="H12" i="190"/>
  <c r="F13" i="190"/>
  <c r="H15" i="190"/>
  <c r="H17" i="190"/>
  <c r="F18" i="190"/>
  <c r="H20" i="190"/>
  <c r="H22" i="190"/>
  <c r="F23" i="190"/>
  <c r="H25" i="190"/>
  <c r="H27" i="190"/>
  <c r="F28" i="190"/>
  <c r="H30" i="190"/>
  <c r="H32" i="190"/>
  <c r="F33" i="190"/>
  <c r="I40" i="190"/>
  <c r="G41" i="190"/>
  <c r="E42" i="190"/>
  <c r="H42" i="190"/>
  <c r="J40" i="190"/>
  <c r="J18" i="189"/>
  <c r="I18" i="189"/>
  <c r="J28" i="189"/>
  <c r="I28" i="189"/>
  <c r="J42" i="189"/>
  <c r="I42" i="189"/>
  <c r="H42" i="189"/>
  <c r="G42" i="189"/>
  <c r="J33" i="189"/>
  <c r="I33" i="189"/>
  <c r="J13" i="189"/>
  <c r="I13" i="189"/>
  <c r="H11" i="189"/>
  <c r="H16" i="189"/>
  <c r="H21" i="189"/>
  <c r="H26" i="189"/>
  <c r="H31" i="189"/>
  <c r="I39" i="189"/>
  <c r="G40" i="189"/>
  <c r="I41" i="189"/>
  <c r="G10" i="189"/>
  <c r="I11" i="189"/>
  <c r="G12" i="189"/>
  <c r="E13" i="189"/>
  <c r="H13" i="189"/>
  <c r="G15" i="189"/>
  <c r="I16" i="189"/>
  <c r="G17" i="189"/>
  <c r="E18" i="189"/>
  <c r="H18" i="189"/>
  <c r="G20" i="189"/>
  <c r="I21" i="189"/>
  <c r="G22" i="189"/>
  <c r="E23" i="189"/>
  <c r="H23" i="189"/>
  <c r="M23" i="189"/>
  <c r="J23" i="189"/>
  <c r="G25" i="189"/>
  <c r="I26" i="189"/>
  <c r="G27" i="189"/>
  <c r="E28" i="189"/>
  <c r="G28" i="189"/>
  <c r="G30" i="189"/>
  <c r="I31" i="189"/>
  <c r="G32" i="189"/>
  <c r="E33" i="189"/>
  <c r="G33" i="189"/>
  <c r="H40" i="189"/>
  <c r="J11" i="189"/>
  <c r="J16" i="189"/>
  <c r="J21" i="189"/>
  <c r="J26" i="189"/>
  <c r="J31" i="189"/>
  <c r="I40" i="189"/>
  <c r="J40" i="189"/>
  <c r="J28" i="188"/>
  <c r="I28" i="188"/>
  <c r="J42" i="188"/>
  <c r="I42" i="188"/>
  <c r="H42" i="188"/>
  <c r="G42" i="188"/>
  <c r="J13" i="188"/>
  <c r="I13" i="188"/>
  <c r="J33" i="188"/>
  <c r="I33" i="188"/>
  <c r="J18" i="188"/>
  <c r="I18" i="188"/>
  <c r="J23" i="188"/>
  <c r="I23" i="188"/>
  <c r="H11" i="188"/>
  <c r="H16" i="188"/>
  <c r="H21" i="188"/>
  <c r="H26" i="188"/>
  <c r="H31" i="188"/>
  <c r="I39" i="188"/>
  <c r="G40" i="188"/>
  <c r="I41" i="188"/>
  <c r="G10" i="188"/>
  <c r="I11" i="188"/>
  <c r="G12" i="188"/>
  <c r="E13" i="188"/>
  <c r="G13" i="188"/>
  <c r="G15" i="188"/>
  <c r="I16" i="188"/>
  <c r="G17" i="188"/>
  <c r="E18" i="188"/>
  <c r="G18" i="188"/>
  <c r="G20" i="188"/>
  <c r="I21" i="188"/>
  <c r="G22" i="188"/>
  <c r="E23" i="188"/>
  <c r="G23" i="188"/>
  <c r="G25" i="188"/>
  <c r="I26" i="188"/>
  <c r="G27" i="188"/>
  <c r="E28" i="188"/>
  <c r="G28" i="188"/>
  <c r="G30" i="188"/>
  <c r="I31" i="188"/>
  <c r="G32" i="188"/>
  <c r="E33" i="188"/>
  <c r="H33" i="188"/>
  <c r="H40" i="188"/>
  <c r="J11" i="188"/>
  <c r="J16" i="188"/>
  <c r="J21" i="188"/>
  <c r="J26" i="188"/>
  <c r="J31" i="188"/>
  <c r="I40" i="188"/>
  <c r="J40" i="188"/>
  <c r="J23" i="187"/>
  <c r="I23" i="187"/>
  <c r="J18" i="187"/>
  <c r="I18" i="187"/>
  <c r="J28" i="187"/>
  <c r="I28" i="187"/>
  <c r="I42" i="187"/>
  <c r="H42" i="187"/>
  <c r="G42" i="187"/>
  <c r="J33" i="187"/>
  <c r="I33" i="187"/>
  <c r="J13" i="187"/>
  <c r="I13" i="187"/>
  <c r="H11" i="187"/>
  <c r="H16" i="187"/>
  <c r="H21" i="187"/>
  <c r="H26" i="187"/>
  <c r="H31" i="187"/>
  <c r="I39" i="187"/>
  <c r="G40" i="187"/>
  <c r="I41" i="187"/>
  <c r="G10" i="187"/>
  <c r="G12" i="187"/>
  <c r="E13" i="187"/>
  <c r="H13" i="187"/>
  <c r="G15" i="187"/>
  <c r="G17" i="187"/>
  <c r="E18" i="187"/>
  <c r="G18" i="187"/>
  <c r="G20" i="187"/>
  <c r="G22" i="187"/>
  <c r="E23" i="187"/>
  <c r="H23" i="187"/>
  <c r="G25" i="187"/>
  <c r="G27" i="187"/>
  <c r="E28" i="187"/>
  <c r="H28" i="187"/>
  <c r="G30" i="187"/>
  <c r="G32" i="187"/>
  <c r="E33" i="187"/>
  <c r="H33" i="187"/>
  <c r="J39" i="187"/>
  <c r="H40" i="187"/>
  <c r="J41" i="187"/>
  <c r="J11" i="187"/>
  <c r="J16" i="187"/>
  <c r="J21" i="187"/>
  <c r="J26" i="187"/>
  <c r="J31" i="187"/>
  <c r="I40" i="187"/>
  <c r="J40" i="187"/>
  <c r="L42" i="186"/>
  <c r="K42" i="186"/>
  <c r="H41" i="186"/>
  <c r="G41" i="186"/>
  <c r="J41" i="186"/>
  <c r="D42" i="186"/>
  <c r="M42" i="186"/>
  <c r="F42" i="186"/>
  <c r="E42" i="186"/>
  <c r="H39" i="186"/>
  <c r="G39" i="186"/>
  <c r="J39" i="186"/>
  <c r="M33" i="186"/>
  <c r="L33" i="186"/>
  <c r="I32" i="186"/>
  <c r="J32" i="186"/>
  <c r="H32" i="186"/>
  <c r="D33" i="186"/>
  <c r="K33" i="186"/>
  <c r="G31" i="186"/>
  <c r="F33" i="186"/>
  <c r="I30" i="186"/>
  <c r="J30" i="186"/>
  <c r="H30" i="186"/>
  <c r="M28" i="186"/>
  <c r="L28" i="186"/>
  <c r="I27" i="186"/>
  <c r="J27" i="186"/>
  <c r="H27" i="186"/>
  <c r="D28" i="186"/>
  <c r="K28" i="186"/>
  <c r="G26" i="186"/>
  <c r="F28" i="186"/>
  <c r="I25" i="186"/>
  <c r="J25" i="186"/>
  <c r="H25" i="186"/>
  <c r="M23" i="186"/>
  <c r="L23" i="186"/>
  <c r="I22" i="186"/>
  <c r="J22" i="186"/>
  <c r="H22" i="186"/>
  <c r="D23" i="186"/>
  <c r="K23" i="186"/>
  <c r="G21" i="186"/>
  <c r="F23" i="186"/>
  <c r="I20" i="186"/>
  <c r="J20" i="186"/>
  <c r="H20" i="186"/>
  <c r="M18" i="186"/>
  <c r="L18" i="186"/>
  <c r="I17" i="186"/>
  <c r="J17" i="186"/>
  <c r="H17" i="186"/>
  <c r="D18" i="186"/>
  <c r="K18" i="186"/>
  <c r="G16" i="186"/>
  <c r="F18" i="186"/>
  <c r="I15" i="186"/>
  <c r="J15" i="186"/>
  <c r="H15" i="186"/>
  <c r="M13" i="186"/>
  <c r="L13" i="186"/>
  <c r="I12" i="186"/>
  <c r="J12" i="186"/>
  <c r="H12" i="186"/>
  <c r="D13" i="186"/>
  <c r="K13" i="186"/>
  <c r="G11" i="186"/>
  <c r="F13" i="186"/>
  <c r="I10" i="186"/>
  <c r="J10" i="186"/>
  <c r="H10" i="186"/>
  <c r="L42" i="185"/>
  <c r="K42" i="185"/>
  <c r="H41" i="185"/>
  <c r="G41" i="185"/>
  <c r="J41" i="185"/>
  <c r="D42" i="185"/>
  <c r="M42" i="185"/>
  <c r="F42" i="185"/>
  <c r="E42" i="185"/>
  <c r="H39" i="185"/>
  <c r="G39" i="185"/>
  <c r="J39" i="185"/>
  <c r="M33" i="185"/>
  <c r="L33" i="185"/>
  <c r="I32" i="185"/>
  <c r="J32" i="185"/>
  <c r="H32" i="185"/>
  <c r="D33" i="185"/>
  <c r="K33" i="185"/>
  <c r="G31" i="185"/>
  <c r="F33" i="185"/>
  <c r="I30" i="185"/>
  <c r="J30" i="185"/>
  <c r="H30" i="185"/>
  <c r="M28" i="185"/>
  <c r="L28" i="185"/>
  <c r="I27" i="185"/>
  <c r="J27" i="185"/>
  <c r="H27" i="185"/>
  <c r="D28" i="185"/>
  <c r="K28" i="185"/>
  <c r="G26" i="185"/>
  <c r="F28" i="185"/>
  <c r="I25" i="185"/>
  <c r="J25" i="185"/>
  <c r="H25" i="185"/>
  <c r="M23" i="185"/>
  <c r="L23" i="185"/>
  <c r="I22" i="185"/>
  <c r="J22" i="185"/>
  <c r="H22" i="185"/>
  <c r="D23" i="185"/>
  <c r="K23" i="185"/>
  <c r="G21" i="185"/>
  <c r="F23" i="185"/>
  <c r="I20" i="185"/>
  <c r="J20" i="185"/>
  <c r="H20" i="185"/>
  <c r="M18" i="185"/>
  <c r="L18" i="185"/>
  <c r="I17" i="185"/>
  <c r="J17" i="185"/>
  <c r="H17" i="185"/>
  <c r="D18" i="185"/>
  <c r="K18" i="185"/>
  <c r="G16" i="185"/>
  <c r="F18" i="185"/>
  <c r="I15" i="185"/>
  <c r="J15" i="185"/>
  <c r="H15" i="185"/>
  <c r="M13" i="185"/>
  <c r="L13" i="185"/>
  <c r="I12" i="185"/>
  <c r="J12" i="185"/>
  <c r="H12" i="185"/>
  <c r="D13" i="185"/>
  <c r="K13" i="185"/>
  <c r="G11" i="185"/>
  <c r="F13" i="185"/>
  <c r="I10" i="185"/>
  <c r="J10" i="185"/>
  <c r="H10" i="185"/>
  <c r="L42" i="184"/>
  <c r="K42" i="184"/>
  <c r="H41" i="184"/>
  <c r="G41" i="184"/>
  <c r="J41" i="184"/>
  <c r="D42" i="184"/>
  <c r="M42" i="184"/>
  <c r="F42" i="184"/>
  <c r="E42" i="184"/>
  <c r="H39" i="184"/>
  <c r="G39" i="184"/>
  <c r="J39" i="184"/>
  <c r="M33" i="184"/>
  <c r="L33" i="184"/>
  <c r="I32" i="184"/>
  <c r="J32" i="184"/>
  <c r="H32" i="184"/>
  <c r="D33" i="184"/>
  <c r="K33" i="184"/>
  <c r="G31" i="184"/>
  <c r="F33" i="184"/>
  <c r="I30" i="184"/>
  <c r="J30" i="184"/>
  <c r="H30" i="184"/>
  <c r="M28" i="184"/>
  <c r="L28" i="184"/>
  <c r="I27" i="184"/>
  <c r="J27" i="184"/>
  <c r="H27" i="184"/>
  <c r="D28" i="184"/>
  <c r="K28" i="184"/>
  <c r="G26" i="184"/>
  <c r="F28" i="184"/>
  <c r="I25" i="184"/>
  <c r="J25" i="184"/>
  <c r="H25" i="184"/>
  <c r="M23" i="184"/>
  <c r="L23" i="184"/>
  <c r="I22" i="184"/>
  <c r="J22" i="184"/>
  <c r="H22" i="184"/>
  <c r="D23" i="184"/>
  <c r="K23" i="184"/>
  <c r="G21" i="184"/>
  <c r="F23" i="184"/>
  <c r="I20" i="184"/>
  <c r="J20" i="184"/>
  <c r="H20" i="184"/>
  <c r="M18" i="184"/>
  <c r="L18" i="184"/>
  <c r="I17" i="184"/>
  <c r="J17" i="184"/>
  <c r="H17" i="184"/>
  <c r="D18" i="184"/>
  <c r="K18" i="184"/>
  <c r="G16" i="184"/>
  <c r="F18" i="184"/>
  <c r="I15" i="184"/>
  <c r="J15" i="184"/>
  <c r="H15" i="184"/>
  <c r="M13" i="184"/>
  <c r="L13" i="184"/>
  <c r="I12" i="184"/>
  <c r="J12" i="184"/>
  <c r="H12" i="184"/>
  <c r="D13" i="184"/>
  <c r="K13" i="184"/>
  <c r="G11" i="184"/>
  <c r="F13" i="184"/>
  <c r="I10" i="184"/>
  <c r="J10" i="184"/>
  <c r="H10" i="184"/>
  <c r="L42" i="183"/>
  <c r="K42" i="183"/>
  <c r="H41" i="183"/>
  <c r="G41" i="183"/>
  <c r="J41" i="183"/>
  <c r="D42" i="183"/>
  <c r="M42" i="183"/>
  <c r="F42" i="183"/>
  <c r="E42" i="183"/>
  <c r="H39" i="183"/>
  <c r="G39" i="183"/>
  <c r="J39" i="183"/>
  <c r="M33" i="183"/>
  <c r="L33" i="183"/>
  <c r="I32" i="183"/>
  <c r="J32" i="183"/>
  <c r="H32" i="183"/>
  <c r="D33" i="183"/>
  <c r="K33" i="183"/>
  <c r="G31" i="183"/>
  <c r="F33" i="183"/>
  <c r="I30" i="183"/>
  <c r="J30" i="183"/>
  <c r="H30" i="183"/>
  <c r="M28" i="183"/>
  <c r="L28" i="183"/>
  <c r="I27" i="183"/>
  <c r="J27" i="183"/>
  <c r="H27" i="183"/>
  <c r="D28" i="183"/>
  <c r="K28" i="183"/>
  <c r="G26" i="183"/>
  <c r="F28" i="183"/>
  <c r="I25" i="183"/>
  <c r="J25" i="183"/>
  <c r="H25" i="183"/>
  <c r="M23" i="183"/>
  <c r="L23" i="183"/>
  <c r="I22" i="183"/>
  <c r="J22" i="183"/>
  <c r="H22" i="183"/>
  <c r="D23" i="183"/>
  <c r="K23" i="183"/>
  <c r="G21" i="183"/>
  <c r="F23" i="183"/>
  <c r="I20" i="183"/>
  <c r="J20" i="183"/>
  <c r="H20" i="183"/>
  <c r="M18" i="183"/>
  <c r="L18" i="183"/>
  <c r="I17" i="183"/>
  <c r="J17" i="183"/>
  <c r="H17" i="183"/>
  <c r="D18" i="183"/>
  <c r="K18" i="183"/>
  <c r="G16" i="183"/>
  <c r="F18" i="183"/>
  <c r="I15" i="183"/>
  <c r="J15" i="183"/>
  <c r="H15" i="183"/>
  <c r="M13" i="183"/>
  <c r="L13" i="183"/>
  <c r="I12" i="183"/>
  <c r="J12" i="183"/>
  <c r="H12" i="183"/>
  <c r="D13" i="183"/>
  <c r="K13" i="183"/>
  <c r="G11" i="183"/>
  <c r="F13" i="183"/>
  <c r="I10" i="183"/>
  <c r="J10" i="183"/>
  <c r="H10" i="183"/>
  <c r="L42" i="182"/>
  <c r="K42" i="182"/>
  <c r="H41" i="182"/>
  <c r="G41" i="182"/>
  <c r="J41" i="182"/>
  <c r="D42" i="182"/>
  <c r="M42" i="182"/>
  <c r="I40" i="182"/>
  <c r="F42" i="182"/>
  <c r="E42" i="182"/>
  <c r="H39" i="182"/>
  <c r="G39" i="182"/>
  <c r="J39" i="182"/>
  <c r="M33" i="182"/>
  <c r="L33" i="182"/>
  <c r="I32" i="182"/>
  <c r="H32" i="182"/>
  <c r="J32" i="182"/>
  <c r="E33" i="182"/>
  <c r="D33" i="182"/>
  <c r="K33" i="182"/>
  <c r="G31" i="182"/>
  <c r="I30" i="182"/>
  <c r="H30" i="182"/>
  <c r="J30" i="182"/>
  <c r="G30" i="182"/>
  <c r="M28" i="182"/>
  <c r="L28" i="182"/>
  <c r="I27" i="182"/>
  <c r="H27" i="182"/>
  <c r="J27" i="182"/>
  <c r="E28" i="182"/>
  <c r="D28" i="182"/>
  <c r="K28" i="182"/>
  <c r="G26" i="182"/>
  <c r="I25" i="182"/>
  <c r="H25" i="182"/>
  <c r="J25" i="182"/>
  <c r="G25" i="182"/>
  <c r="M23" i="182"/>
  <c r="L23" i="182"/>
  <c r="I22" i="182"/>
  <c r="H22" i="182"/>
  <c r="J22" i="182"/>
  <c r="E23" i="182"/>
  <c r="D23" i="182"/>
  <c r="K23" i="182"/>
  <c r="G21" i="182"/>
  <c r="I20" i="182"/>
  <c r="H20" i="182"/>
  <c r="J20" i="182"/>
  <c r="G20" i="182"/>
  <c r="M18" i="182"/>
  <c r="L18" i="182"/>
  <c r="I17" i="182"/>
  <c r="H17" i="182"/>
  <c r="J17" i="182"/>
  <c r="E18" i="182"/>
  <c r="D18" i="182"/>
  <c r="K18" i="182"/>
  <c r="G16" i="182"/>
  <c r="I15" i="182"/>
  <c r="J15" i="182"/>
  <c r="H15" i="182"/>
  <c r="M13" i="182"/>
  <c r="L13" i="182"/>
  <c r="I12" i="182"/>
  <c r="J12" i="182"/>
  <c r="H12" i="182"/>
  <c r="D13" i="182"/>
  <c r="K13" i="182"/>
  <c r="G11" i="182"/>
  <c r="F13" i="182"/>
  <c r="I10" i="182"/>
  <c r="J10" i="182"/>
  <c r="H10" i="182"/>
  <c r="L42" i="181"/>
  <c r="K42" i="181"/>
  <c r="H41" i="181"/>
  <c r="G41" i="181"/>
  <c r="D42" i="181"/>
  <c r="M42" i="181"/>
  <c r="F42" i="181"/>
  <c r="E42" i="181"/>
  <c r="H39" i="181"/>
  <c r="G39" i="181"/>
  <c r="M33" i="181"/>
  <c r="L33" i="181"/>
  <c r="I32" i="181"/>
  <c r="J32" i="181"/>
  <c r="H32" i="181"/>
  <c r="D33" i="181"/>
  <c r="K33" i="181"/>
  <c r="I31" i="181"/>
  <c r="G31" i="181"/>
  <c r="F33" i="181"/>
  <c r="I30" i="181"/>
  <c r="J30" i="181"/>
  <c r="H30" i="181"/>
  <c r="M28" i="181"/>
  <c r="L28" i="181"/>
  <c r="I27" i="181"/>
  <c r="J27" i="181"/>
  <c r="H27" i="181"/>
  <c r="D28" i="181"/>
  <c r="K28" i="181"/>
  <c r="I26" i="181"/>
  <c r="G26" i="181"/>
  <c r="F28" i="181"/>
  <c r="I25" i="181"/>
  <c r="J25" i="181"/>
  <c r="H25" i="181"/>
  <c r="M23" i="181"/>
  <c r="L23" i="181"/>
  <c r="I22" i="181"/>
  <c r="J22" i="181"/>
  <c r="H22" i="181"/>
  <c r="D23" i="181"/>
  <c r="K23" i="181"/>
  <c r="I21" i="181"/>
  <c r="G21" i="181"/>
  <c r="F23" i="181"/>
  <c r="I20" i="181"/>
  <c r="J20" i="181"/>
  <c r="H20" i="181"/>
  <c r="M18" i="181"/>
  <c r="L18" i="181"/>
  <c r="I17" i="181"/>
  <c r="J17" i="181"/>
  <c r="H17" i="181"/>
  <c r="D18" i="181"/>
  <c r="K18" i="181"/>
  <c r="I16" i="181"/>
  <c r="G16" i="181"/>
  <c r="F18" i="181"/>
  <c r="I15" i="181"/>
  <c r="J15" i="181"/>
  <c r="H15" i="181"/>
  <c r="M13" i="181"/>
  <c r="L13" i="181"/>
  <c r="I12" i="181"/>
  <c r="J12" i="181"/>
  <c r="H12" i="181"/>
  <c r="D13" i="181"/>
  <c r="K13" i="181"/>
  <c r="I11" i="181"/>
  <c r="G11" i="181"/>
  <c r="F13" i="181"/>
  <c r="I10" i="181"/>
  <c r="J10" i="181"/>
  <c r="H10" i="181"/>
  <c r="L42" i="180"/>
  <c r="K42" i="180"/>
  <c r="H41" i="180"/>
  <c r="G41" i="180"/>
  <c r="J41" i="180"/>
  <c r="D42" i="180"/>
  <c r="M42" i="180"/>
  <c r="I40" i="180"/>
  <c r="F42" i="180"/>
  <c r="E42" i="180"/>
  <c r="H39" i="180"/>
  <c r="G39" i="180"/>
  <c r="J39" i="180"/>
  <c r="M33" i="180"/>
  <c r="L33" i="180"/>
  <c r="I32" i="180"/>
  <c r="H32" i="180"/>
  <c r="J32" i="180"/>
  <c r="E33" i="180"/>
  <c r="D33" i="180"/>
  <c r="K33" i="180"/>
  <c r="G31" i="180"/>
  <c r="I30" i="180"/>
  <c r="H30" i="180"/>
  <c r="J30" i="180"/>
  <c r="G30" i="180"/>
  <c r="M28" i="180"/>
  <c r="L28" i="180"/>
  <c r="I27" i="180"/>
  <c r="H27" i="180"/>
  <c r="J27" i="180"/>
  <c r="E28" i="180"/>
  <c r="D28" i="180"/>
  <c r="K28" i="180"/>
  <c r="G26" i="180"/>
  <c r="I25" i="180"/>
  <c r="H25" i="180"/>
  <c r="J25" i="180"/>
  <c r="G25" i="180"/>
  <c r="M23" i="180"/>
  <c r="L23" i="180"/>
  <c r="I22" i="180"/>
  <c r="H22" i="180"/>
  <c r="J22" i="180"/>
  <c r="E23" i="180"/>
  <c r="D23" i="180"/>
  <c r="K23" i="180"/>
  <c r="G21" i="180"/>
  <c r="I20" i="180"/>
  <c r="J20" i="180"/>
  <c r="H20" i="180"/>
  <c r="M18" i="180"/>
  <c r="L18" i="180"/>
  <c r="I17" i="180"/>
  <c r="H17" i="180"/>
  <c r="J17" i="180"/>
  <c r="E18" i="180"/>
  <c r="D18" i="180"/>
  <c r="K18" i="180"/>
  <c r="F18" i="180"/>
  <c r="I15" i="180"/>
  <c r="H15" i="180"/>
  <c r="J15" i="180"/>
  <c r="G15" i="180"/>
  <c r="M13" i="180"/>
  <c r="L13" i="180"/>
  <c r="I12" i="180"/>
  <c r="H12" i="180"/>
  <c r="J12" i="180"/>
  <c r="E13" i="180"/>
  <c r="D13" i="180"/>
  <c r="K13" i="180"/>
  <c r="F13" i="180"/>
  <c r="I10" i="180"/>
  <c r="H10" i="180"/>
  <c r="J10" i="180"/>
  <c r="G10" i="180"/>
  <c r="L42" i="179"/>
  <c r="K42" i="179"/>
  <c r="I41" i="179"/>
  <c r="H41" i="179"/>
  <c r="G41" i="179"/>
  <c r="J41" i="179"/>
  <c r="D42" i="179"/>
  <c r="M42" i="179"/>
  <c r="I40" i="179"/>
  <c r="F42" i="179"/>
  <c r="E42" i="179"/>
  <c r="I39" i="179"/>
  <c r="H39" i="179"/>
  <c r="G39" i="179"/>
  <c r="J39" i="179"/>
  <c r="M33" i="179"/>
  <c r="L33" i="179"/>
  <c r="I32" i="179"/>
  <c r="H32" i="179"/>
  <c r="G32" i="179"/>
  <c r="E33" i="179"/>
  <c r="D33" i="179"/>
  <c r="K33" i="179"/>
  <c r="G31" i="179"/>
  <c r="I30" i="179"/>
  <c r="H30" i="179"/>
  <c r="G30" i="179"/>
  <c r="M28" i="179"/>
  <c r="L28" i="179"/>
  <c r="I27" i="179"/>
  <c r="H27" i="179"/>
  <c r="G27" i="179"/>
  <c r="E28" i="179"/>
  <c r="D28" i="179"/>
  <c r="K28" i="179"/>
  <c r="G26" i="179"/>
  <c r="I25" i="179"/>
  <c r="H25" i="179"/>
  <c r="G25" i="179"/>
  <c r="M23" i="179"/>
  <c r="L23" i="179"/>
  <c r="I22" i="179"/>
  <c r="H22" i="179"/>
  <c r="G22" i="179"/>
  <c r="E23" i="179"/>
  <c r="D23" i="179"/>
  <c r="K23" i="179"/>
  <c r="G21" i="179"/>
  <c r="I20" i="179"/>
  <c r="H20" i="179"/>
  <c r="G20" i="179"/>
  <c r="M18" i="179"/>
  <c r="L18" i="179"/>
  <c r="I17" i="179"/>
  <c r="H17" i="179"/>
  <c r="G17" i="179"/>
  <c r="E18" i="179"/>
  <c r="D18" i="179"/>
  <c r="K18" i="179"/>
  <c r="G16" i="179"/>
  <c r="I15" i="179"/>
  <c r="H15" i="179"/>
  <c r="G15" i="179"/>
  <c r="M13" i="179"/>
  <c r="L13" i="179"/>
  <c r="I12" i="179"/>
  <c r="H12" i="179"/>
  <c r="G12" i="179"/>
  <c r="E13" i="179"/>
  <c r="D13" i="179"/>
  <c r="K13" i="179"/>
  <c r="G11" i="179"/>
  <c r="I10" i="179"/>
  <c r="H10" i="179"/>
  <c r="G10" i="179"/>
  <c r="H13" i="188"/>
  <c r="G13" i="189"/>
  <c r="G28" i="187"/>
  <c r="H18" i="188"/>
  <c r="G18" i="189"/>
  <c r="G23" i="190"/>
  <c r="J23" i="190"/>
  <c r="I23" i="190"/>
  <c r="H23" i="190"/>
  <c r="G28" i="190"/>
  <c r="J28" i="190"/>
  <c r="I28" i="190"/>
  <c r="H28" i="190"/>
  <c r="G33" i="190"/>
  <c r="J33" i="190"/>
  <c r="I33" i="190"/>
  <c r="H33" i="190"/>
  <c r="G13" i="190"/>
  <c r="J13" i="190"/>
  <c r="I13" i="190"/>
  <c r="H13" i="190"/>
  <c r="G18" i="190"/>
  <c r="J18" i="190"/>
  <c r="I18" i="190"/>
  <c r="H18" i="190"/>
  <c r="G23" i="189"/>
  <c r="H33" i="189"/>
  <c r="H28" i="189"/>
  <c r="I23" i="189"/>
  <c r="G33" i="188"/>
  <c r="H28" i="188"/>
  <c r="H23" i="188"/>
  <c r="G13" i="187"/>
  <c r="G33" i="187"/>
  <c r="G23" i="187"/>
  <c r="H18" i="187"/>
  <c r="J23" i="186"/>
  <c r="I23" i="186"/>
  <c r="J28" i="186"/>
  <c r="I28" i="186"/>
  <c r="J42" i="186"/>
  <c r="I42" i="186"/>
  <c r="H42" i="186"/>
  <c r="G42" i="186"/>
  <c r="J13" i="186"/>
  <c r="I13" i="186"/>
  <c r="J33" i="186"/>
  <c r="I33" i="186"/>
  <c r="J18" i="186"/>
  <c r="I18" i="186"/>
  <c r="H11" i="186"/>
  <c r="H16" i="186"/>
  <c r="H21" i="186"/>
  <c r="H26" i="186"/>
  <c r="H31" i="186"/>
  <c r="I39" i="186"/>
  <c r="G40" i="186"/>
  <c r="I41" i="186"/>
  <c r="G10" i="186"/>
  <c r="I11" i="186"/>
  <c r="G12" i="186"/>
  <c r="E13" i="186"/>
  <c r="H13" i="186"/>
  <c r="G15" i="186"/>
  <c r="I16" i="186"/>
  <c r="G17" i="186"/>
  <c r="E18" i="186"/>
  <c r="H18" i="186"/>
  <c r="G20" i="186"/>
  <c r="I21" i="186"/>
  <c r="G22" i="186"/>
  <c r="E23" i="186"/>
  <c r="H23" i="186"/>
  <c r="G25" i="186"/>
  <c r="I26" i="186"/>
  <c r="G27" i="186"/>
  <c r="E28" i="186"/>
  <c r="H28" i="186"/>
  <c r="G30" i="186"/>
  <c r="I31" i="186"/>
  <c r="G32" i="186"/>
  <c r="E33" i="186"/>
  <c r="H33" i="186"/>
  <c r="H40" i="186"/>
  <c r="J11" i="186"/>
  <c r="J16" i="186"/>
  <c r="J21" i="186"/>
  <c r="J26" i="186"/>
  <c r="J31" i="186"/>
  <c r="I40" i="186"/>
  <c r="J40" i="186"/>
  <c r="J28" i="185"/>
  <c r="I28" i="185"/>
  <c r="J42" i="185"/>
  <c r="I42" i="185"/>
  <c r="H42" i="185"/>
  <c r="G42" i="185"/>
  <c r="J13" i="185"/>
  <c r="I13" i="185"/>
  <c r="J33" i="185"/>
  <c r="I33" i="185"/>
  <c r="J18" i="185"/>
  <c r="I18" i="185"/>
  <c r="J23" i="185"/>
  <c r="I23" i="185"/>
  <c r="H11" i="185"/>
  <c r="H16" i="185"/>
  <c r="H21" i="185"/>
  <c r="H26" i="185"/>
  <c r="H31" i="185"/>
  <c r="I39" i="185"/>
  <c r="G40" i="185"/>
  <c r="I41" i="185"/>
  <c r="G10" i="185"/>
  <c r="I11" i="185"/>
  <c r="G12" i="185"/>
  <c r="E13" i="185"/>
  <c r="G13" i="185"/>
  <c r="G15" i="185"/>
  <c r="I16" i="185"/>
  <c r="G17" i="185"/>
  <c r="E18" i="185"/>
  <c r="H18" i="185"/>
  <c r="G20" i="185"/>
  <c r="I21" i="185"/>
  <c r="G22" i="185"/>
  <c r="E23" i="185"/>
  <c r="H23" i="185"/>
  <c r="G25" i="185"/>
  <c r="I26" i="185"/>
  <c r="G27" i="185"/>
  <c r="E28" i="185"/>
  <c r="H28" i="185"/>
  <c r="G30" i="185"/>
  <c r="I31" i="185"/>
  <c r="G32" i="185"/>
  <c r="E33" i="185"/>
  <c r="H33" i="185"/>
  <c r="H40" i="185"/>
  <c r="J11" i="185"/>
  <c r="J16" i="185"/>
  <c r="J21" i="185"/>
  <c r="J26" i="185"/>
  <c r="J31" i="185"/>
  <c r="I40" i="185"/>
  <c r="J40" i="185"/>
  <c r="J28" i="184"/>
  <c r="I28" i="184"/>
  <c r="J42" i="184"/>
  <c r="I42" i="184"/>
  <c r="H42" i="184"/>
  <c r="G42" i="184"/>
  <c r="J13" i="184"/>
  <c r="I13" i="184"/>
  <c r="J33" i="184"/>
  <c r="I33" i="184"/>
  <c r="J18" i="184"/>
  <c r="I18" i="184"/>
  <c r="J23" i="184"/>
  <c r="I23" i="184"/>
  <c r="H11" i="184"/>
  <c r="H16" i="184"/>
  <c r="H21" i="184"/>
  <c r="H26" i="184"/>
  <c r="H31" i="184"/>
  <c r="I39" i="184"/>
  <c r="G40" i="184"/>
  <c r="I41" i="184"/>
  <c r="G10" i="184"/>
  <c r="I11" i="184"/>
  <c r="G12" i="184"/>
  <c r="E13" i="184"/>
  <c r="H13" i="184"/>
  <c r="G15" i="184"/>
  <c r="I16" i="184"/>
  <c r="G17" i="184"/>
  <c r="E18" i="184"/>
  <c r="H18" i="184"/>
  <c r="G20" i="184"/>
  <c r="I21" i="184"/>
  <c r="G22" i="184"/>
  <c r="E23" i="184"/>
  <c r="H23" i="184"/>
  <c r="G25" i="184"/>
  <c r="I26" i="184"/>
  <c r="G27" i="184"/>
  <c r="E28" i="184"/>
  <c r="H28" i="184"/>
  <c r="G30" i="184"/>
  <c r="I31" i="184"/>
  <c r="G32" i="184"/>
  <c r="E33" i="184"/>
  <c r="H33" i="184"/>
  <c r="H40" i="184"/>
  <c r="J11" i="184"/>
  <c r="J16" i="184"/>
  <c r="J21" i="184"/>
  <c r="J26" i="184"/>
  <c r="J31" i="184"/>
  <c r="I40" i="184"/>
  <c r="J40" i="184"/>
  <c r="J13" i="183"/>
  <c r="I13" i="183"/>
  <c r="J33" i="183"/>
  <c r="I33" i="183"/>
  <c r="J18" i="183"/>
  <c r="I18" i="183"/>
  <c r="J23" i="183"/>
  <c r="I23" i="183"/>
  <c r="J28" i="183"/>
  <c r="I28" i="183"/>
  <c r="J42" i="183"/>
  <c r="I42" i="183"/>
  <c r="H42" i="183"/>
  <c r="G42" i="183"/>
  <c r="H11" i="183"/>
  <c r="H16" i="183"/>
  <c r="H21" i="183"/>
  <c r="H26" i="183"/>
  <c r="H31" i="183"/>
  <c r="I39" i="183"/>
  <c r="G40" i="183"/>
  <c r="I41" i="183"/>
  <c r="G10" i="183"/>
  <c r="I11" i="183"/>
  <c r="G12" i="183"/>
  <c r="E13" i="183"/>
  <c r="G13" i="183"/>
  <c r="G15" i="183"/>
  <c r="I16" i="183"/>
  <c r="G17" i="183"/>
  <c r="E18" i="183"/>
  <c r="G18" i="183"/>
  <c r="G20" i="183"/>
  <c r="I21" i="183"/>
  <c r="G22" i="183"/>
  <c r="E23" i="183"/>
  <c r="G23" i="183"/>
  <c r="G25" i="183"/>
  <c r="I26" i="183"/>
  <c r="G27" i="183"/>
  <c r="E28" i="183"/>
  <c r="G28" i="183"/>
  <c r="G30" i="183"/>
  <c r="I31" i="183"/>
  <c r="G32" i="183"/>
  <c r="E33" i="183"/>
  <c r="G33" i="183"/>
  <c r="H40" i="183"/>
  <c r="J11" i="183"/>
  <c r="J16" i="183"/>
  <c r="J21" i="183"/>
  <c r="J26" i="183"/>
  <c r="J31" i="183"/>
  <c r="I40" i="183"/>
  <c r="J40" i="183"/>
  <c r="J13" i="182"/>
  <c r="I13" i="182"/>
  <c r="J42" i="182"/>
  <c r="I42" i="182"/>
  <c r="H42" i="182"/>
  <c r="G42" i="182"/>
  <c r="H11" i="182"/>
  <c r="H16" i="182"/>
  <c r="H21" i="182"/>
  <c r="H26" i="182"/>
  <c r="H31" i="182"/>
  <c r="I39" i="182"/>
  <c r="G40" i="182"/>
  <c r="I41" i="182"/>
  <c r="G10" i="182"/>
  <c r="I11" i="182"/>
  <c r="G12" i="182"/>
  <c r="E13" i="182"/>
  <c r="H13" i="182"/>
  <c r="G15" i="182"/>
  <c r="I16" i="182"/>
  <c r="G17" i="182"/>
  <c r="I21" i="182"/>
  <c r="G22" i="182"/>
  <c r="I26" i="182"/>
  <c r="G27" i="182"/>
  <c r="I31" i="182"/>
  <c r="G32" i="182"/>
  <c r="H40" i="182"/>
  <c r="J11" i="182"/>
  <c r="J16" i="182"/>
  <c r="F18" i="182"/>
  <c r="J21" i="182"/>
  <c r="F23" i="182"/>
  <c r="J26" i="182"/>
  <c r="F28" i="182"/>
  <c r="J31" i="182"/>
  <c r="F33" i="182"/>
  <c r="J40" i="182"/>
  <c r="J18" i="181"/>
  <c r="I18" i="181"/>
  <c r="J42" i="181"/>
  <c r="I42" i="181"/>
  <c r="H42" i="181"/>
  <c r="G42" i="181"/>
  <c r="J13" i="181"/>
  <c r="I13" i="181"/>
  <c r="J23" i="181"/>
  <c r="I23" i="181"/>
  <c r="J33" i="181"/>
  <c r="I33" i="181"/>
  <c r="J28" i="181"/>
  <c r="I28" i="181"/>
  <c r="H11" i="181"/>
  <c r="H16" i="181"/>
  <c r="H21" i="181"/>
  <c r="H26" i="181"/>
  <c r="H31" i="181"/>
  <c r="I39" i="181"/>
  <c r="G40" i="181"/>
  <c r="I41" i="181"/>
  <c r="G10" i="181"/>
  <c r="G12" i="181"/>
  <c r="E13" i="181"/>
  <c r="H13" i="181"/>
  <c r="G15" i="181"/>
  <c r="G17" i="181"/>
  <c r="E18" i="181"/>
  <c r="H18" i="181"/>
  <c r="G20" i="181"/>
  <c r="G22" i="181"/>
  <c r="E23" i="181"/>
  <c r="H23" i="181"/>
  <c r="G25" i="181"/>
  <c r="G27" i="181"/>
  <c r="E28" i="181"/>
  <c r="H28" i="181"/>
  <c r="G30" i="181"/>
  <c r="G32" i="181"/>
  <c r="E33" i="181"/>
  <c r="H33" i="181"/>
  <c r="J39" i="181"/>
  <c r="H40" i="181"/>
  <c r="J41" i="181"/>
  <c r="J11" i="181"/>
  <c r="J16" i="181"/>
  <c r="J21" i="181"/>
  <c r="J26" i="181"/>
  <c r="J31" i="181"/>
  <c r="I40" i="181"/>
  <c r="J40" i="181"/>
  <c r="G13" i="180"/>
  <c r="J13" i="180"/>
  <c r="I13" i="180"/>
  <c r="H13" i="180"/>
  <c r="G18" i="180"/>
  <c r="J18" i="180"/>
  <c r="I18" i="180"/>
  <c r="H18" i="180"/>
  <c r="J42" i="180"/>
  <c r="I42" i="180"/>
  <c r="H42" i="180"/>
  <c r="G42" i="180"/>
  <c r="G16" i="180"/>
  <c r="H11" i="180"/>
  <c r="H16" i="180"/>
  <c r="H21" i="180"/>
  <c r="H26" i="180"/>
  <c r="H31" i="180"/>
  <c r="I39" i="180"/>
  <c r="G40" i="180"/>
  <c r="I41" i="180"/>
  <c r="G11" i="180"/>
  <c r="I11" i="180"/>
  <c r="G12" i="180"/>
  <c r="I16" i="180"/>
  <c r="G17" i="180"/>
  <c r="G20" i="180"/>
  <c r="I21" i="180"/>
  <c r="G22" i="180"/>
  <c r="I26" i="180"/>
  <c r="G27" i="180"/>
  <c r="I31" i="180"/>
  <c r="G32" i="180"/>
  <c r="H40" i="180"/>
  <c r="J11" i="180"/>
  <c r="J16" i="180"/>
  <c r="J21" i="180"/>
  <c r="F23" i="180"/>
  <c r="J26" i="180"/>
  <c r="F28" i="180"/>
  <c r="J31" i="180"/>
  <c r="F33" i="180"/>
  <c r="J40" i="180"/>
  <c r="J42" i="179"/>
  <c r="I42" i="179"/>
  <c r="H42" i="179"/>
  <c r="G42" i="179"/>
  <c r="J16" i="179"/>
  <c r="J21" i="179"/>
  <c r="J10" i="179"/>
  <c r="H11" i="179"/>
  <c r="J12" i="179"/>
  <c r="J15" i="179"/>
  <c r="H16" i="179"/>
  <c r="J17" i="179"/>
  <c r="J20" i="179"/>
  <c r="H21" i="179"/>
  <c r="J22" i="179"/>
  <c r="J25" i="179"/>
  <c r="H26" i="179"/>
  <c r="J27" i="179"/>
  <c r="J30" i="179"/>
  <c r="H31" i="179"/>
  <c r="J32" i="179"/>
  <c r="G40" i="179"/>
  <c r="J11" i="179"/>
  <c r="I11" i="179"/>
  <c r="I16" i="179"/>
  <c r="I21" i="179"/>
  <c r="I26" i="179"/>
  <c r="I31" i="179"/>
  <c r="H40" i="179"/>
  <c r="F23" i="179"/>
  <c r="J26" i="179"/>
  <c r="F28" i="179"/>
  <c r="J31" i="179"/>
  <c r="F33" i="179"/>
  <c r="F13" i="179"/>
  <c r="F18" i="179"/>
  <c r="J40" i="179"/>
  <c r="G33" i="185"/>
  <c r="G13" i="182"/>
  <c r="G33" i="184"/>
  <c r="G18" i="184"/>
  <c r="G18" i="185"/>
  <c r="H13" i="185"/>
  <c r="G13" i="184"/>
  <c r="G28" i="186"/>
  <c r="G28" i="181"/>
  <c r="G33" i="186"/>
  <c r="G23" i="186"/>
  <c r="G18" i="186"/>
  <c r="G13" i="186"/>
  <c r="G28" i="185"/>
  <c r="G23" i="185"/>
  <c r="G28" i="184"/>
  <c r="G23" i="184"/>
  <c r="H28" i="183"/>
  <c r="H23" i="183"/>
  <c r="H18" i="183"/>
  <c r="H33" i="183"/>
  <c r="H13" i="183"/>
  <c r="G33" i="182"/>
  <c r="J33" i="182"/>
  <c r="I33" i="182"/>
  <c r="H33" i="182"/>
  <c r="G28" i="182"/>
  <c r="J28" i="182"/>
  <c r="I28" i="182"/>
  <c r="H28" i="182"/>
  <c r="G18" i="182"/>
  <c r="J18" i="182"/>
  <c r="I18" i="182"/>
  <c r="H18" i="182"/>
  <c r="G23" i="182"/>
  <c r="J23" i="182"/>
  <c r="I23" i="182"/>
  <c r="H23" i="182"/>
  <c r="G33" i="181"/>
  <c r="G23" i="181"/>
  <c r="G13" i="181"/>
  <c r="G18" i="181"/>
  <c r="G33" i="180"/>
  <c r="J33" i="180"/>
  <c r="I33" i="180"/>
  <c r="H33" i="180"/>
  <c r="G23" i="180"/>
  <c r="J23" i="180"/>
  <c r="I23" i="180"/>
  <c r="H23" i="180"/>
  <c r="G28" i="180"/>
  <c r="J28" i="180"/>
  <c r="I28" i="180"/>
  <c r="H28" i="180"/>
  <c r="G33" i="179"/>
  <c r="J33" i="179"/>
  <c r="I33" i="179"/>
  <c r="H33" i="179"/>
  <c r="G18" i="179"/>
  <c r="I18" i="179"/>
  <c r="J18" i="179"/>
  <c r="H18" i="179"/>
  <c r="G28" i="179"/>
  <c r="I28" i="179"/>
  <c r="J28" i="179"/>
  <c r="H28" i="179"/>
  <c r="G13" i="179"/>
  <c r="I13" i="179"/>
  <c r="H13" i="179"/>
  <c r="J13" i="179"/>
  <c r="G23" i="179"/>
  <c r="J23" i="179"/>
  <c r="I23" i="179"/>
  <c r="H23" i="179"/>
</calcChain>
</file>

<file path=xl/sharedStrings.xml><?xml version="1.0" encoding="utf-8"?>
<sst xmlns="http://schemas.openxmlformats.org/spreadsheetml/2006/main" count="23751" uniqueCount="811">
  <si>
    <t>世界の穀物･大豆の需給動向</t>
  </si>
  <si>
    <t>【穀物】</t>
  </si>
  <si>
    <t>年度</t>
  </si>
  <si>
    <t xml:space="preserve"> 項目</t>
  </si>
  <si>
    <t>(見込み)</t>
  </si>
  <si>
    <t xml:space="preserve"> 全体</t>
  </si>
  <si>
    <t xml:space="preserve">  生  産  量</t>
  </si>
  <si>
    <t xml:space="preserve">  消  費  量</t>
  </si>
  <si>
    <t xml:space="preserve">  期末在庫量</t>
  </si>
  <si>
    <t xml:space="preserve">  期末在庫率</t>
  </si>
  <si>
    <t xml:space="preserve"> 小麦</t>
  </si>
  <si>
    <t>とうもろこし</t>
  </si>
  <si>
    <t xml:space="preserve"> 米(精米)</t>
  </si>
  <si>
    <t>【大豆】</t>
  </si>
  <si>
    <t>2008/09</t>
  </si>
  <si>
    <t xml:space="preserve"> 粗粒穀物</t>
    <rPh sb="1" eb="2">
      <t>ソ</t>
    </rPh>
    <rPh sb="2" eb="3">
      <t>リュウ</t>
    </rPh>
    <phoneticPr fontId="4"/>
  </si>
  <si>
    <t>2009/10</t>
  </si>
  <si>
    <t>（参　考）</t>
    <phoneticPr fontId="4"/>
  </si>
  <si>
    <t>（参　考）</t>
    <phoneticPr fontId="4"/>
  </si>
  <si>
    <t>(予想)</t>
    <phoneticPr fontId="28"/>
  </si>
  <si>
    <t/>
  </si>
  <si>
    <t>前月差</t>
    <phoneticPr fontId="21"/>
  </si>
  <si>
    <t xml:space="preserve">  (単位：百万ﾄﾝ)</t>
    <phoneticPr fontId="4"/>
  </si>
  <si>
    <t>2013/14
前月予想</t>
    <rPh sb="7" eb="9">
      <t>ゼンゲツ</t>
    </rPh>
    <rPh sb="8" eb="9">
      <t>ツキ</t>
    </rPh>
    <rPh sb="9" eb="11">
      <t>ヨソウ</t>
    </rPh>
    <phoneticPr fontId="21"/>
  </si>
  <si>
    <t xml:space="preserve"> 前年度比</t>
    <phoneticPr fontId="21"/>
  </si>
  <si>
    <t xml:space="preserve"> 前年度比</t>
    <phoneticPr fontId="21"/>
  </si>
  <si>
    <t xml:space="preserve">    　     　とうもろこし(9～8月)､米(8～7月)、大豆(9～8月)]</t>
    <phoneticPr fontId="4"/>
  </si>
  <si>
    <t>2012/13
前月予想</t>
    <rPh sb="7" eb="9">
      <t>ゼンゲツ</t>
    </rPh>
    <rPh sb="8" eb="9">
      <t>ツキ</t>
    </rPh>
    <rPh sb="9" eb="11">
      <t>ヨソウ</t>
    </rPh>
    <phoneticPr fontId="21"/>
  </si>
  <si>
    <t>2010/11</t>
  </si>
  <si>
    <t>2011/12</t>
  </si>
  <si>
    <t>(予想)</t>
    <phoneticPr fontId="28"/>
  </si>
  <si>
    <t xml:space="preserve">           　             　「Grain：World Markets and Trade｣､「PS&amp;D」</t>
    <phoneticPr fontId="4"/>
  </si>
  <si>
    <t>2011/12
前月予想</t>
    <rPh sb="7" eb="9">
      <t>ゼンゲツ</t>
    </rPh>
    <rPh sb="8" eb="9">
      <t>ツキ</t>
    </rPh>
    <rPh sb="9" eb="11">
      <t>ヨソウ</t>
    </rPh>
    <phoneticPr fontId="21"/>
  </si>
  <si>
    <t>（参　考）</t>
    <phoneticPr fontId="4"/>
  </si>
  <si>
    <t>2010/11
前月予想</t>
    <rPh sb="7" eb="9">
      <t>ゼンゲツ</t>
    </rPh>
    <rPh sb="8" eb="9">
      <t>ツキ</t>
    </rPh>
    <rPh sb="9" eb="11">
      <t>ヨソウ</t>
    </rPh>
    <phoneticPr fontId="21"/>
  </si>
  <si>
    <t>72/73～73/74平均</t>
  </si>
  <si>
    <t>2012/13</t>
  </si>
  <si>
    <t>2006/07</t>
  </si>
  <si>
    <t>2003/04</t>
  </si>
  <si>
    <t>2004/05</t>
  </si>
  <si>
    <t>2005/06
前月予想</t>
    <rPh sb="7" eb="9">
      <t>ゼンゲツ</t>
    </rPh>
    <rPh sb="8" eb="9">
      <t>ツキ</t>
    </rPh>
    <rPh sb="9" eb="11">
      <t>ヨソウ</t>
    </rPh>
    <phoneticPr fontId="21"/>
  </si>
  <si>
    <t>(予想)</t>
    <phoneticPr fontId="28"/>
  </si>
  <si>
    <t xml:space="preserve"> 前年度比</t>
    <phoneticPr fontId="21"/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</si>
  <si>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</si>
  <si>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</si>
  <si>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</si>
  <si>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</si>
  <si>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>（参　考）</t>
    <phoneticPr fontId="4"/>
  </si>
  <si>
    <t>前月差</t>
    <phoneticPr fontId="21"/>
  </si>
  <si>
    <t>（参　考）</t>
    <phoneticPr fontId="4"/>
  </si>
  <si>
    <t>前月差</t>
    <phoneticPr fontId="21"/>
  </si>
  <si>
    <t>(予想)</t>
    <phoneticPr fontId="28"/>
  </si>
  <si>
    <t xml:space="preserve"> 前年度比</t>
    <phoneticPr fontId="21"/>
  </si>
  <si>
    <t>2005/06</t>
  </si>
  <si>
    <t>1995/96</t>
  </si>
  <si>
    <t xml:space="preserve">  (単位：百万ﾄﾝ)</t>
    <phoneticPr fontId="4"/>
  </si>
  <si>
    <t>（参　考）</t>
    <phoneticPr fontId="4"/>
  </si>
  <si>
    <t>(予想)</t>
    <phoneticPr fontId="28"/>
  </si>
  <si>
    <t xml:space="preserve"> 前年度比</t>
    <phoneticPr fontId="21"/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</si>
  <si>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</si>
  <si>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</si>
  <si>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資料： 米国農務省「World Agricultural Supply and Demand Estimates｣(Octorber 12, 2005)</t>
  </si>
  <si>
    <t xml:space="preserve"> (米国農務省2005年10月12日発表)</t>
  </si>
  <si>
    <t>（参　考）</t>
    <phoneticPr fontId="4"/>
  </si>
  <si>
    <t>(予想)</t>
    <phoneticPr fontId="28"/>
  </si>
  <si>
    <t xml:space="preserve"> 資料： 米国農務省「World Agricultural Supply and Demand Estimates｣(November 10, 2005)</t>
  </si>
  <si>
    <t xml:space="preserve"> (米国農務省2005年11月10日発表)</t>
  </si>
  <si>
    <t xml:space="preserve"> 資料： 米国農務省「World Agricultural Supply and Demand Estimates｣(December 9, 2005)</t>
  </si>
  <si>
    <t xml:space="preserve"> (米国農務省2005年12月9日発表)</t>
  </si>
  <si>
    <t xml:space="preserve"> 資料： 米国農務省「World Agricultural Supply and Demand Estimates｣(January 12, 2006)</t>
  </si>
  <si>
    <t xml:space="preserve"> (米国農務省2006年1月12日発表)</t>
  </si>
  <si>
    <t xml:space="preserve"> 資料：米国農務省「World Agricultural Supply and Demand Estimates｣(February 9, 2006)</t>
  </si>
  <si>
    <t xml:space="preserve"> (米国農務省2006年2月9日発表)</t>
  </si>
  <si>
    <t xml:space="preserve"> 前年度比</t>
    <phoneticPr fontId="21"/>
  </si>
  <si>
    <t xml:space="preserve"> 資料：米国農務省「World Agricultural Supply and Demand Estimates｣(March 10, 2006)</t>
  </si>
  <si>
    <t xml:space="preserve"> (米国農務省2006年3月10日発表)</t>
  </si>
  <si>
    <t xml:space="preserve"> 前年度比</t>
    <phoneticPr fontId="21"/>
  </si>
  <si>
    <t xml:space="preserve"> 資料：米国農務省「World Agricultural Supply and Demand Estimates｣(April 10, 2006)</t>
  </si>
  <si>
    <t xml:space="preserve"> (米国農務省2006年4月10日発表)</t>
  </si>
  <si>
    <t xml:space="preserve"> 資料：米国農務省「World Agricultural Supply and Demand Estimates｣(May 12, 2006)</t>
  </si>
  <si>
    <t xml:space="preserve"> (米国農務省2006年5月12日発表)</t>
  </si>
  <si>
    <t xml:space="preserve">  (単位：百万ﾄﾝ)</t>
    <phoneticPr fontId="4"/>
  </si>
  <si>
    <t>（参　考）</t>
    <phoneticPr fontId="4"/>
  </si>
  <si>
    <t>2006/07
前月予想</t>
    <rPh sb="7" eb="9">
      <t>ゼンゲツ</t>
    </rPh>
    <rPh sb="8" eb="9">
      <t>ツキ</t>
    </rPh>
    <rPh sb="9" eb="11">
      <t>ヨソウ</t>
    </rPh>
    <phoneticPr fontId="21"/>
  </si>
  <si>
    <t>(予想)</t>
    <phoneticPr fontId="28"/>
  </si>
  <si>
    <t xml:space="preserve"> 前年度比</t>
    <phoneticPr fontId="21"/>
  </si>
  <si>
    <t>前月差</t>
    <phoneticPr fontId="21"/>
  </si>
  <si>
    <t>（参　考）</t>
    <phoneticPr fontId="4"/>
  </si>
  <si>
    <t>(予想)</t>
    <phoneticPr fontId="28"/>
  </si>
  <si>
    <t xml:space="preserve"> 前年度比</t>
    <phoneticPr fontId="21"/>
  </si>
  <si>
    <t>前月差</t>
    <phoneticPr fontId="21"/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</si>
  <si>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</si>
  <si>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</si>
  <si>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資料：米国農務省「World Agricultural Supply and Demand Estimates｣(June 9, 2006)</t>
  </si>
  <si>
    <t xml:space="preserve"> (米国農務省2006年6月9日発表)</t>
  </si>
  <si>
    <t>-</t>
    <phoneticPr fontId="21"/>
  </si>
  <si>
    <t>(予想)</t>
    <phoneticPr fontId="28"/>
  </si>
  <si>
    <t xml:space="preserve"> 前年度比</t>
    <phoneticPr fontId="21"/>
  </si>
  <si>
    <t>前月差</t>
    <phoneticPr fontId="21"/>
  </si>
  <si>
    <t>(予想)</t>
    <phoneticPr fontId="28"/>
  </si>
  <si>
    <t xml:space="preserve"> 前年度比</t>
    <phoneticPr fontId="21"/>
  </si>
  <si>
    <t>前月差</t>
    <phoneticPr fontId="21"/>
  </si>
  <si>
    <t xml:space="preserve"> 資料：米国農務省「World Agricultural Supply and Demand Estimates｣(July 12, 2006)</t>
  </si>
  <si>
    <t xml:space="preserve"> (米国農務省2006年7月12日発表)</t>
  </si>
  <si>
    <t>（参　考）</t>
    <phoneticPr fontId="4"/>
  </si>
  <si>
    <t xml:space="preserve"> 前年度比</t>
    <phoneticPr fontId="21"/>
  </si>
  <si>
    <t xml:space="preserve"> 前年度比</t>
    <phoneticPr fontId="21"/>
  </si>
  <si>
    <t xml:space="preserve"> 資料：米国農務省「World Agricultural Supply and Demand Estimates｣(August 11, 2006)</t>
  </si>
  <si>
    <t xml:space="preserve"> (米国農務省2006年8月11日発表)</t>
  </si>
  <si>
    <t xml:space="preserve">  (単位：百万ﾄﾝ)</t>
    <phoneticPr fontId="4"/>
  </si>
  <si>
    <t xml:space="preserve"> 資料：米国農務省「World Agricultural Supply and Demand Estimates｣(September 12, 2006)</t>
  </si>
  <si>
    <t xml:space="preserve"> (米国農務省2006年9月12日発表)</t>
  </si>
  <si>
    <t>(予想)</t>
    <phoneticPr fontId="28"/>
  </si>
  <si>
    <t>(予想)</t>
    <phoneticPr fontId="28"/>
  </si>
  <si>
    <t xml:space="preserve">  (単位：百万ﾄﾝ)</t>
    <phoneticPr fontId="4"/>
  </si>
  <si>
    <t xml:space="preserve"> 資料：米国農務省「World Agricultural Supply and Demand Estimates｣(0ctober 12, 2006)</t>
  </si>
  <si>
    <t xml:space="preserve"> (米国農務省2006年10月12日発表)</t>
  </si>
  <si>
    <t xml:space="preserve"> 資料：米国農務省「World Agricultural Supply and Demand Estimates｣(November 9, 2006)</t>
  </si>
  <si>
    <t xml:space="preserve"> (米国農務省2006年11月9日発表)</t>
  </si>
  <si>
    <t>(予想)</t>
    <phoneticPr fontId="28"/>
  </si>
  <si>
    <t xml:space="preserve"> 前年度比</t>
    <phoneticPr fontId="21"/>
  </si>
  <si>
    <t>（参　考）</t>
    <phoneticPr fontId="4"/>
  </si>
  <si>
    <t>(予想)</t>
    <phoneticPr fontId="28"/>
  </si>
  <si>
    <t>前月差</t>
    <phoneticPr fontId="21"/>
  </si>
  <si>
    <t xml:space="preserve"> 資料：米国農務省「World Agricultural Supply and Demand Estimates｣(December 11, 2006)</t>
  </si>
  <si>
    <t xml:space="preserve"> (米国農務省2006年12月11日発表)</t>
  </si>
  <si>
    <t>（参　考）</t>
    <phoneticPr fontId="4"/>
  </si>
  <si>
    <t>(予想)</t>
    <phoneticPr fontId="28"/>
  </si>
  <si>
    <t>前月差</t>
    <phoneticPr fontId="21"/>
  </si>
  <si>
    <t xml:space="preserve"> 資料：米国農務省「World Agricultural Supply and Demand Estimates｣(January 12, 2007)</t>
  </si>
  <si>
    <t xml:space="preserve"> (米国農務省2007年1月12日発表)</t>
  </si>
  <si>
    <t>（参　考）</t>
    <phoneticPr fontId="4"/>
  </si>
  <si>
    <t>(予想)</t>
    <phoneticPr fontId="28"/>
  </si>
  <si>
    <t xml:space="preserve"> 前年度比</t>
    <phoneticPr fontId="21"/>
  </si>
  <si>
    <t>前月差</t>
    <phoneticPr fontId="21"/>
  </si>
  <si>
    <t xml:space="preserve"> 資料：米国農務省「World Agricultural Supply and Demand Estimates｣(March 9, 2007)</t>
  </si>
  <si>
    <t xml:space="preserve"> (米国農務省2007年3月9日発表)</t>
  </si>
  <si>
    <t xml:space="preserve"> 資料：米国農務省「World Agricultural Supply and Demand Estimates｣(February 9, 2007)</t>
  </si>
  <si>
    <t xml:space="preserve"> (米国農務省2007年2月9日発表)</t>
  </si>
  <si>
    <t xml:space="preserve">  (単位：百万ﾄﾝ)</t>
    <phoneticPr fontId="4"/>
  </si>
  <si>
    <t xml:space="preserve"> 資料：米国農務省「World Agricultural Supply and Demand Estimates｣(April 10, 2007)</t>
  </si>
  <si>
    <t xml:space="preserve"> (米国農務省2007年4月10日発表)</t>
  </si>
  <si>
    <t xml:space="preserve"> 資料：米国農務省「World Agricultural Supply and Demand Estimates｣(May 11, 2007)</t>
  </si>
  <si>
    <t xml:space="preserve"> (米国農務省2007年5月11日発表)</t>
  </si>
  <si>
    <t>2007/08</t>
  </si>
  <si>
    <t>-</t>
    <phoneticPr fontId="21"/>
  </si>
  <si>
    <t>2007/08
前月予想</t>
    <rPh sb="7" eb="9">
      <t>ゼンゲツ</t>
    </rPh>
    <rPh sb="8" eb="9">
      <t>ツキ</t>
    </rPh>
    <rPh sb="9" eb="11">
      <t>ヨソウ</t>
    </rPh>
    <phoneticPr fontId="21"/>
  </si>
  <si>
    <t xml:space="preserve"> 資料：米国農務省「World Agricultural Supply and Demand Estimates｣(July 12, 2007)</t>
  </si>
  <si>
    <t xml:space="preserve"> (米国農務省2007年7月12日発表)</t>
  </si>
  <si>
    <t>（参　考）</t>
    <phoneticPr fontId="4"/>
  </si>
  <si>
    <t>(予想)</t>
    <phoneticPr fontId="28"/>
  </si>
  <si>
    <t xml:space="preserve"> 資料：米国農務省「World Agricultural Supply and Demand Estimates｣(June 11, 2007)</t>
  </si>
  <si>
    <t xml:space="preserve"> (米国農務省2007年6月11日発表)</t>
  </si>
  <si>
    <t xml:space="preserve"> 資料：米国農務省「World Agricultural Supply and Demand Estimates｣(August 10, 2007)</t>
  </si>
  <si>
    <t xml:space="preserve"> (米国農務省2007年8月10日発表)</t>
  </si>
  <si>
    <t>前月差</t>
    <phoneticPr fontId="21"/>
  </si>
  <si>
    <t xml:space="preserve"> 資料：米国農務省「World Agricultural Supply and Demand Estimates｣(September 12, 2007)</t>
  </si>
  <si>
    <t xml:space="preserve"> (米国農務省2007年9月12日発表)</t>
  </si>
  <si>
    <t xml:space="preserve"> 資料：米国農務省「World Agricultural Supply and Demand Estimates｣(October 12, 2007)</t>
  </si>
  <si>
    <t xml:space="preserve"> (米国農務省2007年10月12日発表)</t>
  </si>
  <si>
    <t xml:space="preserve"> 資料：米国農務省「World Agricultural Supply and Demand Estimates｣(November 9, 2007)</t>
  </si>
  <si>
    <t xml:space="preserve"> (米国農務省2007年11月9日発表)</t>
  </si>
  <si>
    <t xml:space="preserve"> 資料：米国農務省「World Agricultural Supply and Demand Estimates｣(December 11, 2007)</t>
  </si>
  <si>
    <t xml:space="preserve"> (米国農務省2007年12月11日発表)</t>
  </si>
  <si>
    <t xml:space="preserve"> 資料：米国農務省「World Agricultural Supply and Demand Estimates｣(January 11, 2008)</t>
  </si>
  <si>
    <t xml:space="preserve"> (米国農務省2008年1月11日発表)</t>
  </si>
  <si>
    <t xml:space="preserve"> 資料：米国農務省「World Agricultural Supply and Demand Estimates｣(February 8, 2008)</t>
  </si>
  <si>
    <t xml:space="preserve"> (米国農務省2008年2月8日発表)</t>
  </si>
  <si>
    <t xml:space="preserve"> 資料：米国農務省「World Agricultural Supply and Demand Estimates｣(March 11, 2008)</t>
  </si>
  <si>
    <t xml:space="preserve"> (米国農務省2008年3月11日発表)</t>
  </si>
  <si>
    <t xml:space="preserve">  (単位：百万ﾄﾝ)</t>
    <phoneticPr fontId="4"/>
  </si>
  <si>
    <t>（参　考）</t>
    <phoneticPr fontId="4"/>
  </si>
  <si>
    <t>(予想)</t>
    <phoneticPr fontId="28"/>
  </si>
  <si>
    <t xml:space="preserve"> 前年度比</t>
    <phoneticPr fontId="21"/>
  </si>
  <si>
    <t>前月差</t>
    <phoneticPr fontId="21"/>
  </si>
  <si>
    <t>（参　考）</t>
    <phoneticPr fontId="4"/>
  </si>
  <si>
    <t>(予想)</t>
    <phoneticPr fontId="28"/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</si>
  <si>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</si>
  <si>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</si>
  <si>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資料：米国農務省「World Agricultural Supply and Demand Estimates｣(April 9, 2008)</t>
  </si>
  <si>
    <t xml:space="preserve"> (米国農務省2008年4月9日発表)</t>
  </si>
  <si>
    <t>（参　考）</t>
    <phoneticPr fontId="4"/>
  </si>
  <si>
    <t>(予想)</t>
    <phoneticPr fontId="28"/>
  </si>
  <si>
    <t xml:space="preserve"> 前年度比</t>
    <phoneticPr fontId="21"/>
  </si>
  <si>
    <t>前月差</t>
    <phoneticPr fontId="21"/>
  </si>
  <si>
    <t>(予想)</t>
    <phoneticPr fontId="28"/>
  </si>
  <si>
    <t xml:space="preserve">  (単位：百万ﾄﾝ)</t>
    <phoneticPr fontId="4"/>
  </si>
  <si>
    <t>（参　考）</t>
    <phoneticPr fontId="4"/>
  </si>
  <si>
    <t>(予想)</t>
    <phoneticPr fontId="28"/>
  </si>
  <si>
    <t xml:space="preserve"> 前年度比</t>
    <phoneticPr fontId="21"/>
  </si>
  <si>
    <t>前月差</t>
    <phoneticPr fontId="21"/>
  </si>
  <si>
    <t>（参　考）</t>
    <phoneticPr fontId="4"/>
  </si>
  <si>
    <t>(予想)</t>
    <phoneticPr fontId="28"/>
  </si>
  <si>
    <t xml:space="preserve"> 前年度比</t>
    <phoneticPr fontId="21"/>
  </si>
  <si>
    <t>前月差</t>
    <phoneticPr fontId="21"/>
  </si>
  <si>
    <t xml:space="preserve"> 資料：米国農務省「World Agricultural Supply and Demand Estimates｣(May 9, 2008)</t>
  </si>
  <si>
    <t xml:space="preserve"> (米国農務省2008年5月9日発表)</t>
  </si>
  <si>
    <t>2008/09
前月予想</t>
    <rPh sb="7" eb="9">
      <t>ゼンゲツ</t>
    </rPh>
    <rPh sb="8" eb="9">
      <t>ツキ</t>
    </rPh>
    <rPh sb="9" eb="11">
      <t>ヨソウ</t>
    </rPh>
    <phoneticPr fontId="21"/>
  </si>
  <si>
    <t>-</t>
    <phoneticPr fontId="21"/>
  </si>
  <si>
    <t>-</t>
    <phoneticPr fontId="21"/>
  </si>
  <si>
    <t xml:space="preserve"> 資料：米国農務省「World Agricultural Supply and Demand Estimates｣(June 10, 2008)</t>
  </si>
  <si>
    <t xml:space="preserve"> (米国農務省2008年6月10日発表)</t>
  </si>
  <si>
    <t xml:space="preserve">           　             　「Grain：World Markets and Trade｣､「PS&amp;D」</t>
    <phoneticPr fontId="4"/>
  </si>
  <si>
    <t xml:space="preserve">   　    3　期末在庫率(％)＝期末在庫量×100／消費量</t>
    <phoneticPr fontId="4"/>
  </si>
  <si>
    <t xml:space="preserve">   　    4　年度のとり方は、品目及び地域により異なる。[例えば､米国では､小麦(6～5月)､</t>
    <phoneticPr fontId="21"/>
  </si>
  <si>
    <t xml:space="preserve">    　     　とうもろこし(9～8月)､米(8～7月)、大豆(9～8月)]</t>
    <phoneticPr fontId="4"/>
  </si>
  <si>
    <t xml:space="preserve"> 資料：米国農務省「World Agricultural Supply and Demand Estimates｣(July 11, 2008)</t>
  </si>
  <si>
    <t xml:space="preserve"> (米国農務省2008年７月11日発表)</t>
  </si>
  <si>
    <t xml:space="preserve"> 資料：米国農務省「World Agricultural Supply and Demand Estimates｣(August 12, 2008)</t>
  </si>
  <si>
    <t xml:space="preserve"> (米国農務省2008年8月12日発表)</t>
  </si>
  <si>
    <t xml:space="preserve"> 資料：米国農務省「World Agricultural Supply and Demand Estimates｣(September 12, 2008)</t>
  </si>
  <si>
    <t xml:space="preserve"> (米国農務省2008年9月12日発表)</t>
  </si>
  <si>
    <t>（参　考）</t>
    <phoneticPr fontId="4"/>
  </si>
  <si>
    <t xml:space="preserve"> 前年度比</t>
    <phoneticPr fontId="21"/>
  </si>
  <si>
    <t>前月差</t>
    <phoneticPr fontId="21"/>
  </si>
  <si>
    <t xml:space="preserve"> 資料：米国農務省「World Agricultural Supply and Demand Estimates｣(October 10, 2008)</t>
  </si>
  <si>
    <t xml:space="preserve"> (米国農務省2008年10月28日改訂版)</t>
  </si>
  <si>
    <t xml:space="preserve"> 資料：米国農務省「World Agricultural Supply and Demand Estimates｣(November 10, 2008)</t>
  </si>
  <si>
    <t xml:space="preserve"> (米国農務省2008年11月10日発表)</t>
  </si>
  <si>
    <t xml:space="preserve"> 資料：米国農務省「World Agricultural Supply and Demand Estimates｣(December 11, 2008)</t>
  </si>
  <si>
    <t xml:space="preserve"> (米国農務省2008年12月11日発表)</t>
  </si>
  <si>
    <t xml:space="preserve">  (単位：百万ﾄﾝ)</t>
    <phoneticPr fontId="4"/>
  </si>
  <si>
    <t xml:space="preserve"> 資料：米国農務省「World Agricultural Supply and Demand Estimates｣(January 12, 2009)</t>
  </si>
  <si>
    <t xml:space="preserve"> (米国農務省2009年１月12日発表)</t>
  </si>
  <si>
    <t xml:space="preserve"> 資料：米国農務省「World Agricultural Supply and Demand Estimates｣(February 10, 2009)</t>
  </si>
  <si>
    <t xml:space="preserve"> (米国農務省2009年2月10日発表)</t>
  </si>
  <si>
    <t>（参　考）</t>
    <phoneticPr fontId="4"/>
  </si>
  <si>
    <t>(予想)</t>
    <phoneticPr fontId="28"/>
  </si>
  <si>
    <t xml:space="preserve"> 資料：米国農務省「World Agricultural Supply and Demand Estimates｣(March 11, 2009)</t>
  </si>
  <si>
    <t xml:space="preserve"> (米国農務省2009年3月11日発表)</t>
  </si>
  <si>
    <t xml:space="preserve"> 資料：米国農務省「World Agricultural Supply and Demand Estimates｣(April 9, 2009)</t>
  </si>
  <si>
    <t xml:space="preserve"> (米国農務省2009年4月9日発表)</t>
  </si>
  <si>
    <t>2009/10
前月予想</t>
    <rPh sb="7" eb="9">
      <t>ゼンゲツ</t>
    </rPh>
    <rPh sb="8" eb="9">
      <t>ツキ</t>
    </rPh>
    <rPh sb="9" eb="11">
      <t>ヨソウ</t>
    </rPh>
    <phoneticPr fontId="21"/>
  </si>
  <si>
    <t xml:space="preserve"> 資料：米国農務省「World Agricultural Supply and Demand Estimates｣(May 12, 2009)</t>
  </si>
  <si>
    <t xml:space="preserve"> (米国農務省2009年5月12日発表)</t>
  </si>
  <si>
    <t>1996/97</t>
  </si>
  <si>
    <t xml:space="preserve"> 資料：米国農務省「World Agricultural Supply and Demand Estimates｣(June 10, 2009)</t>
  </si>
  <si>
    <t xml:space="preserve"> (米国農務省2009年6月10日発表)</t>
  </si>
  <si>
    <t>(予想)</t>
    <phoneticPr fontId="28"/>
  </si>
  <si>
    <t xml:space="preserve"> 前年度比</t>
    <phoneticPr fontId="21"/>
  </si>
  <si>
    <t xml:space="preserve"> 資料：米国農務省「World Agricultural Supply and Demand Estimates｣(July 10, 2009)</t>
  </si>
  <si>
    <t xml:space="preserve"> (米国農務省2009年7月10日発表)</t>
  </si>
  <si>
    <t>(予想)</t>
    <phoneticPr fontId="28"/>
  </si>
  <si>
    <t xml:space="preserve"> 前年度比</t>
    <phoneticPr fontId="21"/>
  </si>
  <si>
    <t>前月差</t>
    <phoneticPr fontId="21"/>
  </si>
  <si>
    <t xml:space="preserve"> 資料：米国農務省「World Agricultural Supply and Demand Estimates｣(August 12, 2009)</t>
  </si>
  <si>
    <t xml:space="preserve"> (米国農務省2009年8月12日発表)</t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</si>
  <si>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</si>
  <si>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</si>
  <si>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資料：米国農務省「World Agricultural Supply and Demand Estimates｣(September 11, 2009)</t>
  </si>
  <si>
    <t xml:space="preserve"> (米国農務省2009年9月11日発表)</t>
  </si>
  <si>
    <t xml:space="preserve"> 資料：米国農務省「World Agricultural Supply and Demand Estimates｣(October 9, 2009)</t>
  </si>
  <si>
    <t xml:space="preserve"> (米国農務省2009年10月9日発表)</t>
  </si>
  <si>
    <t xml:space="preserve"> 資料：米国農務省「World Agricultural Supply and Demand Estimates｣(November 10, 2009)</t>
  </si>
  <si>
    <t xml:space="preserve"> (米国農務省2009年11月10日発表)</t>
  </si>
  <si>
    <t xml:space="preserve"> 資料：米国農務省「World Agricultural Supply and Demand Estimates｣(December 10, 2009)</t>
  </si>
  <si>
    <t xml:space="preserve"> (米国農務省2009年12月10日発表)</t>
  </si>
  <si>
    <t>(予想)</t>
    <phoneticPr fontId="28"/>
  </si>
  <si>
    <t xml:space="preserve"> 資料：米国農務省「World Agricultural Supply and Demand Estimates｣(January 12, 2010)</t>
  </si>
  <si>
    <t xml:space="preserve"> (米国農務省2010年1月12日発表)</t>
  </si>
  <si>
    <t xml:space="preserve"> 資料：米国農務省「World Agricultural Supply and Demand Estimates｣(February 9, 2010)</t>
  </si>
  <si>
    <t xml:space="preserve"> (米国農務省2010年2月9日発表)</t>
  </si>
  <si>
    <t xml:space="preserve"> 資料：米国農務省「World Agricultural Supply and Demand Estimates｣(March 10, 2010)</t>
  </si>
  <si>
    <t xml:space="preserve"> (米国農務省2010年3月10日発表)</t>
  </si>
  <si>
    <t xml:space="preserve"> 資料：米国農務省「World Agricultural Supply and Demand Estimates｣(April 9, 2010)</t>
  </si>
  <si>
    <t xml:space="preserve"> (米国農務省2010年4月9日発表)</t>
  </si>
  <si>
    <t xml:space="preserve"> 資料：米国農務省「World Agricultural Supply and Demand Estimates｣(May 11, 2010)</t>
  </si>
  <si>
    <t xml:space="preserve"> (米国農務省2010年5月11日発表)</t>
  </si>
  <si>
    <t xml:space="preserve"> 資料：米国農務省「World Agricultural Supply and Demand Estimates｣(June 10, 2010)</t>
  </si>
  <si>
    <t xml:space="preserve"> (米国農務省2010年6月10日発表)</t>
  </si>
  <si>
    <t xml:space="preserve"> 資料：米国農務省「World Agricultural Supply and Demand Estimates｣(July 9, 2010)</t>
  </si>
  <si>
    <t xml:space="preserve"> (米国農務省2010年7月9日発表)</t>
  </si>
  <si>
    <t xml:space="preserve"> 資料：米国農務省「World Agricultural Supply and Demand Estimates｣(August 12, 2010)</t>
  </si>
  <si>
    <t xml:space="preserve"> (米国農務省2010年8月12日発表)</t>
  </si>
  <si>
    <t xml:space="preserve"> 資料：米国農務省「World Agricultural Supply and Demand Estimates｣(September 10, 2010)</t>
  </si>
  <si>
    <t xml:space="preserve"> (米国農務省2010年9月10日発表)</t>
  </si>
  <si>
    <t xml:space="preserve"> 資料：米国農務省「World Agricultural Supply and Demand Estimates｣(October 8, 2010)</t>
  </si>
  <si>
    <t xml:space="preserve"> (米国農務省2010年10月8日発表)</t>
  </si>
  <si>
    <t>（参　考）</t>
    <phoneticPr fontId="4"/>
  </si>
  <si>
    <t xml:space="preserve"> 資料：米国農務省「World Agricultural Supply and Demand Estimates｣(November 9, 2010)</t>
  </si>
  <si>
    <t xml:space="preserve"> (米国農務省2010年11月9日発表)</t>
  </si>
  <si>
    <t xml:space="preserve"> 資料：米国農務省「World Agricultural Supply and Demand Estimates｣(December 10, 2010)</t>
  </si>
  <si>
    <t xml:space="preserve"> (米国農務省2010年12月10日発表)</t>
  </si>
  <si>
    <t xml:space="preserve"> 資料：米国農務省「World Agricultural Supply and Demand Estimates｣(January 12, 2011)</t>
  </si>
  <si>
    <t xml:space="preserve"> (米国農務省2011年1月12日発表)</t>
  </si>
  <si>
    <t xml:space="preserve"> 資料：米国農務省「World Agricultural Supply and Demand Estimates｣(February 9, 2011)</t>
  </si>
  <si>
    <t xml:space="preserve"> (米国農務省2011年2月9日発表)</t>
  </si>
  <si>
    <t xml:space="preserve"> 資料：米国農務省「World Agricultural Supply and Demand Estimates｣(March 10, 2011)</t>
  </si>
  <si>
    <t xml:space="preserve"> (米国農務省2011年3月10日発表)</t>
  </si>
  <si>
    <t xml:space="preserve"> 前年度比</t>
    <phoneticPr fontId="21"/>
  </si>
  <si>
    <t xml:space="preserve"> 資料：米国農務省「World Agricultural Supply and Demand Estimates｣(April 8, 2011)</t>
  </si>
  <si>
    <t xml:space="preserve"> (米国農務省2011年4月8日発表)</t>
  </si>
  <si>
    <t>(参考)</t>
    <rPh sb="1" eb="3">
      <t>サンコウ</t>
    </rPh>
    <phoneticPr fontId="28"/>
  </si>
  <si>
    <t>(予想)</t>
    <phoneticPr fontId="28"/>
  </si>
  <si>
    <t xml:space="preserve"> 前年度比</t>
    <phoneticPr fontId="21"/>
  </si>
  <si>
    <t>前月差</t>
    <phoneticPr fontId="21"/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</si>
  <si>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</si>
  <si>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</si>
  <si>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(米国農務省2011年５月11日発表)</t>
  </si>
  <si>
    <t xml:space="preserve"> 資料：米国農務省「World Agricultural Supply and Demand Estimates｣(May 11, 2011)</t>
  </si>
  <si>
    <t xml:space="preserve"> 資料：米国農務省「World Agricultural Supply and Demand Estimates｣(June 9, 2011)</t>
  </si>
  <si>
    <t xml:space="preserve"> (米国農務省2011年６月９日発表)</t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</si>
  <si>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</si>
  <si>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</si>
  <si>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(米国農務省2011年７月12日発表)</t>
  </si>
  <si>
    <t xml:space="preserve"> 資料：米国農務省「World Agricultural Supply and Demand Estimates｣(July 12, 2011)</t>
  </si>
  <si>
    <t xml:space="preserve"> (米国農務省2011年８月11日発表)</t>
  </si>
  <si>
    <t xml:space="preserve"> 資料：米国農務省「World Agricultural Supply and Demand Estimates｣(August 11, 2011)</t>
  </si>
  <si>
    <t xml:space="preserve"> (米国農務省2011年９月12日発表)</t>
  </si>
  <si>
    <t xml:space="preserve"> 資料：米国農務省「World Agricultural Supply and Demand Estimates｣(September 12, 2011)</t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</si>
  <si>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</si>
  <si>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</si>
  <si>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(米国農務省2011年10月12日発表)</t>
  </si>
  <si>
    <t xml:space="preserve"> 資料：米国農務省「World Agricultural Supply and Demand Estimates｣(October 12, 2011)</t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</si>
  <si>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</si>
  <si>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</si>
  <si>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(米国農務省2011年11月9日発表)</t>
  </si>
  <si>
    <t xml:space="preserve"> 資料：米国農務省「World Agricultural Supply and Demand Estimates｣(November 9, 2011)</t>
  </si>
  <si>
    <t xml:space="preserve"> (米国農務省2011年12月9日発表)</t>
  </si>
  <si>
    <t xml:space="preserve"> 資料：米国農務省「World Agricultural Supply and Demand Estimates｣(December 9, 2011)</t>
  </si>
  <si>
    <t xml:space="preserve"> (米国農務省2012年1月12日発表)</t>
  </si>
  <si>
    <t xml:space="preserve"> 資料：米国農務省「World Agricultural Supply and Demand Estimates｣(January 12, 2012)</t>
  </si>
  <si>
    <t xml:space="preserve">         9 数値は、小数第2位を四捨五入している。</t>
    <phoneticPr fontId="28"/>
  </si>
  <si>
    <t xml:space="preserve"> (米国農務省2012年2月9日発表)</t>
  </si>
  <si>
    <t xml:space="preserve"> 資料：米国農務省「World Agricultural Supply and Demand Estimates｣(February 9, 2012)</t>
  </si>
  <si>
    <t xml:space="preserve"> (米国農務省2012年3月9日発表)</t>
  </si>
  <si>
    <t xml:space="preserve"> 資料：米国農務省「World Agricultural Supply and Demand Estimates｣(March 9, 2012)</t>
  </si>
  <si>
    <t xml:space="preserve">         9 数値は、小数第2位を四捨五入している。</t>
    <phoneticPr fontId="28"/>
  </si>
  <si>
    <t xml:space="preserve"> (米国農務省2012年4月10日発表)</t>
  </si>
  <si>
    <t xml:space="preserve"> 資料：米国農務省「World Agricultural Supply and Demand Estimates｣(April 10, 2012)</t>
  </si>
  <si>
    <t xml:space="preserve"> (米国農務省2012年5月10日発表)</t>
  </si>
  <si>
    <t xml:space="preserve"> 資料：米国農務省「World Agricultural Supply and Demand Estimates｣(May 10, 2012)</t>
  </si>
  <si>
    <t xml:space="preserve">  (単位：百万ﾄﾝ)</t>
    <phoneticPr fontId="4"/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</si>
  <si>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</si>
  <si>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</si>
  <si>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        9 数値は、小数第2位を四捨五入している。</t>
    <phoneticPr fontId="28"/>
  </si>
  <si>
    <t xml:space="preserve"> (米国農務省2012年6月12日発表)</t>
  </si>
  <si>
    <t xml:space="preserve"> 資料：米国農務省「World Agricultural Supply and Demand Estimates｣(June 12, 2012)</t>
  </si>
  <si>
    <t xml:space="preserve">    　     　とうもろこし(9～8月)､米(8～7月)、大豆(9～8月)]</t>
    <phoneticPr fontId="4"/>
  </si>
  <si>
    <t xml:space="preserve">         9 数値は、小数第2位を四捨五入している。</t>
    <phoneticPr fontId="28"/>
  </si>
  <si>
    <t xml:space="preserve"> (米国農務省2012年７月11日発表)</t>
  </si>
  <si>
    <t xml:space="preserve"> 資料：米国農務省「World Agricultural Supply and Demand Estimates｣(July 11, 2012)</t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</si>
  <si>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</si>
  <si>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</si>
  <si>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        9 数値は、小数第2位を四捨五入している。</t>
    <phoneticPr fontId="28"/>
  </si>
  <si>
    <t xml:space="preserve"> (米国農務省2012年８月10日発表)</t>
  </si>
  <si>
    <t xml:space="preserve"> 資料：米国農務省「World Agricultural Supply and Demand Estimates｣(August 10, 2012)</t>
  </si>
  <si>
    <t xml:space="preserve"> (米国農務省2012年9月12日発表)</t>
  </si>
  <si>
    <t xml:space="preserve"> 資料：米国農務省「World Agricultural Supply and Demand Estimates｣(September 12, 2012)</t>
  </si>
  <si>
    <t>(予想)</t>
    <phoneticPr fontId="28"/>
  </si>
  <si>
    <t xml:space="preserve"> 前年度比</t>
    <phoneticPr fontId="21"/>
  </si>
  <si>
    <t>前月差</t>
    <phoneticPr fontId="21"/>
  </si>
  <si>
    <t xml:space="preserve">    　     　とうもろこし(9～8月)､米(8～7月)、大豆(9～8月)]</t>
    <phoneticPr fontId="4"/>
  </si>
  <si>
    <t xml:space="preserve">         9 数値は、小数第2位を四捨五入している。</t>
    <phoneticPr fontId="28"/>
  </si>
  <si>
    <t xml:space="preserve"> (米国農務省2012年10月11日発表)</t>
  </si>
  <si>
    <t xml:space="preserve"> 資料：米国農務省「World Agricultural Supply and Demand Estimates｣(October 11, 2012)</t>
  </si>
  <si>
    <t xml:space="preserve">    　     　とうもろこし(9～8月)､米(8～7月)、大豆(9～8月)]</t>
    <phoneticPr fontId="4"/>
  </si>
  <si>
    <t xml:space="preserve">         9 数値は、小数第2位を四捨五入している。</t>
    <phoneticPr fontId="28"/>
  </si>
  <si>
    <t xml:space="preserve"> (米国農務省2012年11月９日発表)</t>
  </si>
  <si>
    <t xml:space="preserve"> 資料：米国農務省「World Agricultural Supply and Demand Estimates｣(November 9, 2012)</t>
  </si>
  <si>
    <t xml:space="preserve"> (米国農務省2012年12月11日発表)</t>
  </si>
  <si>
    <t xml:space="preserve"> 資料：米国農務省「World Agricultural Supply and Demand Estimates｣(December 11, 2012)</t>
  </si>
  <si>
    <t xml:space="preserve"> (米国農務省2013年1月11日発表)</t>
  </si>
  <si>
    <t xml:space="preserve"> 資料：米国農務省「World Agricultural Supply and Demand Estimates｣(January 11, 2013)</t>
  </si>
  <si>
    <t xml:space="preserve">         9 数値は、小数第2位を四捨五入している。</t>
    <phoneticPr fontId="28"/>
  </si>
  <si>
    <t xml:space="preserve"> (米国農務省2013年2月8日発表)</t>
  </si>
  <si>
    <t xml:space="preserve"> 資料：米国農務省「World Agricultural Supply and Demand Estimates｣(February 8, 2013)</t>
  </si>
  <si>
    <t xml:space="preserve"> (米国農務省2013年3月8日発表)</t>
  </si>
  <si>
    <t xml:space="preserve"> 資料：米国農務省「World Agricultural Supply and Demand Estimates｣(March 8, 2013)</t>
  </si>
  <si>
    <t xml:space="preserve">           　             　「Grain：World Markets and Trade｣､「PS&amp;D」</t>
    <phoneticPr fontId="4"/>
  </si>
  <si>
    <t xml:space="preserve">    　     　とうもろこし(9～8月)､米(8～7月)、大豆(9～8月)]</t>
    <phoneticPr fontId="4"/>
  </si>
  <si>
    <t xml:space="preserve"> (米国農務省2013年4月10日発表)</t>
  </si>
  <si>
    <t xml:space="preserve"> 資料：米国農務省「World Agricultural Supply and Demand Estimates｣(April 10, 2013)</t>
  </si>
  <si>
    <t xml:space="preserve"> (米国農務省2013年5月10日発表)</t>
  </si>
  <si>
    <t>2013/14</t>
  </si>
  <si>
    <t xml:space="preserve"> 資料：米国農務省「World Agricultural Supply and Demand Estimates｣(May 10, 2013)</t>
  </si>
  <si>
    <t xml:space="preserve"> (米国農務省2013年6月12日発表)</t>
  </si>
  <si>
    <t xml:space="preserve"> 資料：米国農務省「World Agricultural Supply and Demand Estimates｣(June 12, 2013)</t>
  </si>
  <si>
    <t xml:space="preserve">  (単位：百万ﾄﾝ)</t>
    <phoneticPr fontId="4"/>
  </si>
  <si>
    <t>(予想)</t>
    <phoneticPr fontId="28"/>
  </si>
  <si>
    <t xml:space="preserve"> 前年度比</t>
    <phoneticPr fontId="21"/>
  </si>
  <si>
    <t>前月差</t>
    <phoneticPr fontId="21"/>
  </si>
  <si>
    <t xml:space="preserve"> 前年度比</t>
    <phoneticPr fontId="21"/>
  </si>
  <si>
    <t>前月差</t>
    <phoneticPr fontId="21"/>
  </si>
  <si>
    <t xml:space="preserve"> (米国農務省2013年7月11日発表)</t>
  </si>
  <si>
    <t xml:space="preserve"> 資料：米国農務省「World Agricultural Supply and Demand Estimates｣(July 11, 2013)</t>
  </si>
  <si>
    <t xml:space="preserve"> (米国農務省2013年8月12日発表)</t>
  </si>
  <si>
    <t xml:space="preserve"> 資料：米国農務省「World Agricultural Supply and Demand Estimates｣(August 12, 2013)</t>
  </si>
  <si>
    <t xml:space="preserve"> (米国農務省2013年9月12日発表)</t>
  </si>
  <si>
    <t xml:space="preserve"> 資料：米国農務省「World Agricultural Supply and Demand Estimates｣(September 12, 2013)</t>
  </si>
  <si>
    <t>注意：1　穀物全体は、小麦、粗粒穀物、米(精米)の計。なお、各品目の計が全体の数値と合わない場合がある。</t>
    <rPh sb="14" eb="15">
      <t>ソ</t>
    </rPh>
    <rPh sb="15" eb="16">
      <t>リュウ</t>
    </rPh>
    <rPh sb="42" eb="43">
      <t>ア</t>
    </rPh>
    <rPh sb="46" eb="48">
      <t>バアイ</t>
    </rPh>
    <phoneticPr fontId="4"/>
  </si>
  <si>
    <t xml:space="preserve"> 前年度比</t>
    <phoneticPr fontId="21"/>
  </si>
  <si>
    <t>前月差</t>
    <phoneticPr fontId="21"/>
  </si>
  <si>
    <t xml:space="preserve">           　             　「Grain：World Markets and Trade｣､「PS&amp;D」</t>
    <phoneticPr fontId="4"/>
  </si>
  <si>
    <t>　なお、表示単位以下の数値により計算しているため、表上では合わない場合がある。</t>
    <phoneticPr fontId="28"/>
  </si>
  <si>
    <t xml:space="preserve"> (米国農務省2013年11月8日発表)</t>
  </si>
  <si>
    <t xml:space="preserve"> 資料：米国農務省「World Agricultural Supply and Demand Estimates｣(November 8, 2013)</t>
  </si>
  <si>
    <t xml:space="preserve">   　    2　小麦は、小麦及び小麦粉(小麦換算)の計。</t>
    <phoneticPr fontId="4"/>
  </si>
  <si>
    <t xml:space="preserve">     　  5　在庫率の前年度比及び前月差の欄は、前年度及び前月発表とのポイント差。</t>
    <phoneticPr fontId="28"/>
  </si>
  <si>
    <t>　なお、表示単位以下の数値により計算しているため、表上では合わない場合がある。</t>
    <phoneticPr fontId="28"/>
  </si>
  <si>
    <t xml:space="preserve">     　  6　（参考）は、2008年の価格高騰の原因となった2006/07年度の需給について掲載。</t>
    <phoneticPr fontId="4"/>
  </si>
  <si>
    <t xml:space="preserve">         7 なお、「Grain：World Markets and Trade｣､「PS&amp;D」については、公表された最新のデータを使用している。</t>
    <phoneticPr fontId="28"/>
  </si>
  <si>
    <t xml:space="preserve"> (米国農務省2013年12月10日発表)</t>
  </si>
  <si>
    <t xml:space="preserve"> 資料：米国農務省「World Agricultural Supply and Demand Estimates｣(December 10, 2013)</t>
  </si>
  <si>
    <t>　なお、表示単位以下の数値により計算しているため、表上では合わない場合がある。</t>
    <phoneticPr fontId="28"/>
  </si>
  <si>
    <t xml:space="preserve"> (米国農務省2014年1月10日発表)</t>
  </si>
  <si>
    <t xml:space="preserve"> 資料：米国農務省「World Agricultural Supply and Demand Estimates｣(January 10, 2014)</t>
  </si>
  <si>
    <t>前月差</t>
    <phoneticPr fontId="21"/>
  </si>
  <si>
    <t xml:space="preserve"> (米国農務省2014年2月10日発表)</t>
  </si>
  <si>
    <t xml:space="preserve"> 資料：米国農務省「World Agricultural Supply and Demand Estimates｣(February 10, 2014)</t>
  </si>
  <si>
    <t xml:space="preserve">毎月1回更新、最終更新日2014/2/10
</t>
    <rPh sb="1" eb="2">
      <t>ツキ</t>
    </rPh>
    <phoneticPr fontId="32"/>
  </si>
  <si>
    <t>注：　　1　穀物全体は、小麦、粗粒穀物、米(精米)の計。なお、各品目の計が全体の数値と合わない場合がある。</t>
    <rPh sb="15" eb="16">
      <t>ソ</t>
    </rPh>
    <rPh sb="16" eb="17">
      <t>リュウ</t>
    </rPh>
    <rPh sb="43" eb="44">
      <t>ア</t>
    </rPh>
    <rPh sb="47" eb="49">
      <t>バアイ</t>
    </rPh>
    <phoneticPr fontId="4"/>
  </si>
  <si>
    <t xml:space="preserve">   　     2　小麦は、小麦及び小麦粉(小麦換算)の計。</t>
    <phoneticPr fontId="4"/>
  </si>
  <si>
    <t xml:space="preserve">   　     2　小麦は、小麦及び小麦粉(小麦換算)の計。</t>
    <phoneticPr fontId="4"/>
  </si>
  <si>
    <t xml:space="preserve">   　     3　期末在庫率(％)＝期末在庫量×100／消費量</t>
    <phoneticPr fontId="4"/>
  </si>
  <si>
    <t xml:space="preserve">   　     3　期末在庫率(％)＝期末在庫量×100／消費量</t>
    <phoneticPr fontId="4"/>
  </si>
  <si>
    <t xml:space="preserve">   　     4　年度のとり方は、品目及び地域により異なる。[例えば､米国では､小麦(6～5月)､</t>
    <phoneticPr fontId="21"/>
  </si>
  <si>
    <t xml:space="preserve">   　     4　年度のとり方は、品目及び地域により異なる。[例えば､米国では､小麦(6～5月)､</t>
    <phoneticPr fontId="21"/>
  </si>
  <si>
    <t xml:space="preserve">     　   5　在庫率の前年度比及び前月差の欄は、前年度及び前月発表とのポイント差。</t>
    <phoneticPr fontId="28"/>
  </si>
  <si>
    <t xml:space="preserve">     　   5　在庫率の前年度比及び前月差の欄は、前年度及び前月発表とのポイント差。</t>
    <phoneticPr fontId="28"/>
  </si>
  <si>
    <t xml:space="preserve">     　   6　（参考）は、2008年の価格高騰の原因となった2006/07年度の需給について掲載。</t>
    <phoneticPr fontId="4"/>
  </si>
  <si>
    <t xml:space="preserve">     　   6　（参考）は、2008年の価格高騰の原因となった2006/07年度の需給について掲載。</t>
    <phoneticPr fontId="4"/>
  </si>
  <si>
    <t xml:space="preserve">          7 なお、「Grain：World Markets and Trade｣､「PS&amp;D」については、公表された最新のデータを使用している。</t>
    <phoneticPr fontId="28"/>
  </si>
  <si>
    <t xml:space="preserve">          7 なお、「Grain：World Markets and Trade｣､「PS&amp;D」については、公表された最新のデータを使用している。</t>
    <phoneticPr fontId="28"/>
  </si>
  <si>
    <t xml:space="preserve">          8  数値は、小数第2位を四捨五入している。</t>
    <phoneticPr fontId="28"/>
  </si>
  <si>
    <t xml:space="preserve">          8  数値は、小数第2位を四捨五入している。</t>
    <phoneticPr fontId="28"/>
  </si>
  <si>
    <t>毎月1回更新、最終更新日2014/1/10</t>
    <rPh sb="1" eb="2">
      <t>ツキ</t>
    </rPh>
    <phoneticPr fontId="32"/>
  </si>
  <si>
    <t xml:space="preserve"> (米国農務省2014年3月10日発表)</t>
    <phoneticPr fontId="21"/>
  </si>
  <si>
    <t xml:space="preserve"> 資料：米国農務省「World Agricultural Supply and Demand Estimates｣(March 10, 2014)</t>
    <phoneticPr fontId="21"/>
  </si>
  <si>
    <t>毎月1回更新、最終更新日2014/3/10</t>
    <rPh sb="1" eb="2">
      <t>ツキ</t>
    </rPh>
    <phoneticPr fontId="32"/>
  </si>
  <si>
    <t>毎月1回更新、最終更新日2014/4/10</t>
    <rPh sb="1" eb="2">
      <t>ツキ</t>
    </rPh>
    <phoneticPr fontId="32"/>
  </si>
  <si>
    <t xml:space="preserve"> (米国農務省2014年4月9日発表)</t>
    <phoneticPr fontId="21"/>
  </si>
  <si>
    <t xml:space="preserve"> 資料：米国農務省「World Agricultural Supply and Demand Estimates｣(Ａpril 9, 2014)</t>
    <phoneticPr fontId="21"/>
  </si>
  <si>
    <t>4月</t>
    <rPh sb="1" eb="2">
      <t>ガツ</t>
    </rPh>
    <phoneticPr fontId="4"/>
  </si>
  <si>
    <t>2012/13</t>
    <phoneticPr fontId="4"/>
  </si>
  <si>
    <t>2013/14</t>
    <phoneticPr fontId="4"/>
  </si>
  <si>
    <t>2014/15</t>
    <phoneticPr fontId="4"/>
  </si>
  <si>
    <t>2014/15</t>
    <phoneticPr fontId="4"/>
  </si>
  <si>
    <t>(予想)</t>
  </si>
  <si>
    <t>前月差</t>
    <rPh sb="0" eb="2">
      <t>ゼンゲツ</t>
    </rPh>
    <rPh sb="2" eb="3">
      <t>サ</t>
    </rPh>
    <phoneticPr fontId="4"/>
  </si>
  <si>
    <t>2006/07</t>
    <phoneticPr fontId="4"/>
  </si>
  <si>
    <t>-</t>
    <phoneticPr fontId="21"/>
  </si>
  <si>
    <t>-</t>
    <phoneticPr fontId="4"/>
  </si>
  <si>
    <t>-</t>
    <phoneticPr fontId="21"/>
  </si>
  <si>
    <t>-</t>
    <phoneticPr fontId="21"/>
  </si>
  <si>
    <t>-</t>
    <phoneticPr fontId="4"/>
  </si>
  <si>
    <t>-</t>
    <phoneticPr fontId="21"/>
  </si>
  <si>
    <t>-</t>
    <phoneticPr fontId="4"/>
  </si>
  <si>
    <t>-</t>
    <phoneticPr fontId="4"/>
  </si>
  <si>
    <t xml:space="preserve"> </t>
    <phoneticPr fontId="4"/>
  </si>
  <si>
    <t>2012/13</t>
    <phoneticPr fontId="4"/>
  </si>
  <si>
    <t>2013/14</t>
    <phoneticPr fontId="4"/>
  </si>
  <si>
    <t>2014/15</t>
    <phoneticPr fontId="4"/>
  </si>
  <si>
    <t>（参　考）</t>
    <phoneticPr fontId="4"/>
  </si>
  <si>
    <t xml:space="preserve"> 前年度比</t>
  </si>
  <si>
    <t>前月差</t>
    <rPh sb="0" eb="2">
      <t>ゼンゲツ</t>
    </rPh>
    <phoneticPr fontId="4"/>
  </si>
  <si>
    <t xml:space="preserve"> (米国農務省2014年5月9日発表)</t>
    <phoneticPr fontId="21"/>
  </si>
  <si>
    <t xml:space="preserve"> 前年度比
(期末在庫率は「前年度差」)</t>
    <rPh sb="7" eb="9">
      <t>キマツ</t>
    </rPh>
    <rPh sb="9" eb="12">
      <t>ザイコリツ</t>
    </rPh>
    <rPh sb="14" eb="17">
      <t>ゼンネンド</t>
    </rPh>
    <rPh sb="17" eb="18">
      <t>サ</t>
    </rPh>
    <phoneticPr fontId="21"/>
  </si>
  <si>
    <t xml:space="preserve"> 資料：米国農務省「World Agricultural Supply and Demand Estimates｣((May 9, 2014)</t>
    <phoneticPr fontId="21"/>
  </si>
  <si>
    <t xml:space="preserve"> (米国農務省2014年6月11日発表)</t>
    <rPh sb="11" eb="12">
      <t>ネン</t>
    </rPh>
    <rPh sb="13" eb="14">
      <t>ツキ</t>
    </rPh>
    <rPh sb="16" eb="17">
      <t>ニチ</t>
    </rPh>
    <phoneticPr fontId="4"/>
  </si>
  <si>
    <t>▲</t>
  </si>
  <si>
    <t xml:space="preserve"> 資料：米国農務省「World Agricultural Supply and Demand Estimates｣(June 11, 2014)</t>
    <phoneticPr fontId="21"/>
  </si>
  <si>
    <t xml:space="preserve"> (米国農務省2014年8月12日発表)</t>
    <rPh sb="11" eb="12">
      <t>ネン</t>
    </rPh>
    <rPh sb="13" eb="14">
      <t>ツキ</t>
    </rPh>
    <rPh sb="16" eb="17">
      <t>ニチ</t>
    </rPh>
    <phoneticPr fontId="3"/>
  </si>
  <si>
    <t xml:space="preserve">  (単位：百万ﾄﾝ)</t>
    <phoneticPr fontId="4"/>
  </si>
  <si>
    <t>2012/13</t>
    <phoneticPr fontId="4"/>
  </si>
  <si>
    <t>2013/14</t>
    <phoneticPr fontId="4"/>
  </si>
  <si>
    <t>2014/15</t>
    <phoneticPr fontId="4"/>
  </si>
  <si>
    <t>（参　考）</t>
    <phoneticPr fontId="4"/>
  </si>
  <si>
    <t>2014/15</t>
    <phoneticPr fontId="4"/>
  </si>
  <si>
    <t>(予想)</t>
    <phoneticPr fontId="28"/>
  </si>
  <si>
    <t>2006/07</t>
    <phoneticPr fontId="4"/>
  </si>
  <si>
    <t>-</t>
    <phoneticPr fontId="4"/>
  </si>
  <si>
    <t xml:space="preserve"> </t>
    <phoneticPr fontId="4"/>
  </si>
  <si>
    <t>（参　考）</t>
    <phoneticPr fontId="4"/>
  </si>
  <si>
    <t>資料：米国農務省「World Agricultural Supply and Demand Estimates｣(August 12, 2014)</t>
    <phoneticPr fontId="21"/>
  </si>
  <si>
    <t xml:space="preserve">           　             　「Grain：World Markets and Trade｣､「PS&amp;D」</t>
    <phoneticPr fontId="4"/>
  </si>
  <si>
    <t xml:space="preserve">   　    2　小麦は、小麦及び小麦粉(小麦換算)の計。</t>
    <phoneticPr fontId="4"/>
  </si>
  <si>
    <t xml:space="preserve">   　    3　期末在庫率(％)＝期末在庫量×100／消費量</t>
    <phoneticPr fontId="4"/>
  </si>
  <si>
    <t xml:space="preserve">   　    4　年度のとり方は、品目及び地域により異なる。[例えば､米国では､小麦(6～5月)､</t>
    <phoneticPr fontId="21"/>
  </si>
  <si>
    <t xml:space="preserve">    　     　とうもろこし(9～8月)､米(8～7月)、大豆(9～8月)]</t>
    <phoneticPr fontId="4"/>
  </si>
  <si>
    <t xml:space="preserve">     　  5　在庫率の前年度比及び前月差の欄は、前年度及び前月発表とのポイント差。</t>
    <phoneticPr fontId="28"/>
  </si>
  <si>
    <t>　なお、表示単位以下の数値により計算しているため、表上では合わない場合がある。</t>
    <phoneticPr fontId="28"/>
  </si>
  <si>
    <t xml:space="preserve">     　  6　（参考）は、2008年の価格高騰の原因となった2006/07年度の需給について掲載。</t>
    <phoneticPr fontId="4"/>
  </si>
  <si>
    <t xml:space="preserve">         7 なお、「Grain：World Markets and Trade｣､「PS&amp;D」については、公表された最新のデータを使用している。</t>
    <phoneticPr fontId="28"/>
  </si>
  <si>
    <t xml:space="preserve"> (米国農務省2014年7月11日発表)</t>
    <phoneticPr fontId="4"/>
  </si>
  <si>
    <t xml:space="preserve">  資料：米国農務省「World Agricultural Supply and Demand Estimates｣(July 11, 2014)</t>
    <phoneticPr fontId="21"/>
  </si>
  <si>
    <t xml:space="preserve">     　  6　（参考）は、2008年の価格高騰の原因となった2006/07年度の需給について掲載。</t>
    <phoneticPr fontId="4"/>
  </si>
  <si>
    <t xml:space="preserve">         7 なお、「Grain：World Markets and Trade｣､「PS&amp;D」については、公表された最新のデータを使用している。</t>
    <phoneticPr fontId="28"/>
  </si>
  <si>
    <t xml:space="preserve"> (米国農務省2014年9月11日発表)</t>
    <rPh sb="11" eb="12">
      <t>ネン</t>
    </rPh>
    <rPh sb="13" eb="14">
      <t>ツキ</t>
    </rPh>
    <rPh sb="16" eb="17">
      <t>ニチ</t>
    </rPh>
    <phoneticPr fontId="3"/>
  </si>
  <si>
    <t>資料：米国農務省「World Agricultural Supply and Demand Estimates｣(September 11, 2014)</t>
    <phoneticPr fontId="21"/>
  </si>
  <si>
    <t xml:space="preserve">           　             　「Grain：World Markets and Trade｣､「Oilseeds：World Markets and Trade｣､「PS&amp;D」</t>
    <phoneticPr fontId="4"/>
  </si>
  <si>
    <t>資料：米国農務省「World Agricultural Supply and Demand Estimates｣(October 10, 2014)</t>
    <phoneticPr fontId="21"/>
  </si>
  <si>
    <t xml:space="preserve"> (米国農務省2014年10月10日発表)</t>
    <phoneticPr fontId="3"/>
  </si>
  <si>
    <t>資料：米国農務省「World Agricultural Supply and Demand Estimates｣(November 10, 2014)</t>
    <phoneticPr fontId="21"/>
  </si>
  <si>
    <t xml:space="preserve"> (米国農務省2014年11月10日発表)</t>
    <phoneticPr fontId="3"/>
  </si>
  <si>
    <t xml:space="preserve"> (米国農務省2014年12月10日発表)</t>
    <phoneticPr fontId="3"/>
  </si>
  <si>
    <t>資料：米国農務省「World Agricultural Supply and Demand Estimates｣(December 10, 2014)</t>
    <phoneticPr fontId="21"/>
  </si>
  <si>
    <t xml:space="preserve"> (米国農務省2015年1月12日発表)</t>
    <phoneticPr fontId="3"/>
  </si>
  <si>
    <t xml:space="preserve"> (米国農務省2015年2月10日発表)</t>
    <phoneticPr fontId="3"/>
  </si>
  <si>
    <t>資料：米国農務省「World Agricultural Supply and Demand Estimates｣(January 12, 2015)</t>
    <phoneticPr fontId="21"/>
  </si>
  <si>
    <t>資料：米国農務省「World Agricultural Supply and Demand Estimates｣(February 10, 2015)</t>
    <phoneticPr fontId="21"/>
  </si>
  <si>
    <t xml:space="preserve"> (米国農務省2015年3月10日発表)</t>
    <rPh sb="11" eb="12">
      <t>ネン</t>
    </rPh>
    <rPh sb="13" eb="14">
      <t>ツキ</t>
    </rPh>
    <rPh sb="16" eb="17">
      <t>ニチ</t>
    </rPh>
    <phoneticPr fontId="3"/>
  </si>
  <si>
    <t>資料：米国農務省「World Agricultural Supply and Demand Estimates｣(March 10, 2015)</t>
    <phoneticPr fontId="21"/>
  </si>
  <si>
    <t xml:space="preserve"> (米国農務省2015年4月9日発表)</t>
    <phoneticPr fontId="3"/>
  </si>
  <si>
    <t xml:space="preserve"> 資料：米国農務省「World Agricultural Supply and Demand Estimates｣(April 9, 2015)</t>
    <phoneticPr fontId="21"/>
  </si>
  <si>
    <t>2014/15</t>
  </si>
  <si>
    <t>2015/16</t>
  </si>
  <si>
    <t>-</t>
  </si>
  <si>
    <t xml:space="preserve"> 資料：米国農務省「World Agricultural Supply and Demand Estimates｣(May 12, 2015)</t>
    <phoneticPr fontId="21"/>
  </si>
  <si>
    <t xml:space="preserve"> (米国農務省2015年5月12日発表)</t>
    <phoneticPr fontId="3"/>
  </si>
  <si>
    <t xml:space="preserve"> (米国農務省2015年6月10日発表)</t>
    <phoneticPr fontId="3"/>
  </si>
  <si>
    <t xml:space="preserve"> 資料：米国農務省「World Agricultural Supply and Demand Estimates｣(June 10, 2015)</t>
    <phoneticPr fontId="21"/>
  </si>
  <si>
    <t xml:space="preserve"> 資料：米国農務省「World Agricultural Supply and Demand Estimates｣(Juｌｙ 10, 2015)</t>
    <phoneticPr fontId="21"/>
  </si>
  <si>
    <t xml:space="preserve"> (米国農務省2015年7月10日発表)</t>
    <phoneticPr fontId="3"/>
  </si>
  <si>
    <t xml:space="preserve"> (米国農務省2015年8月12日発表)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</si>
  <si>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Estimates｣(August 12, 2015)</t>
    <phoneticPr fontId="21"/>
  </si>
  <si>
    <t>資料：米国農務省「World Agricultural Supply and Demand Estimates｣(September 11, 2015)</t>
    <phoneticPr fontId="21"/>
  </si>
  <si>
    <t xml:space="preserve"> (米国農務省2015年9月11日発表)</t>
    <phoneticPr fontId="3"/>
  </si>
  <si>
    <t xml:space="preserve"> (米国農務省2015年10月9日発表)</t>
    <phoneticPr fontId="3"/>
  </si>
  <si>
    <t>資料：米国農務省「World Agricultural Supply and Demand Estimates｣(October 9, 2015)</t>
    <phoneticPr fontId="21"/>
  </si>
  <si>
    <t xml:space="preserve"> 資料：米国農務省「World Agricultural Supply and Demand Estimates｣(November 10, 2015)</t>
  </si>
  <si>
    <t xml:space="preserve"> (米国農務省2015年11月10日発表)</t>
    <rPh sb="11" eb="12">
      <t>ネン</t>
    </rPh>
    <rPh sb="14" eb="15">
      <t>ツキ</t>
    </rPh>
    <rPh sb="17" eb="18">
      <t>ニチ</t>
    </rPh>
    <phoneticPr fontId="3"/>
  </si>
  <si>
    <t xml:space="preserve"> (米国農務省2015年12月09日発表)</t>
    <rPh sb="11" eb="12">
      <t>ネン</t>
    </rPh>
    <rPh sb="14" eb="15">
      <t>ツキ</t>
    </rPh>
    <rPh sb="17" eb="18">
      <t>ニチ</t>
    </rPh>
    <phoneticPr fontId="3"/>
  </si>
  <si>
    <t xml:space="preserve"> 資料：米国農務省「World Agricultural Supply and Demand Estimates｣(December 9, 2015)</t>
  </si>
  <si>
    <t xml:space="preserve"> (米国農務省2015年1月12日発表)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</si>
  <si>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Estimates｣(January 12, 2016)</t>
  </si>
  <si>
    <t xml:space="preserve"> (米国農務省2016年2月9日発表)</t>
    <rPh sb="11" eb="12">
      <t>ネン</t>
    </rPh>
    <rPh sb="13" eb="14">
      <t>ツキ</t>
    </rPh>
    <rPh sb="15" eb="16">
      <t>ニチ</t>
    </rPh>
    <phoneticPr fontId="3"/>
  </si>
  <si>
    <t xml:space="preserve"> 資料：米国農務省「World Agricultural Supply and Demand Estimates｣(February 9, 2016)</t>
    <phoneticPr fontId="21"/>
  </si>
  <si>
    <t xml:space="preserve"> (米国農務省2016年3月9日発表)</t>
    <rPh sb="11" eb="12">
      <t>ネン</t>
    </rPh>
    <rPh sb="13" eb="14">
      <t>ツキ</t>
    </rPh>
    <rPh sb="15" eb="16">
      <t>ニチ</t>
    </rPh>
    <phoneticPr fontId="3"/>
  </si>
  <si>
    <t xml:space="preserve"> 資料：米国農務省「World Agricultural Supply and Demand Estimates｣(March 9, 2016)</t>
    <phoneticPr fontId="21"/>
  </si>
  <si>
    <t xml:space="preserve"> (米国農務省2016年4月12日発表)</t>
    <rPh sb="11" eb="12">
      <t>ネン</t>
    </rPh>
    <rPh sb="13" eb="14">
      <t>ツキ</t>
    </rPh>
    <rPh sb="16" eb="17">
      <t>ニチ</t>
    </rPh>
    <phoneticPr fontId="3"/>
  </si>
  <si>
    <t>資料：米国農務省「World Agricultural Supply and Demand Estimates｣(April 12, 2016)</t>
    <phoneticPr fontId="21"/>
  </si>
  <si>
    <t xml:space="preserve">     　  6　（参考）は、2008年の価格高騰の原因となった2006/07年度の需給について掲載。</t>
    <phoneticPr fontId="4"/>
  </si>
  <si>
    <t xml:space="preserve">     　  7　なお、「Grain：World Markets and Trade｣､「PS&amp;D」については、公表された最新のデータを使用している。</t>
    <phoneticPr fontId="28"/>
  </si>
  <si>
    <t>　　なお、表示単位以下の数値により計算しているため、表上では合わない場合がある。</t>
    <phoneticPr fontId="28"/>
  </si>
  <si>
    <t xml:space="preserve"> (米国農務省2016年5月10日発表)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</si>
  <si>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Estimates｣(May 10, 2016)</t>
  </si>
  <si>
    <t>2016/17</t>
  </si>
  <si>
    <t xml:space="preserve"> (米国農務省2016年6月10日発表)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</si>
  <si>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Estimates｣(June 10, 2016)</t>
    <phoneticPr fontId="21"/>
  </si>
  <si>
    <t xml:space="preserve">         7　なお、「Grain：World Markets and Trade｣､「Oilseeds：World Markets and Trade｣､「PS&amp;D」については、
             公表された最新のデータを使用している。</t>
    <phoneticPr fontId="47"/>
  </si>
  <si>
    <t xml:space="preserve"> (米国農務省2016年8月12日発表)</t>
    <phoneticPr fontId="21"/>
  </si>
  <si>
    <t xml:space="preserve"> 資料：米国農務省「World Agricultural Supply and Demand Estimates｣(August 12, 2016)</t>
    <phoneticPr fontId="21"/>
  </si>
  <si>
    <t xml:space="preserve">         7　なお、「Grain：World Markets and Trade｣､「Oilseeds：World Markets and Trade｣､「PS&amp;D」については、
             公表された最新のデータを使用している。</t>
    <phoneticPr fontId="47"/>
  </si>
  <si>
    <t>　　なお、表示単位以下の数値により計算しているため、表上では合わない場合がある。</t>
    <phoneticPr fontId="28"/>
  </si>
  <si>
    <t xml:space="preserve">           　             　「Grain：World Markets and Trade｣､「Oilseeds：World Markets and Trade｣､「PS&amp;D」</t>
    <phoneticPr fontId="4"/>
  </si>
  <si>
    <t xml:space="preserve"> 資料：米国農務省「World Agricultural Supply and Demand Estimates｣(July 12, 2016)</t>
    <phoneticPr fontId="21"/>
  </si>
  <si>
    <t xml:space="preserve"> (米国農務省2016年7月12日発表)</t>
  </si>
  <si>
    <t xml:space="preserve"> (米国農務省2016年9月12日発表)</t>
    <phoneticPr fontId="21"/>
  </si>
  <si>
    <t xml:space="preserve"> 資料：米国農務省「World Agricultural Supply and Demand Estimates｣(September 12, 2016)</t>
    <phoneticPr fontId="21"/>
  </si>
  <si>
    <t xml:space="preserve"> (米国農務省2016年10月12日発表)</t>
    <phoneticPr fontId="21"/>
  </si>
  <si>
    <t xml:space="preserve"> 資料：米国農務省「World Agricultural Supply and Demand Estimates｣(October 12, 2016)</t>
    <phoneticPr fontId="21"/>
  </si>
  <si>
    <t xml:space="preserve"> 資料：米国農務省「World Agricultural Supply and Demand Estimates｣(November 9, 2016)</t>
    <phoneticPr fontId="21"/>
  </si>
  <si>
    <t xml:space="preserve"> (米国農務省2016年11月09日発表)</t>
    <phoneticPr fontId="21"/>
  </si>
  <si>
    <t xml:space="preserve"> (米国農務省2016年12月09日発表)</t>
    <phoneticPr fontId="21"/>
  </si>
  <si>
    <t xml:space="preserve"> 資料：米国農務省「World Agricultural Supply and Demand Estimates｣(December 9, 2016)</t>
    <phoneticPr fontId="21"/>
  </si>
  <si>
    <t xml:space="preserve"> (米国農務省2017年1月12日発表)</t>
    <phoneticPr fontId="21"/>
  </si>
  <si>
    <t xml:space="preserve"> 資料：米国農務省「World Agricultural Supply and Demand Estimates｣(January 12, 2017)</t>
    <phoneticPr fontId="21"/>
  </si>
  <si>
    <t xml:space="preserve"> (米国農務省2017年2月9日発表)</t>
    <phoneticPr fontId="21"/>
  </si>
  <si>
    <t xml:space="preserve"> 資料：米国農務省「World Agricultural Supply and Demand Estimates｣(February 9, 2017)</t>
    <phoneticPr fontId="21"/>
  </si>
  <si>
    <t xml:space="preserve"> (米国農務省2017年3月9日発表)</t>
    <phoneticPr fontId="21"/>
  </si>
  <si>
    <t xml:space="preserve"> 資料：米国農務省「World Agricultural Supply and Demand Estimates｣(March 9, 2017)</t>
    <phoneticPr fontId="21"/>
  </si>
  <si>
    <t xml:space="preserve"> (米国農務省2017年4月11日発表)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</si>
  <si>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Estimates｣(April 11, 2017)</t>
  </si>
  <si>
    <t xml:space="preserve"> (米国農務省2017年5月10日発表)</t>
    <rPh sb="11" eb="12">
      <t>ネン</t>
    </rPh>
    <rPh sb="16" eb="17">
      <t>ニチ</t>
    </rPh>
    <phoneticPr fontId="3"/>
  </si>
  <si>
    <t xml:space="preserve"> 資料：米国農務省「World Agricultural Supply and Demand Estimates｣(May 10, 2017)</t>
    <phoneticPr fontId="21"/>
  </si>
  <si>
    <t>2017/18</t>
  </si>
  <si>
    <t xml:space="preserve"> (米国農務省2017年6月9日発表)</t>
    <rPh sb="11" eb="12">
      <t>ネン</t>
    </rPh>
    <rPh sb="13" eb="14">
      <t>ツキ</t>
    </rPh>
    <rPh sb="15" eb="16">
      <t>ニチ</t>
    </rPh>
    <phoneticPr fontId="3"/>
  </si>
  <si>
    <t xml:space="preserve"> 資料：米国農務省「World Agricultural Supply and Demand Estimates｣(June 9, 2017)</t>
  </si>
  <si>
    <t xml:space="preserve"> (米国農務省2017年7月12日発表)</t>
    <rPh sb="11" eb="12">
      <t>ネン</t>
    </rPh>
    <rPh sb="13" eb="14">
      <t>ツキ</t>
    </rPh>
    <rPh sb="16" eb="17">
      <t>ニチ</t>
    </rPh>
    <phoneticPr fontId="4"/>
  </si>
  <si>
    <t xml:space="preserve"> 資料：米国農務省「World Agricultural Supply and Demand Estimates｣(July 12, 2017)</t>
    <phoneticPr fontId="21"/>
  </si>
  <si>
    <t xml:space="preserve"> (米国農務省2017年8月10日発表)</t>
  </si>
  <si>
    <t xml:space="preserve"> 資料：米国農務省「World Agricultural Supply and Demand Estimates｣(August 10, 2017)</t>
    <phoneticPr fontId="21"/>
  </si>
  <si>
    <t xml:space="preserve"> (米国農務省2017年9月12日発表)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</si>
  <si>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Estimates｣(September 12, 2017)</t>
    <phoneticPr fontId="21"/>
  </si>
  <si>
    <t xml:space="preserve"> (米国農務省2017年10月12日発表)</t>
  </si>
  <si>
    <t xml:space="preserve"> 資料：米国農務省「World Agricultural Supply and Demand Estimates｣(October 12, 2017)</t>
    <phoneticPr fontId="21"/>
  </si>
  <si>
    <t xml:space="preserve"> (米国農務省2017年11月9日発表)</t>
    <phoneticPr fontId="21"/>
  </si>
  <si>
    <t>2012/13</t>
    <phoneticPr fontId="4"/>
  </si>
  <si>
    <t xml:space="preserve"> 資料：米国農務省「World Agricultural Supply and Demand Estimates｣(November 9, 2017)</t>
  </si>
  <si>
    <t xml:space="preserve">     　  6　（参考）は、2012年の価格高騰の原因となった2012/13年度の需給について掲載。</t>
    <phoneticPr fontId="4"/>
  </si>
  <si>
    <t xml:space="preserve"> (米国農務省2017年12月12日発表)</t>
    <rPh sb="11" eb="12">
      <t>ネン</t>
    </rPh>
    <rPh sb="14" eb="15">
      <t>ツキ</t>
    </rPh>
    <rPh sb="17" eb="18">
      <t>ニチ</t>
    </rPh>
    <phoneticPr fontId="3"/>
  </si>
  <si>
    <t xml:space="preserve"> 資料：米国農務省「World Agricultural Supply and Demand Estimates｣(December 12, 2017)</t>
    <phoneticPr fontId="21"/>
  </si>
  <si>
    <t xml:space="preserve"> (米国農務省2018年1月12日発表)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</si>
  <si>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Estimates｣(January 12, 2018)</t>
  </si>
  <si>
    <t xml:space="preserve"> (米国農務省2018年2月8日発表)</t>
    <rPh sb="11" eb="12">
      <t>ネン</t>
    </rPh>
    <rPh sb="13" eb="14">
      <t>ツキ</t>
    </rPh>
    <rPh sb="15" eb="16">
      <t>ニチ</t>
    </rPh>
    <phoneticPr fontId="5"/>
  </si>
  <si>
    <t xml:space="preserve"> 資料：米国農務省「World Agricultural Supply and Demand Estimates｣(February 8, 2018)</t>
    <phoneticPr fontId="21"/>
  </si>
  <si>
    <t xml:space="preserve"> 資料：米国農務省「World Agricultural Supply and Demand Estimates｣(March 8, 2018)</t>
  </si>
  <si>
    <t xml:space="preserve"> (米国農務省2018年3月8日発表)</t>
    <rPh sb="11" eb="12">
      <t>ネン</t>
    </rPh>
    <rPh sb="13" eb="14">
      <t>ツキ</t>
    </rPh>
    <rPh sb="15" eb="16">
      <t>ニチ</t>
    </rPh>
    <phoneticPr fontId="5"/>
  </si>
  <si>
    <t xml:space="preserve"> (米国農務省2018年4月10日発表)</t>
    <rPh sb="11" eb="12">
      <t>ネン</t>
    </rPh>
    <rPh sb="13" eb="14">
      <t>ツキ</t>
    </rPh>
    <rPh sb="16" eb="17">
      <t>ニチ</t>
    </rPh>
    <phoneticPr fontId="5"/>
  </si>
  <si>
    <t xml:space="preserve"> 資料：米国農務省「World Agricultural Supply and Demand Estimates｣(April 10, 2018)</t>
    <phoneticPr fontId="21"/>
  </si>
  <si>
    <t xml:space="preserve"> (米国農務省2018年5月10日発表)</t>
    <rPh sb="11" eb="12">
      <t>ネン</t>
    </rPh>
    <phoneticPr fontId="5"/>
  </si>
  <si>
    <t>2018/19</t>
  </si>
  <si>
    <t xml:space="preserve"> 資料：米国農務省「World Agricultural Supply and Demand Estimates｣(May 10, 2018)</t>
    <phoneticPr fontId="21"/>
  </si>
  <si>
    <t xml:space="preserve"> (米国農務省2018年6月12日発表)</t>
    <rPh sb="11" eb="12">
      <t>ネン</t>
    </rPh>
    <rPh sb="13" eb="14">
      <t>ツキ</t>
    </rPh>
    <rPh sb="16" eb="17">
      <t>ニチ</t>
    </rPh>
    <phoneticPr fontId="3"/>
  </si>
  <si>
    <t xml:space="preserve">           　             　「Oilseeds：World Markets and Trade｣､「PS&amp;D」</t>
    <phoneticPr fontId="4"/>
  </si>
  <si>
    <t xml:space="preserve">         7　なお、「Oilseeds：World Markets and Trade｣､「PS&amp;D」については、
             公表された最新のデータを使用している。</t>
    <phoneticPr fontId="47"/>
  </si>
  <si>
    <t xml:space="preserve">     　  6　（参考）は、価格高騰の原因となった2012/13年度の需給について掲載。</t>
    <phoneticPr fontId="4"/>
  </si>
  <si>
    <t>資料：米国農務省「World Agricultural Supply and Demand Estimates｣(July 12, 2018)</t>
    <phoneticPr fontId="21"/>
  </si>
  <si>
    <t xml:space="preserve"> (米国農務省2018年7月12日発表)</t>
    <rPh sb="11" eb="12">
      <t>ネン</t>
    </rPh>
    <rPh sb="13" eb="14">
      <t>ツキ</t>
    </rPh>
    <rPh sb="16" eb="17">
      <t>ニチ</t>
    </rPh>
    <phoneticPr fontId="3"/>
  </si>
  <si>
    <t>資料：米国農務省「World Agricultural Supply and Demand Estimates｣(June 12, 2018)</t>
    <phoneticPr fontId="21"/>
  </si>
  <si>
    <t>資料：米国農務省「World Agricultural Supply and Demand Estimates｣(August 10, 2018)</t>
    <phoneticPr fontId="21"/>
  </si>
  <si>
    <t xml:space="preserve"> (米国農務省2018年8月10日発表)</t>
    <rPh sb="11" eb="12">
      <t>ネン</t>
    </rPh>
    <rPh sb="13" eb="14">
      <t>ツキ</t>
    </rPh>
    <rPh sb="16" eb="17">
      <t>ニチ</t>
    </rPh>
    <phoneticPr fontId="3"/>
  </si>
  <si>
    <t>資料：米国農務省「World Agricultural Supply and Demand Estimates｣(September 12, 2018)</t>
    <phoneticPr fontId="21"/>
  </si>
  <si>
    <t xml:space="preserve"> (米国農務省2018年9月12日発表)</t>
    <rPh sb="11" eb="12">
      <t>ネン</t>
    </rPh>
    <rPh sb="16" eb="17">
      <t>ニチ</t>
    </rPh>
    <phoneticPr fontId="3"/>
  </si>
  <si>
    <t xml:space="preserve"> (米国農務省2018年10月11日発表)</t>
    <rPh sb="11" eb="12">
      <t>ネン</t>
    </rPh>
    <rPh sb="17" eb="18">
      <t>ニチ</t>
    </rPh>
    <phoneticPr fontId="3"/>
  </si>
  <si>
    <t>資料：米国農務省「World Agricultural Supply and Demand Estimates｣(October 11, 2018)</t>
  </si>
  <si>
    <t xml:space="preserve"> (米国農務省2018年11月8日発表)</t>
    <rPh sb="11" eb="12">
      <t>ネン</t>
    </rPh>
    <rPh sb="16" eb="17">
      <t>ニチ</t>
    </rPh>
    <phoneticPr fontId="3"/>
  </si>
  <si>
    <t>資料：米国農務省「World Agricultural Supply and Demand Estimates｣(November8, 2018)</t>
    <phoneticPr fontId="21"/>
  </si>
  <si>
    <t>資料：米国農務省「World Agricultural Supply and Demand Estimates｣(December 11, 2018)</t>
    <phoneticPr fontId="21"/>
  </si>
  <si>
    <t xml:space="preserve"> (米国農務省2018年12月11日発表)</t>
    <rPh sb="11" eb="12">
      <t>ネン</t>
    </rPh>
    <rPh sb="17" eb="18">
      <t>ニチ</t>
    </rPh>
    <phoneticPr fontId="3"/>
  </si>
  <si>
    <t>資料：米国農務省「World Agricultural Supply and Demand Estimates｣(February 8, 2019)</t>
    <phoneticPr fontId="21"/>
  </si>
  <si>
    <t xml:space="preserve"> (米国農務省2019年2月8日発表)</t>
    <rPh sb="15" eb="16">
      <t>ニチ</t>
    </rPh>
    <phoneticPr fontId="3"/>
  </si>
  <si>
    <t xml:space="preserve">     　  5　2019年1月の米国農務省穀物等需給報告の発表が中止となったため､「前々月差」は 2018年12月発表値との差。</t>
    <phoneticPr fontId="28"/>
  </si>
  <si>
    <t xml:space="preserve">     　  6　在庫率の前年度比及び前月差の欄は、前年度及び前月発表とのポイント差。</t>
    <phoneticPr fontId="28"/>
  </si>
  <si>
    <t xml:space="preserve">     　  7　（参考）は、価格高騰の原因となった2012/13年度の需給について掲載。</t>
    <phoneticPr fontId="4"/>
  </si>
  <si>
    <t xml:space="preserve">         8　なお、「Oilseeds：World Markets and Trade｣､「PS&amp;D」については、公表された最新のデータを使用している。</t>
    <phoneticPr fontId="4"/>
  </si>
  <si>
    <t xml:space="preserve"> (米国農務省2019年3月8日発表)</t>
    <rPh sb="11" eb="12">
      <t>ネン</t>
    </rPh>
    <rPh sb="13" eb="14">
      <t>ツキ</t>
    </rPh>
    <rPh sb="15" eb="16">
      <t>ニチ</t>
    </rPh>
    <phoneticPr fontId="3"/>
  </si>
  <si>
    <t>資料：米国農務省「World Agricultural Supply and Demand Estimates｣(March 8, 2019)</t>
    <phoneticPr fontId="21"/>
  </si>
  <si>
    <t xml:space="preserve">           　         「Oilseeds：World Markets and Trade｣､「PS&amp;D」</t>
    <phoneticPr fontId="4"/>
  </si>
  <si>
    <t>資料：米国農務省「World Agricultural Supply and Demand Estimates｣(April 9, 2019)</t>
    <phoneticPr fontId="21"/>
  </si>
  <si>
    <t xml:space="preserve"> (米国農務省2019年4月9日発表)</t>
    <rPh sb="11" eb="12">
      <t>ネン</t>
    </rPh>
    <rPh sb="13" eb="14">
      <t>ツキ</t>
    </rPh>
    <rPh sb="15" eb="16">
      <t>ニチ</t>
    </rPh>
    <phoneticPr fontId="3"/>
  </si>
  <si>
    <t>2019/20</t>
  </si>
  <si>
    <t xml:space="preserve"> (米国農務省2019年6月11日発表)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</si>
  <si>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Estimates｣(June 11, 2019)</t>
  </si>
  <si>
    <t xml:space="preserve"> (米国農務省2019年５月10日発表)</t>
    <rPh sb="11" eb="12">
      <t>ネン</t>
    </rPh>
    <rPh sb="13" eb="14">
      <t>ツキ</t>
    </rPh>
    <rPh sb="16" eb="17">
      <t>ニチ</t>
    </rPh>
    <phoneticPr fontId="3"/>
  </si>
  <si>
    <t xml:space="preserve">  (単位：百万ﾄﾝ)</t>
    <phoneticPr fontId="4"/>
  </si>
  <si>
    <t>（参　考）</t>
    <phoneticPr fontId="4"/>
  </si>
  <si>
    <t>2014/15</t>
    <phoneticPr fontId="4"/>
  </si>
  <si>
    <t>(予想)</t>
    <phoneticPr fontId="28"/>
  </si>
  <si>
    <t>-</t>
    <phoneticPr fontId="4"/>
  </si>
  <si>
    <t xml:space="preserve"> </t>
    <phoneticPr fontId="4"/>
  </si>
  <si>
    <t>2012/13</t>
    <phoneticPr fontId="4"/>
  </si>
  <si>
    <t xml:space="preserve"> 資料：米国農務省「World Agricultural Supply and Demand Estimates｣(May 10, 2019)</t>
  </si>
  <si>
    <t xml:space="preserve">           　         「Oilseeds：World Markets and Trade｣､「PS&amp;D」</t>
    <phoneticPr fontId="4"/>
  </si>
  <si>
    <t xml:space="preserve">   　    2　小麦は、小麦及び小麦粉(小麦換算)の計。</t>
    <phoneticPr fontId="4"/>
  </si>
  <si>
    <t xml:space="preserve">   　    3　期末在庫率(％)＝期末在庫量×100／消費量</t>
    <phoneticPr fontId="4"/>
  </si>
  <si>
    <t xml:space="preserve">   　    4　年度のとり方は、品目及び地域により異なる。[例えば､米国では､小麦(6～5月)､</t>
    <phoneticPr fontId="21"/>
  </si>
  <si>
    <t xml:space="preserve">    　     　とうもろこし(9～8月)､米(8～7月)、大豆(9～8月)]</t>
    <phoneticPr fontId="4"/>
  </si>
  <si>
    <t xml:space="preserve">     　  5　在庫率の前年度比及び前月差の欄は、前年度及び前月発表とのポイント差。</t>
    <phoneticPr fontId="28"/>
  </si>
  <si>
    <t>　　なお、表示単位以下の数値により計算しているため、表上では合わない場合がある。</t>
    <phoneticPr fontId="28"/>
  </si>
  <si>
    <t xml:space="preserve">     　  6　（参考）は、価格高騰の原因となった2012/13年度の需給について掲載。</t>
    <phoneticPr fontId="4"/>
  </si>
  <si>
    <t xml:space="preserve">         7　なお、「Oilseeds：World Markets and Trade｣､「PS&amp;D」については、
             公表された最新のデータを使用している。</t>
    <phoneticPr fontId="47"/>
  </si>
  <si>
    <t xml:space="preserve"> (米国農務省2019年7月11日発表)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</si>
  <si>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Estimates｣(July 11, 2019)</t>
  </si>
  <si>
    <t xml:space="preserve"> (米国農務省2019年8月12日発表)</t>
    <rPh sb="11" eb="12">
      <t>ネン</t>
    </rPh>
    <rPh sb="16" eb="17">
      <t>ニチ</t>
    </rPh>
    <phoneticPr fontId="3"/>
  </si>
  <si>
    <t>資料：米国農務省「World Agricultural Supply and Demand Estimates｣(August 1, 2019)</t>
    <phoneticPr fontId="21"/>
  </si>
  <si>
    <t xml:space="preserve"> (米国農務省2019年9月12日発表)</t>
    <rPh sb="11" eb="12">
      <t>ネン</t>
    </rPh>
    <rPh sb="16" eb="17">
      <t>ニチ</t>
    </rPh>
    <phoneticPr fontId="3"/>
  </si>
  <si>
    <t>資料：米国農務省「World Agricultural Supply and Demand Estimates｣(September 12, 2019)</t>
    <phoneticPr fontId="21"/>
  </si>
  <si>
    <t>資料：米国農務省「World Agricultural Supply and Demand Estimates｣(October 10, 2019)</t>
    <phoneticPr fontId="21"/>
  </si>
  <si>
    <t xml:space="preserve"> (米国農務省2019年10月10日発表)</t>
    <rPh sb="11" eb="12">
      <t>ネン</t>
    </rPh>
    <rPh sb="17" eb="18">
      <t>ニチ</t>
    </rPh>
    <phoneticPr fontId="3"/>
  </si>
  <si>
    <t xml:space="preserve"> 資料：米国農務省「World Agricultural Supply and Demand Estimates｣(November 8, 2019)</t>
  </si>
  <si>
    <t xml:space="preserve"> (米国農務省2019年11月8日発表)</t>
    <rPh sb="11" eb="12">
      <t>ネン</t>
    </rPh>
    <rPh sb="16" eb="17">
      <t>ニチ</t>
    </rPh>
    <phoneticPr fontId="3"/>
  </si>
  <si>
    <t xml:space="preserve"> (米国農務省2019年12月10日発表)</t>
    <rPh sb="11" eb="12">
      <t>ネン</t>
    </rPh>
    <rPh sb="17" eb="18">
      <t>ニチ</t>
    </rPh>
    <phoneticPr fontId="3"/>
  </si>
  <si>
    <t xml:space="preserve"> 資料：米国農務省「World Agricultural Supply and Demand Estimates｣(December 10, 2019)</t>
    <phoneticPr fontId="21"/>
  </si>
  <si>
    <t xml:space="preserve"> (米国農務省2020年1月10日発表)</t>
    <rPh sb="11" eb="12">
      <t>ネン</t>
    </rPh>
    <rPh sb="16" eb="17">
      <t>ニチ</t>
    </rPh>
    <phoneticPr fontId="3"/>
  </si>
  <si>
    <t xml:space="preserve"> 資料：米国農務省「World Agricultural Supply and Demand Estimates｣(January 10, 2020)</t>
    <phoneticPr fontId="21"/>
  </si>
  <si>
    <t xml:space="preserve"> (米国農務省2020年2月11日発表)</t>
    <rPh sb="11" eb="12">
      <t>ネン</t>
    </rPh>
    <rPh sb="16" eb="17">
      <t>ニチ</t>
    </rPh>
    <phoneticPr fontId="3"/>
  </si>
  <si>
    <t xml:space="preserve"> 資料：米国農務省「World Agricultural Supply and Demand Estimates｣(February 11, 2020)</t>
    <phoneticPr fontId="21"/>
  </si>
  <si>
    <t xml:space="preserve">     　  6　（参考）は、直近の価格高騰の原因となった2012/13年度の需給について掲載。</t>
    <rPh sb="16" eb="18">
      <t>チョッキン</t>
    </rPh>
    <phoneticPr fontId="4"/>
  </si>
  <si>
    <t xml:space="preserve"> (米国農務省2020年3月10日発表)</t>
    <rPh sb="11" eb="12">
      <t>ネン</t>
    </rPh>
    <rPh sb="16" eb="17">
      <t>ニチ</t>
    </rPh>
    <phoneticPr fontId="3"/>
  </si>
  <si>
    <t xml:space="preserve"> 資料：米国農務省「World Agricultural Supply and Demand Estimates｣(March 10, 2020)</t>
    <phoneticPr fontId="21"/>
  </si>
  <si>
    <t xml:space="preserve"> 資料：米国農務省「World Agricultural Supply and Demand Estimates｣(April 9, 2020)</t>
  </si>
  <si>
    <t xml:space="preserve"> (米国農務省2020年4月9日発表)</t>
    <phoneticPr fontId="3"/>
  </si>
  <si>
    <t>2019/20</t>
    <phoneticPr fontId="21"/>
  </si>
  <si>
    <t>2012/13</t>
    <phoneticPr fontId="21"/>
  </si>
  <si>
    <t>2020/21</t>
    <phoneticPr fontId="21"/>
  </si>
  <si>
    <t>2012/13</t>
    <phoneticPr fontId="21"/>
  </si>
  <si>
    <t xml:space="preserve"> 資料：米国農務省「World Agricultural Supply and Demand Estimates｣(May 12, 2020)</t>
    <phoneticPr fontId="21"/>
  </si>
  <si>
    <t xml:space="preserve"> (米国農務省2020年5月12日発表)</t>
    <phoneticPr fontId="3"/>
  </si>
  <si>
    <t xml:space="preserve"> (米国農務省2020年6月11日発表)</t>
    <phoneticPr fontId="3"/>
  </si>
  <si>
    <t xml:space="preserve"> 資料：米国農務省「World Agricultural Supply and Demand Estimates｣(June 11, 2020)</t>
    <phoneticPr fontId="21"/>
  </si>
  <si>
    <t xml:space="preserve"> (米国農務省2020年7月10日発表)</t>
    <phoneticPr fontId="3"/>
  </si>
  <si>
    <t xml:space="preserve"> 資料：米国農務省「World Agricultural Supply and Demand Estimates｣(July 10, 2020)</t>
    <phoneticPr fontId="21"/>
  </si>
  <si>
    <t xml:space="preserve"> (米国農務省2020年8月12日発表)</t>
    <rPh sb="11" eb="12">
      <t>ネン</t>
    </rPh>
    <rPh sb="13" eb="14">
      <t>ツキ</t>
    </rPh>
    <rPh sb="16" eb="17">
      <t>ニチ</t>
    </rPh>
    <phoneticPr fontId="22"/>
  </si>
  <si>
    <t xml:space="preserve"> 資料：米国農務省「World Agricultural Supply and Demand Estimates｣(August 12, 2020)</t>
    <phoneticPr fontId="21"/>
  </si>
  <si>
    <t xml:space="preserve"> (米国農務省2020年9月11日発表)</t>
    <rPh sb="11" eb="12">
      <t>ネン</t>
    </rPh>
    <rPh sb="13" eb="14">
      <t>ツキ</t>
    </rPh>
    <rPh sb="16" eb="17">
      <t>ニチ</t>
    </rPh>
    <phoneticPr fontId="22"/>
  </si>
  <si>
    <t xml:space="preserve"> 資料：米国農務省「World Agricultural Supply and Demand Estimates｣(September 11, 2020)</t>
    <phoneticPr fontId="21"/>
  </si>
  <si>
    <t xml:space="preserve"> (米国農務省2020年10月9日発表)</t>
    <rPh sb="11" eb="12">
      <t>ネン</t>
    </rPh>
    <rPh sb="14" eb="15">
      <t>ツキ</t>
    </rPh>
    <rPh sb="16" eb="17">
      <t>ニチ</t>
    </rPh>
    <phoneticPr fontId="3"/>
  </si>
  <si>
    <t xml:space="preserve"> 資料：米国農務省「World Agricultural Supply and Demand Estimates｣(October 9, 2020)</t>
  </si>
  <si>
    <t xml:space="preserve"> (米国農務省2020年11月10日発表)</t>
    <rPh sb="11" eb="12">
      <t>ネン</t>
    </rPh>
    <rPh sb="14" eb="15">
      <t>ツキ</t>
    </rPh>
    <rPh sb="17" eb="18">
      <t>ニチ</t>
    </rPh>
    <phoneticPr fontId="3"/>
  </si>
  <si>
    <t xml:space="preserve"> 資料：米国農務省「World Agricultural Supply and Demand Estimates｣(November 10, 2020)</t>
  </si>
  <si>
    <t xml:space="preserve"> (米国農務省2020年12月10日発表)</t>
    <rPh sb="11" eb="12">
      <t>ネン</t>
    </rPh>
    <rPh sb="14" eb="15">
      <t>ツキ</t>
    </rPh>
    <rPh sb="17" eb="18">
      <t>ニチ</t>
    </rPh>
    <phoneticPr fontId="3"/>
  </si>
  <si>
    <t>資料：米国農務省「World Agricultural Supply and Demand Estimates｣(December 10, 2020)</t>
    <phoneticPr fontId="21"/>
  </si>
  <si>
    <t xml:space="preserve"> (米国農務省2021年1月12日発表)</t>
    <phoneticPr fontId="3"/>
  </si>
  <si>
    <t xml:space="preserve"> 資料：米国農務省「World Agricultural Supply and Demand Estimates｣(January 12, 2021)</t>
  </si>
  <si>
    <t xml:space="preserve"> (米国農務省2021年2月9日発表)</t>
    <rPh sb="11" eb="12">
      <t>ネン</t>
    </rPh>
    <rPh sb="13" eb="14">
      <t>ツキ</t>
    </rPh>
    <rPh sb="15" eb="16">
      <t>ニチ</t>
    </rPh>
    <phoneticPr fontId="3"/>
  </si>
  <si>
    <t xml:space="preserve"> 資料：米国農務省「World Agricultural Supply and Demand Estimates｣(February 9, 2021)</t>
  </si>
  <si>
    <t xml:space="preserve"> (米国農務省2021年3月9日発表)</t>
    <rPh sb="11" eb="12">
      <t>ネン</t>
    </rPh>
    <rPh sb="13" eb="14">
      <t>ツキ</t>
    </rPh>
    <rPh sb="15" eb="16">
      <t>ニチ</t>
    </rPh>
    <phoneticPr fontId="3"/>
  </si>
  <si>
    <t xml:space="preserve"> 資料：米国農務省「World Agricultural Supply and Demand Estimates｣(March 9, 2021)</t>
  </si>
  <si>
    <t>▲</t>
    <phoneticPr fontId="21"/>
  </si>
  <si>
    <t xml:space="preserve"> (米国農務省2021年4月9日発表)</t>
    <rPh sb="11" eb="12">
      <t>ネン</t>
    </rPh>
    <rPh sb="13" eb="14">
      <t>ツキ</t>
    </rPh>
    <rPh sb="15" eb="16">
      <t>ニチ</t>
    </rPh>
    <phoneticPr fontId="3"/>
  </si>
  <si>
    <t xml:space="preserve"> 資料：米国農務省「World Agricultural Supply and Demand Estimates｣(April 9, 2021)</t>
    <phoneticPr fontId="21"/>
  </si>
  <si>
    <t xml:space="preserve"> (米国農務省2021年5月12日発表)</t>
    <rPh sb="11" eb="12">
      <t>ネン</t>
    </rPh>
    <rPh sb="13" eb="14">
      <t>ツキ</t>
    </rPh>
    <rPh sb="16" eb="17">
      <t>ニチ</t>
    </rPh>
    <phoneticPr fontId="3"/>
  </si>
  <si>
    <t>―</t>
  </si>
  <si>
    <t>2020/21</t>
  </si>
  <si>
    <t>2021/22</t>
  </si>
  <si>
    <t xml:space="preserve"> 資料：米国農務省「World Agricultural Supply and Demand Estimates｣(May 12, 2021)</t>
  </si>
  <si>
    <t xml:space="preserve"> (米国農務省2021年6月10日発表)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</si>
  <si>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Estimates｣(June 10, 2021)</t>
  </si>
  <si>
    <t xml:space="preserve"> (米国農務省2021年7月12日発表)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</si>
  <si>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Estimates｣(July 12, 2021)</t>
  </si>
  <si>
    <t>▲</t>
    <phoneticPr fontId="21"/>
  </si>
  <si>
    <t xml:space="preserve">▲ </t>
    <phoneticPr fontId="21"/>
  </si>
  <si>
    <t xml:space="preserve"> (米国農務省2021年8月12日発表)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</si>
  <si>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Estimates｣(August 12, 2021)</t>
  </si>
  <si>
    <t xml:space="preserve">▲ </t>
    <phoneticPr fontId="21"/>
  </si>
  <si>
    <t xml:space="preserve"> (米国農務省2021年9月10日発表)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</si>
  <si>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Estimates｣(September 10, 2021)</t>
  </si>
  <si>
    <t xml:space="preserve"> (米国農務省2021年10月12日発表)</t>
    <rPh sb="11" eb="12">
      <t>ネン</t>
    </rPh>
    <rPh sb="14" eb="15">
      <t>ツキ</t>
    </rPh>
    <rPh sb="17" eb="18">
      <t>ニチ</t>
    </rPh>
    <phoneticPr fontId="3"/>
  </si>
  <si>
    <t xml:space="preserve"> 資料：米国農務省「World Agricultural Supply and Demand Estimates｣(October 12, 2021)</t>
  </si>
  <si>
    <t xml:space="preserve"> (米国農務省2021年11月9日発表)</t>
    <rPh sb="11" eb="12">
      <t>ネン</t>
    </rPh>
    <rPh sb="14" eb="15">
      <t>ツキ</t>
    </rPh>
    <rPh sb="16" eb="17">
      <t>ニチ</t>
    </rPh>
    <phoneticPr fontId="3"/>
  </si>
  <si>
    <t xml:space="preserve"> 資料：米国農務省「World Agricultural Supply and Demand Estimates｣(November 9, 2021)</t>
  </si>
  <si>
    <t xml:space="preserve">▲ </t>
    <phoneticPr fontId="21"/>
  </si>
  <si>
    <t xml:space="preserve"> 資料：米国農務省「World Agricultural Supply and Demand Estimates｣(December 9, 2021)</t>
  </si>
  <si>
    <t xml:space="preserve"> (米国農務省2021年12月9日発表)</t>
    <rPh sb="11" eb="12">
      <t>ネン</t>
    </rPh>
    <rPh sb="14" eb="15">
      <t>ツキ</t>
    </rPh>
    <rPh sb="16" eb="17">
      <t>ニチ</t>
    </rPh>
    <phoneticPr fontId="3"/>
  </si>
  <si>
    <t xml:space="preserve">▲ </t>
    <phoneticPr fontId="21"/>
  </si>
  <si>
    <t xml:space="preserve"> (米国農務省2022年1月12日発表)</t>
    <rPh sb="11" eb="12">
      <t>ネン</t>
    </rPh>
    <rPh sb="13" eb="14">
      <t>ツキ</t>
    </rPh>
    <rPh sb="16" eb="17">
      <t>ニチ</t>
    </rPh>
    <phoneticPr fontId="3"/>
  </si>
  <si>
    <t xml:space="preserve"> 資料：米国農務省「World Agricultural Supply and Demand Estimates｣(January 12, 2022)</t>
  </si>
  <si>
    <t xml:space="preserve">▲ </t>
    <phoneticPr fontId="21"/>
  </si>
  <si>
    <t xml:space="preserve"> (米国農務省2022年2月9日発表)</t>
    <rPh sb="11" eb="12">
      <t>ネン</t>
    </rPh>
    <rPh sb="13" eb="14">
      <t>ツキ</t>
    </rPh>
    <rPh sb="15" eb="16">
      <t>ニチ</t>
    </rPh>
    <phoneticPr fontId="4"/>
  </si>
  <si>
    <t xml:space="preserve"> 資料：米国農務省「World Agricultural Supply and Demand Estimates｣(February 9, 2022)</t>
  </si>
  <si>
    <t xml:space="preserve">▲ </t>
    <phoneticPr fontId="21"/>
  </si>
  <si>
    <t xml:space="preserve"> (米国農務省2022年3月9日発表)</t>
    <rPh sb="11" eb="12">
      <t>ネン</t>
    </rPh>
    <rPh sb="13" eb="14">
      <t>ツキ</t>
    </rPh>
    <rPh sb="15" eb="16">
      <t>ニチ</t>
    </rPh>
    <phoneticPr fontId="4"/>
  </si>
  <si>
    <t xml:space="preserve"> 資料：米国農務省「World Agricultural Supply and Demand Estimates｣(March 9, 2022)</t>
  </si>
  <si>
    <t xml:space="preserve">▲ </t>
    <phoneticPr fontId="21"/>
  </si>
  <si>
    <t xml:space="preserve"> (米国農務省2022年4月8日発表)</t>
    <rPh sb="11" eb="12">
      <t>ネン</t>
    </rPh>
    <rPh sb="13" eb="14">
      <t>ツキ</t>
    </rPh>
    <rPh sb="15" eb="16">
      <t>ニチ</t>
    </rPh>
    <phoneticPr fontId="4"/>
  </si>
  <si>
    <t xml:space="preserve"> 資料：米国農務省「World Agricultural Supply and Demand Estimates｣(April 8, 2022)</t>
  </si>
  <si>
    <t xml:space="preserve">▲ </t>
    <phoneticPr fontId="21"/>
  </si>
  <si>
    <t xml:space="preserve"> (米国農務省2022年5月12日発表)</t>
    <rPh sb="11" eb="12">
      <t>ネン</t>
    </rPh>
    <rPh sb="13" eb="14">
      <t>ツキ</t>
    </rPh>
    <rPh sb="16" eb="17">
      <t>ニチ</t>
    </rPh>
    <phoneticPr fontId="4"/>
  </si>
  <si>
    <t>2022/23</t>
  </si>
  <si>
    <t xml:space="preserve"> 資料：米国農務省「World Agricultural Supply and Demand Estimates｣(May 12, 2022)</t>
  </si>
  <si>
    <t xml:space="preserve"> (米国農務省2022年6月10日発表)</t>
    <rPh sb="11" eb="12">
      <t>ネン</t>
    </rPh>
    <rPh sb="13" eb="14">
      <t>ツキ</t>
    </rPh>
    <rPh sb="16" eb="17">
      <t>ニチ</t>
    </rPh>
    <phoneticPr fontId="4"/>
  </si>
  <si>
    <t xml:space="preserve"> 資料：米国農務省「World Agricultural Supply and Demand Estimates｣(June 10, 2022)</t>
  </si>
  <si>
    <t>　</t>
    <phoneticPr fontId="21"/>
  </si>
  <si>
    <t xml:space="preserve"> (米国農務省2022年7月12日発表)</t>
    <phoneticPr fontId="4"/>
  </si>
  <si>
    <t xml:space="preserve">▲ </t>
    <phoneticPr fontId="21"/>
  </si>
  <si>
    <t xml:space="preserve"> 資料：米国農務省「World Agricultural Supply and Demand Estimates｣(July 12, 2022)</t>
    <phoneticPr fontId="21"/>
  </si>
  <si>
    <t xml:space="preserve"> (米国農務省2022年8月12日発表)</t>
    <rPh sb="11" eb="12">
      <t>ネン</t>
    </rPh>
    <rPh sb="13" eb="14">
      <t>ツキ</t>
    </rPh>
    <rPh sb="16" eb="17">
      <t>ニチ</t>
    </rPh>
    <phoneticPr fontId="4"/>
  </si>
  <si>
    <t xml:space="preserve"> 資料：米国農務省「World Agricultural Supply and Demand Estimates｣(August 12, 2022)</t>
  </si>
  <si>
    <t xml:space="preserve"> (米国農務省2022年9月12日発表)</t>
    <rPh sb="11" eb="12">
      <t>ネン</t>
    </rPh>
    <rPh sb="13" eb="14">
      <t>ツキ</t>
    </rPh>
    <rPh sb="16" eb="17">
      <t>ニチ</t>
    </rPh>
    <phoneticPr fontId="4"/>
  </si>
  <si>
    <t xml:space="preserve"> 資料：米国農務省「World Agricultural Supply and Demand Estimates｣(September 12, 2022)</t>
  </si>
  <si>
    <t xml:space="preserve">▲ </t>
    <phoneticPr fontId="21"/>
  </si>
  <si>
    <t xml:space="preserve"> (米国農務省2022年10月12日発表)</t>
    <rPh sb="11" eb="12">
      <t>ネン</t>
    </rPh>
    <rPh sb="14" eb="15">
      <t>ツキ</t>
    </rPh>
    <rPh sb="17" eb="18">
      <t>ニチ</t>
    </rPh>
    <phoneticPr fontId="4"/>
  </si>
  <si>
    <t xml:space="preserve"> 資料：米国農務省「World Agricultural Supply and Demand Estimates｣(October 12, 2022)</t>
  </si>
  <si>
    <t xml:space="preserve"> (米国農務省2022年11月9日発表)</t>
    <rPh sb="11" eb="12">
      <t>ネン</t>
    </rPh>
    <rPh sb="14" eb="15">
      <t>ツキ</t>
    </rPh>
    <rPh sb="16" eb="17">
      <t>ニチ</t>
    </rPh>
    <phoneticPr fontId="4"/>
  </si>
  <si>
    <t xml:space="preserve">▲ </t>
    <phoneticPr fontId="21"/>
  </si>
  <si>
    <t xml:space="preserve"> 資料：米国農務省「World Agricultural Supply and Demand Estimates｣(November 9, 2022)</t>
  </si>
  <si>
    <t xml:space="preserve"> (米国農務省2022年12月9日発表)</t>
    <rPh sb="11" eb="12">
      <t>ネン</t>
    </rPh>
    <rPh sb="14" eb="15">
      <t>ツキ</t>
    </rPh>
    <rPh sb="16" eb="17">
      <t>ニチ</t>
    </rPh>
    <phoneticPr fontId="4"/>
  </si>
  <si>
    <t xml:space="preserve">▲ </t>
    <phoneticPr fontId="21"/>
  </si>
  <si>
    <t xml:space="preserve"> 資料：米国農務省「World Agricultural Supply and Demand Estimates｣(December 9, 2022)</t>
  </si>
  <si>
    <t xml:space="preserve"> (米国農務省2023年1月12日発表)</t>
    <rPh sb="11" eb="12">
      <t>ネン</t>
    </rPh>
    <rPh sb="13" eb="14">
      <t>ツキ</t>
    </rPh>
    <rPh sb="16" eb="17">
      <t>ニチ</t>
    </rPh>
    <phoneticPr fontId="4"/>
  </si>
  <si>
    <t xml:space="preserve"> 資料：米国農務省「World Agricultural Supply and Demand Estimates｣(January 12, 2023)</t>
  </si>
  <si>
    <t xml:space="preserve"> (米国農務省2023年2月8日発表)</t>
    <rPh sb="11" eb="12">
      <t>ネン</t>
    </rPh>
    <rPh sb="13" eb="14">
      <t>ツキ</t>
    </rPh>
    <rPh sb="15" eb="16">
      <t>ニチ</t>
    </rPh>
    <phoneticPr fontId="4"/>
  </si>
  <si>
    <t xml:space="preserve">▲ </t>
    <phoneticPr fontId="21"/>
  </si>
  <si>
    <t xml:space="preserve"> 資料：米国農務省「World Agricultural Supply and Demand Estimates｣(February 8, 2023)</t>
  </si>
  <si>
    <t xml:space="preserve"> (米国農務省2023年3月8日発表)</t>
    <rPh sb="11" eb="12">
      <t>ネン</t>
    </rPh>
    <rPh sb="13" eb="14">
      <t>ツキ</t>
    </rPh>
    <rPh sb="15" eb="16">
      <t>ニチ</t>
    </rPh>
    <phoneticPr fontId="4"/>
  </si>
  <si>
    <t xml:space="preserve"> 資料：米国農務省「World Agricultural Supply and Demand Estimates｣(March 8, 2023)</t>
  </si>
  <si>
    <t xml:space="preserve"> (米国農務省2023年4月11日発表)</t>
    <rPh sb="11" eb="12">
      <t>ネン</t>
    </rPh>
    <rPh sb="13" eb="14">
      <t>ツキ</t>
    </rPh>
    <rPh sb="16" eb="17">
      <t>ニチ</t>
    </rPh>
    <phoneticPr fontId="4"/>
  </si>
  <si>
    <t xml:space="preserve"> 資料：米国農務省「World Agricultural Supply and Demand Estimates｣(April 11, 2023)</t>
  </si>
  <si>
    <t xml:space="preserve"> (米国農務省2023年5月12日発表)</t>
    <rPh sb="11" eb="12">
      <t>ネン</t>
    </rPh>
    <rPh sb="13" eb="14">
      <t>ツキ</t>
    </rPh>
    <rPh sb="16" eb="17">
      <t>ニチ</t>
    </rPh>
    <phoneticPr fontId="4"/>
  </si>
  <si>
    <t>2023/24</t>
    <phoneticPr fontId="21"/>
  </si>
  <si>
    <t xml:space="preserve"> 資料：米国農務省「World Agricultural Supply and Demand Estimates｣(May 12, 2023)</t>
  </si>
  <si>
    <t xml:space="preserve"> 資料：米国農務省「World Agricultural Supply and Demand Estimates｣(June 9, 2023)</t>
  </si>
  <si>
    <t xml:space="preserve"> (米国農務省2023年6月9日発表)</t>
    <rPh sb="11" eb="12">
      <t>ネン</t>
    </rPh>
    <rPh sb="13" eb="14">
      <t>ツキ</t>
    </rPh>
    <rPh sb="15" eb="16">
      <t>ニチ</t>
    </rPh>
    <phoneticPr fontId="5"/>
  </si>
  <si>
    <t xml:space="preserve"> (米国農務省2023年7月12日発表)</t>
    <rPh sb="11" eb="12">
      <t>ネン</t>
    </rPh>
    <rPh sb="13" eb="14">
      <t>ツキ</t>
    </rPh>
    <rPh sb="16" eb="17">
      <t>ニチ</t>
    </rPh>
    <phoneticPr fontId="5"/>
  </si>
  <si>
    <t xml:space="preserve"> 資料：米国農務省「World Agricultural Supply and Demand Estimates｣(July 12, 2023)</t>
  </si>
  <si>
    <t xml:space="preserve"> (米国農務省2023年8月11日発表)</t>
    <rPh sb="11" eb="12">
      <t>ネン</t>
    </rPh>
    <rPh sb="13" eb="14">
      <t>ツキ</t>
    </rPh>
    <rPh sb="16" eb="17">
      <t>ニチ</t>
    </rPh>
    <phoneticPr fontId="5"/>
  </si>
  <si>
    <t xml:space="preserve"> 資料：米国農務省「World Agricultural Supply and Demand Estimates｣(August 11, 2023)</t>
  </si>
  <si>
    <t xml:space="preserve"> (米国農務省2023年9月12日発表)</t>
    <rPh sb="11" eb="12">
      <t>ネン</t>
    </rPh>
    <rPh sb="13" eb="14">
      <t>ツキ</t>
    </rPh>
    <rPh sb="16" eb="17">
      <t>ニチ</t>
    </rPh>
    <phoneticPr fontId="5"/>
  </si>
  <si>
    <t xml:space="preserve"> 資料：米国農務省「World Agricultural Supply and Demand Estimates｣(September 12, 2023)</t>
  </si>
  <si>
    <t xml:space="preserve"> (米国農務省2023年10月12日発表)</t>
    <rPh sb="11" eb="12">
      <t>ネン</t>
    </rPh>
    <rPh sb="14" eb="15">
      <t>ツキ</t>
    </rPh>
    <rPh sb="17" eb="18">
      <t>ニチ</t>
    </rPh>
    <phoneticPr fontId="5"/>
  </si>
  <si>
    <t xml:space="preserve"> 資料：米国農務省「World Agricultural Supply and Demand Estimates｣(October 12, 2023)</t>
  </si>
  <si>
    <t xml:space="preserve"> (米国農務省2023年11月9日発表)</t>
  </si>
  <si>
    <t xml:space="preserve"> 資料：米国農務省「World Agricultural Supply and Demand Estimates｣(November 9, 2023)</t>
  </si>
  <si>
    <t xml:space="preserve"> (米国農務省2023年12月8日発表)</t>
    <rPh sb="11" eb="12">
      <t>ネン</t>
    </rPh>
    <rPh sb="14" eb="15">
      <t>ツキ</t>
    </rPh>
    <rPh sb="16" eb="17">
      <t>ニチ</t>
    </rPh>
    <phoneticPr fontId="6"/>
  </si>
  <si>
    <t xml:space="preserve"> 資料：米国農務省「World Agricultural Supply and Demand Estimates｣(December 8, 2023)</t>
  </si>
  <si>
    <t xml:space="preserve"> (米国農務省2024年1月12日発表)</t>
    <rPh sb="11" eb="12">
      <t>ネン</t>
    </rPh>
    <rPh sb="13" eb="14">
      <t>ツキ</t>
    </rPh>
    <rPh sb="16" eb="17">
      <t>ニチ</t>
    </rPh>
    <phoneticPr fontId="6"/>
  </si>
  <si>
    <t xml:space="preserve"> 資料：米国農務省「World Agricultural Supply and Demand Estimates｣(January 12, 2024)</t>
  </si>
  <si>
    <t xml:space="preserve"> (米国農務省2024年2月8日発表)</t>
    <rPh sb="11" eb="12">
      <t>ネン</t>
    </rPh>
    <rPh sb="13" eb="14">
      <t>ツキ</t>
    </rPh>
    <rPh sb="15" eb="16">
      <t>ニチ</t>
    </rPh>
    <phoneticPr fontId="7"/>
  </si>
  <si>
    <t xml:space="preserve"> 資料：米国農務省「World Agricultural Supply and Demand Estimates｣(February 8, 2024)</t>
  </si>
  <si>
    <t xml:space="preserve"> (米国農務省2024年3月8日発表)</t>
    <rPh sb="11" eb="12">
      <t>ネン</t>
    </rPh>
    <rPh sb="13" eb="14">
      <t>ツキ</t>
    </rPh>
    <rPh sb="15" eb="16">
      <t>ニチ</t>
    </rPh>
    <phoneticPr fontId="7"/>
  </si>
  <si>
    <t xml:space="preserve"> 資料：米国農務省「World Agricultural Supply and Demand Estimates｣(March 8, 2024)</t>
  </si>
  <si>
    <t xml:space="preserve"> (米国農務省2024年４月11日発表)</t>
    <rPh sb="11" eb="12">
      <t>ネン</t>
    </rPh>
    <rPh sb="13" eb="14">
      <t>ツキ</t>
    </rPh>
    <rPh sb="16" eb="17">
      <t>ニチ</t>
    </rPh>
    <phoneticPr fontId="9"/>
  </si>
  <si>
    <t xml:space="preserve"> 資料：米国農務省「World Agricultural Supply and Demand Estimates｣(April 11, 2024)</t>
  </si>
  <si>
    <t xml:space="preserve"> (米国農務省2024年5月10日発表)</t>
    <rPh sb="11" eb="12">
      <t>ネン</t>
    </rPh>
    <rPh sb="13" eb="14">
      <t>ツキ</t>
    </rPh>
    <rPh sb="16" eb="17">
      <t>ニチ</t>
    </rPh>
    <phoneticPr fontId="9"/>
  </si>
  <si>
    <t>2023/24</t>
  </si>
  <si>
    <t>2024/25</t>
    <phoneticPr fontId="21"/>
  </si>
  <si>
    <t xml:space="preserve"> 資料：米国農務省「World Agricultural Supply and Demand Estimates｣(May 10, 2024)</t>
  </si>
  <si>
    <t xml:space="preserve"> (米国農務省2024年6月12日発表)</t>
    <rPh sb="11" eb="12">
      <t>ネン</t>
    </rPh>
    <rPh sb="13" eb="14">
      <t>ツキ</t>
    </rPh>
    <rPh sb="16" eb="17">
      <t>ニチ</t>
    </rPh>
    <phoneticPr fontId="9"/>
  </si>
  <si>
    <t xml:space="preserve"> 資料：米国農務省「World Agricultural Supply and Demand Estimates｣(June 12, 2024)</t>
  </si>
  <si>
    <t xml:space="preserve"> (米国農務省2024年7月12日発表)</t>
    <rPh sb="11" eb="12">
      <t>ネン</t>
    </rPh>
    <rPh sb="13" eb="14">
      <t>ツキ</t>
    </rPh>
    <rPh sb="16" eb="17">
      <t>ニチ</t>
    </rPh>
    <phoneticPr fontId="9"/>
  </si>
  <si>
    <t xml:space="preserve"> 資料：米国農務省「World Agricultural Supply and Demand Estimates｣(July 12, 2024)</t>
  </si>
  <si>
    <t xml:space="preserve"> (米国農務省2024年8月12日発表)</t>
    <rPh sb="11" eb="12">
      <t>ネン</t>
    </rPh>
    <rPh sb="13" eb="14">
      <t>ツキ</t>
    </rPh>
    <rPh sb="16" eb="17">
      <t>ニチ</t>
    </rPh>
    <phoneticPr fontId="9"/>
  </si>
  <si>
    <t xml:space="preserve"> 資料：米国農務省「World Agricultural Supply and Demand Estimates｣(August 12, 2024)</t>
  </si>
  <si>
    <t xml:space="preserve"> (米国農務省2024年9月12日発表)</t>
    <rPh sb="11" eb="12">
      <t>ネン</t>
    </rPh>
    <rPh sb="13" eb="14">
      <t>ツキ</t>
    </rPh>
    <rPh sb="16" eb="17">
      <t>ニチ</t>
    </rPh>
    <phoneticPr fontId="9"/>
  </si>
  <si>
    <t xml:space="preserve"> 資料：米国農務省「World Agricultural Supply and Demand Estimates｣(September 12, 2024)</t>
  </si>
  <si>
    <t xml:space="preserve"> (米国農務省2024年10月11日発表)</t>
    <rPh sb="11" eb="12">
      <t>ネン</t>
    </rPh>
    <rPh sb="14" eb="15">
      <t>ツキ</t>
    </rPh>
    <rPh sb="17" eb="18">
      <t>ニチ</t>
    </rPh>
    <phoneticPr fontId="9"/>
  </si>
  <si>
    <t xml:space="preserve"> 資料：米国農務省「World Agricultural Supply and Demand Estimates｣(October 11, 2024)</t>
  </si>
  <si>
    <t xml:space="preserve"> (米国農務省2024年11月８日発表)</t>
    <rPh sb="11" eb="12">
      <t>ネン</t>
    </rPh>
    <rPh sb="14" eb="15">
      <t>ツキ</t>
    </rPh>
    <rPh sb="16" eb="17">
      <t>ニチ</t>
    </rPh>
    <phoneticPr fontId="9"/>
  </si>
  <si>
    <t xml:space="preserve"> 資料：米国農務省「World Agricultural Supply and Demand Estimates｣(Novbember 8, 2024)</t>
  </si>
  <si>
    <t xml:space="preserve"> (米国農務省2024年12月10日発表)</t>
    <rPh sb="11" eb="12">
      <t>ネン</t>
    </rPh>
    <rPh sb="14" eb="15">
      <t>ツキ</t>
    </rPh>
    <rPh sb="17" eb="18">
      <t>ニチ</t>
    </rPh>
    <phoneticPr fontId="9"/>
  </si>
  <si>
    <t xml:space="preserve"> 資料：米国農務省「World Agricultural Supply and Demand Estimates｣(December 10, 2024)</t>
  </si>
  <si>
    <t xml:space="preserve"> (米国農務省2025年１月10日発表)</t>
    <rPh sb="11" eb="12">
      <t>ネン</t>
    </rPh>
    <rPh sb="13" eb="14">
      <t>ツキ</t>
    </rPh>
    <rPh sb="16" eb="17">
      <t>ニチ</t>
    </rPh>
    <phoneticPr fontId="9"/>
  </si>
  <si>
    <t xml:space="preserve"> 資料：米国農務省「World Agricultural Supply and Demand Estimates｣(January 10, 2025)</t>
  </si>
  <si>
    <t xml:space="preserve"> (米国農務省2025年２月11日発表)</t>
    <rPh sb="11" eb="12">
      <t>ネン</t>
    </rPh>
    <rPh sb="13" eb="14">
      <t>ツキ</t>
    </rPh>
    <rPh sb="16" eb="17">
      <t>ニチ</t>
    </rPh>
    <phoneticPr fontId="9"/>
  </si>
  <si>
    <t xml:space="preserve"> 資料：米国農務省「World Agricultural Supply and Demand Estimates｣(February 11, 2025)</t>
  </si>
  <si>
    <t xml:space="preserve"> (米国農務省2025年３月11日発表)</t>
    <rPh sb="11" eb="12">
      <t>ネン</t>
    </rPh>
    <rPh sb="13" eb="14">
      <t>ツキ</t>
    </rPh>
    <rPh sb="16" eb="17">
      <t>ニチ</t>
    </rPh>
    <phoneticPr fontId="9"/>
  </si>
  <si>
    <t xml:space="preserve"> 資料：米国農務省「World Agricultural Supply and Demand Estimates｣(March 11, 2025)</t>
  </si>
  <si>
    <t xml:space="preserve"> (米国農務省2025年４月10日発表)</t>
    <rPh sb="11" eb="12">
      <t>ネン</t>
    </rPh>
    <rPh sb="13" eb="14">
      <t>ツキ</t>
    </rPh>
    <rPh sb="16" eb="17">
      <t>ニチ</t>
    </rPh>
    <phoneticPr fontId="22"/>
  </si>
  <si>
    <t xml:space="preserve"> 資料：米国農務省「World Agricultural Supply and Demand Estimates｣(April 10,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</si>
</sst>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"/>
    <numFmt numFmtId="177" formatCode="0.0%"/>
    <numFmt numFmtId="178" formatCode="0.0_);[Red]\(0.0\)"/>
    <numFmt numFmtId="179" formatCode="#,##0.0_);[Red]\(#,##0.0\)"/>
    <numFmt numFmtId="180" formatCode="0.00_);[Red]\(0.00\)"/>
    <numFmt numFmtId="181" formatCode="#,##0.0_ "/>
    <numFmt numFmtId="182" formatCode="0.0;&quot;▲ &quot;0.0"/>
    <numFmt numFmtId="183" formatCode="#,##0.00_);[Red]\(#,##0.00\)"/>
    <numFmt numFmtId="184" formatCode="0.0_ "/>
    <numFmt numFmtId="185" formatCode="#,##0;\-#,##0;&quot;-&quot;"/>
    <numFmt numFmtId="186" formatCode="#,##0.00_ ;[Red]\-#,##0.00\ "/>
    <numFmt numFmtId="187" formatCode="#,##0.00_ "/>
    <numFmt numFmtId="188" formatCode="0_ "/>
    <numFmt numFmtId="189" formatCode="#,##0.0;\-#,##0.0"/>
  </numFmts>
  <fonts count="65">
    <font>
      <sz val="10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6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name val="ＭＳ Ｐ明朝"/>
      <family val="1"/>
      <charset val="128"/>
    </font>
    <font>
      <i/>
      <sz val="8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Osaka"/>
      <family val="3"/>
      <charset val="128"/>
    </font>
    <font>
      <b/>
      <sz val="16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name val="Verdana"/>
      <family val="2"/>
    </font>
    <font>
      <b/>
      <sz val="10"/>
      <name val="ＭＳ ゴシック"/>
      <family val="3"/>
      <charset val="128"/>
    </font>
    <font>
      <sz val="1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ajor"/>
    </font>
    <font>
      <b/>
      <sz val="10"/>
      <color theme="0"/>
      <name val="ＭＳ Ｐゴシック"/>
      <family val="3"/>
      <charset val="128"/>
      <scheme val="major"/>
    </font>
    <font>
      <i/>
      <sz val="10"/>
      <name val="ＭＳ 明朝"/>
      <family val="1"/>
      <charset val="128"/>
    </font>
    <font>
      <sz val="8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0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/>
      </left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/>
      <right style="thin">
        <color theme="0" tint="-4.9989318521683403E-2"/>
      </right>
      <top/>
      <bottom style="thin">
        <color theme="1"/>
      </bottom>
      <diagonal/>
    </border>
    <border>
      <left style="thin">
        <color theme="0" tint="-4.9989318521683403E-2"/>
      </left>
      <right/>
      <top/>
      <bottom style="thin">
        <color theme="1"/>
      </bottom>
      <diagonal/>
    </border>
    <border>
      <left style="thin">
        <color theme="0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0" tint="-0.499984740745262"/>
      </right>
      <top style="thin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0" tint="-0.499984740745262"/>
      </right>
      <top style="thin">
        <color theme="1"/>
      </top>
      <bottom/>
      <diagonal/>
    </border>
    <border>
      <left style="thin">
        <color theme="1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1"/>
      </left>
      <right/>
      <top style="thin">
        <color theme="0" tint="-0.499984740745262"/>
      </top>
      <bottom/>
      <diagonal/>
    </border>
    <border>
      <left/>
      <right style="thin">
        <color theme="1"/>
      </right>
      <top style="thin">
        <color theme="0" tint="-0.499984740745262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0" tint="-0.499984740745262"/>
      </right>
      <top/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499984740745262"/>
      </right>
      <top/>
      <bottom style="thin">
        <color theme="1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499984740745262"/>
      </left>
      <right/>
      <top style="thin">
        <color theme="1"/>
      </top>
      <bottom/>
      <diagonal/>
    </border>
    <border>
      <left style="thin">
        <color theme="0" tint="-0.499984740745262"/>
      </left>
      <right style="thin">
        <color theme="1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1"/>
      </bottom>
      <diagonal/>
    </border>
    <border>
      <left style="thin">
        <color theme="0" tint="-0.499984740745262"/>
      </left>
      <right style="thin">
        <color theme="1"/>
      </right>
      <top/>
      <bottom style="thin">
        <color theme="1"/>
      </bottom>
      <diagonal/>
    </border>
    <border>
      <left style="thin">
        <color theme="0"/>
      </left>
      <right/>
      <top style="thin">
        <color theme="1"/>
      </top>
      <bottom/>
      <diagonal/>
    </border>
    <border>
      <left/>
      <right/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 tint="-0.499984740745262"/>
      </left>
      <right style="thin">
        <color theme="1"/>
      </right>
      <top style="thin">
        <color theme="1"/>
      </top>
      <bottom/>
      <diagonal/>
    </border>
    <border>
      <left style="thin">
        <color theme="0" tint="-0.499984740745262"/>
      </left>
      <right style="thin">
        <color theme="1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1"/>
      </bottom>
      <diagonal/>
    </border>
    <border>
      <left style="thin">
        <color theme="1" tint="0.499984740745262"/>
      </left>
      <right style="thin">
        <color theme="0" tint="-0.499984740745262"/>
      </right>
      <top/>
      <bottom/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0"/>
      </right>
      <top style="thin">
        <color theme="1"/>
      </top>
      <bottom/>
      <diagonal/>
    </border>
    <border>
      <left style="thin">
        <color indexed="64"/>
      </left>
      <right style="thin">
        <color theme="0"/>
      </right>
      <top/>
      <bottom style="thin">
        <color theme="1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1"/>
      </bottom>
      <diagonal/>
    </border>
    <border>
      <left/>
      <right style="thin">
        <color theme="1"/>
      </right>
      <top style="thin">
        <color theme="0"/>
      </top>
      <bottom style="thin">
        <color theme="1"/>
      </bottom>
      <diagonal/>
    </border>
    <border>
      <left style="thin">
        <color theme="1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1"/>
      </right>
      <top/>
      <bottom style="thin">
        <color theme="0" tint="-0.499984740745262"/>
      </bottom>
      <diagonal/>
    </border>
    <border>
      <left style="thin">
        <color theme="1"/>
      </left>
      <right style="thin">
        <color theme="0"/>
      </right>
      <top/>
      <bottom style="thin">
        <color theme="1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theme="1"/>
      </right>
      <top style="thin">
        <color theme="1"/>
      </top>
      <bottom style="thin">
        <color theme="0"/>
      </bottom>
      <diagonal/>
    </border>
    <border>
      <left/>
      <right style="thin">
        <color theme="1" tint="4.9989318521683403E-2"/>
      </right>
      <top style="thin">
        <color theme="1"/>
      </top>
      <bottom style="thin">
        <color theme="0"/>
      </bottom>
      <diagonal/>
    </border>
    <border>
      <left style="thin">
        <color theme="1" tint="4.9989318521683403E-2"/>
      </left>
      <right style="thin">
        <color theme="1" tint="4.9989318521683403E-2"/>
      </right>
      <top style="medium">
        <color indexed="64"/>
      </top>
      <bottom/>
      <diagonal/>
    </border>
    <border>
      <left style="thin">
        <color theme="1" tint="4.9989318521683403E-2"/>
      </left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theme="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/>
      <bottom style="thin">
        <color theme="1" tint="4.9989318521683403E-2"/>
      </bottom>
      <diagonal/>
    </border>
  </borders>
  <cellStyleXfs count="101">
    <xf numFmtId="0" fontId="0" fillId="0" borderId="0"/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15" borderId="1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" fillId="4" borderId="2" applyNumberFormat="0" applyFont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7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17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37" fontId="3" fillId="0" borderId="0"/>
    <xf numFmtId="0" fontId="3" fillId="0" borderId="0"/>
    <xf numFmtId="0" fontId="3" fillId="0" borderId="0"/>
    <xf numFmtId="0" fontId="20" fillId="6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3" fillId="0" borderId="0"/>
    <xf numFmtId="185" fontId="34" fillId="0" borderId="0" applyFill="0" applyBorder="0" applyAlignment="0"/>
    <xf numFmtId="0" fontId="35" fillId="0" borderId="11" applyNumberFormat="0" applyAlignment="0" applyProtection="0">
      <alignment horizontal="left" vertical="center"/>
    </xf>
    <xf numFmtId="0" fontId="35" fillId="0" borderId="10">
      <alignment horizontal="left" vertical="center"/>
    </xf>
    <xf numFmtId="0" fontId="36" fillId="0" borderId="0"/>
    <xf numFmtId="38" fontId="37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48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4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48" borderId="94" applyNumberFormat="0" applyAlignment="0" applyProtection="0">
      <alignment vertical="center"/>
    </xf>
    <xf numFmtId="0" fontId="52" fillId="49" borderId="0" applyNumberFormat="0" applyBorder="0" applyAlignment="0" applyProtection="0">
      <alignment vertical="center"/>
    </xf>
    <xf numFmtId="0" fontId="48" fillId="50" borderId="95" applyNumberFormat="0" applyFont="0" applyAlignment="0" applyProtection="0">
      <alignment vertical="center"/>
    </xf>
    <xf numFmtId="0" fontId="53" fillId="0" borderId="96" applyNumberFormat="0" applyFill="0" applyAlignment="0" applyProtection="0">
      <alignment vertical="center"/>
    </xf>
    <xf numFmtId="0" fontId="54" fillId="51" borderId="0" applyNumberFormat="0" applyBorder="0" applyAlignment="0" applyProtection="0">
      <alignment vertical="center"/>
    </xf>
    <xf numFmtId="0" fontId="55" fillId="52" borderId="97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98" applyNumberFormat="0" applyFill="0" applyAlignment="0" applyProtection="0">
      <alignment vertical="center"/>
    </xf>
    <xf numFmtId="0" fontId="58" fillId="0" borderId="99" applyNumberFormat="0" applyFill="0" applyAlignment="0" applyProtection="0">
      <alignment vertical="center"/>
    </xf>
    <xf numFmtId="0" fontId="59" fillId="0" borderId="10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101" applyNumberFormat="0" applyFill="0" applyAlignment="0" applyProtection="0">
      <alignment vertical="center"/>
    </xf>
    <xf numFmtId="0" fontId="61" fillId="52" borderId="102" applyNumberForma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53" borderId="97" applyNumberFormat="0" applyAlignment="0" applyProtection="0">
      <alignment vertical="center"/>
    </xf>
    <xf numFmtId="0" fontId="64" fillId="54" borderId="0" applyNumberFormat="0" applyBorder="0" applyAlignment="0" applyProtection="0">
      <alignment vertical="center"/>
    </xf>
  </cellStyleXfs>
  <cellXfs count="449">
    <xf numFmtId="0" fontId="0" fillId="0" borderId="0" xfId="0"/>
    <xf numFmtId="37" fontId="27" fillId="20" borderId="20" xfId="41" quotePrefix="1" applyFont="1" applyFill="1" applyBorder="1" applyAlignment="1">
      <alignment horizontal="center" vertical="center" wrapText="1"/>
    </xf>
    <xf numFmtId="37" fontId="24" fillId="0" borderId="0" xfId="41" applyFont="1" applyAlignment="1">
      <alignment vertical="center"/>
    </xf>
    <xf numFmtId="37" fontId="24" fillId="0" borderId="0" xfId="41" applyFont="1" applyAlignment="1">
      <alignment horizontal="center" vertical="center"/>
    </xf>
    <xf numFmtId="37" fontId="24" fillId="0" borderId="0" xfId="41" applyFont="1" applyAlignment="1">
      <alignment vertical="center" shrinkToFit="1"/>
    </xf>
    <xf numFmtId="2" fontId="24" fillId="0" borderId="0" xfId="42" applyNumberFormat="1" applyFont="1" applyAlignment="1">
      <alignment vertical="center"/>
    </xf>
    <xf numFmtId="176" fontId="24" fillId="0" borderId="0" xfId="41" applyNumberFormat="1" applyFont="1" applyAlignment="1">
      <alignment horizontal="right" vertical="center"/>
    </xf>
    <xf numFmtId="37" fontId="24" fillId="0" borderId="0" xfId="41" applyFont="1" applyAlignment="1">
      <alignment horizontal="right" vertical="center"/>
    </xf>
    <xf numFmtId="37" fontId="30" fillId="0" borderId="0" xfId="41" applyFont="1" applyAlignment="1">
      <alignment horizontal="right" vertical="center"/>
    </xf>
    <xf numFmtId="0" fontId="24" fillId="0" borderId="0" xfId="48" applyFont="1" applyAlignment="1">
      <alignment horizontal="right" vertical="center"/>
    </xf>
    <xf numFmtId="0" fontId="24" fillId="0" borderId="0" xfId="42" applyFont="1" applyAlignment="1">
      <alignment vertical="center"/>
    </xf>
    <xf numFmtId="0" fontId="23" fillId="0" borderId="0" xfId="42" applyFont="1" applyAlignment="1">
      <alignment vertical="center"/>
    </xf>
    <xf numFmtId="37" fontId="23" fillId="0" borderId="0" xfId="41" applyFont="1" applyAlignment="1">
      <alignment vertical="center"/>
    </xf>
    <xf numFmtId="37" fontId="24" fillId="0" borderId="0" xfId="41" applyFont="1" applyAlignment="1">
      <alignment vertical="center" wrapText="1"/>
    </xf>
    <xf numFmtId="0" fontId="23" fillId="0" borderId="0" xfId="42" applyFont="1" applyAlignment="1">
      <alignment horizontal="center" vertical="center"/>
    </xf>
    <xf numFmtId="0" fontId="23" fillId="0" borderId="0" xfId="42" applyFont="1" applyAlignment="1">
      <alignment horizontal="right" vertical="center"/>
    </xf>
    <xf numFmtId="0" fontId="23" fillId="0" borderId="0" xfId="42" quotePrefix="1" applyFont="1" applyAlignment="1">
      <alignment horizontal="right" vertical="center"/>
    </xf>
    <xf numFmtId="37" fontId="23" fillId="0" borderId="0" xfId="41" applyFont="1" applyAlignment="1">
      <alignment horizontal="left" vertical="center"/>
    </xf>
    <xf numFmtId="0" fontId="26" fillId="0" borderId="0" xfId="42" applyFont="1" applyAlignment="1">
      <alignment vertical="center"/>
    </xf>
    <xf numFmtId="0" fontId="23" fillId="0" borderId="0" xfId="42" applyFont="1" applyAlignment="1">
      <alignment horizontal="left" vertical="center"/>
    </xf>
    <xf numFmtId="0" fontId="24" fillId="0" borderId="0" xfId="42" applyFont="1" applyAlignment="1">
      <alignment horizontal="right" vertical="center"/>
    </xf>
    <xf numFmtId="0" fontId="23" fillId="19" borderId="12" xfId="42" applyFont="1" applyFill="1" applyBorder="1" applyAlignment="1">
      <alignment vertical="center"/>
    </xf>
    <xf numFmtId="0" fontId="23" fillId="19" borderId="13" xfId="42" applyFont="1" applyFill="1" applyBorder="1" applyAlignment="1">
      <alignment horizontal="right" vertical="center"/>
    </xf>
    <xf numFmtId="37" fontId="27" fillId="20" borderId="14" xfId="41" quotePrefix="1" applyFont="1" applyFill="1" applyBorder="1" applyAlignment="1">
      <alignment horizontal="center" vertical="center"/>
    </xf>
    <xf numFmtId="37" fontId="27" fillId="20" borderId="15" xfId="41" quotePrefix="1" applyFont="1" applyFill="1" applyBorder="1" applyAlignment="1">
      <alignment horizontal="center" vertical="center"/>
    </xf>
    <xf numFmtId="0" fontId="23" fillId="19" borderId="17" xfId="42" applyFont="1" applyFill="1" applyBorder="1" applyAlignment="1">
      <alignment vertical="center"/>
    </xf>
    <xf numFmtId="0" fontId="23" fillId="19" borderId="18" xfId="42" applyFont="1" applyFill="1" applyBorder="1" applyAlignment="1">
      <alignment horizontal="right" vertical="center"/>
    </xf>
    <xf numFmtId="37" fontId="27" fillId="20" borderId="19" xfId="41" quotePrefix="1" applyFont="1" applyFill="1" applyBorder="1" applyAlignment="1">
      <alignment horizontal="center" vertical="center"/>
    </xf>
    <xf numFmtId="37" fontId="27" fillId="20" borderId="20" xfId="41" applyFont="1" applyFill="1" applyBorder="1" applyAlignment="1">
      <alignment horizontal="center" vertical="center"/>
    </xf>
    <xf numFmtId="0" fontId="23" fillId="19" borderId="24" xfId="42" applyFont="1" applyFill="1" applyBorder="1" applyAlignment="1">
      <alignment vertical="center"/>
    </xf>
    <xf numFmtId="0" fontId="23" fillId="19" borderId="18" xfId="42" applyFont="1" applyFill="1" applyBorder="1" applyAlignment="1">
      <alignment vertical="center"/>
    </xf>
    <xf numFmtId="37" fontId="27" fillId="20" borderId="19" xfId="41" applyFont="1" applyFill="1" applyBorder="1" applyAlignment="1">
      <alignment horizontal="center" vertical="center"/>
    </xf>
    <xf numFmtId="0" fontId="23" fillId="20" borderId="0" xfId="42" applyFont="1" applyFill="1" applyAlignment="1">
      <alignment vertical="center"/>
    </xf>
    <xf numFmtId="37" fontId="27" fillId="20" borderId="25" xfId="41" quotePrefix="1" applyFont="1" applyFill="1" applyBorder="1" applyAlignment="1">
      <alignment vertical="center" wrapText="1"/>
    </xf>
    <xf numFmtId="0" fontId="26" fillId="19" borderId="12" xfId="42" applyFont="1" applyFill="1" applyBorder="1" applyAlignment="1">
      <alignment vertical="center"/>
    </xf>
    <xf numFmtId="0" fontId="23" fillId="19" borderId="13" xfId="42" applyFont="1" applyFill="1" applyBorder="1" applyAlignment="1">
      <alignment vertical="center"/>
    </xf>
    <xf numFmtId="180" fontId="29" fillId="0" borderId="29" xfId="42" applyNumberFormat="1" applyFont="1" applyBorder="1" applyAlignment="1">
      <alignment vertical="center"/>
    </xf>
    <xf numFmtId="180" fontId="29" fillId="0" borderId="30" xfId="42" applyNumberFormat="1" applyFont="1" applyBorder="1" applyAlignment="1">
      <alignment vertical="center"/>
    </xf>
    <xf numFmtId="0" fontId="29" fillId="0" borderId="31" xfId="42" applyFont="1" applyBorder="1" applyAlignment="1">
      <alignment horizontal="right" vertical="center"/>
    </xf>
    <xf numFmtId="181" fontId="29" fillId="0" borderId="33" xfId="42" applyNumberFormat="1" applyFont="1" applyBorder="1" applyAlignment="1">
      <alignment vertical="center"/>
    </xf>
    <xf numFmtId="181" fontId="29" fillId="18" borderId="34" xfId="42" applyNumberFormat="1" applyFont="1" applyFill="1" applyBorder="1" applyAlignment="1">
      <alignment vertical="center"/>
    </xf>
    <xf numFmtId="181" fontId="29" fillId="0" borderId="34" xfId="42" applyNumberFormat="1" applyFont="1" applyBorder="1" applyAlignment="1">
      <alignment vertical="center"/>
    </xf>
    <xf numFmtId="182" fontId="29" fillId="0" borderId="0" xfId="41" applyNumberFormat="1" applyFont="1" applyAlignment="1">
      <alignment horizontal="right" vertical="center"/>
    </xf>
    <xf numFmtId="0" fontId="26" fillId="19" borderId="36" xfId="42" applyFont="1" applyFill="1" applyBorder="1" applyAlignment="1">
      <alignment vertical="center"/>
    </xf>
    <xf numFmtId="0" fontId="23" fillId="19" borderId="37" xfId="42" applyFont="1" applyFill="1" applyBorder="1" applyAlignment="1">
      <alignment vertical="center"/>
    </xf>
    <xf numFmtId="183" fontId="29" fillId="0" borderId="38" xfId="42" applyNumberFormat="1" applyFont="1" applyBorder="1" applyAlignment="1">
      <alignment vertical="center"/>
    </xf>
    <xf numFmtId="183" fontId="29" fillId="18" borderId="39" xfId="42" applyNumberFormat="1" applyFont="1" applyFill="1" applyBorder="1" applyAlignment="1">
      <alignment vertical="center"/>
    </xf>
    <xf numFmtId="183" fontId="29" fillId="0" borderId="39" xfId="42" applyNumberFormat="1" applyFont="1" applyBorder="1" applyAlignment="1">
      <alignment vertical="center"/>
    </xf>
    <xf numFmtId="182" fontId="29" fillId="0" borderId="40" xfId="41" applyNumberFormat="1" applyFont="1" applyBorder="1" applyAlignment="1">
      <alignment horizontal="right" vertical="center"/>
    </xf>
    <xf numFmtId="0" fontId="26" fillId="19" borderId="33" xfId="42" applyFont="1" applyFill="1" applyBorder="1" applyAlignment="1">
      <alignment vertical="center"/>
    </xf>
    <xf numFmtId="0" fontId="26" fillId="19" borderId="37" xfId="42" applyFont="1" applyFill="1" applyBorder="1" applyAlignment="1">
      <alignment vertical="center"/>
    </xf>
    <xf numFmtId="0" fontId="23" fillId="19" borderId="33" xfId="42" applyFont="1" applyFill="1" applyBorder="1" applyAlignment="1">
      <alignment vertical="center"/>
    </xf>
    <xf numFmtId="182" fontId="29" fillId="0" borderId="40" xfId="42" applyNumberFormat="1" applyFont="1" applyBorder="1" applyAlignment="1">
      <alignment horizontal="right" vertical="center"/>
    </xf>
    <xf numFmtId="0" fontId="23" fillId="19" borderId="42" xfId="42" applyFont="1" applyFill="1" applyBorder="1" applyAlignment="1">
      <alignment vertical="center"/>
    </xf>
    <xf numFmtId="180" fontId="23" fillId="0" borderId="0" xfId="42" applyNumberFormat="1" applyFont="1" applyAlignment="1">
      <alignment vertical="center"/>
    </xf>
    <xf numFmtId="180" fontId="26" fillId="0" borderId="0" xfId="42" applyNumberFormat="1" applyFont="1" applyAlignment="1">
      <alignment vertical="center"/>
    </xf>
    <xf numFmtId="2" fontId="23" fillId="0" borderId="0" xfId="42" applyNumberFormat="1" applyFont="1" applyAlignment="1">
      <alignment horizontal="center" vertical="center"/>
    </xf>
    <xf numFmtId="176" fontId="23" fillId="0" borderId="0" xfId="42" applyNumberFormat="1" applyFont="1" applyAlignment="1">
      <alignment horizontal="right" vertical="center"/>
    </xf>
    <xf numFmtId="2" fontId="23" fillId="0" borderId="0" xfId="42" applyNumberFormat="1" applyFont="1" applyAlignment="1">
      <alignment vertical="center"/>
    </xf>
    <xf numFmtId="176" fontId="23" fillId="0" borderId="0" xfId="41" applyNumberFormat="1" applyFont="1" applyAlignment="1">
      <alignment horizontal="right" vertical="center"/>
    </xf>
    <xf numFmtId="181" fontId="29" fillId="0" borderId="33" xfId="42" applyNumberFormat="1" applyFont="1" applyBorder="1" applyAlignment="1">
      <alignment horizontal="right" vertical="center"/>
    </xf>
    <xf numFmtId="181" fontId="29" fillId="0" borderId="34" xfId="42" applyNumberFormat="1" applyFont="1" applyBorder="1" applyAlignment="1">
      <alignment horizontal="right" vertical="center"/>
    </xf>
    <xf numFmtId="179" fontId="29" fillId="0" borderId="49" xfId="42" applyNumberFormat="1" applyFont="1" applyBorder="1" applyAlignment="1">
      <alignment vertical="center"/>
    </xf>
    <xf numFmtId="0" fontId="22" fillId="0" borderId="0" xfId="42" applyFont="1" applyAlignment="1">
      <alignment vertical="center"/>
    </xf>
    <xf numFmtId="0" fontId="29" fillId="0" borderId="48" xfId="42" applyFont="1" applyBorder="1" applyAlignment="1">
      <alignment vertical="center"/>
    </xf>
    <xf numFmtId="180" fontId="29" fillId="0" borderId="56" xfId="42" applyNumberFormat="1" applyFont="1" applyBorder="1" applyAlignment="1">
      <alignment vertical="center"/>
    </xf>
    <xf numFmtId="182" fontId="29" fillId="0" borderId="50" xfId="41" applyNumberFormat="1" applyFont="1" applyBorder="1" applyAlignment="1">
      <alignment vertical="center"/>
    </xf>
    <xf numFmtId="182" fontId="29" fillId="0" borderId="58" xfId="41" applyNumberFormat="1" applyFont="1" applyBorder="1" applyAlignment="1">
      <alignment vertical="center"/>
    </xf>
    <xf numFmtId="183" fontId="29" fillId="0" borderId="57" xfId="42" applyNumberFormat="1" applyFont="1" applyBorder="1" applyAlignment="1">
      <alignment vertical="center"/>
    </xf>
    <xf numFmtId="182" fontId="29" fillId="0" borderId="58" xfId="42" applyNumberFormat="1" applyFont="1" applyBorder="1" applyAlignment="1">
      <alignment vertical="center"/>
    </xf>
    <xf numFmtId="182" fontId="29" fillId="0" borderId="48" xfId="41" applyNumberFormat="1" applyFont="1" applyBorder="1" applyAlignment="1">
      <alignment horizontal="right" vertical="center"/>
    </xf>
    <xf numFmtId="179" fontId="29" fillId="0" borderId="56" xfId="42" applyNumberFormat="1" applyFont="1" applyBorder="1" applyAlignment="1">
      <alignment vertical="center"/>
    </xf>
    <xf numFmtId="182" fontId="29" fillId="0" borderId="50" xfId="41" applyNumberFormat="1" applyFont="1" applyBorder="1" applyAlignment="1">
      <alignment horizontal="right" vertical="center"/>
    </xf>
    <xf numFmtId="177" fontId="29" fillId="21" borderId="34" xfId="42" applyNumberFormat="1" applyFont="1" applyFill="1" applyBorder="1" applyAlignment="1">
      <alignment vertical="center"/>
    </xf>
    <xf numFmtId="177" fontId="29" fillId="21" borderId="44" xfId="45" applyNumberFormat="1" applyFont="1" applyFill="1" applyBorder="1" applyAlignment="1" applyProtection="1">
      <alignment vertical="center"/>
    </xf>
    <xf numFmtId="37" fontId="24" fillId="0" borderId="0" xfId="41" applyFont="1" applyAlignment="1">
      <alignment horizontal="left" vertical="center" wrapText="1"/>
    </xf>
    <xf numFmtId="37" fontId="25" fillId="0" borderId="0" xfId="42" applyNumberFormat="1" applyFont="1" applyAlignment="1">
      <alignment horizontal="left" vertical="center"/>
    </xf>
    <xf numFmtId="181" fontId="29" fillId="0" borderId="17" xfId="42" applyNumberFormat="1" applyFont="1" applyBorder="1" applyAlignment="1">
      <alignment vertical="center"/>
    </xf>
    <xf numFmtId="181" fontId="29" fillId="0" borderId="61" xfId="42" applyNumberFormat="1" applyFont="1" applyBorder="1" applyAlignment="1">
      <alignment vertical="center"/>
    </xf>
    <xf numFmtId="37" fontId="27" fillId="20" borderId="62" xfId="41" applyFont="1" applyFill="1" applyBorder="1" applyAlignment="1">
      <alignment horizontal="center" vertical="center"/>
    </xf>
    <xf numFmtId="183" fontId="29" fillId="0" borderId="57" xfId="42" applyNumberFormat="1" applyFont="1" applyBorder="1" applyAlignment="1">
      <alignment horizontal="right" vertical="center"/>
    </xf>
    <xf numFmtId="177" fontId="29" fillId="0" borderId="33" xfId="42" applyNumberFormat="1" applyFont="1" applyBorder="1" applyAlignment="1">
      <alignment vertical="center"/>
    </xf>
    <xf numFmtId="177" fontId="29" fillId="0" borderId="34" xfId="42" applyNumberFormat="1" applyFont="1" applyBorder="1" applyAlignment="1">
      <alignment vertical="center"/>
    </xf>
    <xf numFmtId="2" fontId="29" fillId="0" borderId="0" xfId="42" applyNumberFormat="1" applyFont="1" applyAlignment="1">
      <alignment horizontal="center" vertical="center"/>
    </xf>
    <xf numFmtId="178" fontId="29" fillId="0" borderId="35" xfId="42" applyNumberFormat="1" applyFont="1" applyBorder="1" applyAlignment="1">
      <alignment horizontal="right" vertical="center"/>
    </xf>
    <xf numFmtId="2" fontId="29" fillId="0" borderId="0" xfId="42" applyNumberFormat="1" applyFont="1" applyAlignment="1">
      <alignment vertical="center"/>
    </xf>
    <xf numFmtId="182" fontId="29" fillId="0" borderId="35" xfId="41" applyNumberFormat="1" applyFont="1" applyBorder="1" applyAlignment="1">
      <alignment horizontal="right" vertical="center"/>
    </xf>
    <xf numFmtId="177" fontId="29" fillId="0" borderId="0" xfId="41" applyNumberFormat="1" applyFont="1" applyAlignment="1">
      <alignment horizontal="right" vertical="center"/>
    </xf>
    <xf numFmtId="177" fontId="29" fillId="0" borderId="49" xfId="42" applyNumberFormat="1" applyFont="1" applyBorder="1" applyAlignment="1">
      <alignment horizontal="right" vertical="center"/>
    </xf>
    <xf numFmtId="177" fontId="29" fillId="0" borderId="0" xfId="42" applyNumberFormat="1" applyFont="1" applyAlignment="1">
      <alignment horizontal="center" vertical="center"/>
    </xf>
    <xf numFmtId="177" fontId="29" fillId="0" borderId="0" xfId="42" applyNumberFormat="1" applyFont="1" applyAlignment="1">
      <alignment vertical="center"/>
    </xf>
    <xf numFmtId="177" fontId="29" fillId="0" borderId="43" xfId="45" applyNumberFormat="1" applyFont="1" applyFill="1" applyBorder="1" applyAlignment="1" applyProtection="1">
      <alignment vertical="center"/>
    </xf>
    <xf numFmtId="177" fontId="29" fillId="0" borderId="44" xfId="45" applyNumberFormat="1" applyFont="1" applyFill="1" applyBorder="1" applyAlignment="1" applyProtection="1">
      <alignment vertical="center"/>
    </xf>
    <xf numFmtId="177" fontId="29" fillId="0" borderId="45" xfId="42" applyNumberFormat="1" applyFont="1" applyBorder="1" applyAlignment="1">
      <alignment horizontal="center" vertical="center"/>
    </xf>
    <xf numFmtId="184" fontId="29" fillId="0" borderId="46" xfId="42" applyNumberFormat="1" applyFont="1" applyBorder="1" applyAlignment="1">
      <alignment horizontal="right" vertical="center"/>
    </xf>
    <xf numFmtId="177" fontId="29" fillId="0" borderId="45" xfId="42" applyNumberFormat="1" applyFont="1" applyBorder="1" applyAlignment="1">
      <alignment vertical="center"/>
    </xf>
    <xf numFmtId="182" fontId="29" fillId="0" borderId="46" xfId="41" applyNumberFormat="1" applyFont="1" applyBorder="1" applyAlignment="1">
      <alignment horizontal="right" vertical="center"/>
    </xf>
    <xf numFmtId="177" fontId="29" fillId="0" borderId="45" xfId="41" applyNumberFormat="1" applyFont="1" applyBorder="1" applyAlignment="1">
      <alignment horizontal="right" vertical="center"/>
    </xf>
    <xf numFmtId="177" fontId="29" fillId="0" borderId="52" xfId="45" applyNumberFormat="1" applyFont="1" applyFill="1" applyBorder="1" applyAlignment="1" applyProtection="1">
      <alignment horizontal="right" vertical="center"/>
    </xf>
    <xf numFmtId="0" fontId="29" fillId="0" borderId="31" xfId="42" applyFont="1" applyBorder="1" applyAlignment="1">
      <alignment horizontal="center" vertical="center"/>
    </xf>
    <xf numFmtId="0" fontId="29" fillId="0" borderId="32" xfId="42" applyFont="1" applyBorder="1" applyAlignment="1">
      <alignment horizontal="right" vertical="center"/>
    </xf>
    <xf numFmtId="177" fontId="29" fillId="0" borderId="35" xfId="42" applyNumberFormat="1" applyFont="1" applyBorder="1" applyAlignment="1">
      <alignment horizontal="right" vertical="center"/>
    </xf>
    <xf numFmtId="0" fontId="29" fillId="0" borderId="40" xfId="42" applyFont="1" applyBorder="1" applyAlignment="1">
      <alignment horizontal="center" vertical="center"/>
    </xf>
    <xf numFmtId="0" fontId="29" fillId="0" borderId="41" xfId="42" applyFont="1" applyBorder="1" applyAlignment="1">
      <alignment horizontal="right" vertical="center"/>
    </xf>
    <xf numFmtId="2" fontId="29" fillId="0" borderId="40" xfId="42" applyNumberFormat="1" applyFont="1" applyBorder="1" applyAlignment="1">
      <alignment vertical="center"/>
    </xf>
    <xf numFmtId="182" fontId="29" fillId="0" borderId="41" xfId="41" applyNumberFormat="1" applyFont="1" applyBorder="1" applyAlignment="1">
      <alignment horizontal="right" vertical="center"/>
    </xf>
    <xf numFmtId="182" fontId="29" fillId="0" borderId="41" xfId="42" applyNumberFormat="1" applyFont="1" applyBorder="1" applyAlignment="1">
      <alignment horizontal="right" vertical="center"/>
    </xf>
    <xf numFmtId="177" fontId="29" fillId="0" borderId="43" xfId="42" applyNumberFormat="1" applyFont="1" applyBorder="1" applyAlignment="1">
      <alignment horizontal="right" vertical="center"/>
    </xf>
    <xf numFmtId="177" fontId="29" fillId="0" borderId="44" xfId="42" applyNumberFormat="1" applyFont="1" applyBorder="1" applyAlignment="1">
      <alignment horizontal="right" vertical="center"/>
    </xf>
    <xf numFmtId="2" fontId="29" fillId="0" borderId="51" xfId="42" applyNumberFormat="1" applyFont="1" applyBorder="1" applyAlignment="1">
      <alignment horizontal="center" vertical="center"/>
    </xf>
    <xf numFmtId="2" fontId="29" fillId="0" borderId="45" xfId="42" applyNumberFormat="1" applyFont="1" applyBorder="1" applyAlignment="1">
      <alignment vertical="center"/>
    </xf>
    <xf numFmtId="177" fontId="29" fillId="0" borderId="52" xfId="42" applyNumberFormat="1" applyFont="1" applyBorder="1" applyAlignment="1">
      <alignment horizontal="right" vertical="center"/>
    </xf>
    <xf numFmtId="2" fontId="29" fillId="0" borderId="31" xfId="42" applyNumberFormat="1" applyFont="1" applyBorder="1" applyAlignment="1">
      <alignment vertical="center"/>
    </xf>
    <xf numFmtId="2" fontId="29" fillId="0" borderId="48" xfId="42" applyNumberFormat="1" applyFont="1" applyBorder="1" applyAlignment="1">
      <alignment horizontal="center" vertical="center"/>
    </xf>
    <xf numFmtId="2" fontId="29" fillId="0" borderId="50" xfId="42" applyNumberFormat="1" applyFont="1" applyBorder="1" applyAlignment="1">
      <alignment horizontal="center" vertical="center"/>
    </xf>
    <xf numFmtId="177" fontId="29" fillId="0" borderId="49" xfId="42" applyNumberFormat="1" applyFont="1" applyBorder="1" applyAlignment="1">
      <alignment vertical="center"/>
    </xf>
    <xf numFmtId="177" fontId="29" fillId="0" borderId="52" xfId="45" applyNumberFormat="1" applyFont="1" applyFill="1" applyBorder="1" applyAlignment="1" applyProtection="1">
      <alignment vertical="center"/>
    </xf>
    <xf numFmtId="177" fontId="29" fillId="0" borderId="52" xfId="42" applyNumberFormat="1" applyFont="1" applyBorder="1" applyAlignment="1">
      <alignment vertical="center"/>
    </xf>
    <xf numFmtId="180" fontId="29" fillId="21" borderId="30" xfId="42" applyNumberFormat="1" applyFont="1" applyFill="1" applyBorder="1" applyAlignment="1">
      <alignment vertical="center"/>
    </xf>
    <xf numFmtId="181" fontId="29" fillId="21" borderId="34" xfId="42" applyNumberFormat="1" applyFont="1" applyFill="1" applyBorder="1" applyAlignment="1">
      <alignment vertical="center"/>
    </xf>
    <xf numFmtId="183" fontId="29" fillId="21" borderId="39" xfId="42" applyNumberFormat="1" applyFont="1" applyFill="1" applyBorder="1" applyAlignment="1">
      <alignment vertical="center"/>
    </xf>
    <xf numFmtId="177" fontId="29" fillId="0" borderId="50" xfId="41" applyNumberFormat="1" applyFont="1" applyBorder="1" applyAlignment="1">
      <alignment vertical="center"/>
    </xf>
    <xf numFmtId="177" fontId="29" fillId="0" borderId="51" xfId="41" applyNumberFormat="1" applyFont="1" applyBorder="1" applyAlignment="1">
      <alignment vertical="center"/>
    </xf>
    <xf numFmtId="177" fontId="29" fillId="0" borderId="51" xfId="41" applyNumberFormat="1" applyFont="1" applyBorder="1" applyAlignment="1">
      <alignment horizontal="right" vertical="center"/>
    </xf>
    <xf numFmtId="181" fontId="29" fillId="21" borderId="0" xfId="42" applyNumberFormat="1" applyFont="1" applyFill="1" applyAlignment="1">
      <alignment vertical="center"/>
    </xf>
    <xf numFmtId="177" fontId="29" fillId="21" borderId="45" xfId="42" applyNumberFormat="1" applyFont="1" applyFill="1" applyBorder="1" applyAlignment="1">
      <alignment vertical="center"/>
    </xf>
    <xf numFmtId="37" fontId="3" fillId="0" borderId="0" xfId="41"/>
    <xf numFmtId="37" fontId="38" fillId="0" borderId="0" xfId="41" applyFont="1" applyAlignment="1">
      <alignment horizontal="left"/>
    </xf>
    <xf numFmtId="37" fontId="3" fillId="0" borderId="0" xfId="41" applyAlignment="1">
      <alignment horizontal="center"/>
    </xf>
    <xf numFmtId="37" fontId="3" fillId="0" borderId="0" xfId="41" applyAlignment="1">
      <alignment horizontal="center" shrinkToFit="1"/>
    </xf>
    <xf numFmtId="0" fontId="0" fillId="0" borderId="0" xfId="0" applyAlignment="1">
      <alignment horizontal="right"/>
    </xf>
    <xf numFmtId="49" fontId="3" fillId="0" borderId="0" xfId="42" applyNumberFormat="1" applyAlignment="1">
      <alignment horizontal="left"/>
    </xf>
    <xf numFmtId="37" fontId="3" fillId="0" borderId="0" xfId="41" applyAlignment="1">
      <alignment shrinkToFit="1"/>
    </xf>
    <xf numFmtId="37" fontId="3" fillId="0" borderId="0" xfId="41" applyAlignment="1">
      <alignment horizontal="right"/>
    </xf>
    <xf numFmtId="37" fontId="39" fillId="0" borderId="0" xfId="41" applyFont="1" applyAlignment="1">
      <alignment horizontal="center"/>
    </xf>
    <xf numFmtId="37" fontId="3" fillId="0" borderId="66" xfId="41" applyBorder="1"/>
    <xf numFmtId="9" fontId="3" fillId="0" borderId="0" xfId="45" applyFont="1"/>
    <xf numFmtId="0" fontId="3" fillId="0" borderId="0" xfId="41" applyNumberFormat="1"/>
    <xf numFmtId="177" fontId="3" fillId="0" borderId="0" xfId="41" applyNumberFormat="1"/>
    <xf numFmtId="188" fontId="3" fillId="0" borderId="0" xfId="41" applyNumberFormat="1"/>
    <xf numFmtId="189" fontId="3" fillId="0" borderId="0" xfId="41" applyNumberFormat="1"/>
    <xf numFmtId="0" fontId="3" fillId="0" borderId="0" xfId="42"/>
    <xf numFmtId="38" fontId="3" fillId="0" borderId="0" xfId="59" applyFont="1"/>
    <xf numFmtId="3" fontId="40" fillId="0" borderId="0" xfId="0" applyNumberFormat="1" applyFont="1" applyAlignment="1">
      <alignment vertical="center"/>
    </xf>
    <xf numFmtId="38" fontId="40" fillId="0" borderId="0" xfId="59" applyFont="1" applyFill="1" applyAlignment="1">
      <alignment horizontal="right" vertical="center"/>
    </xf>
    <xf numFmtId="186" fontId="3" fillId="0" borderId="64" xfId="41" applyNumberFormat="1" applyBorder="1"/>
    <xf numFmtId="186" fontId="3" fillId="0" borderId="63" xfId="41" applyNumberFormat="1" applyBorder="1"/>
    <xf numFmtId="39" fontId="3" fillId="0" borderId="0" xfId="41" applyNumberFormat="1"/>
    <xf numFmtId="177" fontId="3" fillId="0" borderId="0" xfId="45" applyNumberFormat="1" applyFont="1"/>
    <xf numFmtId="37" fontId="3" fillId="0" borderId="0" xfId="41" applyAlignment="1">
      <alignment vertical="center"/>
    </xf>
    <xf numFmtId="37" fontId="3" fillId="22" borderId="68" xfId="41" quotePrefix="1" applyFill="1" applyBorder="1" applyAlignment="1">
      <alignment horizontal="center"/>
    </xf>
    <xf numFmtId="37" fontId="3" fillId="22" borderId="67" xfId="41" applyFill="1" applyBorder="1" applyAlignment="1">
      <alignment horizontal="center" vertical="top"/>
    </xf>
    <xf numFmtId="180" fontId="3" fillId="22" borderId="0" xfId="41" applyNumberFormat="1" applyFill="1"/>
    <xf numFmtId="186" fontId="3" fillId="22" borderId="0" xfId="59" applyNumberFormat="1" applyFont="1" applyFill="1" applyBorder="1" applyAlignment="1" applyProtection="1">
      <alignment horizontal="right"/>
    </xf>
    <xf numFmtId="177" fontId="3" fillId="22" borderId="69" xfId="45" applyNumberFormat="1" applyFont="1" applyFill="1" applyBorder="1" applyProtection="1"/>
    <xf numFmtId="186" fontId="3" fillId="22" borderId="0" xfId="41" applyNumberFormat="1" applyFill="1"/>
    <xf numFmtId="186" fontId="3" fillId="22" borderId="0" xfId="59" applyNumberFormat="1" applyFont="1" applyFill="1" applyBorder="1" applyProtection="1"/>
    <xf numFmtId="4" fontId="3" fillId="22" borderId="0" xfId="59" applyNumberFormat="1" applyFont="1" applyFill="1" applyBorder="1" applyAlignment="1" applyProtection="1">
      <alignment horizontal="right"/>
    </xf>
    <xf numFmtId="177" fontId="3" fillId="22" borderId="70" xfId="45" applyNumberFormat="1" applyFont="1" applyFill="1" applyBorder="1" applyProtection="1"/>
    <xf numFmtId="37" fontId="2" fillId="0" borderId="0" xfId="41" applyFont="1"/>
    <xf numFmtId="37" fontId="2" fillId="0" borderId="0" xfId="41" applyFont="1" applyAlignment="1">
      <alignment horizontal="left"/>
    </xf>
    <xf numFmtId="37" fontId="2" fillId="0" borderId="0" xfId="41" applyFont="1" applyAlignment="1">
      <alignment horizontal="center"/>
    </xf>
    <xf numFmtId="37" fontId="2" fillId="0" borderId="0" xfId="41" applyFont="1" applyAlignment="1">
      <alignment shrinkToFit="1"/>
    </xf>
    <xf numFmtId="37" fontId="2" fillId="0" borderId="0" xfId="41" applyFont="1" applyAlignment="1">
      <alignment horizontal="right"/>
    </xf>
    <xf numFmtId="37" fontId="41" fillId="0" borderId="0" xfId="41" applyFont="1"/>
    <xf numFmtId="37" fontId="23" fillId="19" borderId="12" xfId="41" applyFont="1" applyFill="1" applyBorder="1"/>
    <xf numFmtId="37" fontId="23" fillId="19" borderId="31" xfId="41" applyFont="1" applyFill="1" applyBorder="1" applyAlignment="1">
      <alignment horizontal="right"/>
    </xf>
    <xf numFmtId="37" fontId="27" fillId="20" borderId="72" xfId="41" quotePrefix="1" applyFont="1" applyFill="1" applyBorder="1" applyAlignment="1">
      <alignment horizontal="center"/>
    </xf>
    <xf numFmtId="37" fontId="27" fillId="20" borderId="15" xfId="41" quotePrefix="1" applyFont="1" applyFill="1" applyBorder="1" applyAlignment="1">
      <alignment horizontal="center"/>
    </xf>
    <xf numFmtId="37" fontId="27" fillId="20" borderId="13" xfId="41" applyFont="1" applyFill="1" applyBorder="1" applyAlignment="1">
      <alignment horizontal="center"/>
    </xf>
    <xf numFmtId="37" fontId="23" fillId="19" borderId="24" xfId="41" applyFont="1" applyFill="1" applyBorder="1"/>
    <xf numFmtId="37" fontId="23" fillId="19" borderId="45" xfId="41" applyFont="1" applyFill="1" applyBorder="1"/>
    <xf numFmtId="37" fontId="27" fillId="20" borderId="73" xfId="41" applyFont="1" applyFill="1" applyBorder="1" applyAlignment="1">
      <alignment horizontal="center"/>
    </xf>
    <xf numFmtId="37" fontId="27" fillId="20" borderId="25" xfId="41" applyFont="1" applyFill="1" applyBorder="1" applyAlignment="1">
      <alignment horizontal="center" vertical="top"/>
    </xf>
    <xf numFmtId="37" fontId="27" fillId="20" borderId="45" xfId="41" applyFont="1" applyFill="1" applyBorder="1" applyAlignment="1">
      <alignment horizontal="center" vertical="top"/>
    </xf>
    <xf numFmtId="37" fontId="27" fillId="20" borderId="76" xfId="41" quotePrefix="1" applyFont="1" applyFill="1" applyBorder="1" applyAlignment="1">
      <alignment horizontal="center" vertical="top"/>
    </xf>
    <xf numFmtId="37" fontId="26" fillId="19" borderId="17" xfId="41" applyFont="1" applyFill="1" applyBorder="1"/>
    <xf numFmtId="37" fontId="23" fillId="19" borderId="0" xfId="41" applyFont="1" applyFill="1"/>
    <xf numFmtId="180" fontId="2" fillId="0" borderId="17" xfId="41" applyNumberFormat="1" applyFont="1" applyBorder="1"/>
    <xf numFmtId="37" fontId="2" fillId="0" borderId="18" xfId="41" applyFont="1" applyBorder="1"/>
    <xf numFmtId="37" fontId="23" fillId="19" borderId="17" xfId="41" applyFont="1" applyFill="1" applyBorder="1"/>
    <xf numFmtId="4" fontId="2" fillId="0" borderId="17" xfId="59" applyNumberFormat="1" applyFont="1" applyFill="1" applyBorder="1" applyAlignment="1" applyProtection="1">
      <alignment horizontal="right"/>
    </xf>
    <xf numFmtId="2" fontId="2" fillId="0" borderId="0" xfId="42" applyNumberFormat="1" applyFont="1"/>
    <xf numFmtId="179" fontId="2" fillId="0" borderId="18" xfId="59" applyNumberFormat="1" applyFont="1" applyBorder="1" applyAlignment="1" applyProtection="1">
      <alignment horizontal="right"/>
    </xf>
    <xf numFmtId="186" fontId="2" fillId="0" borderId="17" xfId="41" applyNumberFormat="1" applyFont="1" applyBorder="1"/>
    <xf numFmtId="187" fontId="2" fillId="0" borderId="17" xfId="59" applyNumberFormat="1" applyFont="1" applyFill="1" applyBorder="1" applyAlignment="1" applyProtection="1">
      <alignment horizontal="right"/>
    </xf>
    <xf numFmtId="178" fontId="2" fillId="0" borderId="18" xfId="41" applyNumberFormat="1" applyFont="1" applyBorder="1"/>
    <xf numFmtId="179" fontId="2" fillId="23" borderId="18" xfId="41" applyNumberFormat="1" applyFont="1" applyFill="1" applyBorder="1"/>
    <xf numFmtId="178" fontId="2" fillId="23" borderId="18" xfId="41" applyNumberFormat="1" applyFont="1" applyFill="1" applyBorder="1"/>
    <xf numFmtId="37" fontId="2" fillId="0" borderId="45" xfId="41" applyFont="1" applyBorder="1" applyAlignment="1">
      <alignment horizontal="center"/>
    </xf>
    <xf numFmtId="2" fontId="2" fillId="0" borderId="45" xfId="42" applyNumberFormat="1" applyFont="1" applyBorder="1"/>
    <xf numFmtId="177" fontId="2" fillId="0" borderId="42" xfId="41" applyNumberFormat="1" applyFont="1" applyBorder="1"/>
    <xf numFmtId="37" fontId="23" fillId="0" borderId="0" xfId="41" applyFont="1"/>
    <xf numFmtId="186" fontId="2" fillId="0" borderId="0" xfId="41" applyNumberFormat="1" applyFont="1"/>
    <xf numFmtId="186" fontId="2" fillId="18" borderId="0" xfId="41" applyNumberFormat="1" applyFont="1" applyFill="1"/>
    <xf numFmtId="176" fontId="2" fillId="0" borderId="0" xfId="41" applyNumberFormat="1" applyFont="1" applyAlignment="1">
      <alignment shrinkToFit="1"/>
    </xf>
    <xf numFmtId="176" fontId="2" fillId="0" borderId="0" xfId="41" applyNumberFormat="1" applyFont="1" applyAlignment="1">
      <alignment horizontal="right"/>
    </xf>
    <xf numFmtId="177" fontId="2" fillId="0" borderId="0" xfId="41" applyNumberFormat="1" applyFont="1"/>
    <xf numFmtId="37" fontId="26" fillId="0" borderId="0" xfId="41" applyFont="1"/>
    <xf numFmtId="37" fontId="43" fillId="19" borderId="0" xfId="41" applyFont="1" applyFill="1"/>
    <xf numFmtId="37" fontId="45" fillId="0" borderId="0" xfId="41" applyFont="1" applyAlignment="1">
      <alignment horizontal="right"/>
    </xf>
    <xf numFmtId="37" fontId="3" fillId="22" borderId="67" xfId="41" applyFill="1" applyBorder="1" applyAlignment="1">
      <alignment horizontal="center"/>
    </xf>
    <xf numFmtId="186" fontId="3" fillId="22" borderId="77" xfId="59" applyNumberFormat="1" applyFont="1" applyFill="1" applyBorder="1" applyProtection="1"/>
    <xf numFmtId="186" fontId="3" fillId="22" borderId="66" xfId="59" applyNumberFormat="1" applyFont="1" applyFill="1" applyBorder="1" applyProtection="1"/>
    <xf numFmtId="37" fontId="43" fillId="19" borderId="12" xfId="41" applyFont="1" applyFill="1" applyBorder="1"/>
    <xf numFmtId="37" fontId="43" fillId="19" borderId="31" xfId="41" applyFont="1" applyFill="1" applyBorder="1" applyAlignment="1">
      <alignment horizontal="right"/>
    </xf>
    <xf numFmtId="37" fontId="44" fillId="20" borderId="71" xfId="41" quotePrefix="1" applyFont="1" applyFill="1" applyBorder="1" applyAlignment="1">
      <alignment horizontal="center"/>
    </xf>
    <xf numFmtId="37" fontId="43" fillId="19" borderId="17" xfId="41" applyFont="1" applyFill="1" applyBorder="1"/>
    <xf numFmtId="37" fontId="43" fillId="19" borderId="24" xfId="41" applyFont="1" applyFill="1" applyBorder="1"/>
    <xf numFmtId="37" fontId="43" fillId="19" borderId="45" xfId="41" applyFont="1" applyFill="1" applyBorder="1"/>
    <xf numFmtId="37" fontId="44" fillId="20" borderId="65" xfId="41" applyFont="1" applyFill="1" applyBorder="1" applyAlignment="1">
      <alignment horizontal="center"/>
    </xf>
    <xf numFmtId="37" fontId="43" fillId="19" borderId="31" xfId="41" applyFont="1" applyFill="1" applyBorder="1"/>
    <xf numFmtId="37" fontId="2" fillId="0" borderId="31" xfId="41" applyFont="1" applyBorder="1" applyAlignment="1">
      <alignment horizontal="center"/>
    </xf>
    <xf numFmtId="2" fontId="2" fillId="0" borderId="31" xfId="42" applyNumberFormat="1" applyFont="1" applyBorder="1"/>
    <xf numFmtId="187" fontId="2" fillId="0" borderId="12" xfId="59" applyNumberFormat="1" applyFont="1" applyFill="1" applyBorder="1" applyAlignment="1" applyProtection="1">
      <alignment horizontal="right"/>
    </xf>
    <xf numFmtId="178" fontId="2" fillId="0" borderId="13" xfId="41" applyNumberFormat="1" applyFont="1" applyBorder="1" applyAlignment="1">
      <alignment horizontal="right"/>
    </xf>
    <xf numFmtId="178" fontId="2" fillId="0" borderId="18" xfId="41" applyNumberFormat="1" applyFont="1" applyBorder="1" applyAlignment="1">
      <alignment horizontal="right"/>
    </xf>
    <xf numFmtId="177" fontId="2" fillId="0" borderId="42" xfId="41" applyNumberFormat="1" applyFont="1" applyBorder="1" applyAlignment="1">
      <alignment horizontal="right"/>
    </xf>
    <xf numFmtId="37" fontId="2" fillId="0" borderId="48" xfId="41" applyFont="1" applyBorder="1"/>
    <xf numFmtId="177" fontId="2" fillId="0" borderId="32" xfId="41" applyNumberFormat="1" applyFont="1" applyBorder="1" applyAlignment="1">
      <alignment shrinkToFit="1"/>
    </xf>
    <xf numFmtId="37" fontId="2" fillId="0" borderId="50" xfId="41" applyFont="1" applyBorder="1"/>
    <xf numFmtId="177" fontId="2" fillId="0" borderId="35" xfId="41" applyNumberFormat="1" applyFont="1" applyBorder="1" applyAlignment="1">
      <alignment shrinkToFit="1"/>
    </xf>
    <xf numFmtId="37" fontId="2" fillId="0" borderId="51" xfId="41" applyFont="1" applyBorder="1"/>
    <xf numFmtId="176" fontId="2" fillId="0" borderId="46" xfId="41" applyNumberFormat="1" applyFont="1" applyBorder="1" applyAlignment="1">
      <alignment shrinkToFit="1"/>
    </xf>
    <xf numFmtId="182" fontId="2" fillId="0" borderId="32" xfId="41" applyNumberFormat="1" applyFont="1" applyBorder="1" applyAlignment="1">
      <alignment horizontal="center"/>
    </xf>
    <xf numFmtId="182" fontId="2" fillId="0" borderId="35" xfId="41" applyNumberFormat="1" applyFont="1" applyBorder="1" applyAlignment="1">
      <alignment horizontal="center"/>
    </xf>
    <xf numFmtId="182" fontId="2" fillId="0" borderId="46" xfId="41" applyNumberFormat="1" applyFont="1" applyBorder="1" applyAlignment="1">
      <alignment horizontal="center"/>
    </xf>
    <xf numFmtId="37" fontId="44" fillId="20" borderId="15" xfId="41" quotePrefix="1" applyFont="1" applyFill="1" applyBorder="1" applyAlignment="1">
      <alignment horizontal="center"/>
    </xf>
    <xf numFmtId="37" fontId="44" fillId="20" borderId="13" xfId="41" applyFont="1" applyFill="1" applyBorder="1" applyAlignment="1">
      <alignment horizontal="center"/>
    </xf>
    <xf numFmtId="0" fontId="2" fillId="0" borderId="0" xfId="0" applyFont="1" applyAlignment="1">
      <alignment vertical="center"/>
    </xf>
    <xf numFmtId="177" fontId="2" fillId="0" borderId="24" xfId="45" applyNumberFormat="1" applyFont="1" applyFill="1" applyBorder="1" applyProtection="1"/>
    <xf numFmtId="187" fontId="2" fillId="0" borderId="30" xfId="59" applyNumberFormat="1" applyFont="1" applyFill="1" applyBorder="1" applyAlignment="1" applyProtection="1">
      <alignment horizontal="right"/>
    </xf>
    <xf numFmtId="187" fontId="2" fillId="0" borderId="34" xfId="59" applyNumberFormat="1" applyFont="1" applyFill="1" applyBorder="1" applyAlignment="1" applyProtection="1">
      <alignment horizontal="right"/>
    </xf>
    <xf numFmtId="177" fontId="2" fillId="0" borderId="44" xfId="45" applyNumberFormat="1" applyFont="1" applyFill="1" applyBorder="1" applyProtection="1"/>
    <xf numFmtId="180" fontId="42" fillId="21" borderId="0" xfId="41" applyNumberFormat="1" applyFont="1" applyFill="1"/>
    <xf numFmtId="180" fontId="2" fillId="0" borderId="30" xfId="41" applyNumberFormat="1" applyFont="1" applyBorder="1"/>
    <xf numFmtId="4" fontId="2" fillId="0" borderId="34" xfId="59" applyNumberFormat="1" applyFont="1" applyFill="1" applyBorder="1" applyAlignment="1" applyProtection="1">
      <alignment horizontal="right"/>
    </xf>
    <xf numFmtId="177" fontId="2" fillId="18" borderId="34" xfId="45" applyNumberFormat="1" applyFont="1" applyFill="1" applyBorder="1" applyProtection="1"/>
    <xf numFmtId="186" fontId="2" fillId="18" borderId="34" xfId="41" applyNumberFormat="1" applyFont="1" applyFill="1" applyBorder="1"/>
    <xf numFmtId="177" fontId="2" fillId="18" borderId="44" xfId="45" applyNumberFormat="1" applyFont="1" applyFill="1" applyBorder="1" applyProtection="1"/>
    <xf numFmtId="37" fontId="2" fillId="0" borderId="32" xfId="41" applyFont="1" applyBorder="1" applyAlignment="1">
      <alignment shrinkToFit="1"/>
    </xf>
    <xf numFmtId="9" fontId="2" fillId="0" borderId="35" xfId="41" applyNumberFormat="1" applyFont="1" applyBorder="1" applyAlignment="1">
      <alignment shrinkToFit="1"/>
    </xf>
    <xf numFmtId="37" fontId="2" fillId="0" borderId="32" xfId="41" applyFont="1" applyBorder="1" applyAlignment="1">
      <alignment horizontal="right"/>
    </xf>
    <xf numFmtId="9" fontId="2" fillId="0" borderId="35" xfId="41" applyNumberFormat="1" applyFont="1" applyBorder="1" applyAlignment="1">
      <alignment horizontal="right"/>
    </xf>
    <xf numFmtId="176" fontId="2" fillId="0" borderId="46" xfId="41" applyNumberFormat="1" applyFont="1" applyBorder="1" applyAlignment="1">
      <alignment horizontal="center"/>
    </xf>
    <xf numFmtId="177" fontId="2" fillId="0" borderId="17" xfId="45" applyNumberFormat="1" applyFont="1" applyFill="1" applyBorder="1" applyProtection="1"/>
    <xf numFmtId="176" fontId="2" fillId="0" borderId="35" xfId="41" applyNumberFormat="1" applyFont="1" applyBorder="1" applyAlignment="1">
      <alignment shrinkToFit="1"/>
    </xf>
    <xf numFmtId="176" fontId="2" fillId="0" borderId="35" xfId="41" applyNumberFormat="1" applyFont="1" applyBorder="1" applyAlignment="1">
      <alignment horizontal="center"/>
    </xf>
    <xf numFmtId="177" fontId="2" fillId="0" borderId="18" xfId="41" applyNumberFormat="1" applyFont="1" applyBorder="1"/>
    <xf numFmtId="37" fontId="26" fillId="19" borderId="36" xfId="41" applyFont="1" applyFill="1" applyBorder="1"/>
    <xf numFmtId="37" fontId="23" fillId="19" borderId="40" xfId="41" applyFont="1" applyFill="1" applyBorder="1"/>
    <xf numFmtId="186" fontId="2" fillId="0" borderId="36" xfId="41" applyNumberFormat="1" applyFont="1" applyBorder="1"/>
    <xf numFmtId="186" fontId="2" fillId="18" borderId="39" xfId="41" applyNumberFormat="1" applyFont="1" applyFill="1" applyBorder="1"/>
    <xf numFmtId="37" fontId="2" fillId="0" borderId="58" xfId="41" applyFont="1" applyBorder="1"/>
    <xf numFmtId="37" fontId="2" fillId="0" borderId="40" xfId="41" applyFont="1" applyBorder="1" applyAlignment="1">
      <alignment horizontal="center"/>
    </xf>
    <xf numFmtId="9" fontId="2" fillId="0" borderId="41" xfId="41" applyNumberFormat="1" applyFont="1" applyBorder="1" applyAlignment="1">
      <alignment shrinkToFit="1"/>
    </xf>
    <xf numFmtId="9" fontId="2" fillId="0" borderId="41" xfId="41" applyNumberFormat="1" applyFont="1" applyBorder="1" applyAlignment="1">
      <alignment horizontal="right"/>
    </xf>
    <xf numFmtId="37" fontId="2" fillId="0" borderId="37" xfId="41" applyFont="1" applyBorder="1"/>
    <xf numFmtId="37" fontId="23" fillId="19" borderId="82" xfId="41" applyFont="1" applyFill="1" applyBorder="1"/>
    <xf numFmtId="37" fontId="23" fillId="19" borderId="83" xfId="41" applyFont="1" applyFill="1" applyBorder="1"/>
    <xf numFmtId="177" fontId="2" fillId="0" borderId="82" xfId="45" applyNumberFormat="1" applyFont="1" applyFill="1" applyBorder="1" applyProtection="1"/>
    <xf numFmtId="177" fontId="2" fillId="18" borderId="84" xfId="45" applyNumberFormat="1" applyFont="1" applyFill="1" applyBorder="1" applyProtection="1"/>
    <xf numFmtId="37" fontId="2" fillId="0" borderId="85" xfId="41" applyFont="1" applyBorder="1"/>
    <xf numFmtId="37" fontId="2" fillId="0" borderId="83" xfId="41" applyFont="1" applyBorder="1" applyAlignment="1">
      <alignment horizontal="center"/>
    </xf>
    <xf numFmtId="176" fontId="2" fillId="0" borderId="86" xfId="41" applyNumberFormat="1" applyFont="1" applyBorder="1" applyAlignment="1">
      <alignment shrinkToFit="1"/>
    </xf>
    <xf numFmtId="2" fontId="2" fillId="0" borderId="83" xfId="42" applyNumberFormat="1" applyFont="1" applyBorder="1"/>
    <xf numFmtId="176" fontId="2" fillId="0" borderId="86" xfId="41" applyNumberFormat="1" applyFont="1" applyBorder="1" applyAlignment="1">
      <alignment horizontal="center"/>
    </xf>
    <xf numFmtId="177" fontId="2" fillId="0" borderId="87" xfId="41" applyNumberFormat="1" applyFont="1" applyBorder="1"/>
    <xf numFmtId="177" fontId="2" fillId="0" borderId="84" xfId="45" applyNumberFormat="1" applyFont="1" applyFill="1" applyBorder="1" applyProtection="1"/>
    <xf numFmtId="37" fontId="26" fillId="19" borderId="57" xfId="41" applyFont="1" applyFill="1" applyBorder="1"/>
    <xf numFmtId="37" fontId="23" fillId="19" borderId="49" xfId="41" applyFont="1" applyFill="1" applyBorder="1"/>
    <xf numFmtId="37" fontId="23" fillId="19" borderId="37" xfId="41" applyFont="1" applyFill="1" applyBorder="1"/>
    <xf numFmtId="37" fontId="23" fillId="19" borderId="18" xfId="41" applyFont="1" applyFill="1" applyBorder="1"/>
    <xf numFmtId="37" fontId="23" fillId="19" borderId="42" xfId="41" applyFont="1" applyFill="1" applyBorder="1"/>
    <xf numFmtId="187" fontId="2" fillId="21" borderId="31" xfId="59" applyNumberFormat="1" applyFont="1" applyFill="1" applyBorder="1" applyAlignment="1" applyProtection="1">
      <alignment horizontal="right"/>
    </xf>
    <xf numFmtId="187" fontId="2" fillId="21" borderId="0" xfId="59" applyNumberFormat="1" applyFont="1" applyFill="1" applyBorder="1" applyAlignment="1" applyProtection="1">
      <alignment horizontal="right"/>
    </xf>
    <xf numFmtId="177" fontId="2" fillId="21" borderId="45" xfId="45" applyNumberFormat="1" applyFont="1" applyFill="1" applyBorder="1" applyProtection="1"/>
    <xf numFmtId="186" fontId="2" fillId="21" borderId="0" xfId="41" applyNumberFormat="1" applyFont="1" applyFill="1"/>
    <xf numFmtId="177" fontId="2" fillId="21" borderId="0" xfId="45" applyNumberFormat="1" applyFont="1" applyFill="1" applyBorder="1" applyProtection="1"/>
    <xf numFmtId="186" fontId="2" fillId="21" borderId="40" xfId="41" applyNumberFormat="1" applyFont="1" applyFill="1" applyBorder="1"/>
    <xf numFmtId="177" fontId="2" fillId="21" borderId="83" xfId="45" applyNumberFormat="1" applyFont="1" applyFill="1" applyBorder="1" applyProtection="1"/>
    <xf numFmtId="37" fontId="44" fillId="20" borderId="25" xfId="41" applyFont="1" applyFill="1" applyBorder="1" applyAlignment="1">
      <alignment horizontal="center" vertical="center"/>
    </xf>
    <xf numFmtId="37" fontId="44" fillId="20" borderId="0" xfId="41" applyFont="1" applyFill="1" applyAlignment="1">
      <alignment horizontal="center" vertical="center"/>
    </xf>
    <xf numFmtId="37" fontId="44" fillId="20" borderId="81" xfId="41" quotePrefix="1" applyFont="1" applyFill="1" applyBorder="1" applyAlignment="1">
      <alignment horizontal="center" vertical="center"/>
    </xf>
    <xf numFmtId="37" fontId="23" fillId="19" borderId="13" xfId="41" applyFont="1" applyFill="1" applyBorder="1" applyAlignment="1">
      <alignment horizontal="right"/>
    </xf>
    <xf numFmtId="37" fontId="27" fillId="20" borderId="14" xfId="41" quotePrefix="1" applyFont="1" applyFill="1" applyBorder="1" applyAlignment="1">
      <alignment horizontal="center"/>
    </xf>
    <xf numFmtId="37" fontId="27" fillId="20" borderId="88" xfId="41" applyFont="1" applyFill="1" applyBorder="1" applyAlignment="1">
      <alignment horizontal="center"/>
    </xf>
    <xf numFmtId="37" fontId="43" fillId="19" borderId="13" xfId="41" applyFont="1" applyFill="1" applyBorder="1" applyAlignment="1">
      <alignment horizontal="right"/>
    </xf>
    <xf numFmtId="37" fontId="44" fillId="20" borderId="14" xfId="41" quotePrefix="1" applyFont="1" applyFill="1" applyBorder="1" applyAlignment="1">
      <alignment horizontal="center"/>
    </xf>
    <xf numFmtId="37" fontId="43" fillId="19" borderId="42" xfId="41" applyFont="1" applyFill="1" applyBorder="1"/>
    <xf numFmtId="37" fontId="44" fillId="20" borderId="88" xfId="41" applyFont="1" applyFill="1" applyBorder="1" applyAlignment="1">
      <alignment horizontal="center"/>
    </xf>
    <xf numFmtId="37" fontId="3" fillId="0" borderId="89" xfId="41" applyBorder="1"/>
    <xf numFmtId="37" fontId="27" fillId="20" borderId="90" xfId="41" applyFont="1" applyFill="1" applyBorder="1" applyAlignment="1">
      <alignment horizontal="center"/>
    </xf>
    <xf numFmtId="37" fontId="24" fillId="0" borderId="0" xfId="41" applyFont="1"/>
    <xf numFmtId="37" fontId="24" fillId="23" borderId="0" xfId="41" applyFont="1" applyFill="1"/>
    <xf numFmtId="37" fontId="24" fillId="23" borderId="0" xfId="41" applyFont="1" applyFill="1" applyAlignment="1">
      <alignment vertical="center"/>
    </xf>
    <xf numFmtId="37" fontId="24" fillId="23" borderId="0" xfId="41" applyFont="1" applyFill="1" applyAlignment="1">
      <alignment horizontal="center" vertical="center"/>
    </xf>
    <xf numFmtId="37" fontId="24" fillId="23" borderId="0" xfId="41" applyFont="1" applyFill="1" applyAlignment="1">
      <alignment vertical="center" shrinkToFit="1"/>
    </xf>
    <xf numFmtId="2" fontId="24" fillId="23" borderId="0" xfId="42" applyNumberFormat="1" applyFont="1" applyFill="1" applyAlignment="1">
      <alignment vertical="center"/>
    </xf>
    <xf numFmtId="176" fontId="24" fillId="23" borderId="0" xfId="41" applyNumberFormat="1" applyFont="1" applyFill="1" applyAlignment="1">
      <alignment horizontal="right" vertical="center"/>
    </xf>
    <xf numFmtId="37" fontId="24" fillId="23" borderId="0" xfId="41" applyFont="1" applyFill="1" applyAlignment="1">
      <alignment horizontal="right" vertical="center"/>
    </xf>
    <xf numFmtId="176" fontId="2" fillId="23" borderId="0" xfId="41" applyNumberFormat="1" applyFont="1" applyFill="1" applyAlignment="1">
      <alignment horizontal="right"/>
    </xf>
    <xf numFmtId="37" fontId="23" fillId="23" borderId="0" xfId="41" applyFont="1" applyFill="1" applyAlignment="1">
      <alignment horizontal="left" vertical="center"/>
    </xf>
    <xf numFmtId="37" fontId="2" fillId="23" borderId="0" xfId="41" applyFont="1" applyFill="1"/>
    <xf numFmtId="37" fontId="2" fillId="23" borderId="0" xfId="41" applyFont="1" applyFill="1" applyAlignment="1">
      <alignment horizontal="left"/>
    </xf>
    <xf numFmtId="37" fontId="22" fillId="0" borderId="0" xfId="41" applyFont="1" applyAlignment="1">
      <alignment horizontal="left"/>
    </xf>
    <xf numFmtId="182" fontId="2" fillId="0" borderId="35" xfId="41" applyNumberFormat="1" applyFont="1" applyBorder="1" applyAlignment="1">
      <alignment horizontal="right"/>
    </xf>
    <xf numFmtId="176" fontId="2" fillId="0" borderId="86" xfId="41" applyNumberFormat="1" applyFont="1" applyBorder="1" applyAlignment="1">
      <alignment horizontal="right"/>
    </xf>
    <xf numFmtId="37" fontId="27" fillId="20" borderId="91" xfId="41" applyFont="1" applyFill="1" applyBorder="1" applyAlignment="1">
      <alignment horizontal="center"/>
    </xf>
    <xf numFmtId="37" fontId="3" fillId="22" borderId="92" xfId="41" quotePrefix="1" applyFill="1" applyBorder="1" applyAlignment="1">
      <alignment horizontal="center"/>
    </xf>
    <xf numFmtId="37" fontId="3" fillId="0" borderId="93" xfId="41" applyBorder="1"/>
    <xf numFmtId="182" fontId="2" fillId="0" borderId="32" xfId="41" applyNumberFormat="1" applyFont="1" applyBorder="1" applyAlignment="1">
      <alignment horizontal="right"/>
    </xf>
    <xf numFmtId="182" fontId="2" fillId="0" borderId="46" xfId="41" applyNumberFormat="1" applyFont="1" applyBorder="1" applyAlignment="1">
      <alignment horizontal="right"/>
    </xf>
    <xf numFmtId="182" fontId="2" fillId="0" borderId="86" xfId="41" applyNumberFormat="1" applyFont="1" applyBorder="1" applyAlignment="1">
      <alignment horizontal="right"/>
    </xf>
    <xf numFmtId="176" fontId="2" fillId="0" borderId="31" xfId="41" applyNumberFormat="1" applyFont="1" applyBorder="1" applyAlignment="1">
      <alignment horizontal="right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182" fontId="2" fillId="0" borderId="41" xfId="41" applyNumberFormat="1" applyFont="1" applyBorder="1" applyAlignment="1">
      <alignment horizontal="right"/>
    </xf>
    <xf numFmtId="180" fontId="2" fillId="0" borderId="29" xfId="41" applyNumberFormat="1" applyFont="1" applyBorder="1"/>
    <xf numFmtId="180" fontId="42" fillId="21" borderId="30" xfId="41" applyNumberFormat="1" applyFont="1" applyFill="1" applyBorder="1"/>
    <xf numFmtId="187" fontId="2" fillId="0" borderId="33" xfId="59" applyNumberFormat="1" applyFont="1" applyFill="1" applyBorder="1" applyAlignment="1" applyProtection="1">
      <alignment horizontal="right"/>
    </xf>
    <xf numFmtId="186" fontId="2" fillId="21" borderId="34" xfId="41" applyNumberFormat="1" applyFont="1" applyFill="1" applyBorder="1"/>
    <xf numFmtId="177" fontId="2" fillId="0" borderId="43" xfId="45" applyNumberFormat="1" applyFont="1" applyFill="1" applyBorder="1" applyProtection="1"/>
    <xf numFmtId="177" fontId="2" fillId="21" borderId="34" xfId="45" applyNumberFormat="1" applyFont="1" applyFill="1" applyBorder="1" applyProtection="1"/>
    <xf numFmtId="186" fontId="2" fillId="0" borderId="38" xfId="41" applyNumberFormat="1" applyFont="1" applyBorder="1"/>
    <xf numFmtId="186" fontId="2" fillId="21" borderId="39" xfId="41" applyNumberFormat="1" applyFont="1" applyFill="1" applyBorder="1"/>
    <xf numFmtId="187" fontId="2" fillId="21" borderId="34" xfId="59" applyNumberFormat="1" applyFont="1" applyFill="1" applyBorder="1" applyAlignment="1" applyProtection="1">
      <alignment horizontal="right"/>
    </xf>
    <xf numFmtId="177" fontId="2" fillId="0" borderId="103" xfId="45" applyNumberFormat="1" applyFont="1" applyFill="1" applyBorder="1" applyProtection="1"/>
    <xf numFmtId="177" fontId="2" fillId="21" borderId="84" xfId="45" applyNumberFormat="1" applyFont="1" applyFill="1" applyBorder="1" applyProtection="1"/>
    <xf numFmtId="186" fontId="2" fillId="0" borderId="33" xfId="41" applyNumberFormat="1" applyFont="1" applyBorder="1"/>
    <xf numFmtId="177" fontId="2" fillId="0" borderId="33" xfId="45" applyNumberFormat="1" applyFont="1" applyFill="1" applyBorder="1" applyProtection="1"/>
    <xf numFmtId="177" fontId="2" fillId="21" borderId="44" xfId="45" applyNumberFormat="1" applyFont="1" applyFill="1" applyBorder="1" applyProtection="1"/>
    <xf numFmtId="177" fontId="2" fillId="0" borderId="34" xfId="45" applyNumberFormat="1" applyFont="1" applyFill="1" applyBorder="1" applyProtection="1"/>
    <xf numFmtId="2" fontId="2" fillId="0" borderId="0" xfId="42" applyNumberFormat="1" applyFont="1" applyAlignment="1">
      <alignment horizontal="left"/>
    </xf>
    <xf numFmtId="37" fontId="2" fillId="0" borderId="40" xfId="41" applyFont="1" applyBorder="1" applyAlignment="1">
      <alignment horizontal="left"/>
    </xf>
    <xf numFmtId="2" fontId="2" fillId="0" borderId="45" xfId="42" applyNumberFormat="1" applyFont="1" applyBorder="1" applyAlignment="1">
      <alignment horizontal="left"/>
    </xf>
    <xf numFmtId="37" fontId="24" fillId="23" borderId="31" xfId="41" applyFont="1" applyFill="1" applyBorder="1" applyAlignment="1">
      <alignment horizontal="right" vertical="center"/>
    </xf>
    <xf numFmtId="2" fontId="2" fillId="0" borderId="105" xfId="42" applyNumberFormat="1" applyFont="1" applyBorder="1" applyAlignment="1">
      <alignment horizontal="left"/>
    </xf>
    <xf numFmtId="2" fontId="0" fillId="0" borderId="0" xfId="42" applyNumberFormat="1" applyFont="1" applyAlignment="1">
      <alignment horizontal="left"/>
    </xf>
    <xf numFmtId="37" fontId="0" fillId="0" borderId="45" xfId="41" applyFont="1" applyBorder="1" applyAlignment="1">
      <alignment horizontal="left"/>
    </xf>
    <xf numFmtId="37" fontId="2" fillId="0" borderId="83" xfId="41" applyFont="1" applyBorder="1" applyAlignment="1">
      <alignment horizontal="left"/>
    </xf>
    <xf numFmtId="2" fontId="0" fillId="0" borderId="31" xfId="42" applyNumberFormat="1" applyFont="1" applyBorder="1"/>
    <xf numFmtId="37" fontId="0" fillId="0" borderId="83" xfId="41" applyFont="1" applyBorder="1" applyAlignment="1">
      <alignment horizontal="center"/>
    </xf>
    <xf numFmtId="37" fontId="0" fillId="0" borderId="45" xfId="41" applyFont="1" applyBorder="1" applyAlignment="1">
      <alignment horizontal="center"/>
    </xf>
    <xf numFmtId="37" fontId="0" fillId="0" borderId="0" xfId="41" applyFont="1" applyAlignment="1">
      <alignment horizont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37" fontId="24" fillId="23" borderId="0" xfId="41" applyFont="1" applyFill="1" applyBorder="1" applyAlignment="1">
      <alignment horizontal="right" vertical="center"/>
    </xf>
    <xf numFmtId="2" fontId="2" fillId="0" borderId="105" xfId="42" applyNumberFormat="1" applyFont="1" applyBorder="1"/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/>
    </xf>
    <xf numFmtId="37" fontId="24" fillId="0" borderId="0" xfId="41" applyFont="1" applyAlignment="1">
      <alignment horizontal="left" vertical="center" wrapText="1"/>
    </xf>
    <xf numFmtId="37" fontId="27" fillId="20" borderId="53" xfId="41" quotePrefix="1" applyFont="1" applyFill="1" applyBorder="1" applyAlignment="1">
      <alignment horizontal="center"/>
    </xf>
    <xf numFmtId="37" fontId="27" fillId="20" borderId="31" xfId="41" quotePrefix="1" applyFont="1" applyFill="1" applyBorder="1" applyAlignment="1">
      <alignment horizontal="center"/>
    </xf>
    <xf numFmtId="37" fontId="27" fillId="20" borderId="104" xfId="41" applyFont="1" applyFill="1" applyBorder="1" applyAlignment="1">
      <alignment horizontal="center" vertical="top" wrapText="1"/>
    </xf>
    <xf numFmtId="37" fontId="27" fillId="20" borderId="79" xfId="41" applyFont="1" applyFill="1" applyBorder="1" applyAlignment="1">
      <alignment horizontal="center" vertical="top" wrapText="1"/>
    </xf>
    <xf numFmtId="37" fontId="27" fillId="20" borderId="80" xfId="41" applyFont="1" applyFill="1" applyBorder="1" applyAlignment="1">
      <alignment horizontal="center" vertical="top" wrapText="1"/>
    </xf>
    <xf numFmtId="37" fontId="27" fillId="20" borderId="78" xfId="41" applyFont="1" applyFill="1" applyBorder="1" applyAlignment="1">
      <alignment horizontal="center" vertical="top"/>
    </xf>
    <xf numFmtId="37" fontId="27" fillId="20" borderId="79" xfId="41" applyFont="1" applyFill="1" applyBorder="1" applyAlignment="1">
      <alignment horizontal="center" vertical="top"/>
    </xf>
    <xf numFmtId="37" fontId="27" fillId="20" borderId="80" xfId="41" applyFont="1" applyFill="1" applyBorder="1" applyAlignment="1">
      <alignment horizontal="center" vertical="top"/>
    </xf>
    <xf numFmtId="37" fontId="44" fillId="20" borderId="78" xfId="41" applyFont="1" applyFill="1" applyBorder="1" applyAlignment="1">
      <alignment horizontal="center" vertical="center"/>
    </xf>
    <xf numFmtId="37" fontId="44" fillId="20" borderId="79" xfId="41" applyFont="1" applyFill="1" applyBorder="1" applyAlignment="1">
      <alignment horizontal="center" vertical="center"/>
    </xf>
    <xf numFmtId="37" fontId="44" fillId="20" borderId="80" xfId="41" applyFont="1" applyFill="1" applyBorder="1" applyAlignment="1">
      <alignment horizontal="center" vertical="center"/>
    </xf>
    <xf numFmtId="37" fontId="27" fillId="20" borderId="74" xfId="41" applyFont="1" applyFill="1" applyBorder="1" applyAlignment="1">
      <alignment horizontal="center" vertical="top" wrapText="1"/>
    </xf>
    <xf numFmtId="37" fontId="27" fillId="20" borderId="75" xfId="41" applyFont="1" applyFill="1" applyBorder="1" applyAlignment="1">
      <alignment horizontal="center" vertical="top" wrapText="1"/>
    </xf>
    <xf numFmtId="37" fontId="27" fillId="20" borderId="75" xfId="41" applyFont="1" applyFill="1" applyBorder="1" applyAlignment="1">
      <alignment horizontal="center" vertical="top"/>
    </xf>
    <xf numFmtId="37" fontId="44" fillId="20" borderId="31" xfId="41" quotePrefix="1" applyFont="1" applyFill="1" applyBorder="1" applyAlignment="1">
      <alignment horizontal="center"/>
    </xf>
    <xf numFmtId="37" fontId="27" fillId="20" borderId="53" xfId="41" quotePrefix="1" applyFont="1" applyFill="1" applyBorder="1" applyAlignment="1">
      <alignment horizontal="center" vertical="center"/>
    </xf>
    <xf numFmtId="37" fontId="27" fillId="20" borderId="31" xfId="41" quotePrefix="1" applyFont="1" applyFill="1" applyBorder="1" applyAlignment="1">
      <alignment horizontal="center" vertical="center"/>
    </xf>
    <xf numFmtId="37" fontId="27" fillId="20" borderId="16" xfId="41" quotePrefix="1" applyFont="1" applyFill="1" applyBorder="1" applyAlignment="1">
      <alignment horizontal="center" vertical="center" wrapText="1"/>
    </xf>
    <xf numFmtId="37" fontId="27" fillId="20" borderId="23" xfId="41" quotePrefix="1" applyFont="1" applyFill="1" applyBorder="1" applyAlignment="1">
      <alignment horizontal="center" vertical="center" wrapText="1"/>
    </xf>
    <xf numFmtId="37" fontId="27" fillId="20" borderId="28" xfId="41" quotePrefix="1" applyFont="1" applyFill="1" applyBorder="1" applyAlignment="1">
      <alignment horizontal="center" vertical="center" wrapText="1"/>
    </xf>
    <xf numFmtId="37" fontId="27" fillId="20" borderId="47" xfId="41" applyFont="1" applyFill="1" applyBorder="1" applyAlignment="1">
      <alignment horizontal="center" vertical="center"/>
    </xf>
    <xf numFmtId="37" fontId="27" fillId="20" borderId="21" xfId="41" applyFont="1" applyFill="1" applyBorder="1" applyAlignment="1">
      <alignment horizontal="center" vertical="center"/>
    </xf>
    <xf numFmtId="37" fontId="27" fillId="20" borderId="45" xfId="41" applyFont="1" applyFill="1" applyBorder="1" applyAlignment="1">
      <alignment horizontal="center" vertical="center"/>
    </xf>
    <xf numFmtId="37" fontId="27" fillId="20" borderId="26" xfId="41" applyFont="1" applyFill="1" applyBorder="1" applyAlignment="1">
      <alignment horizontal="center" vertical="center"/>
    </xf>
    <xf numFmtId="0" fontId="27" fillId="20" borderId="22" xfId="42" applyFont="1" applyFill="1" applyBorder="1" applyAlignment="1">
      <alignment horizontal="center" vertical="center"/>
    </xf>
    <xf numFmtId="0" fontId="27" fillId="20" borderId="21" xfId="42" applyFont="1" applyFill="1" applyBorder="1" applyAlignment="1">
      <alignment horizontal="center" vertical="center"/>
    </xf>
    <xf numFmtId="0" fontId="27" fillId="20" borderId="27" xfId="42" applyFont="1" applyFill="1" applyBorder="1" applyAlignment="1">
      <alignment horizontal="center" vertical="center"/>
    </xf>
    <xf numFmtId="0" fontId="27" fillId="20" borderId="26" xfId="42" applyFont="1" applyFill="1" applyBorder="1" applyAlignment="1">
      <alignment horizontal="center" vertical="center"/>
    </xf>
    <xf numFmtId="37" fontId="27" fillId="20" borderId="59" xfId="42" applyNumberFormat="1" applyFont="1" applyFill="1" applyBorder="1" applyAlignment="1">
      <alignment horizontal="center" vertical="center" wrapText="1"/>
    </xf>
    <xf numFmtId="0" fontId="27" fillId="20" borderId="60" xfId="42" applyFont="1" applyFill="1" applyBorder="1" applyAlignment="1">
      <alignment horizontal="center" vertical="center" wrapText="1"/>
    </xf>
    <xf numFmtId="37" fontId="27" fillId="20" borderId="54" xfId="41" applyFont="1" applyFill="1" applyBorder="1" applyAlignment="1">
      <alignment horizontal="center" vertical="center"/>
    </xf>
    <xf numFmtId="37" fontId="27" fillId="20" borderId="55" xfId="41" applyFont="1" applyFill="1" applyBorder="1" applyAlignment="1">
      <alignment horizontal="center" vertical="center"/>
    </xf>
    <xf numFmtId="37" fontId="27" fillId="20" borderId="22" xfId="42" quotePrefix="1" applyNumberFormat="1" applyFont="1" applyFill="1" applyBorder="1" applyAlignment="1">
      <alignment horizontal="center" vertical="center" wrapText="1"/>
    </xf>
    <xf numFmtId="0" fontId="27" fillId="20" borderId="27" xfId="42" applyFont="1" applyFill="1" applyBorder="1" applyAlignment="1">
      <alignment horizontal="center" vertical="center" wrapText="1"/>
    </xf>
    <xf numFmtId="0" fontId="31" fillId="0" borderId="0" xfId="46" applyFont="1" applyAlignment="1">
      <alignment horizontal="left" vertical="center"/>
    </xf>
  </cellXfs>
  <cellStyles count="101">
    <cellStyle name="20% - アクセント 1" xfId="1" builtinId="30" customBuiltin="1"/>
    <cellStyle name="20% - アクセント 1 2" xfId="60"/>
    <cellStyle name="20% - アクセント 2" xfId="2" builtinId="34" customBuiltin="1"/>
    <cellStyle name="20% - アクセント 2 2" xfId="61"/>
    <cellStyle name="20% - アクセント 3" xfId="3" builtinId="38" customBuiltin="1"/>
    <cellStyle name="20% - アクセント 3 2" xfId="62"/>
    <cellStyle name="20% - アクセント 4" xfId="4" builtinId="42" customBuiltin="1"/>
    <cellStyle name="20% - アクセント 4 2" xfId="63"/>
    <cellStyle name="20% - アクセント 5" xfId="5" builtinId="46" customBuiltin="1"/>
    <cellStyle name="20% - アクセント 5 2" xfId="64"/>
    <cellStyle name="20% - アクセント 6" xfId="6" builtinId="50" customBuiltin="1"/>
    <cellStyle name="20% - アクセント 6 2" xfId="65"/>
    <cellStyle name="40% - アクセント 1" xfId="7" builtinId="31" customBuiltin="1"/>
    <cellStyle name="40% - アクセント 1 2" xfId="66"/>
    <cellStyle name="40% - アクセント 2" xfId="8" builtinId="35" customBuiltin="1"/>
    <cellStyle name="40% - アクセント 2 2" xfId="67"/>
    <cellStyle name="40% - アクセント 3" xfId="9" builtinId="39" customBuiltin="1"/>
    <cellStyle name="40% - アクセント 3 2" xfId="68"/>
    <cellStyle name="40% - アクセント 4" xfId="10" builtinId="43" customBuiltin="1"/>
    <cellStyle name="40% - アクセント 4 2" xfId="69"/>
    <cellStyle name="40% - アクセント 5" xfId="11" builtinId="47" customBuiltin="1"/>
    <cellStyle name="40% - アクセント 5 2" xfId="70"/>
    <cellStyle name="40% - アクセント 6" xfId="12" builtinId="51" customBuiltin="1"/>
    <cellStyle name="40% - アクセント 6 2" xfId="71"/>
    <cellStyle name="60% - アクセント 1" xfId="13" builtinId="32" customBuiltin="1"/>
    <cellStyle name="60% - アクセント 1 2" xfId="72"/>
    <cellStyle name="60% - アクセント 2" xfId="14" builtinId="36" customBuiltin="1"/>
    <cellStyle name="60% - アクセント 2 2" xfId="73"/>
    <cellStyle name="60% - アクセント 3" xfId="15" builtinId="40" customBuiltin="1"/>
    <cellStyle name="60% - アクセント 3 2" xfId="74"/>
    <cellStyle name="60% - アクセント 4" xfId="16" builtinId="44" customBuiltin="1"/>
    <cellStyle name="60% - アクセント 4 2" xfId="75"/>
    <cellStyle name="60% - アクセント 5" xfId="17" builtinId="48" customBuiltin="1"/>
    <cellStyle name="60% - アクセント 5 2" xfId="76"/>
    <cellStyle name="60% - アクセント 6" xfId="18" builtinId="52" customBuiltin="1"/>
    <cellStyle name="60% - アクセント 6 2" xfId="77"/>
    <cellStyle name="Calc Currency (0)" xfId="54"/>
    <cellStyle name="Header1" xfId="55"/>
    <cellStyle name="Header2" xfId="56"/>
    <cellStyle name="Normal_#18-Internet" xfId="57"/>
    <cellStyle name="アクセント 1" xfId="19" builtinId="29" customBuiltin="1"/>
    <cellStyle name="アクセント 1 2" xfId="78"/>
    <cellStyle name="アクセント 2" xfId="20" builtinId="33" customBuiltin="1"/>
    <cellStyle name="アクセント 2 2" xfId="79"/>
    <cellStyle name="アクセント 3" xfId="21" builtinId="37" customBuiltin="1"/>
    <cellStyle name="アクセント 3 2" xfId="80"/>
    <cellStyle name="アクセント 4" xfId="22" builtinId="41" customBuiltin="1"/>
    <cellStyle name="アクセント 4 2" xfId="81"/>
    <cellStyle name="アクセント 5" xfId="23" builtinId="45" customBuiltin="1"/>
    <cellStyle name="アクセント 5 2" xfId="82"/>
    <cellStyle name="アクセント 6" xfId="24" builtinId="49" customBuiltin="1"/>
    <cellStyle name="アクセント 6 2" xfId="83"/>
    <cellStyle name="タイトル" xfId="25" builtinId="15" customBuiltin="1"/>
    <cellStyle name="タイトル 2" xfId="84"/>
    <cellStyle name="チェック セル" xfId="26" builtinId="23" customBuiltin="1"/>
    <cellStyle name="チェック セル 2" xfId="85"/>
    <cellStyle name="どちらでもない" xfId="27" builtinId="28" customBuiltin="1"/>
    <cellStyle name="どちらでもない 2" xfId="86"/>
    <cellStyle name="パーセント 2" xfId="45"/>
    <cellStyle name="メモ" xfId="28" builtinId="10" customBuiltin="1"/>
    <cellStyle name="メモ 2" xfId="87"/>
    <cellStyle name="リンク セル" xfId="29" builtinId="24" customBuiltin="1"/>
    <cellStyle name="リンク セル 2" xfId="88"/>
    <cellStyle name="悪い" xfId="30" builtinId="27" customBuiltin="1"/>
    <cellStyle name="悪い 2" xfId="89"/>
    <cellStyle name="計算" xfId="31" builtinId="22" customBuiltin="1"/>
    <cellStyle name="計算 2" xfId="90"/>
    <cellStyle name="警告文" xfId="32" builtinId="11" customBuiltin="1"/>
    <cellStyle name="警告文 2" xfId="91"/>
    <cellStyle name="桁区切り 2" xfId="49"/>
    <cellStyle name="桁区切り 3" xfId="58"/>
    <cellStyle name="桁区切り 4" xfId="59"/>
    <cellStyle name="見出し 1" xfId="33" builtinId="16" customBuiltin="1"/>
    <cellStyle name="見出し 1 2" xfId="92"/>
    <cellStyle name="見出し 2" xfId="34" builtinId="17" customBuiltin="1"/>
    <cellStyle name="見出し 2 2" xfId="93"/>
    <cellStyle name="見出し 3" xfId="35" builtinId="18" customBuiltin="1"/>
    <cellStyle name="見出し 3 2" xfId="94"/>
    <cellStyle name="見出し 4" xfId="36" builtinId="19" customBuiltin="1"/>
    <cellStyle name="見出し 4 2" xfId="95"/>
    <cellStyle name="集計" xfId="37" builtinId="25" customBuiltin="1"/>
    <cellStyle name="集計 2" xfId="96"/>
    <cellStyle name="出力" xfId="38" builtinId="21" customBuiltin="1"/>
    <cellStyle name="出力 2" xfId="97"/>
    <cellStyle name="説明文" xfId="39" builtinId="53" customBuiltin="1"/>
    <cellStyle name="説明文 2" xfId="98"/>
    <cellStyle name="入力" xfId="40" builtinId="20" customBuiltin="1"/>
    <cellStyle name="入力 2" xfId="99"/>
    <cellStyle name="標準" xfId="0" builtinId="0"/>
    <cellStyle name="標準 2" xfId="46"/>
    <cellStyle name="標準 2 2" xfId="48"/>
    <cellStyle name="標準 3" xfId="50"/>
    <cellStyle name="標準 3 2" xfId="53"/>
    <cellStyle name="標準 4" xfId="51"/>
    <cellStyle name="標準 4 2" xfId="47"/>
    <cellStyle name="標準 5" xfId="52"/>
    <cellStyle name="標準_A" xfId="41"/>
    <cellStyle name="標準_A (2)" xfId="42"/>
    <cellStyle name="未定義" xfId="43"/>
    <cellStyle name="良い" xfId="44" builtinId="26" customBuiltin="1"/>
    <cellStyle name="良い 2" xfId="10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tabSelected="1" defaultGridColor="0" colorId="22" zoomScaleNormal="100" workbookViewId="0">
      <selection activeCell="B41" sqref="B4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809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2763.83</v>
      </c>
      <c r="E9" s="232">
        <v>2819.57</v>
      </c>
      <c r="F9" s="321">
        <v>2827.96</v>
      </c>
      <c r="G9" s="220"/>
      <c r="H9" s="161" t="s">
        <v>20</v>
      </c>
      <c r="I9" s="221">
        <v>2.97563103593812E-3</v>
      </c>
      <c r="J9" s="220"/>
      <c r="K9" s="160"/>
      <c r="L9" s="306">
        <v>2.33</v>
      </c>
      <c r="M9" s="183">
        <v>2299.4079999999999</v>
      </c>
      <c r="N9" s="136"/>
      <c r="O9" s="137"/>
    </row>
    <row r="10" spans="2:16" ht="12" customHeight="1">
      <c r="B10" s="180"/>
      <c r="C10" s="177" t="s">
        <v>7</v>
      </c>
      <c r="D10" s="320">
        <v>2772.8</v>
      </c>
      <c r="E10" s="232">
        <v>2818.85</v>
      </c>
      <c r="F10" s="321">
        <v>2861.73</v>
      </c>
      <c r="G10" s="220"/>
      <c r="H10" s="161" t="s">
        <v>20</v>
      </c>
      <c r="I10" s="221">
        <v>1.5211877183958E-2</v>
      </c>
      <c r="J10" s="220"/>
      <c r="L10" s="306">
        <v>0.82</v>
      </c>
      <c r="M10" s="183">
        <v>2287.1839999999997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792.92</v>
      </c>
      <c r="E11" s="232">
        <v>793.65</v>
      </c>
      <c r="F11" s="321">
        <v>759.88</v>
      </c>
      <c r="G11" s="220"/>
      <c r="H11" s="161" t="s">
        <v>460</v>
      </c>
      <c r="I11" s="221">
        <v>4.2550242550242534E-2</v>
      </c>
      <c r="J11" s="220"/>
      <c r="K11" s="160"/>
      <c r="L11" s="306">
        <v>1.48</v>
      </c>
      <c r="M11" s="183">
        <v>480.99400000000003</v>
      </c>
      <c r="N11" s="136"/>
      <c r="O11" s="137"/>
    </row>
    <row r="12" spans="2:16" ht="12" customHeight="1">
      <c r="B12" s="180"/>
      <c r="C12" s="177" t="s">
        <v>9</v>
      </c>
      <c r="D12" s="330">
        <v>0.2859636468551644</v>
      </c>
      <c r="E12" s="332">
        <v>0.28155098710467036</v>
      </c>
      <c r="F12" s="323">
        <v>0.26553168887351358</v>
      </c>
      <c r="G12" s="220"/>
      <c r="H12" s="161" t="s">
        <v>460</v>
      </c>
      <c r="I12" s="246">
        <v>1.6019298231156776</v>
      </c>
      <c r="J12" s="220"/>
      <c r="K12" s="160"/>
      <c r="L12" s="306">
        <v>4.4121066902619299E-2</v>
      </c>
      <c r="M12" s="248">
        <v>0.21029965232355599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790.45</v>
      </c>
      <c r="E14" s="232">
        <v>791.56</v>
      </c>
      <c r="F14" s="326">
        <v>796.85</v>
      </c>
      <c r="G14" s="220"/>
      <c r="H14" s="161" t="s">
        <v>20</v>
      </c>
      <c r="I14" s="221">
        <v>6.6830057102431617E-3</v>
      </c>
      <c r="J14" s="220"/>
      <c r="K14" s="160"/>
      <c r="L14" s="306">
        <v>-0.38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790.38</v>
      </c>
      <c r="E15" s="232">
        <v>797.92</v>
      </c>
      <c r="F15" s="326">
        <v>805.2</v>
      </c>
      <c r="G15" s="220"/>
      <c r="H15" s="161" t="s">
        <v>20</v>
      </c>
      <c r="I15" s="221">
        <v>9.1237216763586648E-3</v>
      </c>
      <c r="J15" s="220"/>
      <c r="K15" s="160"/>
      <c r="L15" s="306">
        <v>-1.45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275.42</v>
      </c>
      <c r="E16" s="232">
        <v>269.06</v>
      </c>
      <c r="F16" s="326">
        <v>260.7</v>
      </c>
      <c r="G16" s="220"/>
      <c r="H16" s="161" t="s">
        <v>460</v>
      </c>
      <c r="I16" s="221">
        <v>3.1071136549468581E-2</v>
      </c>
      <c r="J16" s="220"/>
      <c r="K16" s="160"/>
      <c r="L16" s="306">
        <v>0.62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0.34846529517447306</v>
      </c>
      <c r="E17" s="261">
        <v>0.33720172448365754</v>
      </c>
      <c r="F17" s="328">
        <v>0.32377049180327866</v>
      </c>
      <c r="G17" s="262"/>
      <c r="H17" s="263" t="s">
        <v>460</v>
      </c>
      <c r="I17" s="264">
        <v>1.343123268037888</v>
      </c>
      <c r="J17" s="262"/>
      <c r="K17" s="160"/>
      <c r="L17" s="313">
        <v>0.13506070949169113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1456.69</v>
      </c>
      <c r="E19" s="232">
        <v>1505.93</v>
      </c>
      <c r="F19" s="326">
        <v>1495.32</v>
      </c>
      <c r="G19" s="220"/>
      <c r="H19" s="161" t="s">
        <v>460</v>
      </c>
      <c r="I19" s="221">
        <v>7.0454802016031159E-3</v>
      </c>
      <c r="J19" s="220"/>
      <c r="K19" s="333"/>
      <c r="L19" s="306">
        <v>-0.42</v>
      </c>
      <c r="M19" s="187">
        <v>1162.558</v>
      </c>
      <c r="N19" s="136"/>
      <c r="O19" s="141"/>
    </row>
    <row r="20" spans="2:16" ht="12" customHeight="1">
      <c r="B20" s="180"/>
      <c r="C20" s="177" t="s">
        <v>7</v>
      </c>
      <c r="D20" s="320">
        <v>1462.26</v>
      </c>
      <c r="E20" s="232">
        <v>1497.45</v>
      </c>
      <c r="F20" s="326">
        <v>1524.44</v>
      </c>
      <c r="G20" s="220"/>
      <c r="H20" s="161" t="s">
        <v>20</v>
      </c>
      <c r="I20" s="221">
        <v>1.8023974089285133E-2</v>
      </c>
      <c r="J20" s="220"/>
      <c r="K20" s="333"/>
      <c r="L20" s="306">
        <v>0.89</v>
      </c>
      <c r="M20" s="187">
        <v>1141.98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336.57</v>
      </c>
      <c r="E21" s="232">
        <v>345.06</v>
      </c>
      <c r="F21" s="326">
        <v>315.94</v>
      </c>
      <c r="G21" s="220"/>
      <c r="H21" s="161" t="s">
        <v>460</v>
      </c>
      <c r="I21" s="221">
        <v>8.4391120384860629E-2</v>
      </c>
      <c r="J21" s="220"/>
      <c r="K21" s="160"/>
      <c r="L21" s="306">
        <v>-0.86</v>
      </c>
      <c r="M21" s="186">
        <v>176.52799999999999</v>
      </c>
      <c r="N21" s="136"/>
      <c r="O21" s="141"/>
    </row>
    <row r="22" spans="2:16" ht="12" customHeight="1">
      <c r="B22" s="180"/>
      <c r="C22" s="177" t="s">
        <v>9</v>
      </c>
      <c r="D22" s="330">
        <v>0.23017110500184645</v>
      </c>
      <c r="E22" s="237">
        <v>0.2304317339477111</v>
      </c>
      <c r="F22" s="323">
        <v>0.20724987536406811</v>
      </c>
      <c r="G22" s="220"/>
      <c r="H22" s="161" t="s">
        <v>460</v>
      </c>
      <c r="I22" s="246">
        <v>2.3181858583642994</v>
      </c>
      <c r="J22" s="220"/>
      <c r="K22" s="160"/>
      <c r="L22" s="306">
        <v>-6.8553863612880184E-2</v>
      </c>
      <c r="M22" s="248">
        <v>0.1545806406416925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1164.18</v>
      </c>
      <c r="E24" s="232">
        <v>1229.33</v>
      </c>
      <c r="F24" s="326">
        <v>1215.0999999999999</v>
      </c>
      <c r="G24" s="220"/>
      <c r="H24" s="161" t="s">
        <v>460</v>
      </c>
      <c r="I24" s="221">
        <v>1.1575410996233715E-2</v>
      </c>
      <c r="J24" s="220"/>
      <c r="K24" s="333"/>
      <c r="L24" s="306">
        <v>0.93</v>
      </c>
      <c r="M24" s="186">
        <v>903.26499999999999</v>
      </c>
      <c r="N24" s="136"/>
      <c r="O24" s="142"/>
    </row>
    <row r="25" spans="2:16" ht="12" customHeight="1">
      <c r="B25" s="180"/>
      <c r="C25" s="270" t="s">
        <v>7</v>
      </c>
      <c r="D25" s="320">
        <v>1173.6600000000001</v>
      </c>
      <c r="E25" s="232">
        <v>1219.77</v>
      </c>
      <c r="F25" s="326">
        <v>1241.78</v>
      </c>
      <c r="G25" s="220"/>
      <c r="H25" s="161" t="s">
        <v>20</v>
      </c>
      <c r="I25" s="221">
        <v>1.804438541692277E-2</v>
      </c>
      <c r="J25" s="220"/>
      <c r="K25" s="333"/>
      <c r="L25" s="306">
        <v>2.59</v>
      </c>
      <c r="M25" s="186">
        <v>880.63300000000004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304.77</v>
      </c>
      <c r="E26" s="232">
        <v>314.33</v>
      </c>
      <c r="F26" s="326">
        <v>287.64999999999998</v>
      </c>
      <c r="G26" s="220"/>
      <c r="H26" s="161" t="s">
        <v>460</v>
      </c>
      <c r="I26" s="221">
        <v>8.4878948875385718E-2</v>
      </c>
      <c r="J26" s="220"/>
      <c r="K26" s="160"/>
      <c r="L26" s="306">
        <v>-1.29</v>
      </c>
      <c r="M26" s="188">
        <v>145.965</v>
      </c>
      <c r="N26" s="136"/>
      <c r="O26" s="142"/>
    </row>
    <row r="27" spans="2:16" ht="12" customHeight="1">
      <c r="B27" s="180"/>
      <c r="C27" s="270" t="s">
        <v>9</v>
      </c>
      <c r="D27" s="327">
        <v>0.25967486324830014</v>
      </c>
      <c r="E27" s="268">
        <v>0.25769612303958944</v>
      </c>
      <c r="F27" s="328">
        <v>0.2316432862503825</v>
      </c>
      <c r="G27" s="262"/>
      <c r="H27" s="263" t="s">
        <v>460</v>
      </c>
      <c r="I27" s="264">
        <v>2.6052836789206948</v>
      </c>
      <c r="J27" s="262"/>
      <c r="K27" s="160"/>
      <c r="L27" s="313">
        <v>-0.15251544245745152</v>
      </c>
      <c r="M27" s="267">
        <v>0.16575009112763206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516.70000000000005</v>
      </c>
      <c r="E29" s="232">
        <v>522.08000000000004</v>
      </c>
      <c r="F29" s="326">
        <v>535.79999999999995</v>
      </c>
      <c r="G29" s="220"/>
      <c r="H29" s="161" t="s">
        <v>20</v>
      </c>
      <c r="I29" s="221">
        <v>2.6279497395035101E-2</v>
      </c>
      <c r="J29" s="220"/>
      <c r="K29" s="333"/>
      <c r="L29" s="306">
        <v>3.14</v>
      </c>
      <c r="M29" s="186">
        <v>476.04</v>
      </c>
      <c r="N29" s="136"/>
      <c r="O29" s="143"/>
    </row>
    <row r="30" spans="2:16" ht="12" customHeight="1">
      <c r="B30" s="180"/>
      <c r="C30" s="272" t="s">
        <v>7</v>
      </c>
      <c r="D30" s="320">
        <v>520.15</v>
      </c>
      <c r="E30" s="232">
        <v>523.48</v>
      </c>
      <c r="F30" s="326">
        <v>532.09</v>
      </c>
      <c r="G30" s="220"/>
      <c r="H30" s="161" t="s">
        <v>20</v>
      </c>
      <c r="I30" s="221">
        <v>1.6447619775349587E-2</v>
      </c>
      <c r="J30" s="220"/>
      <c r="K30" s="160"/>
      <c r="L30" s="306">
        <v>1.38</v>
      </c>
      <c r="M30" s="186">
        <v>464.88299999999998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180.93</v>
      </c>
      <c r="E31" s="232">
        <v>179.53</v>
      </c>
      <c r="F31" s="326">
        <v>183.24</v>
      </c>
      <c r="G31" s="220"/>
      <c r="H31" s="161" t="s">
        <v>20</v>
      </c>
      <c r="I31" s="221">
        <v>2.0665069904751254E-2</v>
      </c>
      <c r="J31" s="220"/>
      <c r="K31" s="333"/>
      <c r="L31" s="306">
        <v>1.73</v>
      </c>
      <c r="M31" s="186">
        <v>123.85599999999999</v>
      </c>
      <c r="N31" s="136"/>
      <c r="O31" s="144"/>
    </row>
    <row r="32" spans="2:16" ht="12" customHeight="1">
      <c r="B32" s="170"/>
      <c r="C32" s="273" t="s">
        <v>9</v>
      </c>
      <c r="D32" s="322">
        <v>0.34784196866288575</v>
      </c>
      <c r="E32" s="239">
        <v>0.34295484068159243</v>
      </c>
      <c r="F32" s="331">
        <v>0.3443778308180947</v>
      </c>
      <c r="G32" s="222"/>
      <c r="H32" s="189" t="s">
        <v>20</v>
      </c>
      <c r="I32" s="223">
        <v>0.14229901365022668</v>
      </c>
      <c r="J32" s="222"/>
      <c r="K32" s="337"/>
      <c r="L32" s="312">
        <v>0.23643017720997306</v>
      </c>
      <c r="M32" s="191">
        <v>0.26642402496972356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378.24</v>
      </c>
      <c r="E37" s="231">
        <v>396.4</v>
      </c>
      <c r="F37" s="274">
        <v>420.58</v>
      </c>
      <c r="G37" s="218"/>
      <c r="H37" s="212" t="s">
        <v>20</v>
      </c>
      <c r="I37" s="219">
        <v>6.099899091826444E-2</v>
      </c>
      <c r="J37" s="218"/>
      <c r="K37" s="333"/>
      <c r="L37" s="311">
        <v>-0.18</v>
      </c>
      <c r="M37" s="215">
        <v>268.923</v>
      </c>
      <c r="N37" s="148"/>
    </row>
    <row r="38" spans="2:17" ht="12" customHeight="1">
      <c r="B38" s="207"/>
      <c r="C38" s="199" t="s">
        <v>7</v>
      </c>
      <c r="D38" s="185">
        <v>366.7</v>
      </c>
      <c r="E38" s="232">
        <v>383.31</v>
      </c>
      <c r="F38" s="275">
        <v>410.67</v>
      </c>
      <c r="G38" s="220"/>
      <c r="H38" s="161" t="s">
        <v>20</v>
      </c>
      <c r="I38" s="221">
        <v>7.1378257806997025E-2</v>
      </c>
      <c r="J38" s="220"/>
      <c r="K38" s="333"/>
      <c r="L38" s="306">
        <v>1.51</v>
      </c>
      <c r="M38" s="216">
        <v>265.39299999999997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101.79</v>
      </c>
      <c r="E39" s="232">
        <v>115.27</v>
      </c>
      <c r="F39" s="275">
        <v>122.47</v>
      </c>
      <c r="G39" s="220"/>
      <c r="H39" s="161" t="s">
        <v>20</v>
      </c>
      <c r="I39" s="221">
        <v>6.2462045631994423E-2</v>
      </c>
      <c r="J39" s="220"/>
      <c r="K39" s="333"/>
      <c r="L39" s="306">
        <v>1.06</v>
      </c>
      <c r="M39" s="216">
        <v>58.314</v>
      </c>
      <c r="N39" s="136"/>
    </row>
    <row r="40" spans="2:17" ht="12" customHeight="1">
      <c r="B40" s="208"/>
      <c r="C40" s="209" t="s">
        <v>9</v>
      </c>
      <c r="D40" s="230">
        <v>0.27758385601308977</v>
      </c>
      <c r="E40" s="233">
        <v>0.3007226526832068</v>
      </c>
      <c r="F40" s="276">
        <v>0.29821998198066574</v>
      </c>
      <c r="G40" s="222"/>
      <c r="H40" s="189" t="s">
        <v>460</v>
      </c>
      <c r="I40" s="223">
        <v>0.25026707025410655</v>
      </c>
      <c r="J40" s="222"/>
      <c r="K40" s="343"/>
      <c r="L40" s="312">
        <v>0.14900963613481144</v>
      </c>
      <c r="M40" s="217">
        <v>0.21972697094497595</v>
      </c>
      <c r="N40" s="136"/>
    </row>
    <row r="41" spans="2:17" ht="12" customHeight="1">
      <c r="B41" s="294" t="s">
        <v>810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409"/>
      <c r="D52" s="410"/>
      <c r="E52" s="410"/>
      <c r="F52" s="410"/>
      <c r="G52" s="410"/>
      <c r="H52" s="410"/>
      <c r="I52" s="410"/>
      <c r="J52" s="410"/>
      <c r="K52" s="410"/>
      <c r="L52" s="410"/>
      <c r="M52" s="410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I38" sqref="I38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791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2756.38</v>
      </c>
      <c r="E9" s="232">
        <v>2810.02</v>
      </c>
      <c r="F9" s="321">
        <v>2836.74</v>
      </c>
      <c r="G9" s="220"/>
      <c r="H9" s="161" t="s">
        <v>20</v>
      </c>
      <c r="I9" s="221">
        <v>9.5088291186538054E-3</v>
      </c>
      <c r="J9" s="220"/>
      <c r="K9" s="160"/>
      <c r="L9" s="306">
        <v>7.18</v>
      </c>
      <c r="M9" s="183">
        <v>2299.5700000000002</v>
      </c>
      <c r="N9" s="136"/>
      <c r="O9" s="137"/>
    </row>
    <row r="10" spans="2:16" ht="12" customHeight="1">
      <c r="B10" s="180"/>
      <c r="C10" s="177" t="s">
        <v>7</v>
      </c>
      <c r="D10" s="320">
        <v>2770.9</v>
      </c>
      <c r="E10" s="232">
        <v>2817.89</v>
      </c>
      <c r="F10" s="321">
        <v>2839.13</v>
      </c>
      <c r="G10" s="220"/>
      <c r="H10" s="161" t="s">
        <v>20</v>
      </c>
      <c r="I10" s="221">
        <v>7.5375546951799155E-3</v>
      </c>
      <c r="J10" s="220"/>
      <c r="L10" s="306">
        <v>1.98</v>
      </c>
      <c r="M10" s="183">
        <v>2287.4490000000001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783.99</v>
      </c>
      <c r="E11" s="232">
        <v>776.12</v>
      </c>
      <c r="F11" s="321">
        <v>773.73</v>
      </c>
      <c r="G11" s="220"/>
      <c r="H11" s="161" t="s">
        <v>460</v>
      </c>
      <c r="I11" s="221">
        <v>3.0794207081379366E-3</v>
      </c>
      <c r="J11" s="220"/>
      <c r="K11" s="160"/>
      <c r="L11" s="306">
        <v>5.84</v>
      </c>
      <c r="M11" s="183">
        <v>480.92700000000002</v>
      </c>
      <c r="N11" s="136"/>
      <c r="O11" s="137"/>
    </row>
    <row r="12" spans="2:16" ht="12" customHeight="1">
      <c r="B12" s="180"/>
      <c r="C12" s="177" t="s">
        <v>9</v>
      </c>
      <c r="D12" s="330">
        <v>0.28293695189288676</v>
      </c>
      <c r="E12" s="332">
        <v>0.27542593926661441</v>
      </c>
      <c r="F12" s="323">
        <v>0.27252362519504214</v>
      </c>
      <c r="G12" s="220"/>
      <c r="H12" s="161" t="s">
        <v>460</v>
      </c>
      <c r="I12" s="246">
        <v>0.29023140715722651</v>
      </c>
      <c r="J12" s="220"/>
      <c r="K12" s="160"/>
      <c r="L12" s="306">
        <v>0.18682139548891752</v>
      </c>
      <c r="M12" s="248">
        <v>0.2102459989271892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789.01</v>
      </c>
      <c r="E14" s="232">
        <v>788.95</v>
      </c>
      <c r="F14" s="326">
        <v>796.19</v>
      </c>
      <c r="G14" s="220"/>
      <c r="H14" s="161" t="s">
        <v>20</v>
      </c>
      <c r="I14" s="221">
        <v>9.1767539134293141E-3</v>
      </c>
      <c r="J14" s="220"/>
      <c r="K14" s="160"/>
      <c r="L14" s="306">
        <v>5.44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791.26</v>
      </c>
      <c r="E15" s="232">
        <v>798.98</v>
      </c>
      <c r="F15" s="326">
        <v>799.94</v>
      </c>
      <c r="G15" s="220"/>
      <c r="H15" s="161" t="s">
        <v>20</v>
      </c>
      <c r="I15" s="221">
        <v>1.2015319532403534E-3</v>
      </c>
      <c r="J15" s="220"/>
      <c r="K15" s="160"/>
      <c r="L15" s="306">
        <v>1.9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271.02</v>
      </c>
      <c r="E16" s="232">
        <v>260.99</v>
      </c>
      <c r="F16" s="326">
        <v>257.24</v>
      </c>
      <c r="G16" s="220"/>
      <c r="H16" s="161" t="s">
        <v>460</v>
      </c>
      <c r="I16" s="221">
        <v>1.436836660408447E-2</v>
      </c>
      <c r="J16" s="220"/>
      <c r="K16" s="160"/>
      <c r="L16" s="306">
        <v>4.97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0.34251699820539389</v>
      </c>
      <c r="E17" s="261">
        <v>0.32665398382938249</v>
      </c>
      <c r="F17" s="328">
        <v>0.32157411805885439</v>
      </c>
      <c r="G17" s="262"/>
      <c r="H17" s="263" t="s">
        <v>460</v>
      </c>
      <c r="I17" s="264">
        <v>0.50798657705281025</v>
      </c>
      <c r="J17" s="262"/>
      <c r="K17" s="160"/>
      <c r="L17" s="313">
        <v>0.54621437217283741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1451.54</v>
      </c>
      <c r="E19" s="232">
        <v>1500.19</v>
      </c>
      <c r="F19" s="326">
        <v>1512.38</v>
      </c>
      <c r="G19" s="220"/>
      <c r="H19" s="161" t="s">
        <v>20</v>
      </c>
      <c r="I19" s="221">
        <v>8.125637419260201E-3</v>
      </c>
      <c r="J19" s="220"/>
      <c r="K19" s="333"/>
      <c r="L19" s="306">
        <v>1.19</v>
      </c>
      <c r="M19" s="187">
        <v>1162.6500000000001</v>
      </c>
      <c r="N19" s="136"/>
      <c r="O19" s="141"/>
    </row>
    <row r="20" spans="2:16" ht="12" customHeight="1">
      <c r="B20" s="180"/>
      <c r="C20" s="177" t="s">
        <v>7</v>
      </c>
      <c r="D20" s="320">
        <v>1459.54</v>
      </c>
      <c r="E20" s="232">
        <v>1495.8</v>
      </c>
      <c r="F20" s="326">
        <v>1511.92</v>
      </c>
      <c r="G20" s="220"/>
      <c r="H20" s="161" t="s">
        <v>20</v>
      </c>
      <c r="I20" s="221">
        <v>1.0776841823773253E-2</v>
      </c>
      <c r="J20" s="220"/>
      <c r="K20" s="333"/>
      <c r="L20" s="306">
        <v>-0.75</v>
      </c>
      <c r="M20" s="187">
        <v>1142.18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333.56</v>
      </c>
      <c r="E21" s="232">
        <v>337.94</v>
      </c>
      <c r="F21" s="326">
        <v>338.4</v>
      </c>
      <c r="G21" s="220"/>
      <c r="H21" s="161" t="s">
        <v>20</v>
      </c>
      <c r="I21" s="221">
        <v>1.3611883766349031E-3</v>
      </c>
      <c r="J21" s="220"/>
      <c r="K21" s="160"/>
      <c r="L21" s="306">
        <v>0.76</v>
      </c>
      <c r="M21" s="186">
        <v>176.40700000000001</v>
      </c>
      <c r="N21" s="136"/>
      <c r="O21" s="141"/>
    </row>
    <row r="22" spans="2:16" ht="12" customHeight="1">
      <c r="B22" s="180"/>
      <c r="C22" s="177" t="s">
        <v>9</v>
      </c>
      <c r="D22" s="330">
        <v>0.22853775847184729</v>
      </c>
      <c r="E22" s="237">
        <v>0.22592592592592592</v>
      </c>
      <c r="F22" s="323">
        <v>0.22382136620985235</v>
      </c>
      <c r="G22" s="220"/>
      <c r="H22" s="161" t="s">
        <v>460</v>
      </c>
      <c r="I22" s="246">
        <v>0.21045597160735674</v>
      </c>
      <c r="J22" s="220"/>
      <c r="K22" s="160"/>
      <c r="L22" s="306">
        <v>6.1339619656461397E-2</v>
      </c>
      <c r="M22" s="248">
        <v>0.15444763522387014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1159.5999999999999</v>
      </c>
      <c r="E24" s="232">
        <v>1225.45</v>
      </c>
      <c r="F24" s="326">
        <v>1224.79</v>
      </c>
      <c r="G24" s="220"/>
      <c r="H24" s="161" t="s">
        <v>460</v>
      </c>
      <c r="I24" s="221">
        <v>5.3857766534748386E-4</v>
      </c>
      <c r="J24" s="220"/>
      <c r="K24" s="333"/>
      <c r="L24" s="306">
        <v>4.25</v>
      </c>
      <c r="M24" s="186">
        <v>903.322</v>
      </c>
      <c r="N24" s="136"/>
      <c r="O24" s="142"/>
    </row>
    <row r="25" spans="2:16" ht="12" customHeight="1">
      <c r="B25" s="180"/>
      <c r="C25" s="270" t="s">
        <v>7</v>
      </c>
      <c r="D25" s="320">
        <v>1171.01</v>
      </c>
      <c r="E25" s="232">
        <v>1218.6600000000001</v>
      </c>
      <c r="F25" s="326">
        <v>1222.28</v>
      </c>
      <c r="G25" s="220"/>
      <c r="H25" s="161" t="s">
        <v>20</v>
      </c>
      <c r="I25" s="221">
        <v>2.9704757684669847E-3</v>
      </c>
      <c r="J25" s="220"/>
      <c r="K25" s="333"/>
      <c r="L25" s="306">
        <v>0.12</v>
      </c>
      <c r="M25" s="186">
        <v>880.80799999999999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302.33</v>
      </c>
      <c r="E26" s="232">
        <v>309.13</v>
      </c>
      <c r="F26" s="326">
        <v>311.64</v>
      </c>
      <c r="G26" s="220"/>
      <c r="H26" s="161" t="s">
        <v>20</v>
      </c>
      <c r="I26" s="221">
        <v>8.1195613495939067E-3</v>
      </c>
      <c r="J26" s="220"/>
      <c r="K26" s="160"/>
      <c r="L26" s="306">
        <v>0.87</v>
      </c>
      <c r="M26" s="188">
        <v>145.84100000000001</v>
      </c>
      <c r="N26" s="136"/>
      <c r="O26" s="142"/>
    </row>
    <row r="27" spans="2:16" ht="12" customHeight="1">
      <c r="B27" s="180"/>
      <c r="C27" s="270" t="s">
        <v>9</v>
      </c>
      <c r="D27" s="327">
        <v>0.25817883707227096</v>
      </c>
      <c r="E27" s="268">
        <v>0.25366386030558152</v>
      </c>
      <c r="F27" s="328">
        <v>0.25496612887390779</v>
      </c>
      <c r="G27" s="262"/>
      <c r="H27" s="263" t="s">
        <v>20</v>
      </c>
      <c r="I27" s="264">
        <v>0.13022685683262702</v>
      </c>
      <c r="J27" s="262"/>
      <c r="K27" s="160"/>
      <c r="L27" s="313">
        <v>6.868201090979853E-2</v>
      </c>
      <c r="M27" s="267">
        <v>0.16557637986939266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515.83000000000004</v>
      </c>
      <c r="E29" s="232">
        <v>520.87</v>
      </c>
      <c r="F29" s="326">
        <v>528.16999999999996</v>
      </c>
      <c r="G29" s="220"/>
      <c r="H29" s="161" t="s">
        <v>20</v>
      </c>
      <c r="I29" s="221">
        <v>1.4015013343060545E-2</v>
      </c>
      <c r="J29" s="220"/>
      <c r="K29" s="333"/>
      <c r="L29" s="306">
        <v>0.54</v>
      </c>
      <c r="M29" s="186">
        <v>476.11</v>
      </c>
      <c r="N29" s="136"/>
      <c r="O29" s="143"/>
    </row>
    <row r="30" spans="2:16" ht="12" customHeight="1">
      <c r="B30" s="180"/>
      <c r="C30" s="272" t="s">
        <v>7</v>
      </c>
      <c r="D30" s="320">
        <v>520.09</v>
      </c>
      <c r="E30" s="232">
        <v>523.11</v>
      </c>
      <c r="F30" s="326">
        <v>527.27</v>
      </c>
      <c r="G30" s="220"/>
      <c r="H30" s="161" t="s">
        <v>20</v>
      </c>
      <c r="I30" s="221">
        <v>7.9524383016955635E-3</v>
      </c>
      <c r="J30" s="220"/>
      <c r="K30" s="160"/>
      <c r="L30" s="306">
        <v>0.83</v>
      </c>
      <c r="M30" s="186">
        <v>464.94799999999998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179.42</v>
      </c>
      <c r="E31" s="232">
        <v>177.19</v>
      </c>
      <c r="F31" s="326">
        <v>178.09</v>
      </c>
      <c r="G31" s="220"/>
      <c r="H31" s="161" t="s">
        <v>20</v>
      </c>
      <c r="I31" s="221">
        <v>5.079293413849495E-3</v>
      </c>
      <c r="J31" s="220"/>
      <c r="K31" s="333"/>
      <c r="L31" s="306">
        <v>0.11</v>
      </c>
      <c r="M31" s="186">
        <v>123.91</v>
      </c>
      <c r="N31" s="136"/>
      <c r="O31" s="144"/>
    </row>
    <row r="32" spans="2:16" ht="12" customHeight="1">
      <c r="B32" s="170"/>
      <c r="C32" s="273" t="s">
        <v>9</v>
      </c>
      <c r="D32" s="322">
        <v>0.34497875367724812</v>
      </c>
      <c r="E32" s="239">
        <v>0.33872416891284812</v>
      </c>
      <c r="F32" s="331">
        <v>0.33775864357919094</v>
      </c>
      <c r="G32" s="222"/>
      <c r="H32" s="189" t="s">
        <v>460</v>
      </c>
      <c r="I32" s="223">
        <v>9.6552533365718007E-2</v>
      </c>
      <c r="J32" s="222"/>
      <c r="K32" s="337"/>
      <c r="L32" s="312">
        <v>-3.2356901863589416E-2</v>
      </c>
      <c r="M32" s="191">
        <v>0.26650292075672977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378.37</v>
      </c>
      <c r="E37" s="231">
        <v>395.41</v>
      </c>
      <c r="F37" s="274">
        <v>421.85</v>
      </c>
      <c r="G37" s="218"/>
      <c r="H37" s="212" t="s">
        <v>20</v>
      </c>
      <c r="I37" s="219">
        <v>6.686730229382154E-2</v>
      </c>
      <c r="J37" s="218"/>
      <c r="K37" s="333"/>
      <c r="L37" s="311">
        <v>-0.41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366.44</v>
      </c>
      <c r="E38" s="232">
        <v>382.5</v>
      </c>
      <c r="F38" s="275">
        <v>401.54</v>
      </c>
      <c r="G38" s="220"/>
      <c r="H38" s="161" t="s">
        <v>20</v>
      </c>
      <c r="I38" s="221">
        <v>4.9777777777777921E-2</v>
      </c>
      <c r="J38" s="220"/>
      <c r="K38" s="333"/>
      <c r="L38" s="306">
        <v>-0.09</v>
      </c>
      <c r="M38" s="216">
        <v>265.43299999999999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100.61</v>
      </c>
      <c r="E39" s="232">
        <v>111.25</v>
      </c>
      <c r="F39" s="275">
        <v>127.76</v>
      </c>
      <c r="G39" s="220"/>
      <c r="H39" s="161" t="s">
        <v>20</v>
      </c>
      <c r="I39" s="221">
        <v>0.14840449438202241</v>
      </c>
      <c r="J39" s="220"/>
      <c r="K39" s="333"/>
      <c r="L39" s="306">
        <v>-0.14000000000000001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0.27456063748499071</v>
      </c>
      <c r="E40" s="233">
        <v>0.2908496732026144</v>
      </c>
      <c r="F40" s="276">
        <v>0.31817502614932508</v>
      </c>
      <c r="G40" s="222"/>
      <c r="H40" s="189" t="s">
        <v>20</v>
      </c>
      <c r="I40" s="223">
        <v>2.7325352946710679</v>
      </c>
      <c r="J40" s="222"/>
      <c r="K40" s="343"/>
      <c r="L40" s="312">
        <v>-2.7728070026289409E-2</v>
      </c>
      <c r="M40" s="217">
        <v>0.2197353004336311</v>
      </c>
      <c r="N40" s="136"/>
    </row>
    <row r="41" spans="2:17" ht="12" customHeight="1">
      <c r="B41" s="294" t="s">
        <v>792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91"/>
      <c r="D52" s="392"/>
      <c r="E52" s="392"/>
      <c r="F52" s="392"/>
      <c r="G52" s="392"/>
      <c r="H52" s="392"/>
      <c r="I52" s="392"/>
      <c r="J52" s="392"/>
      <c r="K52" s="392"/>
      <c r="L52" s="392"/>
      <c r="M52" s="392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554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2512.9299999999998</v>
      </c>
      <c r="E9" s="236">
        <v>2457.41</v>
      </c>
      <c r="F9" s="277">
        <v>2562.12</v>
      </c>
      <c r="G9" s="220"/>
      <c r="H9" s="161" t="s">
        <v>20</v>
      </c>
      <c r="I9" s="221">
        <v>4.2609902295506208E-2</v>
      </c>
      <c r="J9" s="220"/>
      <c r="K9" s="182" t="s">
        <v>20</v>
      </c>
      <c r="L9" s="225">
        <v>13.96</v>
      </c>
      <c r="M9" s="183">
        <v>2004.9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2455.42</v>
      </c>
      <c r="E10" s="236">
        <v>2432.61</v>
      </c>
      <c r="F10" s="277">
        <v>2536.7600000000002</v>
      </c>
      <c r="G10" s="220"/>
      <c r="H10" s="161" t="s">
        <v>20</v>
      </c>
      <c r="I10" s="221">
        <v>4.2814096793156287E-2</v>
      </c>
      <c r="J10" s="220"/>
      <c r="K10" s="182" t="s">
        <v>20</v>
      </c>
      <c r="L10" s="225">
        <v>7.35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577.12</v>
      </c>
      <c r="E11" s="236">
        <v>601.91999999999996</v>
      </c>
      <c r="F11" s="277">
        <v>627.28</v>
      </c>
      <c r="G11" s="220"/>
      <c r="H11" s="161" t="s">
        <v>20</v>
      </c>
      <c r="I11" s="221">
        <v>4.2131844763423798E-2</v>
      </c>
      <c r="J11" s="220"/>
      <c r="K11" s="182" t="s">
        <v>20</v>
      </c>
      <c r="L11" s="225">
        <v>5.85</v>
      </c>
      <c r="M11" s="183">
        <v>348.1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0.23503921935962074</v>
      </c>
      <c r="E12" s="237">
        <v>0.24743793703059674</v>
      </c>
      <c r="F12" s="278">
        <v>0.24727605291789523</v>
      </c>
      <c r="G12" s="220"/>
      <c r="H12" s="161" t="s">
        <v>460</v>
      </c>
      <c r="I12" s="246">
        <v>1.6188411270151581E-2</v>
      </c>
      <c r="J12" s="220"/>
      <c r="K12" s="182" t="s">
        <v>20</v>
      </c>
      <c r="L12" s="247">
        <v>0.15942536050120026</v>
      </c>
      <c r="M12" s="248">
        <v>0.16967245077013066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728.26</v>
      </c>
      <c r="E14" s="232">
        <v>735.49</v>
      </c>
      <c r="F14" s="275">
        <v>751.26</v>
      </c>
      <c r="G14" s="220"/>
      <c r="H14" s="161" t="s">
        <v>20</v>
      </c>
      <c r="I14" s="221">
        <v>2.144148798760015E-2</v>
      </c>
      <c r="J14" s="220"/>
      <c r="K14" s="182" t="s">
        <v>20</v>
      </c>
      <c r="L14" s="225">
        <v>6.54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705.74</v>
      </c>
      <c r="E15" s="232">
        <v>712.05</v>
      </c>
      <c r="F15" s="275">
        <v>739.77</v>
      </c>
      <c r="G15" s="220"/>
      <c r="H15" s="161" t="s">
        <v>20</v>
      </c>
      <c r="I15" s="221">
        <v>3.892985043185182E-2</v>
      </c>
      <c r="J15" s="220"/>
      <c r="K15" s="182" t="s">
        <v>20</v>
      </c>
      <c r="L15" s="225">
        <v>3.25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217.2</v>
      </c>
      <c r="E16" s="232">
        <v>240.65</v>
      </c>
      <c r="F16" s="275">
        <v>252.14</v>
      </c>
      <c r="G16" s="220"/>
      <c r="H16" s="161" t="s">
        <v>20</v>
      </c>
      <c r="I16" s="221">
        <v>4.7745688759609273E-2</v>
      </c>
      <c r="J16" s="220"/>
      <c r="K16" s="182" t="s">
        <v>20</v>
      </c>
      <c r="L16" s="225">
        <v>2.91</v>
      </c>
      <c r="M16" s="186">
        <v>133.4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0.30776206534984551</v>
      </c>
      <c r="E17" s="261">
        <v>0.33796783933712521</v>
      </c>
      <c r="F17" s="280">
        <v>0.34083566513916486</v>
      </c>
      <c r="G17" s="262"/>
      <c r="H17" s="263" t="s">
        <v>20</v>
      </c>
      <c r="I17" s="264">
        <v>0.28678258020396474</v>
      </c>
      <c r="J17" s="262"/>
      <c r="K17" s="265" t="s">
        <v>20</v>
      </c>
      <c r="L17" s="266">
        <v>0.24470266772086413</v>
      </c>
      <c r="M17" s="267">
        <v>0.21638280616382807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1306.1199999999999</v>
      </c>
      <c r="E19" s="232">
        <v>1249.6500000000001</v>
      </c>
      <c r="F19" s="275">
        <v>1329.35</v>
      </c>
      <c r="G19" s="220"/>
      <c r="H19" s="161" t="s">
        <v>20</v>
      </c>
      <c r="I19" s="221">
        <v>6.3777857800183968E-2</v>
      </c>
      <c r="J19" s="220"/>
      <c r="K19" s="182" t="s">
        <v>20</v>
      </c>
      <c r="L19" s="225">
        <v>9.6999999999999993</v>
      </c>
      <c r="M19" s="186">
        <v>988.1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1271.77</v>
      </c>
      <c r="E20" s="232">
        <v>1250.24</v>
      </c>
      <c r="F20" s="275">
        <v>1319.22</v>
      </c>
      <c r="G20" s="220"/>
      <c r="H20" s="161" t="s">
        <v>20</v>
      </c>
      <c r="I20" s="221">
        <v>5.517340670591242E-2</v>
      </c>
      <c r="J20" s="220"/>
      <c r="K20" s="182" t="s">
        <v>20</v>
      </c>
      <c r="L20" s="225">
        <v>4.72</v>
      </c>
      <c r="M20" s="187">
        <v>1013.9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245.39</v>
      </c>
      <c r="E21" s="232">
        <v>244.8</v>
      </c>
      <c r="F21" s="275">
        <v>254.94</v>
      </c>
      <c r="G21" s="220"/>
      <c r="H21" s="161" t="s">
        <v>20</v>
      </c>
      <c r="I21" s="221">
        <v>4.1421568627450833E-2</v>
      </c>
      <c r="J21" s="220"/>
      <c r="K21" s="182" t="s">
        <v>20</v>
      </c>
      <c r="L21" s="225">
        <v>4.47</v>
      </c>
      <c r="M21" s="186">
        <v>139.30000000000001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0.19295155570582731</v>
      </c>
      <c r="E22" s="237">
        <v>0.19580240593805989</v>
      </c>
      <c r="F22" s="278">
        <v>0.19325055714740527</v>
      </c>
      <c r="G22" s="220"/>
      <c r="H22" s="161" t="s">
        <v>460</v>
      </c>
      <c r="I22" s="246">
        <v>0.25518487906546206</v>
      </c>
      <c r="J22" s="220"/>
      <c r="K22" s="182" t="s">
        <v>20</v>
      </c>
      <c r="L22" s="247">
        <v>0.27066240930119778</v>
      </c>
      <c r="M22" s="248">
        <v>0.13739027517506658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1014.01</v>
      </c>
      <c r="E24" s="232">
        <v>961.08</v>
      </c>
      <c r="F24" s="275">
        <v>1039.73</v>
      </c>
      <c r="G24" s="220"/>
      <c r="H24" s="161" t="s">
        <v>20</v>
      </c>
      <c r="I24" s="221">
        <v>8.1835018937029158E-2</v>
      </c>
      <c r="J24" s="220"/>
      <c r="K24" s="182" t="s">
        <v>20</v>
      </c>
      <c r="L24" s="225">
        <v>9.1999999999999993</v>
      </c>
      <c r="M24" s="186">
        <v>716.5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980.52</v>
      </c>
      <c r="E25" s="232">
        <v>960.4</v>
      </c>
      <c r="F25" s="275">
        <v>1026.43</v>
      </c>
      <c r="G25" s="220"/>
      <c r="H25" s="161" t="s">
        <v>20</v>
      </c>
      <c r="I25" s="221">
        <v>6.8752603082049335E-2</v>
      </c>
      <c r="J25" s="220"/>
      <c r="K25" s="182" t="s">
        <v>20</v>
      </c>
      <c r="L25" s="225">
        <v>4.6900000000000004</v>
      </c>
      <c r="M25" s="186">
        <v>731.2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208.26</v>
      </c>
      <c r="E26" s="232">
        <v>208.95</v>
      </c>
      <c r="F26" s="275">
        <v>222.25</v>
      </c>
      <c r="G26" s="220"/>
      <c r="H26" s="161" t="s">
        <v>20</v>
      </c>
      <c r="I26" s="221">
        <v>6.3651591289782372E-2</v>
      </c>
      <c r="J26" s="220"/>
      <c r="K26" s="182" t="s">
        <v>20</v>
      </c>
      <c r="L26" s="225">
        <v>4.0599999999999996</v>
      </c>
      <c r="M26" s="188">
        <v>108.9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0.21239750336556112</v>
      </c>
      <c r="E27" s="268">
        <v>0.21756559766763847</v>
      </c>
      <c r="F27" s="280">
        <v>0.21652718646181424</v>
      </c>
      <c r="G27" s="262"/>
      <c r="H27" s="263" t="s">
        <v>460</v>
      </c>
      <c r="I27" s="264">
        <v>0.10384112058242356</v>
      </c>
      <c r="J27" s="262"/>
      <c r="K27" s="265" t="s">
        <v>20</v>
      </c>
      <c r="L27" s="266">
        <v>0.29797086298804787</v>
      </c>
      <c r="M27" s="267">
        <v>0.14893326039387308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478.56</v>
      </c>
      <c r="E29" s="232">
        <v>472.27</v>
      </c>
      <c r="F29" s="275">
        <v>481.51</v>
      </c>
      <c r="G29" s="220"/>
      <c r="H29" s="161" t="s">
        <v>20</v>
      </c>
      <c r="I29" s="221">
        <v>1.9565079297859223E-2</v>
      </c>
      <c r="J29" s="220"/>
      <c r="K29" s="182" t="s">
        <v>460</v>
      </c>
      <c r="L29" s="225">
        <v>2.29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477.91</v>
      </c>
      <c r="E30" s="232">
        <v>470.32</v>
      </c>
      <c r="F30" s="275">
        <v>477.77</v>
      </c>
      <c r="G30" s="220"/>
      <c r="H30" s="161" t="s">
        <v>20</v>
      </c>
      <c r="I30" s="221">
        <v>1.5840278959006637E-2</v>
      </c>
      <c r="J30" s="220"/>
      <c r="K30" s="182" t="s">
        <v>460</v>
      </c>
      <c r="L30" s="225">
        <v>0.61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114.52</v>
      </c>
      <c r="E31" s="232">
        <v>116.47</v>
      </c>
      <c r="F31" s="275">
        <v>120.21</v>
      </c>
      <c r="G31" s="220"/>
      <c r="H31" s="161" t="s">
        <v>20</v>
      </c>
      <c r="I31" s="221">
        <v>3.2111273289259001E-2</v>
      </c>
      <c r="J31" s="220"/>
      <c r="K31" s="182" t="s">
        <v>460</v>
      </c>
      <c r="L31" s="225">
        <v>1.51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0.23962670795756522</v>
      </c>
      <c r="E32" s="239">
        <v>0.24763990474570505</v>
      </c>
      <c r="F32" s="276">
        <v>0.25160642149988488</v>
      </c>
      <c r="G32" s="222"/>
      <c r="H32" s="189" t="s">
        <v>20</v>
      </c>
      <c r="I32" s="223">
        <v>0.3966516754179833</v>
      </c>
      <c r="J32" s="222"/>
      <c r="K32" s="190" t="s">
        <v>460</v>
      </c>
      <c r="L32" s="244">
        <v>0.28356538377128371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319.77999999999997</v>
      </c>
      <c r="E37" s="231">
        <v>313.31</v>
      </c>
      <c r="F37" s="274">
        <v>338</v>
      </c>
      <c r="G37" s="218"/>
      <c r="H37" s="212" t="s">
        <v>20</v>
      </c>
      <c r="I37" s="219">
        <v>7.8803740704094905E-2</v>
      </c>
      <c r="J37" s="218"/>
      <c r="K37" s="213" t="s">
        <v>20</v>
      </c>
      <c r="L37" s="224">
        <v>1.91</v>
      </c>
      <c r="M37" s="215">
        <v>235.7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301.20999999999998</v>
      </c>
      <c r="E38" s="232">
        <v>315.74</v>
      </c>
      <c r="F38" s="275">
        <v>330.09</v>
      </c>
      <c r="G38" s="220"/>
      <c r="H38" s="161" t="s">
        <v>20</v>
      </c>
      <c r="I38" s="221">
        <v>4.5448786976626243E-2</v>
      </c>
      <c r="J38" s="220"/>
      <c r="K38" s="182" t="s">
        <v>20</v>
      </c>
      <c r="L38" s="225">
        <v>1.4</v>
      </c>
      <c r="M38" s="216">
        <v>224.63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78.61</v>
      </c>
      <c r="E39" s="232">
        <v>77.22</v>
      </c>
      <c r="F39" s="275">
        <v>82.85</v>
      </c>
      <c r="G39" s="220"/>
      <c r="H39" s="161" t="s">
        <v>20</v>
      </c>
      <c r="I39" s="221">
        <v>7.2908572908572777E-2</v>
      </c>
      <c r="J39" s="220"/>
      <c r="K39" s="182" t="s">
        <v>20</v>
      </c>
      <c r="L39" s="225">
        <v>1.32</v>
      </c>
      <c r="M39" s="216">
        <v>63.15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0.26098071113176857</v>
      </c>
      <c r="E40" s="233">
        <v>0.24456831570279342</v>
      </c>
      <c r="F40" s="276">
        <v>0.25099215365506378</v>
      </c>
      <c r="G40" s="222"/>
      <c r="H40" s="189" t="s">
        <v>20</v>
      </c>
      <c r="I40" s="223">
        <v>0.64238379522703615</v>
      </c>
      <c r="J40" s="222"/>
      <c r="K40" s="190" t="s">
        <v>20</v>
      </c>
      <c r="L40" s="226">
        <v>0.29468830353308884</v>
      </c>
      <c r="M40" s="217">
        <v>0.28112896763566753</v>
      </c>
      <c r="N40" s="158" t="e">
        <f>N39/N38</f>
        <v>#DIV/0!</v>
      </c>
      <c r="O40" s="136"/>
    </row>
    <row r="41" spans="2:18" ht="12" customHeight="1">
      <c r="B41" s="294" t="s">
        <v>555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553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2513.0700000000002</v>
      </c>
      <c r="E9" s="236">
        <v>2456.0500000000002</v>
      </c>
      <c r="F9" s="277">
        <v>2548.16</v>
      </c>
      <c r="G9" s="220"/>
      <c r="H9" s="161" t="s">
        <v>20</v>
      </c>
      <c r="I9" s="221">
        <v>3.7503308157406989E-2</v>
      </c>
      <c r="J9" s="220"/>
      <c r="K9" s="182" t="s">
        <v>20</v>
      </c>
      <c r="L9" s="225">
        <v>5.67</v>
      </c>
      <c r="M9" s="183">
        <v>2004.9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2455.86</v>
      </c>
      <c r="E10" s="236">
        <v>2430.34</v>
      </c>
      <c r="F10" s="277">
        <v>2529.41</v>
      </c>
      <c r="G10" s="220"/>
      <c r="H10" s="161" t="s">
        <v>20</v>
      </c>
      <c r="I10" s="221">
        <v>4.0763843742027683E-2</v>
      </c>
      <c r="J10" s="220"/>
      <c r="K10" s="182" t="s">
        <v>20</v>
      </c>
      <c r="L10" s="225">
        <v>3.64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576.97</v>
      </c>
      <c r="E11" s="236">
        <v>602.66999999999996</v>
      </c>
      <c r="F11" s="277">
        <v>621.42999999999995</v>
      </c>
      <c r="G11" s="220"/>
      <c r="H11" s="161" t="s">
        <v>20</v>
      </c>
      <c r="I11" s="221">
        <v>3.1128146415119406E-2</v>
      </c>
      <c r="J11" s="220"/>
      <c r="K11" s="182" t="s">
        <v>20</v>
      </c>
      <c r="L11" s="225">
        <v>3.1</v>
      </c>
      <c r="M11" s="183">
        <v>348.1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0.2349360305554877</v>
      </c>
      <c r="E12" s="237">
        <v>0.24797764921780488</v>
      </c>
      <c r="F12" s="278">
        <v>0.24568179931288323</v>
      </c>
      <c r="G12" s="220"/>
      <c r="H12" s="161" t="s">
        <v>460</v>
      </c>
      <c r="I12" s="246">
        <v>0.22958499049216541</v>
      </c>
      <c r="J12" s="220"/>
      <c r="K12" s="182" t="s">
        <v>20</v>
      </c>
      <c r="L12" s="247">
        <v>8.7328547353915376E-2</v>
      </c>
      <c r="M12" s="248">
        <v>0.16967245077013066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728.26</v>
      </c>
      <c r="E14" s="232">
        <v>735.48</v>
      </c>
      <c r="F14" s="275">
        <v>744.72</v>
      </c>
      <c r="G14" s="220"/>
      <c r="H14" s="161" t="s">
        <v>20</v>
      </c>
      <c r="I14" s="221">
        <v>1.2563224016968633E-2</v>
      </c>
      <c r="J14" s="220"/>
      <c r="K14" s="182" t="s">
        <v>20</v>
      </c>
      <c r="L14" s="225">
        <v>0.28000000000000003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705.74</v>
      </c>
      <c r="E15" s="232">
        <v>711.65</v>
      </c>
      <c r="F15" s="275">
        <v>736.52</v>
      </c>
      <c r="G15" s="220"/>
      <c r="H15" s="161" t="s">
        <v>20</v>
      </c>
      <c r="I15" s="221">
        <v>3.4946954261223961E-2</v>
      </c>
      <c r="J15" s="220"/>
      <c r="K15" s="182" t="s">
        <v>20</v>
      </c>
      <c r="L15" s="225">
        <v>0.79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217.2</v>
      </c>
      <c r="E16" s="232">
        <v>241.03</v>
      </c>
      <c r="F16" s="275">
        <v>249.23</v>
      </c>
      <c r="G16" s="220"/>
      <c r="H16" s="161" t="s">
        <v>20</v>
      </c>
      <c r="I16" s="221">
        <v>3.4020661328465263E-2</v>
      </c>
      <c r="J16" s="220"/>
      <c r="K16" s="182" t="s">
        <v>20</v>
      </c>
      <c r="L16" s="225">
        <v>0.86</v>
      </c>
      <c r="M16" s="186">
        <v>133.4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0.30776206534984551</v>
      </c>
      <c r="E17" s="261">
        <v>0.3386917726410455</v>
      </c>
      <c r="F17" s="280">
        <v>0.33838863846195621</v>
      </c>
      <c r="G17" s="262"/>
      <c r="H17" s="263" t="s">
        <v>460</v>
      </c>
      <c r="I17" s="264">
        <v>3.0313417908928164E-2</v>
      </c>
      <c r="J17" s="262"/>
      <c r="K17" s="265" t="s">
        <v>20</v>
      </c>
      <c r="L17" s="266">
        <v>8.0555771222468042E-2</v>
      </c>
      <c r="M17" s="267">
        <v>0.21638280616382807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1306.1300000000001</v>
      </c>
      <c r="E19" s="232">
        <v>1248.46</v>
      </c>
      <c r="F19" s="275">
        <v>1319.65</v>
      </c>
      <c r="G19" s="220"/>
      <c r="H19" s="161" t="s">
        <v>20</v>
      </c>
      <c r="I19" s="221">
        <v>5.7022251413741731E-2</v>
      </c>
      <c r="J19" s="220"/>
      <c r="K19" s="182" t="s">
        <v>20</v>
      </c>
      <c r="L19" s="225">
        <v>4.8600000000000003</v>
      </c>
      <c r="M19" s="186">
        <v>988.1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1272</v>
      </c>
      <c r="E20" s="232">
        <v>1248.32</v>
      </c>
      <c r="F20" s="275">
        <v>1314.5</v>
      </c>
      <c r="G20" s="220"/>
      <c r="H20" s="161" t="s">
        <v>20</v>
      </c>
      <c r="I20" s="221">
        <v>5.3015252499359233E-2</v>
      </c>
      <c r="J20" s="220"/>
      <c r="K20" s="182" t="s">
        <v>20</v>
      </c>
      <c r="L20" s="225">
        <v>2.62</v>
      </c>
      <c r="M20" s="187">
        <v>1013.9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245.19</v>
      </c>
      <c r="E21" s="232">
        <v>245.33</v>
      </c>
      <c r="F21" s="275">
        <v>250.47</v>
      </c>
      <c r="G21" s="220"/>
      <c r="H21" s="161" t="s">
        <v>20</v>
      </c>
      <c r="I21" s="221">
        <v>2.0951371621896975E-2</v>
      </c>
      <c r="J21" s="220"/>
      <c r="K21" s="182" t="s">
        <v>20</v>
      </c>
      <c r="L21" s="225">
        <v>1.21</v>
      </c>
      <c r="M21" s="186">
        <v>139.30000000000001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0.19275943396226414</v>
      </c>
      <c r="E22" s="237">
        <v>0.19652813381184314</v>
      </c>
      <c r="F22" s="278">
        <v>0.19054393305439329</v>
      </c>
      <c r="G22" s="220"/>
      <c r="H22" s="161" t="s">
        <v>460</v>
      </c>
      <c r="I22" s="246">
        <v>0.59842007574498479</v>
      </c>
      <c r="J22" s="220"/>
      <c r="K22" s="182" t="s">
        <v>20</v>
      </c>
      <c r="L22" s="247">
        <v>5.4179871283768777E-2</v>
      </c>
      <c r="M22" s="248">
        <v>0.13739027517506658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1014.02</v>
      </c>
      <c r="E24" s="232">
        <v>959.89</v>
      </c>
      <c r="F24" s="275">
        <v>1030.53</v>
      </c>
      <c r="G24" s="220"/>
      <c r="H24" s="161" t="s">
        <v>20</v>
      </c>
      <c r="I24" s="221">
        <v>7.3591765723155733E-2</v>
      </c>
      <c r="J24" s="220"/>
      <c r="K24" s="182" t="s">
        <v>20</v>
      </c>
      <c r="L24" s="225">
        <v>4.84</v>
      </c>
      <c r="M24" s="186">
        <v>716.5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980.76</v>
      </c>
      <c r="E25" s="232">
        <v>958.52</v>
      </c>
      <c r="F25" s="275">
        <v>1021.74</v>
      </c>
      <c r="G25" s="220"/>
      <c r="H25" s="161" t="s">
        <v>20</v>
      </c>
      <c r="I25" s="221">
        <v>6.5955848599924982E-2</v>
      </c>
      <c r="J25" s="220"/>
      <c r="K25" s="182" t="s">
        <v>20</v>
      </c>
      <c r="L25" s="225">
        <v>2.81</v>
      </c>
      <c r="M25" s="186">
        <v>731.2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208.03</v>
      </c>
      <c r="E26" s="232">
        <v>209.4</v>
      </c>
      <c r="F26" s="275">
        <v>218.19</v>
      </c>
      <c r="G26" s="220"/>
      <c r="H26" s="161" t="s">
        <v>20</v>
      </c>
      <c r="I26" s="221">
        <v>4.1977077363896775E-2</v>
      </c>
      <c r="J26" s="220"/>
      <c r="K26" s="182" t="s">
        <v>20</v>
      </c>
      <c r="L26" s="225">
        <v>1.38</v>
      </c>
      <c r="M26" s="188">
        <v>108.9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0.21211101594681675</v>
      </c>
      <c r="E27" s="268">
        <v>0.2184617952677044</v>
      </c>
      <c r="F27" s="280">
        <v>0.21354747783193376</v>
      </c>
      <c r="G27" s="262"/>
      <c r="H27" s="263" t="s">
        <v>460</v>
      </c>
      <c r="I27" s="264">
        <v>0.49143174357706432</v>
      </c>
      <c r="J27" s="262"/>
      <c r="K27" s="265" t="s">
        <v>20</v>
      </c>
      <c r="L27" s="266">
        <v>7.654417745009412E-2</v>
      </c>
      <c r="M27" s="267">
        <v>0.14893326039387308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478.69</v>
      </c>
      <c r="E29" s="232">
        <v>472.11</v>
      </c>
      <c r="F29" s="275">
        <v>483.8</v>
      </c>
      <c r="G29" s="220"/>
      <c r="H29" s="161" t="s">
        <v>20</v>
      </c>
      <c r="I29" s="221">
        <v>2.4761178538899919E-2</v>
      </c>
      <c r="J29" s="220"/>
      <c r="K29" s="182" t="s">
        <v>20</v>
      </c>
      <c r="L29" s="225">
        <v>0.54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478.12</v>
      </c>
      <c r="E30" s="232">
        <v>470.37</v>
      </c>
      <c r="F30" s="275">
        <v>478.38</v>
      </c>
      <c r="G30" s="220"/>
      <c r="H30" s="161" t="s">
        <v>20</v>
      </c>
      <c r="I30" s="221">
        <v>1.7029147267044964E-2</v>
      </c>
      <c r="J30" s="220"/>
      <c r="K30" s="182" t="s">
        <v>20</v>
      </c>
      <c r="L30" s="225">
        <v>0.22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114.57</v>
      </c>
      <c r="E31" s="232">
        <v>116.31</v>
      </c>
      <c r="F31" s="275">
        <v>121.72</v>
      </c>
      <c r="G31" s="220"/>
      <c r="H31" s="161" t="s">
        <v>20</v>
      </c>
      <c r="I31" s="221">
        <v>4.6513627375118105E-2</v>
      </c>
      <c r="J31" s="220"/>
      <c r="K31" s="182" t="s">
        <v>20</v>
      </c>
      <c r="L31" s="225">
        <v>1.02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0.23962603530494436</v>
      </c>
      <c r="E32" s="239">
        <v>0.24727342304993941</v>
      </c>
      <c r="F32" s="276">
        <v>0.25444207533759772</v>
      </c>
      <c r="G32" s="222"/>
      <c r="H32" s="189" t="s">
        <v>20</v>
      </c>
      <c r="I32" s="223">
        <v>0.71686522876583114</v>
      </c>
      <c r="J32" s="222"/>
      <c r="K32" s="190" t="s">
        <v>20</v>
      </c>
      <c r="L32" s="244">
        <v>0.20161091338165571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319.77999999999997</v>
      </c>
      <c r="E37" s="231">
        <v>313.2</v>
      </c>
      <c r="F37" s="274">
        <v>336.09</v>
      </c>
      <c r="G37" s="218"/>
      <c r="H37" s="212" t="s">
        <v>20</v>
      </c>
      <c r="I37" s="219">
        <v>7.3084291187739403E-2</v>
      </c>
      <c r="J37" s="218"/>
      <c r="K37" s="213" t="s">
        <v>20</v>
      </c>
      <c r="L37" s="224">
        <v>2.87</v>
      </c>
      <c r="M37" s="215">
        <v>235.7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300.73</v>
      </c>
      <c r="E38" s="232">
        <v>315.54000000000002</v>
      </c>
      <c r="F38" s="275">
        <v>328.69</v>
      </c>
      <c r="G38" s="220"/>
      <c r="H38" s="161" t="s">
        <v>20</v>
      </c>
      <c r="I38" s="221">
        <v>4.1674589592444633E-2</v>
      </c>
      <c r="J38" s="220"/>
      <c r="K38" s="182" t="s">
        <v>460</v>
      </c>
      <c r="L38" s="225">
        <v>0.06</v>
      </c>
      <c r="M38" s="216">
        <v>224.63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78.599999999999994</v>
      </c>
      <c r="E39" s="232">
        <v>77.069999999999993</v>
      </c>
      <c r="F39" s="275">
        <v>81.53</v>
      </c>
      <c r="G39" s="220"/>
      <c r="H39" s="161" t="s">
        <v>20</v>
      </c>
      <c r="I39" s="221">
        <v>5.7869469313611033E-2</v>
      </c>
      <c r="J39" s="220"/>
      <c r="K39" s="182" t="s">
        <v>20</v>
      </c>
      <c r="L39" s="225">
        <v>4.17</v>
      </c>
      <c r="M39" s="216">
        <v>63.15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0.26136401423203537</v>
      </c>
      <c r="E40" s="233">
        <v>0.24424795588514922</v>
      </c>
      <c r="F40" s="276">
        <v>0.24804527061973289</v>
      </c>
      <c r="G40" s="222"/>
      <c r="H40" s="189" t="s">
        <v>20</v>
      </c>
      <c r="I40" s="223">
        <v>0.37973147345836678</v>
      </c>
      <c r="J40" s="222"/>
      <c r="K40" s="190" t="s">
        <v>20</v>
      </c>
      <c r="L40" s="226">
        <v>1.2729681266120729</v>
      </c>
      <c r="M40" s="217">
        <v>0.28112896763566753</v>
      </c>
      <c r="N40" s="158" t="e">
        <f>N39/N38</f>
        <v>#DIV/0!</v>
      </c>
      <c r="O40" s="136"/>
    </row>
    <row r="41" spans="2:18" ht="12" customHeight="1">
      <c r="B41" s="294" t="s">
        <v>552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550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2513.38</v>
      </c>
      <c r="E9" s="236">
        <v>2454.9</v>
      </c>
      <c r="F9" s="277">
        <v>2542.4899999999998</v>
      </c>
      <c r="G9" s="220"/>
      <c r="H9" s="161" t="s">
        <v>20</v>
      </c>
      <c r="I9" s="221">
        <v>3.5679661085991077E-2</v>
      </c>
      <c r="J9" s="220"/>
      <c r="K9" s="182" t="s">
        <v>460</v>
      </c>
      <c r="L9" s="225">
        <v>3.83</v>
      </c>
      <c r="M9" s="183">
        <v>2005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2456.23</v>
      </c>
      <c r="E10" s="236">
        <v>2430.06</v>
      </c>
      <c r="F10" s="277">
        <v>2525.77</v>
      </c>
      <c r="G10" s="220"/>
      <c r="H10" s="161" t="s">
        <v>20</v>
      </c>
      <c r="I10" s="221">
        <v>3.9385858785379702E-2</v>
      </c>
      <c r="J10" s="220"/>
      <c r="K10" s="182" t="s">
        <v>460</v>
      </c>
      <c r="L10" s="225">
        <v>1.18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576.78</v>
      </c>
      <c r="E11" s="236">
        <v>601.62</v>
      </c>
      <c r="F11" s="277">
        <v>618.33000000000004</v>
      </c>
      <c r="G11" s="220"/>
      <c r="H11" s="161" t="s">
        <v>20</v>
      </c>
      <c r="I11" s="221">
        <v>2.7775007479804659E-2</v>
      </c>
      <c r="J11" s="220"/>
      <c r="K11" s="182" t="s">
        <v>20</v>
      </c>
      <c r="L11" s="225">
        <v>0.35</v>
      </c>
      <c r="M11" s="183">
        <v>348.4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0.23482328609291475</v>
      </c>
      <c r="E12" s="237">
        <v>0.2475741339720007</v>
      </c>
      <c r="F12" s="278">
        <v>0.24480851383934407</v>
      </c>
      <c r="G12" s="220"/>
      <c r="H12" s="161" t="s">
        <v>460</v>
      </c>
      <c r="I12" s="246">
        <v>0.27656201326566321</v>
      </c>
      <c r="J12" s="220"/>
      <c r="K12" s="182" t="s">
        <v>20</v>
      </c>
      <c r="L12" s="247">
        <v>2.5282417393712731E-2</v>
      </c>
      <c r="M12" s="248">
        <v>0.16981867810489373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728.25</v>
      </c>
      <c r="E14" s="232">
        <v>735.02</v>
      </c>
      <c r="F14" s="275">
        <v>744.44</v>
      </c>
      <c r="G14" s="220"/>
      <c r="H14" s="161" t="s">
        <v>20</v>
      </c>
      <c r="I14" s="221">
        <v>1.281597779652266E-2</v>
      </c>
      <c r="J14" s="220"/>
      <c r="K14" s="182" t="s">
        <v>460</v>
      </c>
      <c r="L14" s="225">
        <v>0.41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706.14</v>
      </c>
      <c r="E15" s="232">
        <v>711.44</v>
      </c>
      <c r="F15" s="275">
        <v>735.73</v>
      </c>
      <c r="G15" s="220"/>
      <c r="H15" s="161" t="s">
        <v>20</v>
      </c>
      <c r="I15" s="221">
        <v>3.4142021814910439E-2</v>
      </c>
      <c r="J15" s="220"/>
      <c r="K15" s="182" t="s">
        <v>460</v>
      </c>
      <c r="L15" s="225">
        <v>0.95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216.08</v>
      </c>
      <c r="E16" s="232">
        <v>239.66</v>
      </c>
      <c r="F16" s="275">
        <v>248.37</v>
      </c>
      <c r="G16" s="220"/>
      <c r="H16" s="161" t="s">
        <v>20</v>
      </c>
      <c r="I16" s="221">
        <v>3.6343152799799716E-2</v>
      </c>
      <c r="J16" s="220"/>
      <c r="K16" s="182" t="s">
        <v>460</v>
      </c>
      <c r="L16" s="225">
        <v>0.7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0.30600164273373553</v>
      </c>
      <c r="E17" s="261">
        <v>0.33686607444057121</v>
      </c>
      <c r="F17" s="280">
        <v>0.33758308074973153</v>
      </c>
      <c r="G17" s="262"/>
      <c r="H17" s="263" t="s">
        <v>20</v>
      </c>
      <c r="I17" s="264">
        <v>7.1700630916032848E-2</v>
      </c>
      <c r="J17" s="262"/>
      <c r="K17" s="265" t="s">
        <v>460</v>
      </c>
      <c r="L17" s="266">
        <v>5.1487222849511127E-2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1306.3900000000001</v>
      </c>
      <c r="E19" s="232">
        <v>1247.79</v>
      </c>
      <c r="F19" s="275">
        <v>1314.79</v>
      </c>
      <c r="G19" s="220"/>
      <c r="H19" s="161" t="s">
        <v>20</v>
      </c>
      <c r="I19" s="221">
        <v>5.3694932640909077E-2</v>
      </c>
      <c r="J19" s="220"/>
      <c r="K19" s="182" t="s">
        <v>460</v>
      </c>
      <c r="L19" s="225">
        <v>4.95</v>
      </c>
      <c r="M19" s="186">
        <v>988.2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1271.96</v>
      </c>
      <c r="E20" s="232">
        <v>1247.52</v>
      </c>
      <c r="F20" s="275">
        <v>1311.88</v>
      </c>
      <c r="G20" s="220"/>
      <c r="H20" s="161" t="s">
        <v>20</v>
      </c>
      <c r="I20" s="221">
        <v>5.1590355264845567E-2</v>
      </c>
      <c r="J20" s="220"/>
      <c r="K20" s="182" t="s">
        <v>20</v>
      </c>
      <c r="L20" s="225">
        <v>0.41</v>
      </c>
      <c r="M20" s="187">
        <v>1013.9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246.09</v>
      </c>
      <c r="E21" s="232">
        <v>246.36</v>
      </c>
      <c r="F21" s="275">
        <v>249.26</v>
      </c>
      <c r="G21" s="220"/>
      <c r="H21" s="161" t="s">
        <v>20</v>
      </c>
      <c r="I21" s="221">
        <v>1.1771391459652447E-2</v>
      </c>
      <c r="J21" s="220"/>
      <c r="K21" s="182" t="s">
        <v>460</v>
      </c>
      <c r="L21" s="225">
        <v>4.05</v>
      </c>
      <c r="M21" s="186">
        <v>139.4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0.19347306519072927</v>
      </c>
      <c r="E22" s="237">
        <v>0.19747979992304734</v>
      </c>
      <c r="F22" s="278">
        <v>0.19000213434155561</v>
      </c>
      <c r="G22" s="220"/>
      <c r="H22" s="161" t="s">
        <v>460</v>
      </c>
      <c r="I22" s="246">
        <v>0.74776655814917381</v>
      </c>
      <c r="J22" s="220"/>
      <c r="K22" s="182" t="s">
        <v>460</v>
      </c>
      <c r="L22" s="247">
        <v>0.3147537400840339</v>
      </c>
      <c r="M22" s="248">
        <v>0.13748890423118651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1014.37</v>
      </c>
      <c r="E24" s="232">
        <v>959.14</v>
      </c>
      <c r="F24" s="275">
        <v>1025.69</v>
      </c>
      <c r="G24" s="220"/>
      <c r="H24" s="161" t="s">
        <v>20</v>
      </c>
      <c r="I24" s="221">
        <v>6.9385074128907265E-2</v>
      </c>
      <c r="J24" s="220"/>
      <c r="K24" s="182" t="s">
        <v>460</v>
      </c>
      <c r="L24" s="225">
        <v>0.92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980.76</v>
      </c>
      <c r="E25" s="232">
        <v>958.01</v>
      </c>
      <c r="F25" s="275">
        <v>1018.93</v>
      </c>
      <c r="G25" s="220"/>
      <c r="H25" s="161" t="s">
        <v>20</v>
      </c>
      <c r="I25" s="221">
        <v>6.3590150415966384E-2</v>
      </c>
      <c r="J25" s="220"/>
      <c r="K25" s="182" t="s">
        <v>20</v>
      </c>
      <c r="L25" s="225">
        <v>2.5299999999999998</v>
      </c>
      <c r="M25" s="186">
        <v>731.3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208.92</v>
      </c>
      <c r="E26" s="232">
        <v>210.05</v>
      </c>
      <c r="F26" s="275">
        <v>216.81</v>
      </c>
      <c r="G26" s="220"/>
      <c r="H26" s="161" t="s">
        <v>20</v>
      </c>
      <c r="I26" s="221">
        <v>3.2182813615805772E-2</v>
      </c>
      <c r="J26" s="220"/>
      <c r="K26" s="182" t="s">
        <v>460</v>
      </c>
      <c r="L26" s="225">
        <v>2.65</v>
      </c>
      <c r="M26" s="188">
        <v>108.8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0.2130184754680044</v>
      </c>
      <c r="E27" s="268">
        <v>0.21925658396050146</v>
      </c>
      <c r="F27" s="280">
        <v>0.21278203605743282</v>
      </c>
      <c r="G27" s="262"/>
      <c r="H27" s="263" t="s">
        <v>460</v>
      </c>
      <c r="I27" s="264">
        <v>0.64745479030686448</v>
      </c>
      <c r="J27" s="262"/>
      <c r="K27" s="265" t="s">
        <v>460</v>
      </c>
      <c r="L27" s="266">
        <v>0.31368934978603935</v>
      </c>
      <c r="M27" s="267">
        <v>0.14877615205797895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478.74</v>
      </c>
      <c r="E29" s="232">
        <v>472.09</v>
      </c>
      <c r="F29" s="275">
        <v>483.26</v>
      </c>
      <c r="G29" s="220"/>
      <c r="H29" s="161" t="s">
        <v>20</v>
      </c>
      <c r="I29" s="221">
        <v>2.3660742655002176E-2</v>
      </c>
      <c r="J29" s="220"/>
      <c r="K29" s="182" t="s">
        <v>20</v>
      </c>
      <c r="L29" s="225">
        <v>1.53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478.13</v>
      </c>
      <c r="E30" s="232">
        <v>471.1</v>
      </c>
      <c r="F30" s="275">
        <v>478.16</v>
      </c>
      <c r="G30" s="220"/>
      <c r="H30" s="161" t="s">
        <v>20</v>
      </c>
      <c r="I30" s="221">
        <v>1.4986202504776003E-2</v>
      </c>
      <c r="J30" s="220"/>
      <c r="K30" s="182" t="s">
        <v>460</v>
      </c>
      <c r="L30" s="225">
        <v>0.64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114.61</v>
      </c>
      <c r="E31" s="232">
        <v>115.6</v>
      </c>
      <c r="F31" s="275">
        <v>120.7</v>
      </c>
      <c r="G31" s="220"/>
      <c r="H31" s="161" t="s">
        <v>20</v>
      </c>
      <c r="I31" s="221">
        <v>4.4117647058823595E-2</v>
      </c>
      <c r="J31" s="220"/>
      <c r="K31" s="182" t="s">
        <v>20</v>
      </c>
      <c r="L31" s="225">
        <v>5.0999999999999996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0.23970468282684626</v>
      </c>
      <c r="E32" s="239">
        <v>0.24538314582891105</v>
      </c>
      <c r="F32" s="276">
        <v>0.25242596620378116</v>
      </c>
      <c r="G32" s="222"/>
      <c r="H32" s="189" t="s">
        <v>20</v>
      </c>
      <c r="I32" s="223">
        <v>0.70428203748701124</v>
      </c>
      <c r="J32" s="222"/>
      <c r="K32" s="190" t="s">
        <v>20</v>
      </c>
      <c r="L32" s="244">
        <v>1.098904055632921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319.77999999999997</v>
      </c>
      <c r="E37" s="231">
        <v>313.01</v>
      </c>
      <c r="F37" s="274">
        <v>333.22</v>
      </c>
      <c r="G37" s="218"/>
      <c r="H37" s="212" t="s">
        <v>20</v>
      </c>
      <c r="I37" s="219">
        <v>6.4566627264304843E-2</v>
      </c>
      <c r="J37" s="218"/>
      <c r="K37" s="213" t="s">
        <v>20</v>
      </c>
      <c r="L37" s="224">
        <v>2.79</v>
      </c>
      <c r="M37" s="215">
        <v>235.7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300.77</v>
      </c>
      <c r="E38" s="232">
        <v>315.24</v>
      </c>
      <c r="F38" s="275">
        <v>328.75</v>
      </c>
      <c r="G38" s="220"/>
      <c r="H38" s="161" t="s">
        <v>20</v>
      </c>
      <c r="I38" s="221">
        <v>4.2856236518208357E-2</v>
      </c>
      <c r="J38" s="220"/>
      <c r="K38" s="182" t="s">
        <v>20</v>
      </c>
      <c r="L38" s="225">
        <v>0.08</v>
      </c>
      <c r="M38" s="216">
        <v>224.63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78.56</v>
      </c>
      <c r="E39" s="232">
        <v>75.45</v>
      </c>
      <c r="F39" s="275">
        <v>77.36</v>
      </c>
      <c r="G39" s="220"/>
      <c r="H39" s="161" t="s">
        <v>20</v>
      </c>
      <c r="I39" s="221">
        <v>2.5314777998674654E-2</v>
      </c>
      <c r="J39" s="220"/>
      <c r="K39" s="182" t="s">
        <v>20</v>
      </c>
      <c r="L39" s="225">
        <v>5.19</v>
      </c>
      <c r="M39" s="216">
        <v>63.15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0.2611962629251588</v>
      </c>
      <c r="E40" s="233">
        <v>0.23934145413018654</v>
      </c>
      <c r="F40" s="276">
        <v>0.23531558935361216</v>
      </c>
      <c r="G40" s="222"/>
      <c r="H40" s="189" t="s">
        <v>460</v>
      </c>
      <c r="I40" s="223">
        <v>0.40258647765743782</v>
      </c>
      <c r="J40" s="222"/>
      <c r="K40" s="190" t="s">
        <v>20</v>
      </c>
      <c r="L40" s="226">
        <v>1.5733637852106104</v>
      </c>
      <c r="M40" s="217">
        <v>0.28112896763566753</v>
      </c>
      <c r="N40" s="158" t="e">
        <f>N39/N38</f>
        <v>#DIV/0!</v>
      </c>
      <c r="O40" s="136"/>
    </row>
    <row r="41" spans="2:18" ht="12" customHeight="1">
      <c r="B41" s="294" t="s">
        <v>551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548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2511.87</v>
      </c>
      <c r="E9" s="236">
        <v>2454.0500000000002</v>
      </c>
      <c r="F9" s="277">
        <v>2546.3200000000002</v>
      </c>
      <c r="G9" s="220"/>
      <c r="H9" s="161" t="s">
        <v>20</v>
      </c>
      <c r="I9" s="221">
        <v>3.7599070923575395E-2</v>
      </c>
      <c r="J9" s="220"/>
      <c r="K9" s="182" t="s">
        <v>460</v>
      </c>
      <c r="L9" s="225">
        <v>0.77</v>
      </c>
      <c r="M9" s="183">
        <v>2005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2455.8200000000002</v>
      </c>
      <c r="E10" s="236">
        <v>2430.73</v>
      </c>
      <c r="F10" s="277">
        <v>2526.9499999999998</v>
      </c>
      <c r="G10" s="220"/>
      <c r="H10" s="161" t="s">
        <v>20</v>
      </c>
      <c r="I10" s="221">
        <v>3.9584816084057062E-2</v>
      </c>
      <c r="J10" s="220"/>
      <c r="K10" s="182" t="s">
        <v>20</v>
      </c>
      <c r="L10" s="225">
        <v>3.81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575.29999999999995</v>
      </c>
      <c r="E11" s="236">
        <v>598.62</v>
      </c>
      <c r="F11" s="277">
        <v>617.98</v>
      </c>
      <c r="G11" s="220"/>
      <c r="H11" s="161" t="s">
        <v>20</v>
      </c>
      <c r="I11" s="221">
        <v>3.2341051084160188E-2</v>
      </c>
      <c r="J11" s="220"/>
      <c r="K11" s="182" t="s">
        <v>460</v>
      </c>
      <c r="L11" s="225">
        <v>4.12</v>
      </c>
      <c r="M11" s="183">
        <v>348.4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0.23425983989054569</v>
      </c>
      <c r="E12" s="237">
        <v>0.24627169615712152</v>
      </c>
      <c r="F12" s="278">
        <v>0.24455568966540694</v>
      </c>
      <c r="G12" s="220"/>
      <c r="H12" s="161" t="s">
        <v>460</v>
      </c>
      <c r="I12" s="246">
        <v>0.17160064917145779</v>
      </c>
      <c r="J12" s="220"/>
      <c r="K12" s="182" t="s">
        <v>460</v>
      </c>
      <c r="L12" s="247">
        <v>0.20021707783258735</v>
      </c>
      <c r="M12" s="248">
        <v>0.16981867810489373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727.87</v>
      </c>
      <c r="E14" s="232">
        <v>734.8</v>
      </c>
      <c r="F14" s="275">
        <v>744.85</v>
      </c>
      <c r="G14" s="220"/>
      <c r="H14" s="161" t="s">
        <v>20</v>
      </c>
      <c r="I14" s="221">
        <v>1.367719107240073E-2</v>
      </c>
      <c r="J14" s="220"/>
      <c r="K14" s="182" t="s">
        <v>20</v>
      </c>
      <c r="L14" s="225">
        <v>1.41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705.92</v>
      </c>
      <c r="E15" s="232">
        <v>709.7</v>
      </c>
      <c r="F15" s="275">
        <v>736.68</v>
      </c>
      <c r="G15" s="220"/>
      <c r="H15" s="161" t="s">
        <v>20</v>
      </c>
      <c r="I15" s="221">
        <v>3.8016063125263955E-2</v>
      </c>
      <c r="J15" s="220"/>
      <c r="K15" s="182" t="s">
        <v>20</v>
      </c>
      <c r="L15" s="225">
        <v>4.18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215.8</v>
      </c>
      <c r="E16" s="232">
        <v>240.89</v>
      </c>
      <c r="F16" s="275">
        <v>249.07</v>
      </c>
      <c r="G16" s="220"/>
      <c r="H16" s="161" t="s">
        <v>20</v>
      </c>
      <c r="I16" s="221">
        <v>3.3957407945535367E-2</v>
      </c>
      <c r="J16" s="220"/>
      <c r="K16" s="182" t="s">
        <v>460</v>
      </c>
      <c r="L16" s="225">
        <v>3.75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0.30570036264732553</v>
      </c>
      <c r="E17" s="261">
        <v>0.33942510920107083</v>
      </c>
      <c r="F17" s="280">
        <v>0.33809795297822665</v>
      </c>
      <c r="G17" s="262"/>
      <c r="H17" s="263" t="s">
        <v>460</v>
      </c>
      <c r="I17" s="264">
        <v>0.13271562228441836</v>
      </c>
      <c r="J17" s="262"/>
      <c r="K17" s="265" t="s">
        <v>460</v>
      </c>
      <c r="L17" s="266">
        <v>0.70488047009542587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1305.29</v>
      </c>
      <c r="E19" s="232">
        <v>1247.56</v>
      </c>
      <c r="F19" s="275">
        <v>1319.74</v>
      </c>
      <c r="G19" s="220"/>
      <c r="H19" s="161" t="s">
        <v>20</v>
      </c>
      <c r="I19" s="221">
        <v>5.7856936740517506E-2</v>
      </c>
      <c r="J19" s="220"/>
      <c r="K19" s="182" t="s">
        <v>460</v>
      </c>
      <c r="L19" s="225">
        <v>2.82</v>
      </c>
      <c r="M19" s="186">
        <v>988.2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1271.81</v>
      </c>
      <c r="E20" s="232">
        <v>1247.6500000000001</v>
      </c>
      <c r="F20" s="275">
        <v>1311.47</v>
      </c>
      <c r="G20" s="220"/>
      <c r="H20" s="161" t="s">
        <v>20</v>
      </c>
      <c r="I20" s="221">
        <v>5.1152166072215621E-2</v>
      </c>
      <c r="J20" s="220"/>
      <c r="K20" s="182" t="s">
        <v>460</v>
      </c>
      <c r="L20" s="225">
        <v>0.35</v>
      </c>
      <c r="M20" s="187">
        <v>1013.9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245.14</v>
      </c>
      <c r="E21" s="232">
        <v>245.05</v>
      </c>
      <c r="F21" s="275">
        <v>253.31</v>
      </c>
      <c r="G21" s="220"/>
      <c r="H21" s="161" t="s">
        <v>20</v>
      </c>
      <c r="I21" s="221">
        <v>3.3707406651703797E-2</v>
      </c>
      <c r="J21" s="220"/>
      <c r="K21" s="182" t="s">
        <v>460</v>
      </c>
      <c r="L21" s="225">
        <v>2.2000000000000002</v>
      </c>
      <c r="M21" s="186">
        <v>139.4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0.19274891689796431</v>
      </c>
      <c r="E22" s="237">
        <v>0.19640924938885104</v>
      </c>
      <c r="F22" s="278">
        <v>0.19314967174239595</v>
      </c>
      <c r="G22" s="220"/>
      <c r="H22" s="161" t="s">
        <v>460</v>
      </c>
      <c r="I22" s="246">
        <v>0.32595776464550974</v>
      </c>
      <c r="J22" s="220"/>
      <c r="K22" s="182" t="s">
        <v>460</v>
      </c>
      <c r="L22" s="247">
        <v>0.16255260743776867</v>
      </c>
      <c r="M22" s="248">
        <v>0.13748890423118651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1013.62</v>
      </c>
      <c r="E24" s="232">
        <v>959.03</v>
      </c>
      <c r="F24" s="275">
        <v>1026.6099999999999</v>
      </c>
      <c r="G24" s="220"/>
      <c r="H24" s="161" t="s">
        <v>20</v>
      </c>
      <c r="I24" s="221">
        <v>7.0467034399340989E-2</v>
      </c>
      <c r="J24" s="220"/>
      <c r="K24" s="182" t="s">
        <v>460</v>
      </c>
      <c r="L24" s="225">
        <v>1.79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980.61</v>
      </c>
      <c r="E25" s="232">
        <v>958.09</v>
      </c>
      <c r="F25" s="275">
        <v>1016.4</v>
      </c>
      <c r="G25" s="220"/>
      <c r="H25" s="161" t="s">
        <v>20</v>
      </c>
      <c r="I25" s="221">
        <v>6.0860670709432352E-2</v>
      </c>
      <c r="J25" s="220"/>
      <c r="K25" s="182" t="s">
        <v>460</v>
      </c>
      <c r="L25" s="225">
        <v>0.53</v>
      </c>
      <c r="M25" s="186">
        <v>731.3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208.31</v>
      </c>
      <c r="E26" s="232">
        <v>209.25</v>
      </c>
      <c r="F26" s="275">
        <v>219.46</v>
      </c>
      <c r="G26" s="220"/>
      <c r="H26" s="161" t="s">
        <v>20</v>
      </c>
      <c r="I26" s="221">
        <v>4.8793309438470711E-2</v>
      </c>
      <c r="J26" s="220"/>
      <c r="K26" s="182" t="s">
        <v>460</v>
      </c>
      <c r="L26" s="225">
        <v>1.35</v>
      </c>
      <c r="M26" s="188">
        <v>108.8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0.21242899827658293</v>
      </c>
      <c r="E27" s="268">
        <v>0.21840328152887514</v>
      </c>
      <c r="F27" s="280">
        <v>0.21591892955529321</v>
      </c>
      <c r="G27" s="262"/>
      <c r="H27" s="263" t="s">
        <v>460</v>
      </c>
      <c r="I27" s="264">
        <v>0.2484351973581933</v>
      </c>
      <c r="J27" s="262"/>
      <c r="K27" s="265" t="s">
        <v>460</v>
      </c>
      <c r="L27" s="266">
        <v>0.12149931335841135</v>
      </c>
      <c r="M27" s="267">
        <v>0.14877615205797895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478.7</v>
      </c>
      <c r="E29" s="232">
        <v>471.69</v>
      </c>
      <c r="F29" s="275">
        <v>481.73</v>
      </c>
      <c r="G29" s="220"/>
      <c r="H29" s="161" t="s">
        <v>20</v>
      </c>
      <c r="I29" s="221">
        <v>2.1285166104856978E-2</v>
      </c>
      <c r="J29" s="220"/>
      <c r="K29" s="182" t="s">
        <v>20</v>
      </c>
      <c r="L29" s="225">
        <v>0.65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478.09</v>
      </c>
      <c r="E30" s="232">
        <v>473.39</v>
      </c>
      <c r="F30" s="275">
        <v>478.8</v>
      </c>
      <c r="G30" s="220"/>
      <c r="H30" s="161" t="s">
        <v>20</v>
      </c>
      <c r="I30" s="221">
        <v>1.1428209298886882E-2</v>
      </c>
      <c r="J30" s="220"/>
      <c r="K30" s="182" t="s">
        <v>460</v>
      </c>
      <c r="L30" s="225">
        <v>0.03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114.37</v>
      </c>
      <c r="E31" s="232">
        <v>112.68</v>
      </c>
      <c r="F31" s="275">
        <v>115.6</v>
      </c>
      <c r="G31" s="220"/>
      <c r="H31" s="161" t="s">
        <v>20</v>
      </c>
      <c r="I31" s="221">
        <v>2.5914093006744743E-2</v>
      </c>
      <c r="J31" s="220"/>
      <c r="K31" s="182" t="s">
        <v>20</v>
      </c>
      <c r="L31" s="225">
        <v>1.83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0.23922274048819261</v>
      </c>
      <c r="E32" s="239">
        <v>0.23802784173725683</v>
      </c>
      <c r="F32" s="276">
        <v>0.24143692564745195</v>
      </c>
      <c r="G32" s="222"/>
      <c r="H32" s="189" t="s">
        <v>20</v>
      </c>
      <c r="I32" s="223">
        <v>0.34090839101951209</v>
      </c>
      <c r="J32" s="222"/>
      <c r="K32" s="190" t="s">
        <v>20</v>
      </c>
      <c r="L32" s="244">
        <v>0.38369423548428871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319.77999999999997</v>
      </c>
      <c r="E37" s="231">
        <v>312.97000000000003</v>
      </c>
      <c r="F37" s="274">
        <v>330.43</v>
      </c>
      <c r="G37" s="218"/>
      <c r="H37" s="212" t="s">
        <v>20</v>
      </c>
      <c r="I37" s="219">
        <v>5.5788094705562674E-2</v>
      </c>
      <c r="J37" s="218"/>
      <c r="K37" s="213" t="s">
        <v>20</v>
      </c>
      <c r="L37" s="224">
        <v>0.02</v>
      </c>
      <c r="M37" s="215">
        <v>236.24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300.89999999999998</v>
      </c>
      <c r="E38" s="232">
        <v>316.3</v>
      </c>
      <c r="F38" s="275">
        <v>328.67</v>
      </c>
      <c r="G38" s="220"/>
      <c r="H38" s="161" t="s">
        <v>20</v>
      </c>
      <c r="I38" s="221">
        <v>3.9108441353145729E-2</v>
      </c>
      <c r="J38" s="220"/>
      <c r="K38" s="182" t="s">
        <v>460</v>
      </c>
      <c r="L38" s="225">
        <v>1.1499999999999999</v>
      </c>
      <c r="M38" s="216">
        <v>224.96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78.459999999999994</v>
      </c>
      <c r="E39" s="232">
        <v>72.900000000000006</v>
      </c>
      <c r="F39" s="275">
        <v>72.17</v>
      </c>
      <c r="G39" s="220"/>
      <c r="H39" s="161" t="s">
        <v>460</v>
      </c>
      <c r="I39" s="221">
        <v>1.001371742112489E-2</v>
      </c>
      <c r="J39" s="220"/>
      <c r="K39" s="182" t="s">
        <v>20</v>
      </c>
      <c r="L39" s="225">
        <v>0.93</v>
      </c>
      <c r="M39" s="216">
        <v>63.17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0.26075108009305414</v>
      </c>
      <c r="E40" s="233">
        <v>0.23047739487828012</v>
      </c>
      <c r="F40" s="276">
        <v>0.21958195150150606</v>
      </c>
      <c r="G40" s="222"/>
      <c r="H40" s="189" t="s">
        <v>460</v>
      </c>
      <c r="I40" s="223">
        <v>1.0895443376774061</v>
      </c>
      <c r="J40" s="222"/>
      <c r="K40" s="190" t="s">
        <v>20</v>
      </c>
      <c r="L40" s="226">
        <v>0.3585347293149993</v>
      </c>
      <c r="M40" s="217">
        <v>0.28080547652916071</v>
      </c>
      <c r="N40" s="158" t="e">
        <f>N39/N38</f>
        <v>#DIV/0!</v>
      </c>
      <c r="O40" s="136"/>
    </row>
    <row r="41" spans="2:18" ht="12" customHeight="1">
      <c r="B41" s="294" t="s">
        <v>549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541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2511.88</v>
      </c>
      <c r="E9" s="236">
        <v>2453.7800000000002</v>
      </c>
      <c r="F9" s="277">
        <v>2547.09</v>
      </c>
      <c r="G9" s="220"/>
      <c r="H9" s="161" t="s">
        <v>20</v>
      </c>
      <c r="I9" s="221">
        <v>3.802704398927359E-2</v>
      </c>
      <c r="J9" s="220"/>
      <c r="K9" s="182" t="s">
        <v>20</v>
      </c>
      <c r="L9" s="225">
        <v>24.94</v>
      </c>
      <c r="M9" s="183">
        <v>2005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2455.6799999999998</v>
      </c>
      <c r="E10" s="236">
        <v>2431.1</v>
      </c>
      <c r="F10" s="277">
        <v>2523.14</v>
      </c>
      <c r="G10" s="220"/>
      <c r="H10" s="161" t="s">
        <v>20</v>
      </c>
      <c r="I10" s="221">
        <v>3.7859405207519181E-2</v>
      </c>
      <c r="J10" s="220"/>
      <c r="K10" s="182" t="s">
        <v>20</v>
      </c>
      <c r="L10" s="225">
        <v>10.26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575.47</v>
      </c>
      <c r="E11" s="236">
        <v>598.15</v>
      </c>
      <c r="F11" s="277">
        <v>622.1</v>
      </c>
      <c r="G11" s="220"/>
      <c r="H11" s="161" t="s">
        <v>20</v>
      </c>
      <c r="I11" s="221">
        <v>4.0040123714787379E-2</v>
      </c>
      <c r="J11" s="220"/>
      <c r="K11" s="182" t="s">
        <v>20</v>
      </c>
      <c r="L11" s="225">
        <v>19</v>
      </c>
      <c r="M11" s="183">
        <v>348.4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0.23434242246546785</v>
      </c>
      <c r="E12" s="237">
        <v>0.24604088684134753</v>
      </c>
      <c r="F12" s="278">
        <v>0.24655786044373282</v>
      </c>
      <c r="G12" s="220"/>
      <c r="H12" s="161" t="s">
        <v>20</v>
      </c>
      <c r="I12" s="246">
        <v>5.1697360238528445E-2</v>
      </c>
      <c r="J12" s="220"/>
      <c r="K12" s="182" t="s">
        <v>20</v>
      </c>
      <c r="L12" s="247">
        <v>0.65543584858199777</v>
      </c>
      <c r="M12" s="248">
        <v>0.16981867810489373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727.87</v>
      </c>
      <c r="E14" s="232">
        <v>734.8</v>
      </c>
      <c r="F14" s="275">
        <v>743.44</v>
      </c>
      <c r="G14" s="220"/>
      <c r="H14" s="161" t="s">
        <v>20</v>
      </c>
      <c r="I14" s="221">
        <v>1.175830157866109E-2</v>
      </c>
      <c r="J14" s="220"/>
      <c r="K14" s="182" t="s">
        <v>20</v>
      </c>
      <c r="L14" s="225">
        <v>4.93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705.63</v>
      </c>
      <c r="E15" s="232">
        <v>709.01</v>
      </c>
      <c r="F15" s="275">
        <v>732.5</v>
      </c>
      <c r="G15" s="220"/>
      <c r="H15" s="161" t="s">
        <v>20</v>
      </c>
      <c r="I15" s="221">
        <v>3.3130703375128689E-2</v>
      </c>
      <c r="J15" s="220"/>
      <c r="K15" s="182" t="s">
        <v>20</v>
      </c>
      <c r="L15" s="225">
        <v>3.16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216.09</v>
      </c>
      <c r="E16" s="232">
        <v>241.88</v>
      </c>
      <c r="F16" s="275">
        <v>252.82</v>
      </c>
      <c r="G16" s="220"/>
      <c r="H16" s="161" t="s">
        <v>20</v>
      </c>
      <c r="I16" s="221">
        <v>4.5229039192988152E-2</v>
      </c>
      <c r="J16" s="220"/>
      <c r="K16" s="182" t="s">
        <v>460</v>
      </c>
      <c r="L16" s="225">
        <v>0.88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0.30623697972024999</v>
      </c>
      <c r="E17" s="261">
        <v>0.34115174680187865</v>
      </c>
      <c r="F17" s="280">
        <v>0.3451467576791809</v>
      </c>
      <c r="G17" s="262"/>
      <c r="H17" s="263" t="s">
        <v>20</v>
      </c>
      <c r="I17" s="264">
        <v>0.39950108773022519</v>
      </c>
      <c r="J17" s="262"/>
      <c r="K17" s="265" t="s">
        <v>460</v>
      </c>
      <c r="L17" s="266">
        <v>0.27019822774922431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1305.3</v>
      </c>
      <c r="E19" s="232">
        <v>1248.1600000000001</v>
      </c>
      <c r="F19" s="275">
        <v>1322.56</v>
      </c>
      <c r="G19" s="220"/>
      <c r="H19" s="161" t="s">
        <v>20</v>
      </c>
      <c r="I19" s="221">
        <v>5.9607742597102886E-2</v>
      </c>
      <c r="J19" s="220"/>
      <c r="K19" s="182" t="s">
        <v>20</v>
      </c>
      <c r="L19" s="225">
        <v>20.16</v>
      </c>
      <c r="M19" s="186">
        <v>988.2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1271.8699999999999</v>
      </c>
      <c r="E20" s="232">
        <v>1248.49</v>
      </c>
      <c r="F20" s="275">
        <v>1311.82</v>
      </c>
      <c r="G20" s="220"/>
      <c r="H20" s="161" t="s">
        <v>20</v>
      </c>
      <c r="I20" s="221">
        <v>5.0725276133569253E-2</v>
      </c>
      <c r="J20" s="220"/>
      <c r="K20" s="182" t="s">
        <v>20</v>
      </c>
      <c r="L20" s="225">
        <v>8.9</v>
      </c>
      <c r="M20" s="187">
        <v>1013.9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245.09</v>
      </c>
      <c r="E21" s="232">
        <v>244.76</v>
      </c>
      <c r="F21" s="275">
        <v>255.51</v>
      </c>
      <c r="G21" s="220"/>
      <c r="H21" s="161" t="s">
        <v>20</v>
      </c>
      <c r="I21" s="221">
        <v>4.3920575257395011E-2</v>
      </c>
      <c r="J21" s="220"/>
      <c r="K21" s="182" t="s">
        <v>20</v>
      </c>
      <c r="L21" s="225">
        <v>13.41</v>
      </c>
      <c r="M21" s="186">
        <v>139.4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0.19270051184476403</v>
      </c>
      <c r="E22" s="237">
        <v>0.19604482214515134</v>
      </c>
      <c r="F22" s="278">
        <v>0.19477519781677363</v>
      </c>
      <c r="G22" s="220"/>
      <c r="H22" s="161" t="s">
        <v>460</v>
      </c>
      <c r="I22" s="246">
        <v>0.12696243283777109</v>
      </c>
      <c r="J22" s="220"/>
      <c r="K22" s="182" t="s">
        <v>20</v>
      </c>
      <c r="L22" s="247">
        <v>0.89617940774803784</v>
      </c>
      <c r="M22" s="248">
        <v>0.13748890423118651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1013.62</v>
      </c>
      <c r="E24" s="232">
        <v>959.73</v>
      </c>
      <c r="F24" s="275">
        <v>1028.4000000000001</v>
      </c>
      <c r="G24" s="220"/>
      <c r="H24" s="161" t="s">
        <v>20</v>
      </c>
      <c r="I24" s="221">
        <v>7.1551373823887987E-2</v>
      </c>
      <c r="J24" s="220"/>
      <c r="K24" s="182" t="s">
        <v>20</v>
      </c>
      <c r="L24" s="225">
        <v>17.66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980.66</v>
      </c>
      <c r="E25" s="232">
        <v>958.64</v>
      </c>
      <c r="F25" s="275">
        <v>1016.93</v>
      </c>
      <c r="G25" s="220"/>
      <c r="H25" s="161" t="s">
        <v>20</v>
      </c>
      <c r="I25" s="221">
        <v>6.0804890261203282E-2</v>
      </c>
      <c r="J25" s="220"/>
      <c r="K25" s="182" t="s">
        <v>20</v>
      </c>
      <c r="L25" s="225">
        <v>7.68</v>
      </c>
      <c r="M25" s="186">
        <v>731.3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208.26</v>
      </c>
      <c r="E26" s="232">
        <v>209.34</v>
      </c>
      <c r="F26" s="275">
        <v>220.81</v>
      </c>
      <c r="G26" s="220"/>
      <c r="H26" s="161" t="s">
        <v>20</v>
      </c>
      <c r="I26" s="221">
        <v>5.4791248686347549E-2</v>
      </c>
      <c r="J26" s="220"/>
      <c r="K26" s="182" t="s">
        <v>20</v>
      </c>
      <c r="L26" s="225">
        <v>12.42</v>
      </c>
      <c r="M26" s="188">
        <v>108.8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0.21236718128607265</v>
      </c>
      <c r="E27" s="268">
        <v>0.21837186013519153</v>
      </c>
      <c r="F27" s="280">
        <v>0.21713392268887732</v>
      </c>
      <c r="G27" s="262"/>
      <c r="H27" s="263" t="s">
        <v>460</v>
      </c>
      <c r="I27" s="264">
        <v>0.12379374463142023</v>
      </c>
      <c r="J27" s="262"/>
      <c r="K27" s="265" t="s">
        <v>20</v>
      </c>
      <c r="L27" s="266">
        <v>1.065386323879064</v>
      </c>
      <c r="M27" s="267">
        <v>0.14877615205797895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478.7</v>
      </c>
      <c r="E29" s="232">
        <v>470.82</v>
      </c>
      <c r="F29" s="275">
        <v>481.08</v>
      </c>
      <c r="G29" s="220"/>
      <c r="H29" s="161" t="s">
        <v>20</v>
      </c>
      <c r="I29" s="221">
        <v>2.1791767554479424E-2</v>
      </c>
      <c r="J29" s="220"/>
      <c r="K29" s="182" t="s">
        <v>460</v>
      </c>
      <c r="L29" s="225">
        <v>0.15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478.18</v>
      </c>
      <c r="E30" s="232">
        <v>473.6</v>
      </c>
      <c r="F30" s="275">
        <v>478.83</v>
      </c>
      <c r="G30" s="220"/>
      <c r="H30" s="161" t="s">
        <v>20</v>
      </c>
      <c r="I30" s="221">
        <v>1.1043074324324165E-2</v>
      </c>
      <c r="J30" s="220"/>
      <c r="K30" s="182" t="s">
        <v>460</v>
      </c>
      <c r="L30" s="225">
        <v>1.8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114.29</v>
      </c>
      <c r="E31" s="232">
        <v>111.51</v>
      </c>
      <c r="F31" s="275">
        <v>113.77</v>
      </c>
      <c r="G31" s="220"/>
      <c r="H31" s="161" t="s">
        <v>20</v>
      </c>
      <c r="I31" s="221">
        <v>2.0267240606223647E-2</v>
      </c>
      <c r="J31" s="220"/>
      <c r="K31" s="182" t="s">
        <v>20</v>
      </c>
      <c r="L31" s="225">
        <v>6.47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0.23901041448826801</v>
      </c>
      <c r="E32" s="239">
        <v>0.23545185810810812</v>
      </c>
      <c r="F32" s="276">
        <v>0.23759998329260906</v>
      </c>
      <c r="G32" s="222"/>
      <c r="H32" s="189" t="s">
        <v>20</v>
      </c>
      <c r="I32" s="223">
        <v>0.2148125184500943</v>
      </c>
      <c r="J32" s="222"/>
      <c r="K32" s="190" t="s">
        <v>20</v>
      </c>
      <c r="L32" s="244">
        <v>1.4351330482755331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319.77999999999997</v>
      </c>
      <c r="E37" s="231">
        <v>312.67</v>
      </c>
      <c r="F37" s="274">
        <v>330.41</v>
      </c>
      <c r="G37" s="218"/>
      <c r="H37" s="212" t="s">
        <v>20</v>
      </c>
      <c r="I37" s="219">
        <v>5.6737134998560812E-2</v>
      </c>
      <c r="J37" s="218"/>
      <c r="K37" s="213" t="s">
        <v>20</v>
      </c>
      <c r="L37" s="224">
        <v>4.46</v>
      </c>
      <c r="M37" s="215">
        <v>236.24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300.89999999999998</v>
      </c>
      <c r="E38" s="232">
        <v>317.2</v>
      </c>
      <c r="F38" s="275">
        <v>329.82</v>
      </c>
      <c r="G38" s="220"/>
      <c r="H38" s="161" t="s">
        <v>20</v>
      </c>
      <c r="I38" s="221">
        <v>3.9785624211853721E-2</v>
      </c>
      <c r="J38" s="220"/>
      <c r="K38" s="182" t="s">
        <v>20</v>
      </c>
      <c r="L38" s="225">
        <v>1.04</v>
      </c>
      <c r="M38" s="216">
        <v>224.96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78.459999999999994</v>
      </c>
      <c r="E39" s="232">
        <v>73</v>
      </c>
      <c r="F39" s="275">
        <v>71.239999999999995</v>
      </c>
      <c r="G39" s="220"/>
      <c r="H39" s="161" t="s">
        <v>460</v>
      </c>
      <c r="I39" s="221">
        <v>2.4109589041095947E-2</v>
      </c>
      <c r="J39" s="220"/>
      <c r="K39" s="182" t="s">
        <v>20</v>
      </c>
      <c r="L39" s="225">
        <v>4.1399999999999997</v>
      </c>
      <c r="M39" s="216">
        <v>63.17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0.26075108009305414</v>
      </c>
      <c r="E40" s="233">
        <v>0.23013871374527112</v>
      </c>
      <c r="F40" s="276">
        <v>0.21599660420835606</v>
      </c>
      <c r="G40" s="222"/>
      <c r="H40" s="189" t="s">
        <v>460</v>
      </c>
      <c r="I40" s="223">
        <v>1.4142109536915055</v>
      </c>
      <c r="J40" s="222"/>
      <c r="K40" s="190" t="s">
        <v>20</v>
      </c>
      <c r="L40" s="226">
        <v>1.1908764315418541</v>
      </c>
      <c r="M40" s="217">
        <v>0.28080547652916071</v>
      </c>
      <c r="N40" s="158" t="e">
        <f>N39/N38</f>
        <v>#DIV/0!</v>
      </c>
      <c r="O40" s="136"/>
    </row>
    <row r="41" spans="2:18" ht="12" customHeight="1">
      <c r="B41" s="294" t="s">
        <v>542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547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437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2511.75</v>
      </c>
      <c r="E9" s="236">
        <v>2453.35</v>
      </c>
      <c r="F9" s="277">
        <v>2522.15</v>
      </c>
      <c r="G9" s="220"/>
      <c r="H9" s="161" t="s">
        <v>20</v>
      </c>
      <c r="I9" s="221">
        <v>2.80432877494039E-2</v>
      </c>
      <c r="J9" s="220"/>
      <c r="K9" s="182" t="s">
        <v>20</v>
      </c>
      <c r="L9" s="225">
        <v>7.6</v>
      </c>
      <c r="M9" s="183">
        <v>2005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2454.61</v>
      </c>
      <c r="E10" s="236">
        <v>2436.7399999999998</v>
      </c>
      <c r="F10" s="277">
        <v>2512.88</v>
      </c>
      <c r="G10" s="220"/>
      <c r="H10" s="161" t="s">
        <v>20</v>
      </c>
      <c r="I10" s="221">
        <v>3.1246665627026493E-2</v>
      </c>
      <c r="J10" s="220"/>
      <c r="K10" s="182" t="s">
        <v>20</v>
      </c>
      <c r="L10" s="225">
        <v>10.31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577.23</v>
      </c>
      <c r="E11" s="236">
        <v>593.84</v>
      </c>
      <c r="F11" s="277">
        <v>603.1</v>
      </c>
      <c r="G11" s="220"/>
      <c r="H11" s="161" t="s">
        <v>20</v>
      </c>
      <c r="I11" s="221">
        <v>1.5593425838609676E-2</v>
      </c>
      <c r="J11" s="220"/>
      <c r="K11" s="182" t="s">
        <v>460</v>
      </c>
      <c r="L11" s="225">
        <v>1.34</v>
      </c>
      <c r="M11" s="183">
        <v>348.4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0.2351615938988271</v>
      </c>
      <c r="E12" s="237">
        <v>0.2437026519037731</v>
      </c>
      <c r="F12" s="278">
        <v>0.24000350195791284</v>
      </c>
      <c r="G12" s="220"/>
      <c r="H12" s="161" t="s">
        <v>460</v>
      </c>
      <c r="I12" s="246">
        <v>0.36991499458602639</v>
      </c>
      <c r="J12" s="220"/>
      <c r="K12" s="182" t="s">
        <v>460</v>
      </c>
      <c r="L12" s="247">
        <v>0.15242075567061253</v>
      </c>
      <c r="M12" s="248">
        <v>0.16981867810489373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727.85</v>
      </c>
      <c r="E14" s="232">
        <v>734.62</v>
      </c>
      <c r="F14" s="275">
        <v>738.51</v>
      </c>
      <c r="G14" s="220"/>
      <c r="H14" s="161" t="s">
        <v>20</v>
      </c>
      <c r="I14" s="221">
        <v>5.295254689499318E-3</v>
      </c>
      <c r="J14" s="220"/>
      <c r="K14" s="182" t="s">
        <v>20</v>
      </c>
      <c r="L14" s="225">
        <v>7.68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704.63</v>
      </c>
      <c r="E15" s="232">
        <v>707.5</v>
      </c>
      <c r="F15" s="275">
        <v>729.34</v>
      </c>
      <c r="G15" s="220"/>
      <c r="H15" s="161" t="s">
        <v>20</v>
      </c>
      <c r="I15" s="221">
        <v>3.0869257950530082E-2</v>
      </c>
      <c r="J15" s="220"/>
      <c r="K15" s="182" t="s">
        <v>20</v>
      </c>
      <c r="L15" s="225">
        <v>13.34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217.4</v>
      </c>
      <c r="E16" s="232">
        <v>244.52</v>
      </c>
      <c r="F16" s="275">
        <v>253.7</v>
      </c>
      <c r="G16" s="220"/>
      <c r="H16" s="161" t="s">
        <v>20</v>
      </c>
      <c r="I16" s="221">
        <v>3.7542941272697528E-2</v>
      </c>
      <c r="J16" s="220"/>
      <c r="K16" s="182" t="s">
        <v>460</v>
      </c>
      <c r="L16" s="225">
        <v>4.1399999999999997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0.30853071824929396</v>
      </c>
      <c r="E17" s="261">
        <v>0.34561130742049473</v>
      </c>
      <c r="F17" s="280">
        <v>0.34784873995667315</v>
      </c>
      <c r="G17" s="262"/>
      <c r="H17" s="263" t="s">
        <v>20</v>
      </c>
      <c r="I17" s="264">
        <v>0.22374325361784186</v>
      </c>
      <c r="J17" s="262"/>
      <c r="K17" s="265" t="s">
        <v>460</v>
      </c>
      <c r="L17" s="266">
        <v>1.2262991886902219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1305.19</v>
      </c>
      <c r="E19" s="232">
        <v>1248.0999999999999</v>
      </c>
      <c r="F19" s="275">
        <v>1302.4000000000001</v>
      </c>
      <c r="G19" s="220"/>
      <c r="H19" s="161" t="s">
        <v>20</v>
      </c>
      <c r="I19" s="221">
        <v>4.3506129316561282E-2</v>
      </c>
      <c r="J19" s="220"/>
      <c r="K19" s="182" t="s">
        <v>460</v>
      </c>
      <c r="L19" s="225">
        <v>0.6</v>
      </c>
      <c r="M19" s="186">
        <v>988.2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1272.01</v>
      </c>
      <c r="E20" s="232">
        <v>1250.77</v>
      </c>
      <c r="F20" s="275">
        <v>1302.92</v>
      </c>
      <c r="G20" s="220"/>
      <c r="H20" s="161" t="s">
        <v>20</v>
      </c>
      <c r="I20" s="221">
        <v>4.1694316301158496E-2</v>
      </c>
      <c r="J20" s="220"/>
      <c r="K20" s="182" t="s">
        <v>460</v>
      </c>
      <c r="L20" s="225">
        <v>3.27</v>
      </c>
      <c r="M20" s="187">
        <v>1013.9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245.28</v>
      </c>
      <c r="E21" s="232">
        <v>242.62</v>
      </c>
      <c r="F21" s="275">
        <v>242.1</v>
      </c>
      <c r="G21" s="220"/>
      <c r="H21" s="161" t="s">
        <v>460</v>
      </c>
      <c r="I21" s="221">
        <v>2.1432693100321698E-3</v>
      </c>
      <c r="J21" s="220"/>
      <c r="K21" s="182" t="s">
        <v>20</v>
      </c>
      <c r="L21" s="225">
        <v>2.4500000000000002</v>
      </c>
      <c r="M21" s="186">
        <v>139.4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0.19282867273056029</v>
      </c>
      <c r="E22" s="237">
        <v>0.19397651046955075</v>
      </c>
      <c r="F22" s="278">
        <v>0.18581340373929325</v>
      </c>
      <c r="G22" s="220"/>
      <c r="H22" s="161" t="s">
        <v>460</v>
      </c>
      <c r="I22" s="246">
        <v>0.81631067302574967</v>
      </c>
      <c r="J22" s="220"/>
      <c r="K22" s="182" t="s">
        <v>20</v>
      </c>
      <c r="L22" s="247">
        <v>0.23408614598392774</v>
      </c>
      <c r="M22" s="248">
        <v>0.13748890423118651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1013.56</v>
      </c>
      <c r="E24" s="232">
        <v>959.79</v>
      </c>
      <c r="F24" s="275">
        <v>1010.74</v>
      </c>
      <c r="G24" s="220"/>
      <c r="H24" s="161" t="s">
        <v>20</v>
      </c>
      <c r="I24" s="221">
        <v>5.3084528907365147E-2</v>
      </c>
      <c r="J24" s="220"/>
      <c r="K24" s="182" t="s">
        <v>460</v>
      </c>
      <c r="L24" s="225">
        <v>1.03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980.79</v>
      </c>
      <c r="E25" s="232">
        <v>961.4</v>
      </c>
      <c r="F25" s="275">
        <v>1009.25</v>
      </c>
      <c r="G25" s="220"/>
      <c r="H25" s="161" t="s">
        <v>20</v>
      </c>
      <c r="I25" s="221">
        <v>4.9771167048054954E-2</v>
      </c>
      <c r="J25" s="220"/>
      <c r="K25" s="182" t="s">
        <v>460</v>
      </c>
      <c r="L25" s="225">
        <v>3.84</v>
      </c>
      <c r="M25" s="186">
        <v>731.3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208.51</v>
      </c>
      <c r="E26" s="232">
        <v>206.9</v>
      </c>
      <c r="F26" s="275">
        <v>208.39</v>
      </c>
      <c r="G26" s="220"/>
      <c r="H26" s="161" t="s">
        <v>20</v>
      </c>
      <c r="I26" s="221">
        <v>7.2015466408892337E-3</v>
      </c>
      <c r="J26" s="220"/>
      <c r="K26" s="182" t="s">
        <v>20</v>
      </c>
      <c r="L26" s="225">
        <v>3.27</v>
      </c>
      <c r="M26" s="188">
        <v>108.8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0.2125939293834562</v>
      </c>
      <c r="E27" s="268">
        <v>0.21520698980653216</v>
      </c>
      <c r="F27" s="280">
        <v>0.20648005945008668</v>
      </c>
      <c r="G27" s="262"/>
      <c r="H27" s="263" t="s">
        <v>460</v>
      </c>
      <c r="I27" s="264">
        <v>0.87269303564454781</v>
      </c>
      <c r="J27" s="262"/>
      <c r="K27" s="265" t="s">
        <v>20</v>
      </c>
      <c r="L27" s="266">
        <v>0.40103874564829667</v>
      </c>
      <c r="M27" s="267">
        <v>0.14877615205797895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478.7</v>
      </c>
      <c r="E29" s="232">
        <v>470.64</v>
      </c>
      <c r="F29" s="275">
        <v>481.23</v>
      </c>
      <c r="G29" s="220"/>
      <c r="H29" s="161" t="s">
        <v>20</v>
      </c>
      <c r="I29" s="221">
        <v>2.2501274859765497E-2</v>
      </c>
      <c r="J29" s="220"/>
      <c r="K29" s="182" t="s">
        <v>20</v>
      </c>
      <c r="L29" s="225">
        <v>0.51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477.97</v>
      </c>
      <c r="E30" s="232">
        <v>478.48</v>
      </c>
      <c r="F30" s="275">
        <v>480.63</v>
      </c>
      <c r="G30" s="220"/>
      <c r="H30" s="161" t="s">
        <v>20</v>
      </c>
      <c r="I30" s="221">
        <v>4.4933957532184987E-3</v>
      </c>
      <c r="J30" s="220"/>
      <c r="K30" s="182" t="s">
        <v>20</v>
      </c>
      <c r="L30" s="225">
        <v>0.24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114.54</v>
      </c>
      <c r="E31" s="232">
        <v>106.7</v>
      </c>
      <c r="F31" s="275">
        <v>107.3</v>
      </c>
      <c r="G31" s="220"/>
      <c r="H31" s="161" t="s">
        <v>20</v>
      </c>
      <c r="I31" s="221">
        <v>5.623242736644718E-3</v>
      </c>
      <c r="J31" s="220"/>
      <c r="K31" s="182" t="s">
        <v>20</v>
      </c>
      <c r="L31" s="225">
        <v>0.35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0.23963847103374689</v>
      </c>
      <c r="E32" s="239">
        <v>0.22299782645042635</v>
      </c>
      <c r="F32" s="276">
        <v>0.22324865280985373</v>
      </c>
      <c r="G32" s="222"/>
      <c r="H32" s="189" t="s">
        <v>20</v>
      </c>
      <c r="I32" s="223">
        <v>2.5082635942738629E-2</v>
      </c>
      <c r="J32" s="222"/>
      <c r="K32" s="190" t="s">
        <v>20</v>
      </c>
      <c r="L32" s="244">
        <v>6.1704099445372695E-2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437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319.72000000000003</v>
      </c>
      <c r="E37" s="231">
        <v>312.36</v>
      </c>
      <c r="F37" s="274">
        <v>325.95</v>
      </c>
      <c r="G37" s="218"/>
      <c r="H37" s="212" t="s">
        <v>20</v>
      </c>
      <c r="I37" s="219">
        <v>4.3507491356127526E-2</v>
      </c>
      <c r="J37" s="218"/>
      <c r="K37" s="213" t="s">
        <v>20</v>
      </c>
      <c r="L37" s="224">
        <v>2.25</v>
      </c>
      <c r="M37" s="215">
        <v>236.24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300.83</v>
      </c>
      <c r="E38" s="232">
        <v>317.33999999999997</v>
      </c>
      <c r="F38" s="275">
        <v>328.78</v>
      </c>
      <c r="G38" s="220"/>
      <c r="H38" s="161" t="s">
        <v>20</v>
      </c>
      <c r="I38" s="221">
        <v>3.6049662822209561E-2</v>
      </c>
      <c r="J38" s="220"/>
      <c r="K38" s="182" t="s">
        <v>20</v>
      </c>
      <c r="L38" s="225">
        <v>0.79</v>
      </c>
      <c r="M38" s="216">
        <v>224.96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78.41</v>
      </c>
      <c r="E39" s="232">
        <v>72.17</v>
      </c>
      <c r="F39" s="275">
        <v>67.099999999999994</v>
      </c>
      <c r="G39" s="220"/>
      <c r="H39" s="161" t="s">
        <v>460</v>
      </c>
      <c r="I39" s="221">
        <v>7.0250796729943277E-2</v>
      </c>
      <c r="J39" s="220"/>
      <c r="K39" s="182" t="s">
        <v>20</v>
      </c>
      <c r="L39" s="225">
        <v>0.79</v>
      </c>
      <c r="M39" s="216">
        <v>63.17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0.26064554731908385</v>
      </c>
      <c r="E40" s="233">
        <v>0.2274216928215794</v>
      </c>
      <c r="F40" s="276">
        <v>0.20408783989293752</v>
      </c>
      <c r="G40" s="222"/>
      <c r="H40" s="189" t="s">
        <v>460</v>
      </c>
      <c r="I40" s="223">
        <v>2.3333852928641874</v>
      </c>
      <c r="J40" s="222"/>
      <c r="K40" s="190" t="s">
        <v>20</v>
      </c>
      <c r="L40" s="226">
        <v>0.19170420027579405</v>
      </c>
      <c r="M40" s="217">
        <v>0.28080547652916071</v>
      </c>
      <c r="N40" s="158" t="e">
        <f>N39/N38</f>
        <v>#DIV/0!</v>
      </c>
      <c r="O40" s="136"/>
    </row>
    <row r="41" spans="2:18" ht="12" customHeight="1">
      <c r="B41" s="294" t="s">
        <v>546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545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476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544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543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538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2509.91</v>
      </c>
      <c r="E9" s="236">
        <v>2459.84</v>
      </c>
      <c r="F9" s="277">
        <v>2514.5500000000002</v>
      </c>
      <c r="G9" s="220"/>
      <c r="H9" s="161" t="s">
        <v>20</v>
      </c>
      <c r="I9" s="221">
        <v>2.2241283985950266E-2</v>
      </c>
      <c r="J9" s="220"/>
      <c r="K9" s="182" t="s">
        <v>20</v>
      </c>
      <c r="L9" s="225">
        <v>8.2200000000000006</v>
      </c>
      <c r="M9" s="183">
        <v>2005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2455.0100000000002</v>
      </c>
      <c r="E10" s="236">
        <v>2442.92</v>
      </c>
      <c r="F10" s="277">
        <v>2502.5700000000002</v>
      </c>
      <c r="G10" s="220"/>
      <c r="H10" s="161" t="s">
        <v>20</v>
      </c>
      <c r="I10" s="221">
        <v>2.4417500368411504E-2</v>
      </c>
      <c r="J10" s="220"/>
      <c r="K10" s="182" t="s">
        <v>20</v>
      </c>
      <c r="L10" s="225">
        <v>7.35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575.54999999999995</v>
      </c>
      <c r="E11" s="236">
        <v>592.47</v>
      </c>
      <c r="F11" s="277">
        <v>604.44000000000005</v>
      </c>
      <c r="G11" s="220"/>
      <c r="H11" s="161" t="s">
        <v>20</v>
      </c>
      <c r="I11" s="221">
        <v>2.0203554610360053E-2</v>
      </c>
      <c r="J11" s="220"/>
      <c r="K11" s="182" t="s">
        <v>460</v>
      </c>
      <c r="L11" s="225">
        <v>0.55000000000000004</v>
      </c>
      <c r="M11" s="183">
        <v>348.4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0.23443896358874297</v>
      </c>
      <c r="E12" s="237">
        <v>0.242525338529301</v>
      </c>
      <c r="F12" s="278">
        <v>0.24152770951461897</v>
      </c>
      <c r="G12" s="220"/>
      <c r="H12" s="161" t="s">
        <v>460</v>
      </c>
      <c r="I12" s="246">
        <v>9.9762901468203324E-2</v>
      </c>
      <c r="J12" s="220"/>
      <c r="K12" s="182" t="s">
        <v>460</v>
      </c>
      <c r="L12" s="247">
        <v>9.3187320754584135E-2</v>
      </c>
      <c r="M12" s="248">
        <v>0.16981867810489373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726.94</v>
      </c>
      <c r="E14" s="232">
        <v>734.24</v>
      </c>
      <c r="F14" s="275">
        <v>730.83</v>
      </c>
      <c r="G14" s="220"/>
      <c r="H14" s="161" t="s">
        <v>460</v>
      </c>
      <c r="I14" s="221">
        <v>4.6442580082806106E-3</v>
      </c>
      <c r="J14" s="220"/>
      <c r="K14" s="182" t="s">
        <v>20</v>
      </c>
      <c r="L14" s="225">
        <v>3.84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704.59</v>
      </c>
      <c r="E15" s="232">
        <v>707.77</v>
      </c>
      <c r="F15" s="275">
        <v>716</v>
      </c>
      <c r="G15" s="220"/>
      <c r="H15" s="161" t="s">
        <v>20</v>
      </c>
      <c r="I15" s="221">
        <v>1.1628071266089224E-2</v>
      </c>
      <c r="J15" s="220"/>
      <c r="K15" s="182" t="s">
        <v>20</v>
      </c>
      <c r="L15" s="225">
        <v>3.44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216.54</v>
      </c>
      <c r="E16" s="232">
        <v>243.01</v>
      </c>
      <c r="F16" s="275">
        <v>257.83999999999997</v>
      </c>
      <c r="G16" s="220"/>
      <c r="H16" s="161" t="s">
        <v>20</v>
      </c>
      <c r="I16" s="221">
        <v>6.1026295214188675E-2</v>
      </c>
      <c r="J16" s="220"/>
      <c r="K16" s="182" t="s">
        <v>20</v>
      </c>
      <c r="L16" s="225">
        <v>0.5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0.30732766573468256</v>
      </c>
      <c r="E17" s="261">
        <v>0.34334600223236361</v>
      </c>
      <c r="F17" s="280">
        <v>0.36011173184357537</v>
      </c>
      <c r="G17" s="262"/>
      <c r="H17" s="263" t="s">
        <v>20</v>
      </c>
      <c r="I17" s="264">
        <v>1.6765729611211755</v>
      </c>
      <c r="J17" s="262"/>
      <c r="K17" s="265" t="s">
        <v>460</v>
      </c>
      <c r="L17" s="266">
        <v>0.10368030166469366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1304.24</v>
      </c>
      <c r="E19" s="232">
        <v>1254.71</v>
      </c>
      <c r="F19" s="275">
        <v>1303</v>
      </c>
      <c r="G19" s="220"/>
      <c r="H19" s="161" t="s">
        <v>20</v>
      </c>
      <c r="I19" s="221">
        <v>3.8486981055383396E-2</v>
      </c>
      <c r="J19" s="220"/>
      <c r="K19" s="182" t="s">
        <v>20</v>
      </c>
      <c r="L19" s="225">
        <v>4.37</v>
      </c>
      <c r="M19" s="186">
        <v>988.2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1271.74</v>
      </c>
      <c r="E20" s="232">
        <v>1256.49</v>
      </c>
      <c r="F20" s="275">
        <v>1306.19</v>
      </c>
      <c r="G20" s="220"/>
      <c r="H20" s="161" t="s">
        <v>20</v>
      </c>
      <c r="I20" s="221">
        <v>3.9554632348844931E-2</v>
      </c>
      <c r="J20" s="220"/>
      <c r="K20" s="182" t="s">
        <v>20</v>
      </c>
      <c r="L20" s="225">
        <v>4.05</v>
      </c>
      <c r="M20" s="187">
        <v>1013.9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244.62</v>
      </c>
      <c r="E21" s="232">
        <v>242.84</v>
      </c>
      <c r="F21" s="275">
        <v>239.65</v>
      </c>
      <c r="G21" s="220"/>
      <c r="H21" s="161" t="s">
        <v>460</v>
      </c>
      <c r="I21" s="221">
        <v>1.3136221380332769E-2</v>
      </c>
      <c r="J21" s="220"/>
      <c r="K21" s="182" t="s">
        <v>460</v>
      </c>
      <c r="L21" s="225">
        <v>1.38</v>
      </c>
      <c r="M21" s="186">
        <v>139.4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0.19235063770896568</v>
      </c>
      <c r="E22" s="237">
        <v>0.19326854969000948</v>
      </c>
      <c r="F22" s="278">
        <v>0.18347254227945398</v>
      </c>
      <c r="G22" s="220"/>
      <c r="H22" s="161" t="s">
        <v>460</v>
      </c>
      <c r="I22" s="246">
        <v>0.97960074105555017</v>
      </c>
      <c r="J22" s="220"/>
      <c r="K22" s="182" t="s">
        <v>460</v>
      </c>
      <c r="L22" s="247">
        <v>0.16304420386684948</v>
      </c>
      <c r="M22" s="248">
        <v>0.13748890423118651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1013.45</v>
      </c>
      <c r="E24" s="232">
        <v>966.37</v>
      </c>
      <c r="F24" s="275">
        <v>1011.77</v>
      </c>
      <c r="G24" s="220"/>
      <c r="H24" s="161" t="s">
        <v>20</v>
      </c>
      <c r="I24" s="221">
        <v>4.6979935221499014E-2</v>
      </c>
      <c r="J24" s="220"/>
      <c r="K24" s="182" t="s">
        <v>20</v>
      </c>
      <c r="L24" s="225">
        <v>0.7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980.79</v>
      </c>
      <c r="E25" s="232">
        <v>968.33</v>
      </c>
      <c r="F25" s="275">
        <v>1013.09</v>
      </c>
      <c r="G25" s="220"/>
      <c r="H25" s="161" t="s">
        <v>20</v>
      </c>
      <c r="I25" s="221">
        <v>4.6223911269918316E-2</v>
      </c>
      <c r="J25" s="220"/>
      <c r="K25" s="182" t="s">
        <v>20</v>
      </c>
      <c r="L25" s="225">
        <v>1.19</v>
      </c>
      <c r="M25" s="186">
        <v>731.3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208.41</v>
      </c>
      <c r="E26" s="232">
        <v>206.45</v>
      </c>
      <c r="F26" s="275">
        <v>205.12</v>
      </c>
      <c r="G26" s="220"/>
      <c r="H26" s="161" t="s">
        <v>460</v>
      </c>
      <c r="I26" s="221">
        <v>6.4422378299829886E-3</v>
      </c>
      <c r="J26" s="220"/>
      <c r="K26" s="182" t="s">
        <v>460</v>
      </c>
      <c r="L26" s="225">
        <v>1.92</v>
      </c>
      <c r="M26" s="188">
        <v>108.8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0.21249197075826631</v>
      </c>
      <c r="E27" s="268">
        <v>0.21320211085063975</v>
      </c>
      <c r="F27" s="280">
        <v>0.20246967199360372</v>
      </c>
      <c r="G27" s="262"/>
      <c r="H27" s="263" t="s">
        <v>460</v>
      </c>
      <c r="I27" s="264">
        <v>1.0732438857036035</v>
      </c>
      <c r="J27" s="262"/>
      <c r="K27" s="265" t="s">
        <v>460</v>
      </c>
      <c r="L27" s="266">
        <v>0.21355261485051791</v>
      </c>
      <c r="M27" s="267">
        <v>0.14877615205797895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478.73</v>
      </c>
      <c r="E29" s="232">
        <v>470.89</v>
      </c>
      <c r="F29" s="275">
        <v>480.72</v>
      </c>
      <c r="G29" s="220"/>
      <c r="H29" s="161" t="s">
        <v>20</v>
      </c>
      <c r="I29" s="221">
        <v>2.0875363673044767E-2</v>
      </c>
      <c r="J29" s="220"/>
      <c r="K29" s="182" t="s">
        <v>20</v>
      </c>
      <c r="L29" s="225">
        <v>0.01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478.68</v>
      </c>
      <c r="E30" s="232">
        <v>478.66</v>
      </c>
      <c r="F30" s="275">
        <v>480.39</v>
      </c>
      <c r="G30" s="220"/>
      <c r="H30" s="161" t="s">
        <v>20</v>
      </c>
      <c r="I30" s="221">
        <v>3.6142564659673582E-3</v>
      </c>
      <c r="J30" s="220"/>
      <c r="K30" s="182" t="s">
        <v>460</v>
      </c>
      <c r="L30" s="225">
        <v>0.14000000000000001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114.39</v>
      </c>
      <c r="E31" s="232">
        <v>106.62</v>
      </c>
      <c r="F31" s="275">
        <v>106.95</v>
      </c>
      <c r="G31" s="220"/>
      <c r="H31" s="161" t="s">
        <v>20</v>
      </c>
      <c r="I31" s="221">
        <v>3.095104108047364E-3</v>
      </c>
      <c r="J31" s="220"/>
      <c r="K31" s="182" t="s">
        <v>20</v>
      </c>
      <c r="L31" s="225">
        <v>0.34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0.23896966658310353</v>
      </c>
      <c r="E32" s="239">
        <v>0.2227468349141353</v>
      </c>
      <c r="F32" s="276">
        <v>0.2226316118154</v>
      </c>
      <c r="G32" s="222"/>
      <c r="H32" s="189" t="s">
        <v>460</v>
      </c>
      <c r="I32" s="223">
        <v>1.1522309873529535E-2</v>
      </c>
      <c r="J32" s="222"/>
      <c r="K32" s="190" t="s">
        <v>20</v>
      </c>
      <c r="L32" s="244">
        <v>7.7241467890487581E-2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319.73</v>
      </c>
      <c r="E37" s="231">
        <v>313.26</v>
      </c>
      <c r="F37" s="274">
        <v>323.7</v>
      </c>
      <c r="G37" s="218"/>
      <c r="H37" s="212" t="s">
        <v>20</v>
      </c>
      <c r="I37" s="219">
        <v>3.3326948860371575E-2</v>
      </c>
      <c r="J37" s="218"/>
      <c r="K37" s="213" t="s">
        <v>460</v>
      </c>
      <c r="L37" s="224">
        <v>0.5</v>
      </c>
      <c r="M37" s="215">
        <v>236.24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300.82</v>
      </c>
      <c r="E38" s="232">
        <v>318.01</v>
      </c>
      <c r="F38" s="275">
        <v>327.99</v>
      </c>
      <c r="G38" s="220"/>
      <c r="H38" s="161" t="s">
        <v>20</v>
      </c>
      <c r="I38" s="221">
        <v>3.138266092261266E-2</v>
      </c>
      <c r="J38" s="220"/>
      <c r="K38" s="182" t="s">
        <v>20</v>
      </c>
      <c r="L38" s="225">
        <v>0.03</v>
      </c>
      <c r="M38" s="216">
        <v>224.96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78.3</v>
      </c>
      <c r="E39" s="232">
        <v>72.290000000000006</v>
      </c>
      <c r="F39" s="275">
        <v>66.31</v>
      </c>
      <c r="G39" s="220"/>
      <c r="H39" s="161" t="s">
        <v>460</v>
      </c>
      <c r="I39" s="221">
        <v>8.2722368239037225E-2</v>
      </c>
      <c r="J39" s="220"/>
      <c r="K39" s="182" t="s">
        <v>460</v>
      </c>
      <c r="L39" s="225">
        <v>1.9</v>
      </c>
      <c r="M39" s="216">
        <v>63.17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0.26028854464463796</v>
      </c>
      <c r="E40" s="233">
        <v>0.22731989560076729</v>
      </c>
      <c r="F40" s="276">
        <v>0.20217079789017958</v>
      </c>
      <c r="G40" s="222"/>
      <c r="H40" s="189" t="s">
        <v>460</v>
      </c>
      <c r="I40" s="223">
        <v>2.5149097710587709</v>
      </c>
      <c r="J40" s="222"/>
      <c r="K40" s="190" t="s">
        <v>460</v>
      </c>
      <c r="L40" s="226">
        <v>0.58118829245539239</v>
      </c>
      <c r="M40" s="217">
        <v>0.28080547652916071</v>
      </c>
      <c r="N40" s="158" t="e">
        <f>N39/N38</f>
        <v>#DIV/0!</v>
      </c>
      <c r="O40" s="136"/>
    </row>
    <row r="41" spans="2:18" ht="12" customHeight="1">
      <c r="B41" s="294" t="s">
        <v>539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62:K62"/>
    <mergeCell ref="B63:K63"/>
    <mergeCell ref="F6:L6"/>
    <mergeCell ref="G7:I7"/>
    <mergeCell ref="J7:L7"/>
    <mergeCell ref="F35:L35"/>
    <mergeCell ref="G36:I36"/>
    <mergeCell ref="J36:L36"/>
    <mergeCell ref="B51:N51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">
    <tabColor theme="1"/>
  </sheetPr>
  <dimension ref="B1:R63"/>
  <sheetViews>
    <sheetView showGridLines="0" defaultGridColor="0" topLeftCell="A7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535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2509.91</v>
      </c>
      <c r="E9" s="236">
        <v>2462.69</v>
      </c>
      <c r="F9" s="277">
        <v>2506.33</v>
      </c>
      <c r="G9" s="220"/>
      <c r="H9" s="161" t="s">
        <v>20</v>
      </c>
      <c r="I9" s="221">
        <v>1.7720460147237382E-2</v>
      </c>
      <c r="J9" s="220"/>
      <c r="K9" s="182"/>
      <c r="L9" s="225" t="s">
        <v>507</v>
      </c>
      <c r="M9" s="183">
        <v>2005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2455.04</v>
      </c>
      <c r="E10" s="236">
        <v>2443.81</v>
      </c>
      <c r="F10" s="277">
        <v>2495.2199999999998</v>
      </c>
      <c r="G10" s="220"/>
      <c r="H10" s="161" t="s">
        <v>20</v>
      </c>
      <c r="I10" s="221">
        <v>2.1036823648319602E-2</v>
      </c>
      <c r="J10" s="220"/>
      <c r="K10" s="182"/>
      <c r="L10" s="225" t="s">
        <v>507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574.99</v>
      </c>
      <c r="E11" s="236">
        <v>593.87</v>
      </c>
      <c r="F11" s="277">
        <v>604.99</v>
      </c>
      <c r="G11" s="220"/>
      <c r="H11" s="161" t="s">
        <v>20</v>
      </c>
      <c r="I11" s="221">
        <v>1.8724636705002684E-2</v>
      </c>
      <c r="J11" s="220"/>
      <c r="K11" s="182"/>
      <c r="L11" s="225" t="s">
        <v>507</v>
      </c>
      <c r="M11" s="183">
        <v>348.4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0.23420799661105318</v>
      </c>
      <c r="E12" s="237">
        <v>0.24300989029425366</v>
      </c>
      <c r="F12" s="278">
        <v>0.24245958272216481</v>
      </c>
      <c r="G12" s="220"/>
      <c r="H12" s="161" t="s">
        <v>460</v>
      </c>
      <c r="I12" s="246">
        <v>5.503075720888484E-2</v>
      </c>
      <c r="J12" s="220"/>
      <c r="K12" s="182"/>
      <c r="L12" s="247" t="s">
        <v>507</v>
      </c>
      <c r="M12" s="248">
        <v>0.16981867810489373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726.94</v>
      </c>
      <c r="E14" s="232">
        <v>734.05</v>
      </c>
      <c r="F14" s="275">
        <v>726.99</v>
      </c>
      <c r="G14" s="220"/>
      <c r="H14" s="161" t="s">
        <v>460</v>
      </c>
      <c r="I14" s="221">
        <v>9.6178734418636003E-3</v>
      </c>
      <c r="J14" s="220"/>
      <c r="K14" s="182"/>
      <c r="L14" s="225" t="s">
        <v>507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704.59</v>
      </c>
      <c r="E15" s="232">
        <v>707.68</v>
      </c>
      <c r="F15" s="275">
        <v>712.56</v>
      </c>
      <c r="G15" s="220"/>
      <c r="H15" s="161" t="s">
        <v>20</v>
      </c>
      <c r="I15" s="221">
        <v>6.8957721003843897E-3</v>
      </c>
      <c r="J15" s="220"/>
      <c r="K15" s="182"/>
      <c r="L15" s="225" t="s">
        <v>507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216.54</v>
      </c>
      <c r="E16" s="232">
        <v>242.91</v>
      </c>
      <c r="F16" s="275">
        <v>257.33999999999997</v>
      </c>
      <c r="G16" s="220"/>
      <c r="H16" s="161" t="s">
        <v>20</v>
      </c>
      <c r="I16" s="221">
        <v>5.9404717796714746E-2</v>
      </c>
      <c r="J16" s="220"/>
      <c r="K16" s="182"/>
      <c r="L16" s="225" t="s">
        <v>507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0.30732766573468256</v>
      </c>
      <c r="E17" s="261">
        <v>0.34324836084105814</v>
      </c>
      <c r="F17" s="280">
        <v>0.3611485348602223</v>
      </c>
      <c r="G17" s="262"/>
      <c r="H17" s="263" t="s">
        <v>20</v>
      </c>
      <c r="I17" s="264">
        <v>1.7900174019164161</v>
      </c>
      <c r="J17" s="262"/>
      <c r="K17" s="265"/>
      <c r="L17" s="266" t="s">
        <v>507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1304.25</v>
      </c>
      <c r="E19" s="232">
        <v>1258.1500000000001</v>
      </c>
      <c r="F19" s="275">
        <v>1298.6300000000001</v>
      </c>
      <c r="G19" s="220"/>
      <c r="H19" s="161" t="s">
        <v>20</v>
      </c>
      <c r="I19" s="221">
        <v>3.2174224059134504E-2</v>
      </c>
      <c r="J19" s="220"/>
      <c r="K19" s="182"/>
      <c r="L19" s="225" t="s">
        <v>507</v>
      </c>
      <c r="M19" s="186">
        <v>988.2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1271.76</v>
      </c>
      <c r="E20" s="232">
        <v>1257.68</v>
      </c>
      <c r="F20" s="275">
        <v>1302.1400000000001</v>
      </c>
      <c r="G20" s="220"/>
      <c r="H20" s="161" t="s">
        <v>20</v>
      </c>
      <c r="I20" s="221">
        <v>3.5350804656192336E-2</v>
      </c>
      <c r="J20" s="220"/>
      <c r="K20" s="182"/>
      <c r="L20" s="225" t="s">
        <v>507</v>
      </c>
      <c r="M20" s="187">
        <v>1013.9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244.07</v>
      </c>
      <c r="E21" s="232">
        <v>244.54</v>
      </c>
      <c r="F21" s="275">
        <v>241.03</v>
      </c>
      <c r="G21" s="220"/>
      <c r="H21" s="161" t="s">
        <v>460</v>
      </c>
      <c r="I21" s="221">
        <v>1.4353480003271413E-2</v>
      </c>
      <c r="J21" s="220"/>
      <c r="K21" s="182"/>
      <c r="L21" s="225" t="s">
        <v>507</v>
      </c>
      <c r="M21" s="186">
        <v>139.4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0.19191514122161413</v>
      </c>
      <c r="E22" s="237">
        <v>0.19443737675720371</v>
      </c>
      <c r="F22" s="278">
        <v>0.18510298431812247</v>
      </c>
      <c r="G22" s="220"/>
      <c r="H22" s="161" t="s">
        <v>460</v>
      </c>
      <c r="I22" s="246">
        <v>0.93343924390812405</v>
      </c>
      <c r="J22" s="220"/>
      <c r="K22" s="182"/>
      <c r="L22" s="247" t="s">
        <v>507</v>
      </c>
      <c r="M22" s="248">
        <v>0.13748890423118651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1013.46</v>
      </c>
      <c r="E24" s="232">
        <v>968.86</v>
      </c>
      <c r="F24" s="275">
        <v>1011.07</v>
      </c>
      <c r="G24" s="220"/>
      <c r="H24" s="161" t="s">
        <v>20</v>
      </c>
      <c r="I24" s="221">
        <v>4.3566665978572727E-2</v>
      </c>
      <c r="J24" s="220"/>
      <c r="K24" s="182"/>
      <c r="L24" s="225" t="s">
        <v>507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980.8</v>
      </c>
      <c r="E25" s="232">
        <v>968.86</v>
      </c>
      <c r="F25" s="275">
        <v>1011.9</v>
      </c>
      <c r="G25" s="220"/>
      <c r="H25" s="161" t="s">
        <v>20</v>
      </c>
      <c r="I25" s="221">
        <v>4.4423342897838669E-2</v>
      </c>
      <c r="J25" s="220"/>
      <c r="K25" s="182"/>
      <c r="L25" s="225" t="s">
        <v>507</v>
      </c>
      <c r="M25" s="186">
        <v>731.3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207.88</v>
      </c>
      <c r="E26" s="232">
        <v>207.87</v>
      </c>
      <c r="F26" s="275">
        <v>207.04</v>
      </c>
      <c r="G26" s="220"/>
      <c r="H26" s="161" t="s">
        <v>460</v>
      </c>
      <c r="I26" s="221">
        <v>3.9928801654881552E-3</v>
      </c>
      <c r="J26" s="220"/>
      <c r="K26" s="182"/>
      <c r="L26" s="225" t="s">
        <v>507</v>
      </c>
      <c r="M26" s="188">
        <v>108.8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0.2119494290375204</v>
      </c>
      <c r="E27" s="268">
        <v>0.21455112193712197</v>
      </c>
      <c r="F27" s="280">
        <v>0.2046051981421089</v>
      </c>
      <c r="G27" s="262"/>
      <c r="H27" s="263" t="s">
        <v>460</v>
      </c>
      <c r="I27" s="264">
        <v>0.99459237950130785</v>
      </c>
      <c r="J27" s="262"/>
      <c r="K27" s="265"/>
      <c r="L27" s="266" t="s">
        <v>507</v>
      </c>
      <c r="M27" s="267">
        <v>0.14877615205797895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478.72</v>
      </c>
      <c r="E29" s="232">
        <v>470.49</v>
      </c>
      <c r="F29" s="275">
        <v>480.71</v>
      </c>
      <c r="G29" s="220"/>
      <c r="H29" s="161" t="s">
        <v>20</v>
      </c>
      <c r="I29" s="221">
        <v>2.172203447469645E-2</v>
      </c>
      <c r="J29" s="220"/>
      <c r="K29" s="182"/>
      <c r="L29" s="225" t="s">
        <v>507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478.68</v>
      </c>
      <c r="E30" s="232">
        <v>478.44</v>
      </c>
      <c r="F30" s="275">
        <v>480.53</v>
      </c>
      <c r="G30" s="220"/>
      <c r="H30" s="161" t="s">
        <v>20</v>
      </c>
      <c r="I30" s="221">
        <v>4.3683638491764931E-3</v>
      </c>
      <c r="J30" s="220"/>
      <c r="K30" s="182"/>
      <c r="L30" s="225" t="s">
        <v>507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114.38</v>
      </c>
      <c r="E31" s="232">
        <v>106.43</v>
      </c>
      <c r="F31" s="275">
        <v>106.61</v>
      </c>
      <c r="G31" s="220"/>
      <c r="H31" s="161" t="s">
        <v>20</v>
      </c>
      <c r="I31" s="221">
        <v>1.6912524664098871E-3</v>
      </c>
      <c r="J31" s="220"/>
      <c r="K31" s="182"/>
      <c r="L31" s="225" t="s">
        <v>507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0.23894877580011697</v>
      </c>
      <c r="E32" s="239">
        <v>0.22245213610902101</v>
      </c>
      <c r="F32" s="276">
        <v>0.22185919713649513</v>
      </c>
      <c r="G32" s="222"/>
      <c r="H32" s="189" t="s">
        <v>460</v>
      </c>
      <c r="I32" s="223">
        <v>5.9293897252588046E-2</v>
      </c>
      <c r="J32" s="222"/>
      <c r="K32" s="190"/>
      <c r="L32" s="244" t="s">
        <v>507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319.73</v>
      </c>
      <c r="E37" s="231">
        <v>315.86</v>
      </c>
      <c r="F37" s="274">
        <v>324.2</v>
      </c>
      <c r="G37" s="218"/>
      <c r="H37" s="212" t="s">
        <v>20</v>
      </c>
      <c r="I37" s="219">
        <v>2.6404103083644603E-2</v>
      </c>
      <c r="J37" s="218"/>
      <c r="K37" s="213"/>
      <c r="L37" s="224" t="s">
        <v>507</v>
      </c>
      <c r="M37" s="215">
        <v>236.24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300.89999999999998</v>
      </c>
      <c r="E38" s="232">
        <v>318.17</v>
      </c>
      <c r="F38" s="275">
        <v>327.96</v>
      </c>
      <c r="G38" s="220"/>
      <c r="H38" s="161" t="s">
        <v>20</v>
      </c>
      <c r="I38" s="221">
        <v>3.0769714303674034E-2</v>
      </c>
      <c r="J38" s="220"/>
      <c r="K38" s="182"/>
      <c r="L38" s="225" t="s">
        <v>507</v>
      </c>
      <c r="M38" s="216">
        <v>224.96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78.08</v>
      </c>
      <c r="E39" s="232">
        <v>74.25</v>
      </c>
      <c r="F39" s="275">
        <v>68.209999999999994</v>
      </c>
      <c r="G39" s="220"/>
      <c r="H39" s="161" t="s">
        <v>460</v>
      </c>
      <c r="I39" s="221">
        <v>8.134680134680139E-2</v>
      </c>
      <c r="J39" s="220"/>
      <c r="K39" s="182"/>
      <c r="L39" s="225" t="s">
        <v>507</v>
      </c>
      <c r="M39" s="216">
        <v>63.17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0.25948820206048523</v>
      </c>
      <c r="E40" s="233">
        <v>0.23336581073011281</v>
      </c>
      <c r="F40" s="276">
        <v>0.20798268081473351</v>
      </c>
      <c r="G40" s="222"/>
      <c r="H40" s="189" t="s">
        <v>460</v>
      </c>
      <c r="I40" s="223">
        <v>2.5383129915379303</v>
      </c>
      <c r="J40" s="222"/>
      <c r="K40" s="190"/>
      <c r="L40" s="226" t="s">
        <v>507</v>
      </c>
      <c r="M40" s="217">
        <v>0.28080547652916071</v>
      </c>
      <c r="N40" s="158" t="e">
        <f>N39/N38</f>
        <v>#DIV/0!</v>
      </c>
      <c r="O40" s="136"/>
    </row>
    <row r="41" spans="2:18" ht="12" customHeight="1">
      <c r="B41" s="293" t="s">
        <v>536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533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530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2473.04</v>
      </c>
      <c r="E9" s="236">
        <v>2507.65</v>
      </c>
      <c r="F9" s="277">
        <v>2465.11</v>
      </c>
      <c r="G9" s="220"/>
      <c r="H9" s="161" t="s">
        <v>460</v>
      </c>
      <c r="I9" s="221">
        <v>1.6964089884952016E-2</v>
      </c>
      <c r="J9" s="220"/>
      <c r="K9" s="182" t="s">
        <v>460</v>
      </c>
      <c r="L9" s="225">
        <v>1.85</v>
      </c>
      <c r="M9" s="183">
        <v>2004.8000000000002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2412.0100000000002</v>
      </c>
      <c r="E10" s="236">
        <v>2458.1999999999998</v>
      </c>
      <c r="F10" s="277">
        <v>2452.66</v>
      </c>
      <c r="G10" s="220"/>
      <c r="H10" s="161" t="s">
        <v>460</v>
      </c>
      <c r="I10" s="221">
        <v>2.2536815556097878E-3</v>
      </c>
      <c r="J10" s="220"/>
      <c r="K10" s="182" t="s">
        <v>460</v>
      </c>
      <c r="L10" s="225">
        <v>2.58</v>
      </c>
      <c r="M10" s="183">
        <v>2051.4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512.64</v>
      </c>
      <c r="E11" s="236">
        <v>562.09</v>
      </c>
      <c r="F11" s="277">
        <v>574.54</v>
      </c>
      <c r="G11" s="220"/>
      <c r="H11" s="161" t="s">
        <v>20</v>
      </c>
      <c r="I11" s="221">
        <v>2.2149477841626686E-2</v>
      </c>
      <c r="J11" s="220"/>
      <c r="K11" s="182" t="s">
        <v>20</v>
      </c>
      <c r="L11" s="225">
        <v>3.36</v>
      </c>
      <c r="M11" s="183">
        <v>348.4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0.21253643227018126</v>
      </c>
      <c r="E12" s="237">
        <v>0.22865918151492964</v>
      </c>
      <c r="F12" s="278">
        <v>0.23425179193202483</v>
      </c>
      <c r="G12" s="220"/>
      <c r="H12" s="161" t="s">
        <v>20</v>
      </c>
      <c r="I12" s="246">
        <v>0.55926104170951896</v>
      </c>
      <c r="J12" s="220"/>
      <c r="K12" s="182" t="s">
        <v>20</v>
      </c>
      <c r="L12" s="247">
        <v>0.16146566621530467</v>
      </c>
      <c r="M12" s="248">
        <v>0.16983523447401772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714.92</v>
      </c>
      <c r="E14" s="232">
        <v>725.44</v>
      </c>
      <c r="F14" s="275">
        <v>733.14</v>
      </c>
      <c r="G14" s="220"/>
      <c r="H14" s="161" t="s">
        <v>20</v>
      </c>
      <c r="I14" s="221">
        <v>1.0614247904719765E-2</v>
      </c>
      <c r="J14" s="220"/>
      <c r="K14" s="182" t="s">
        <v>20</v>
      </c>
      <c r="L14" s="225">
        <v>0.82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697.89</v>
      </c>
      <c r="E15" s="232">
        <v>704.56</v>
      </c>
      <c r="F15" s="275">
        <v>708.69</v>
      </c>
      <c r="G15" s="220"/>
      <c r="H15" s="161" t="s">
        <v>20</v>
      </c>
      <c r="I15" s="221">
        <v>5.8618144657660576E-3</v>
      </c>
      <c r="J15" s="220"/>
      <c r="K15" s="182" t="s">
        <v>460</v>
      </c>
      <c r="L15" s="225">
        <v>0.68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193.92</v>
      </c>
      <c r="E16" s="232">
        <v>214.8</v>
      </c>
      <c r="F16" s="275">
        <v>239.26</v>
      </c>
      <c r="G16" s="220"/>
      <c r="H16" s="161" t="s">
        <v>20</v>
      </c>
      <c r="I16" s="221">
        <v>0.1138733705772812</v>
      </c>
      <c r="J16" s="220"/>
      <c r="K16" s="182" t="s">
        <v>20</v>
      </c>
      <c r="L16" s="225">
        <v>1.67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0.27786613936293686</v>
      </c>
      <c r="E17" s="261">
        <v>0.3048711252412854</v>
      </c>
      <c r="F17" s="280">
        <v>0.33760882755506633</v>
      </c>
      <c r="G17" s="262"/>
      <c r="H17" s="263" t="s">
        <v>20</v>
      </c>
      <c r="I17" s="264">
        <v>3.2737702313780925</v>
      </c>
      <c r="J17" s="262"/>
      <c r="K17" s="265" t="s">
        <v>20</v>
      </c>
      <c r="L17" s="266">
        <v>0.26778324467307546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1279.7</v>
      </c>
      <c r="E19" s="232">
        <v>1303.4100000000001</v>
      </c>
      <c r="F19" s="275">
        <v>1261.3399999999999</v>
      </c>
      <c r="G19" s="220"/>
      <c r="H19" s="161" t="s">
        <v>460</v>
      </c>
      <c r="I19" s="221">
        <v>3.2276873738885103E-2</v>
      </c>
      <c r="J19" s="220"/>
      <c r="K19" s="182" t="s">
        <v>460</v>
      </c>
      <c r="L19" s="225">
        <v>2.2200000000000002</v>
      </c>
      <c r="M19" s="186">
        <v>988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1232.5</v>
      </c>
      <c r="E20" s="232">
        <v>1271.0899999999999</v>
      </c>
      <c r="F20" s="275">
        <v>1259.9000000000001</v>
      </c>
      <c r="G20" s="220"/>
      <c r="H20" s="161" t="s">
        <v>460</v>
      </c>
      <c r="I20" s="221">
        <v>8.8034678897637164E-3</v>
      </c>
      <c r="J20" s="220"/>
      <c r="K20" s="182" t="s">
        <v>460</v>
      </c>
      <c r="L20" s="225">
        <v>1.73</v>
      </c>
      <c r="M20" s="187">
        <v>1013.7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211.36</v>
      </c>
      <c r="E21" s="232">
        <v>243.68</v>
      </c>
      <c r="F21" s="275">
        <v>245.12</v>
      </c>
      <c r="G21" s="220"/>
      <c r="H21" s="161" t="s">
        <v>20</v>
      </c>
      <c r="I21" s="221">
        <v>5.909389363099038E-3</v>
      </c>
      <c r="J21" s="220"/>
      <c r="K21" s="182" t="s">
        <v>20</v>
      </c>
      <c r="L21" s="225">
        <v>2.04</v>
      </c>
      <c r="M21" s="186">
        <v>139.4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0.17148884381338744</v>
      </c>
      <c r="E22" s="237">
        <v>0.19170947769237429</v>
      </c>
      <c r="F22" s="278">
        <v>0.19455512342249384</v>
      </c>
      <c r="G22" s="220"/>
      <c r="H22" s="161" t="s">
        <v>20</v>
      </c>
      <c r="I22" s="246">
        <v>0.28456457301195559</v>
      </c>
      <c r="J22" s="220"/>
      <c r="K22" s="182" t="s">
        <v>20</v>
      </c>
      <c r="L22" s="247">
        <v>0.18837379925341902</v>
      </c>
      <c r="M22" s="248">
        <v>0.13751603038374272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990.47</v>
      </c>
      <c r="E24" s="232">
        <v>1012.84</v>
      </c>
      <c r="F24" s="275">
        <v>972.13</v>
      </c>
      <c r="G24" s="220"/>
      <c r="H24" s="161" t="s">
        <v>460</v>
      </c>
      <c r="I24" s="221">
        <v>4.0193910193120352E-2</v>
      </c>
      <c r="J24" s="220"/>
      <c r="K24" s="182" t="s">
        <v>20</v>
      </c>
      <c r="L24" s="225">
        <v>2.4900000000000002</v>
      </c>
      <c r="M24" s="186">
        <v>716.3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948.85</v>
      </c>
      <c r="E25" s="232">
        <v>980.29</v>
      </c>
      <c r="F25" s="275">
        <v>970.8</v>
      </c>
      <c r="G25" s="220"/>
      <c r="H25" s="161" t="s">
        <v>460</v>
      </c>
      <c r="I25" s="221">
        <v>9.6808087402707743E-3</v>
      </c>
      <c r="J25" s="220"/>
      <c r="K25" s="182" t="s">
        <v>20</v>
      </c>
      <c r="L25" s="225">
        <v>3.02</v>
      </c>
      <c r="M25" s="186">
        <v>731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175.03</v>
      </c>
      <c r="E26" s="232">
        <v>207.58</v>
      </c>
      <c r="F26" s="275">
        <v>208.91</v>
      </c>
      <c r="G26" s="220"/>
      <c r="H26" s="161" t="s">
        <v>20</v>
      </c>
      <c r="I26" s="221">
        <v>6.4071683206474717E-3</v>
      </c>
      <c r="J26" s="220"/>
      <c r="K26" s="182" t="s">
        <v>20</v>
      </c>
      <c r="L26" s="225">
        <v>1.94</v>
      </c>
      <c r="M26" s="188">
        <v>108.8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0.18446540549085735</v>
      </c>
      <c r="E27" s="268">
        <v>0.21175366473186508</v>
      </c>
      <c r="F27" s="280">
        <v>0.21519365471775856</v>
      </c>
      <c r="G27" s="262"/>
      <c r="H27" s="263" t="s">
        <v>20</v>
      </c>
      <c r="I27" s="264">
        <v>0.34399899858934824</v>
      </c>
      <c r="J27" s="262"/>
      <c r="K27" s="265" t="s">
        <v>20</v>
      </c>
      <c r="L27" s="266">
        <v>0.13330665675591324</v>
      </c>
      <c r="M27" s="267">
        <v>0.14883720930232558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478.42</v>
      </c>
      <c r="E29" s="232">
        <v>478.8</v>
      </c>
      <c r="F29" s="275">
        <v>470.63</v>
      </c>
      <c r="G29" s="220"/>
      <c r="H29" s="161" t="s">
        <v>460</v>
      </c>
      <c r="I29" s="221">
        <v>1.7063492063492114E-2</v>
      </c>
      <c r="J29" s="220"/>
      <c r="K29" s="182" t="s">
        <v>460</v>
      </c>
      <c r="L29" s="225">
        <v>0.46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481.61</v>
      </c>
      <c r="E30" s="232">
        <v>482.54</v>
      </c>
      <c r="F30" s="275">
        <v>484.08</v>
      </c>
      <c r="G30" s="220"/>
      <c r="H30" s="161" t="s">
        <v>20</v>
      </c>
      <c r="I30" s="221">
        <v>3.1914452687860084E-3</v>
      </c>
      <c r="J30" s="220"/>
      <c r="K30" s="182" t="s">
        <v>460</v>
      </c>
      <c r="L30" s="225">
        <v>0.15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107.37</v>
      </c>
      <c r="E31" s="232">
        <v>103.62</v>
      </c>
      <c r="F31" s="275">
        <v>90.17</v>
      </c>
      <c r="G31" s="220"/>
      <c r="H31" s="161" t="s">
        <v>460</v>
      </c>
      <c r="I31" s="221">
        <v>0.12980119668017764</v>
      </c>
      <c r="J31" s="220"/>
      <c r="K31" s="182" t="s">
        <v>460</v>
      </c>
      <c r="L31" s="225">
        <v>0.34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0.22293972301239592</v>
      </c>
      <c r="E32" s="239">
        <v>0.21473867451402992</v>
      </c>
      <c r="F32" s="276">
        <v>0.18627086431994713</v>
      </c>
      <c r="G32" s="222"/>
      <c r="H32" s="189" t="s">
        <v>460</v>
      </c>
      <c r="I32" s="223">
        <v>2.8467810194082785</v>
      </c>
      <c r="J32" s="222"/>
      <c r="K32" s="190" t="s">
        <v>460</v>
      </c>
      <c r="L32" s="244">
        <v>6.4444452089296167E-2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282.61</v>
      </c>
      <c r="E37" s="231">
        <v>319.55</v>
      </c>
      <c r="F37" s="274">
        <v>320.14999999999998</v>
      </c>
      <c r="G37" s="218"/>
      <c r="H37" s="212" t="s">
        <v>20</v>
      </c>
      <c r="I37" s="219">
        <v>1.8776404318572304E-3</v>
      </c>
      <c r="J37" s="218"/>
      <c r="K37" s="213" t="s">
        <v>460</v>
      </c>
      <c r="L37" s="224">
        <v>0.06</v>
      </c>
      <c r="M37" s="215">
        <v>236.24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275.25</v>
      </c>
      <c r="E38" s="232">
        <v>299.69</v>
      </c>
      <c r="F38" s="275">
        <v>316.35000000000002</v>
      </c>
      <c r="G38" s="220"/>
      <c r="H38" s="161" t="s">
        <v>20</v>
      </c>
      <c r="I38" s="221">
        <v>5.5590777136374392E-2</v>
      </c>
      <c r="J38" s="220"/>
      <c r="K38" s="182" t="s">
        <v>20</v>
      </c>
      <c r="L38" s="225">
        <v>0.6</v>
      </c>
      <c r="M38" s="216">
        <v>224.95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61.77</v>
      </c>
      <c r="E39" s="232">
        <v>77.73</v>
      </c>
      <c r="F39" s="275">
        <v>79.02</v>
      </c>
      <c r="G39" s="220"/>
      <c r="H39" s="161" t="s">
        <v>20</v>
      </c>
      <c r="I39" s="221">
        <v>1.6595908915476576E-2</v>
      </c>
      <c r="J39" s="220"/>
      <c r="K39" s="182" t="s">
        <v>20</v>
      </c>
      <c r="L39" s="225">
        <v>0.15</v>
      </c>
      <c r="M39" s="216">
        <v>63.13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0.22441416893732971</v>
      </c>
      <c r="E40" s="233">
        <v>0.25936801361406786</v>
      </c>
      <c r="F40" s="276">
        <v>0.24978662873399712</v>
      </c>
      <c r="G40" s="222"/>
      <c r="H40" s="189" t="s">
        <v>460</v>
      </c>
      <c r="I40" s="223">
        <v>0.95813848800707369</v>
      </c>
      <c r="J40" s="222"/>
      <c r="K40" s="190" t="s">
        <v>20</v>
      </c>
      <c r="L40" s="226">
        <v>4.054560873711921E-5</v>
      </c>
      <c r="M40" s="217">
        <v>0.28064014225383421</v>
      </c>
      <c r="N40" s="158" t="e">
        <f>N39/N38</f>
        <v>#DIV/0!</v>
      </c>
      <c r="O40" s="136"/>
    </row>
    <row r="41" spans="2:18" ht="12" customHeight="1">
      <c r="B41" s="293" t="s">
        <v>531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532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533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">
    <tabColor theme="1"/>
  </sheetPr>
  <dimension ref="B1:R63"/>
  <sheetViews>
    <sheetView showGridLines="0" defaultGridColor="0" topLeftCell="B1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528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2474.79</v>
      </c>
      <c r="E9" s="236">
        <v>2502.71</v>
      </c>
      <c r="F9" s="277">
        <v>2466.96</v>
      </c>
      <c r="G9" s="220"/>
      <c r="H9" s="161" t="s">
        <v>460</v>
      </c>
      <c r="I9" s="221">
        <v>1.4284515585105795E-2</v>
      </c>
      <c r="J9" s="220"/>
      <c r="K9" s="182" t="s">
        <v>460</v>
      </c>
      <c r="L9" s="225">
        <v>2.59</v>
      </c>
      <c r="M9" s="183">
        <v>2004.8000000000002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2413.2600000000002</v>
      </c>
      <c r="E10" s="236">
        <v>2455.9899999999998</v>
      </c>
      <c r="F10" s="277">
        <v>2455.2399999999998</v>
      </c>
      <c r="G10" s="220"/>
      <c r="H10" s="161" t="s">
        <v>460</v>
      </c>
      <c r="I10" s="221">
        <v>3.0537583622081144E-4</v>
      </c>
      <c r="J10" s="220"/>
      <c r="K10" s="182" t="s">
        <v>460</v>
      </c>
      <c r="L10" s="225">
        <v>0.99</v>
      </c>
      <c r="M10" s="183">
        <v>2051.2999999999997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512.73</v>
      </c>
      <c r="E11" s="236">
        <v>559.46</v>
      </c>
      <c r="F11" s="277">
        <v>571.17999999999995</v>
      </c>
      <c r="G11" s="220"/>
      <c r="H11" s="161" t="s">
        <v>20</v>
      </c>
      <c r="I11" s="221">
        <v>2.0948772030171758E-2</v>
      </c>
      <c r="J11" s="220"/>
      <c r="K11" s="182" t="s">
        <v>460</v>
      </c>
      <c r="L11" s="225">
        <v>2.15</v>
      </c>
      <c r="M11" s="183">
        <v>348.5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0.21246363839785185</v>
      </c>
      <c r="E12" s="237">
        <v>0.22779408710947524</v>
      </c>
      <c r="F12" s="278">
        <v>0.23263713526987179</v>
      </c>
      <c r="G12" s="220"/>
      <c r="H12" s="161" t="s">
        <v>20</v>
      </c>
      <c r="I12" s="246">
        <v>0.48430481603965458</v>
      </c>
      <c r="J12" s="220"/>
      <c r="K12" s="182" t="s">
        <v>460</v>
      </c>
      <c r="L12" s="247">
        <v>7.8155923349312872E-2</v>
      </c>
      <c r="M12" s="248">
        <v>0.1698922634426949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715.36</v>
      </c>
      <c r="E14" s="232">
        <v>725.47</v>
      </c>
      <c r="F14" s="275">
        <v>732.32</v>
      </c>
      <c r="G14" s="220"/>
      <c r="H14" s="161" t="s">
        <v>20</v>
      </c>
      <c r="I14" s="221">
        <v>9.4421547410643569E-3</v>
      </c>
      <c r="J14" s="220"/>
      <c r="K14" s="182" t="s">
        <v>460</v>
      </c>
      <c r="L14" s="225">
        <v>3.45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698.33</v>
      </c>
      <c r="E15" s="232">
        <v>704.91</v>
      </c>
      <c r="F15" s="275">
        <v>709.37</v>
      </c>
      <c r="G15" s="220"/>
      <c r="H15" s="161" t="s">
        <v>20</v>
      </c>
      <c r="I15" s="221">
        <v>6.3270488431148575E-3</v>
      </c>
      <c r="J15" s="220"/>
      <c r="K15" s="182" t="s">
        <v>460</v>
      </c>
      <c r="L15" s="225">
        <v>2.04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194.09</v>
      </c>
      <c r="E16" s="232">
        <v>214.65</v>
      </c>
      <c r="F16" s="275">
        <v>237.59</v>
      </c>
      <c r="G16" s="220"/>
      <c r="H16" s="161" t="s">
        <v>20</v>
      </c>
      <c r="I16" s="221">
        <v>0.10687165152573952</v>
      </c>
      <c r="J16" s="220"/>
      <c r="K16" s="182" t="s">
        <v>460</v>
      </c>
      <c r="L16" s="225">
        <v>1.28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0.27793450088067245</v>
      </c>
      <c r="E17" s="261">
        <v>0.30450695833510666</v>
      </c>
      <c r="F17" s="280">
        <v>0.33493099510833557</v>
      </c>
      <c r="G17" s="262"/>
      <c r="H17" s="263" t="s">
        <v>20</v>
      </c>
      <c r="I17" s="264">
        <v>3.0424036773228913</v>
      </c>
      <c r="J17" s="262"/>
      <c r="K17" s="265" t="s">
        <v>460</v>
      </c>
      <c r="L17" s="266">
        <v>8.3881414371317353E-2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1281.02</v>
      </c>
      <c r="E19" s="232">
        <v>1298.48</v>
      </c>
      <c r="F19" s="275">
        <v>1263.56</v>
      </c>
      <c r="G19" s="220"/>
      <c r="H19" s="161" t="s">
        <v>460</v>
      </c>
      <c r="I19" s="221">
        <v>2.6892982564229007E-2</v>
      </c>
      <c r="J19" s="220"/>
      <c r="K19" s="182" t="s">
        <v>460</v>
      </c>
      <c r="L19" s="225">
        <v>0.72</v>
      </c>
      <c r="M19" s="186">
        <v>988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1233.3699999999999</v>
      </c>
      <c r="E20" s="232">
        <v>1268.49</v>
      </c>
      <c r="F20" s="275">
        <v>1261.6300000000001</v>
      </c>
      <c r="G20" s="220"/>
      <c r="H20" s="161" t="s">
        <v>460</v>
      </c>
      <c r="I20" s="221">
        <v>5.4080047931003294E-3</v>
      </c>
      <c r="J20" s="220"/>
      <c r="K20" s="182" t="s">
        <v>20</v>
      </c>
      <c r="L20" s="225">
        <v>0.49</v>
      </c>
      <c r="M20" s="187">
        <v>1013.6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211.16</v>
      </c>
      <c r="E21" s="232">
        <v>241.15</v>
      </c>
      <c r="F21" s="275">
        <v>243.08</v>
      </c>
      <c r="G21" s="220"/>
      <c r="H21" s="161" t="s">
        <v>20</v>
      </c>
      <c r="I21" s="221">
        <v>8.0033174372797777E-3</v>
      </c>
      <c r="J21" s="220"/>
      <c r="K21" s="182" t="s">
        <v>460</v>
      </c>
      <c r="L21" s="225">
        <v>2.1</v>
      </c>
      <c r="M21" s="186">
        <v>139.5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0.17120572091099995</v>
      </c>
      <c r="E22" s="237">
        <v>0.19010792359419468</v>
      </c>
      <c r="F22" s="278">
        <v>0.19267138542995965</v>
      </c>
      <c r="G22" s="220"/>
      <c r="H22" s="161" t="s">
        <v>20</v>
      </c>
      <c r="I22" s="246">
        <v>0.25634618357649741</v>
      </c>
      <c r="J22" s="220"/>
      <c r="K22" s="182" t="s">
        <v>460</v>
      </c>
      <c r="L22" s="247">
        <v>0.17400201237457169</v>
      </c>
      <c r="M22" s="248">
        <v>0.13762825572217838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991.38</v>
      </c>
      <c r="E24" s="232">
        <v>1009.68</v>
      </c>
      <c r="F24" s="275">
        <v>969.64</v>
      </c>
      <c r="G24" s="220"/>
      <c r="H24" s="161" t="s">
        <v>460</v>
      </c>
      <c r="I24" s="221">
        <v>3.9656128674431468E-2</v>
      </c>
      <c r="J24" s="220"/>
      <c r="K24" s="182" t="s">
        <v>460</v>
      </c>
      <c r="L24" s="225">
        <v>0.44</v>
      </c>
      <c r="M24" s="186">
        <v>716.3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949.34</v>
      </c>
      <c r="E25" s="232">
        <v>979.36</v>
      </c>
      <c r="F25" s="275">
        <v>967.78</v>
      </c>
      <c r="G25" s="220"/>
      <c r="H25" s="161" t="s">
        <v>460</v>
      </c>
      <c r="I25" s="221">
        <v>1.1824048358111461E-2</v>
      </c>
      <c r="J25" s="220"/>
      <c r="K25" s="182" t="s">
        <v>20</v>
      </c>
      <c r="L25" s="225">
        <v>0.33</v>
      </c>
      <c r="M25" s="186">
        <v>730.9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174.79</v>
      </c>
      <c r="E26" s="232">
        <v>205.11</v>
      </c>
      <c r="F26" s="275">
        <v>206.97</v>
      </c>
      <c r="G26" s="220"/>
      <c r="H26" s="161" t="s">
        <v>20</v>
      </c>
      <c r="I26" s="221">
        <v>9.0683048120518972E-3</v>
      </c>
      <c r="J26" s="220"/>
      <c r="K26" s="182" t="s">
        <v>460</v>
      </c>
      <c r="L26" s="225">
        <v>1.84</v>
      </c>
      <c r="M26" s="188">
        <v>108.9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0.18411738681610382</v>
      </c>
      <c r="E27" s="268">
        <v>0.20943269073680773</v>
      </c>
      <c r="F27" s="280">
        <v>0.21386058815019943</v>
      </c>
      <c r="G27" s="262"/>
      <c r="H27" s="263" t="s">
        <v>20</v>
      </c>
      <c r="I27" s="264">
        <v>0.4427897413391696</v>
      </c>
      <c r="J27" s="262"/>
      <c r="K27" s="265" t="s">
        <v>460</v>
      </c>
      <c r="L27" s="266">
        <v>0.1974855541981041</v>
      </c>
      <c r="M27" s="267">
        <v>0.14899439047749352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478.42</v>
      </c>
      <c r="E29" s="232">
        <v>478.76</v>
      </c>
      <c r="F29" s="275">
        <v>471.09</v>
      </c>
      <c r="G29" s="220"/>
      <c r="H29" s="161" t="s">
        <v>460</v>
      </c>
      <c r="I29" s="221">
        <v>1.602055309549677E-2</v>
      </c>
      <c r="J29" s="220"/>
      <c r="K29" s="182" t="s">
        <v>20</v>
      </c>
      <c r="L29" s="225">
        <v>1.59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481.56</v>
      </c>
      <c r="E30" s="232">
        <v>482.59</v>
      </c>
      <c r="F30" s="275">
        <v>484.23</v>
      </c>
      <c r="G30" s="220"/>
      <c r="H30" s="161" t="s">
        <v>20</v>
      </c>
      <c r="I30" s="221">
        <v>3.3983298452102684E-3</v>
      </c>
      <c r="J30" s="220"/>
      <c r="K30" s="182" t="s">
        <v>20</v>
      </c>
      <c r="L30" s="225">
        <v>0.55000000000000004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107.48</v>
      </c>
      <c r="E31" s="232">
        <v>103.65</v>
      </c>
      <c r="F31" s="275">
        <v>90.51</v>
      </c>
      <c r="G31" s="220"/>
      <c r="H31" s="161" t="s">
        <v>460</v>
      </c>
      <c r="I31" s="221">
        <v>0.12677279305354561</v>
      </c>
      <c r="J31" s="220"/>
      <c r="K31" s="182" t="s">
        <v>20</v>
      </c>
      <c r="L31" s="225">
        <v>1.23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0.22319129495805301</v>
      </c>
      <c r="E32" s="239">
        <v>0.2147785905219752</v>
      </c>
      <c r="F32" s="276">
        <v>0.18691530884084009</v>
      </c>
      <c r="G32" s="222"/>
      <c r="H32" s="189" t="s">
        <v>460</v>
      </c>
      <c r="I32" s="223">
        <v>2.7863281681135108</v>
      </c>
      <c r="J32" s="222"/>
      <c r="K32" s="190" t="s">
        <v>20</v>
      </c>
      <c r="L32" s="244">
        <v>0.23304593535757867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282.75</v>
      </c>
      <c r="E37" s="231">
        <v>318.57</v>
      </c>
      <c r="F37" s="274">
        <v>320.20999999999998</v>
      </c>
      <c r="G37" s="218"/>
      <c r="H37" s="212" t="s">
        <v>20</v>
      </c>
      <c r="I37" s="219">
        <v>5.1480051480050637E-3</v>
      </c>
      <c r="J37" s="218"/>
      <c r="K37" s="213" t="s">
        <v>460</v>
      </c>
      <c r="L37" s="224">
        <v>0.3</v>
      </c>
      <c r="M37" s="215">
        <v>236.24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274.82</v>
      </c>
      <c r="E38" s="232">
        <v>299.36</v>
      </c>
      <c r="F38" s="275">
        <v>315.75</v>
      </c>
      <c r="G38" s="220"/>
      <c r="H38" s="161" t="s">
        <v>20</v>
      </c>
      <c r="I38" s="221">
        <v>5.4750133618385766E-2</v>
      </c>
      <c r="J38" s="220"/>
      <c r="K38" s="182" t="s">
        <v>20</v>
      </c>
      <c r="L38" s="225">
        <v>1.23</v>
      </c>
      <c r="M38" s="216">
        <v>224.97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61.67</v>
      </c>
      <c r="E39" s="232">
        <v>77.14</v>
      </c>
      <c r="F39" s="275">
        <v>78.87</v>
      </c>
      <c r="G39" s="220"/>
      <c r="H39" s="161" t="s">
        <v>20</v>
      </c>
      <c r="I39" s="221">
        <v>2.2426756546538806E-2</v>
      </c>
      <c r="J39" s="220"/>
      <c r="K39" s="182" t="s">
        <v>460</v>
      </c>
      <c r="L39" s="225">
        <v>1.55</v>
      </c>
      <c r="M39" s="216">
        <v>63.02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0.22440142638818136</v>
      </c>
      <c r="E40" s="233">
        <v>0.25768305718866913</v>
      </c>
      <c r="F40" s="276">
        <v>0.24978622327790975</v>
      </c>
      <c r="G40" s="222"/>
      <c r="H40" s="189" t="s">
        <v>460</v>
      </c>
      <c r="I40" s="223">
        <v>0.78968339107593766</v>
      </c>
      <c r="J40" s="222"/>
      <c r="K40" s="190" t="s">
        <v>460</v>
      </c>
      <c r="L40" s="226">
        <v>0.59049887276861057</v>
      </c>
      <c r="M40" s="217">
        <v>0.28012623905409612</v>
      </c>
      <c r="N40" s="158" t="e">
        <f>N39/N38</f>
        <v>#DIV/0!</v>
      </c>
      <c r="O40" s="136"/>
    </row>
    <row r="41" spans="2:18" ht="12" customHeight="1">
      <c r="B41" s="293" t="s">
        <v>529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7" colorId="22" zoomScaleNormal="100" workbookViewId="0">
      <selection activeCell="E46" sqref="E46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789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2754.91</v>
      </c>
      <c r="E9" s="232">
        <v>2810.04</v>
      </c>
      <c r="F9" s="321">
        <v>2829.56</v>
      </c>
      <c r="G9" s="220"/>
      <c r="H9" s="161" t="s">
        <v>20</v>
      </c>
      <c r="I9" s="221">
        <v>6.9465203342300441E-3</v>
      </c>
      <c r="J9" s="220"/>
      <c r="K9" s="160"/>
      <c r="L9" s="306">
        <v>-8.85</v>
      </c>
      <c r="M9" s="183">
        <v>2299.5700000000002</v>
      </c>
      <c r="N9" s="136"/>
      <c r="O9" s="137"/>
    </row>
    <row r="10" spans="2:16" ht="12" customHeight="1">
      <c r="B10" s="180"/>
      <c r="C10" s="177" t="s">
        <v>7</v>
      </c>
      <c r="D10" s="320">
        <v>2770.77</v>
      </c>
      <c r="E10" s="232">
        <v>2817.13</v>
      </c>
      <c r="F10" s="321">
        <v>2837.15</v>
      </c>
      <c r="G10" s="220"/>
      <c r="H10" s="161" t="s">
        <v>20</v>
      </c>
      <c r="I10" s="221">
        <v>7.1065233056337718E-3</v>
      </c>
      <c r="J10" s="220"/>
      <c r="L10" s="306">
        <v>-4.38</v>
      </c>
      <c r="M10" s="183">
        <v>2287.4490000000001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782.57</v>
      </c>
      <c r="E11" s="232">
        <v>775.48</v>
      </c>
      <c r="F11" s="321">
        <v>767.89</v>
      </c>
      <c r="G11" s="220"/>
      <c r="H11" s="161" t="s">
        <v>460</v>
      </c>
      <c r="I11" s="221">
        <v>9.7874864599990508E-3</v>
      </c>
      <c r="J11" s="220"/>
      <c r="K11" s="160"/>
      <c r="L11" s="306">
        <v>-1.28</v>
      </c>
      <c r="M11" s="183">
        <v>480.92700000000002</v>
      </c>
      <c r="N11" s="136"/>
      <c r="O11" s="137"/>
    </row>
    <row r="12" spans="2:16" ht="12" customHeight="1">
      <c r="B12" s="180"/>
      <c r="C12" s="177" t="s">
        <v>9</v>
      </c>
      <c r="D12" s="330">
        <v>0.28243773391512111</v>
      </c>
      <c r="E12" s="332">
        <v>0.27527306159105186</v>
      </c>
      <c r="F12" s="323">
        <v>0.27065541124015297</v>
      </c>
      <c r="G12" s="220"/>
      <c r="H12" s="161" t="s">
        <v>460</v>
      </c>
      <c r="I12" s="246">
        <v>0.46176503508988942</v>
      </c>
      <c r="J12" s="220"/>
      <c r="K12" s="160"/>
      <c r="L12" s="306">
        <v>-3.3267042321594165E-3</v>
      </c>
      <c r="M12" s="248">
        <v>0.2102459989271892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789.2</v>
      </c>
      <c r="E14" s="232">
        <v>787.59</v>
      </c>
      <c r="F14" s="326">
        <v>790.75</v>
      </c>
      <c r="G14" s="220"/>
      <c r="H14" s="161" t="s">
        <v>20</v>
      </c>
      <c r="I14" s="221">
        <v>4.0122398709987461E-3</v>
      </c>
      <c r="J14" s="220"/>
      <c r="K14" s="160"/>
      <c r="L14" s="306">
        <v>-7.44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791.42</v>
      </c>
      <c r="E15" s="232">
        <v>799.08</v>
      </c>
      <c r="F15" s="326">
        <v>798.04</v>
      </c>
      <c r="G15" s="220"/>
      <c r="H15" s="161" t="s">
        <v>460</v>
      </c>
      <c r="I15" s="221">
        <v>1.3014967212294781E-3</v>
      </c>
      <c r="J15" s="220"/>
      <c r="K15" s="160"/>
      <c r="L15" s="306">
        <v>-4.33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271.04000000000002</v>
      </c>
      <c r="E16" s="232">
        <v>259.56</v>
      </c>
      <c r="F16" s="326">
        <v>252.27</v>
      </c>
      <c r="G16" s="220"/>
      <c r="H16" s="161" t="s">
        <v>460</v>
      </c>
      <c r="I16" s="221">
        <v>2.8085991678224675E-2</v>
      </c>
      <c r="J16" s="220"/>
      <c r="K16" s="160"/>
      <c r="L16" s="306">
        <v>-1.34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0.34247302317353623</v>
      </c>
      <c r="E17" s="261">
        <v>0.32482354707914102</v>
      </c>
      <c r="F17" s="328">
        <v>0.31611197433712601</v>
      </c>
      <c r="G17" s="262"/>
      <c r="H17" s="263" t="s">
        <v>460</v>
      </c>
      <c r="I17" s="264">
        <v>0.87115727420150058</v>
      </c>
      <c r="J17" s="262"/>
      <c r="K17" s="160"/>
      <c r="L17" s="313">
        <v>3.5849855901604055E-3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1449.9</v>
      </c>
      <c r="E19" s="232">
        <v>1502.44</v>
      </c>
      <c r="F19" s="326">
        <v>1511.19</v>
      </c>
      <c r="G19" s="220"/>
      <c r="H19" s="161" t="s">
        <v>20</v>
      </c>
      <c r="I19" s="221">
        <v>5.823859854636515E-3</v>
      </c>
      <c r="J19" s="220"/>
      <c r="K19" s="333"/>
      <c r="L19" s="306">
        <v>-1.43</v>
      </c>
      <c r="M19" s="187">
        <v>1162.6500000000001</v>
      </c>
      <c r="N19" s="136"/>
      <c r="O19" s="141"/>
    </row>
    <row r="20" spans="2:16" ht="12" customHeight="1">
      <c r="B20" s="180"/>
      <c r="C20" s="177" t="s">
        <v>7</v>
      </c>
      <c r="D20" s="320">
        <v>1459.28</v>
      </c>
      <c r="E20" s="232">
        <v>1495.42</v>
      </c>
      <c r="F20" s="326">
        <v>1512.67</v>
      </c>
      <c r="G20" s="220"/>
      <c r="H20" s="161" t="s">
        <v>20</v>
      </c>
      <c r="I20" s="221">
        <v>1.1535220874403285E-2</v>
      </c>
      <c r="J20" s="220"/>
      <c r="K20" s="333"/>
      <c r="L20" s="306">
        <v>-0.09</v>
      </c>
      <c r="M20" s="187">
        <v>1142.18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332.11</v>
      </c>
      <c r="E21" s="232">
        <v>339.13</v>
      </c>
      <c r="F21" s="326">
        <v>337.64</v>
      </c>
      <c r="G21" s="220"/>
      <c r="H21" s="161" t="s">
        <v>460</v>
      </c>
      <c r="I21" s="221">
        <v>4.39359537640438E-3</v>
      </c>
      <c r="J21" s="220"/>
      <c r="K21" s="160"/>
      <c r="L21" s="306">
        <v>-1.81</v>
      </c>
      <c r="M21" s="186">
        <v>176.40700000000001</v>
      </c>
      <c r="N21" s="136"/>
      <c r="O21" s="141"/>
    </row>
    <row r="22" spans="2:16" ht="12" customHeight="1">
      <c r="B22" s="180"/>
      <c r="C22" s="177" t="s">
        <v>9</v>
      </c>
      <c r="D22" s="330">
        <v>0.22758483635765583</v>
      </c>
      <c r="E22" s="237">
        <v>0.22677909884848402</v>
      </c>
      <c r="F22" s="323">
        <v>0.22320797001328774</v>
      </c>
      <c r="G22" s="220"/>
      <c r="H22" s="161" t="s">
        <v>460</v>
      </c>
      <c r="I22" s="246">
        <v>0.357112883519628</v>
      </c>
      <c r="J22" s="220"/>
      <c r="K22" s="160"/>
      <c r="L22" s="306">
        <v>-0.11832090237042514</v>
      </c>
      <c r="M22" s="248">
        <v>0.15444763522387014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1157.95</v>
      </c>
      <c r="E24" s="232">
        <v>1228.0999999999999</v>
      </c>
      <c r="F24" s="326">
        <v>1220.54</v>
      </c>
      <c r="G24" s="220"/>
      <c r="H24" s="161" t="s">
        <v>460</v>
      </c>
      <c r="I24" s="221">
        <v>6.1558505007734965E-3</v>
      </c>
      <c r="J24" s="220"/>
      <c r="K24" s="333"/>
      <c r="L24" s="306">
        <v>0.61</v>
      </c>
      <c r="M24" s="186">
        <v>903.322</v>
      </c>
      <c r="N24" s="136"/>
      <c r="O24" s="142"/>
    </row>
    <row r="25" spans="2:16" ht="12" customHeight="1">
      <c r="B25" s="180"/>
      <c r="C25" s="270" t="s">
        <v>7</v>
      </c>
      <c r="D25" s="320">
        <v>1170.75</v>
      </c>
      <c r="E25" s="232">
        <v>1216.6500000000001</v>
      </c>
      <c r="F25" s="326">
        <v>1222.1600000000001</v>
      </c>
      <c r="G25" s="220"/>
      <c r="H25" s="161" t="s">
        <v>20</v>
      </c>
      <c r="I25" s="221">
        <v>4.5288291620433352E-3</v>
      </c>
      <c r="J25" s="220"/>
      <c r="K25" s="333"/>
      <c r="L25" s="306">
        <v>1.41</v>
      </c>
      <c r="M25" s="186">
        <v>880.80799999999999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300.94</v>
      </c>
      <c r="E26" s="232">
        <v>312.39</v>
      </c>
      <c r="F26" s="326">
        <v>310.77</v>
      </c>
      <c r="G26" s="220"/>
      <c r="H26" s="161" t="s">
        <v>460</v>
      </c>
      <c r="I26" s="221">
        <v>5.1858254105445756E-3</v>
      </c>
      <c r="J26" s="220"/>
      <c r="K26" s="160"/>
      <c r="L26" s="306">
        <v>-1.5</v>
      </c>
      <c r="M26" s="188">
        <v>145.84100000000001</v>
      </c>
      <c r="N26" s="136"/>
      <c r="O26" s="142"/>
    </row>
    <row r="27" spans="2:16" ht="12" customHeight="1">
      <c r="B27" s="180"/>
      <c r="C27" s="270" t="s">
        <v>9</v>
      </c>
      <c r="D27" s="327">
        <v>0.2570489002775998</v>
      </c>
      <c r="E27" s="268">
        <v>0.2567624214030329</v>
      </c>
      <c r="F27" s="328">
        <v>0.25427930876480981</v>
      </c>
      <c r="G27" s="262"/>
      <c r="H27" s="263" t="s">
        <v>460</v>
      </c>
      <c r="I27" s="264">
        <v>0.2483112638223095</v>
      </c>
      <c r="J27" s="262"/>
      <c r="K27" s="160"/>
      <c r="L27" s="313">
        <v>-0.1522452447559608</v>
      </c>
      <c r="M27" s="267">
        <v>0.16557637986939266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515.82000000000005</v>
      </c>
      <c r="E29" s="232">
        <v>520</v>
      </c>
      <c r="F29" s="326">
        <v>527.63</v>
      </c>
      <c r="G29" s="220"/>
      <c r="H29" s="161" t="s">
        <v>20</v>
      </c>
      <c r="I29" s="221">
        <v>1.4673076923076955E-2</v>
      </c>
      <c r="J29" s="220"/>
      <c r="K29" s="333"/>
      <c r="L29" s="306">
        <v>0.02</v>
      </c>
      <c r="M29" s="186">
        <v>476.11</v>
      </c>
      <c r="N29" s="136"/>
      <c r="O29" s="143"/>
    </row>
    <row r="30" spans="2:16" ht="12" customHeight="1">
      <c r="B30" s="180"/>
      <c r="C30" s="272" t="s">
        <v>7</v>
      </c>
      <c r="D30" s="320">
        <v>520.05999999999995</v>
      </c>
      <c r="E30" s="232">
        <v>522.63</v>
      </c>
      <c r="F30" s="326">
        <v>526.44000000000005</v>
      </c>
      <c r="G30" s="220"/>
      <c r="H30" s="161" t="s">
        <v>20</v>
      </c>
      <c r="I30" s="221">
        <v>7.290052235807476E-3</v>
      </c>
      <c r="J30" s="220"/>
      <c r="K30" s="160"/>
      <c r="L30" s="306">
        <v>0.04</v>
      </c>
      <c r="M30" s="186">
        <v>464.94799999999998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179.43</v>
      </c>
      <c r="E31" s="232">
        <v>176.79</v>
      </c>
      <c r="F31" s="326">
        <v>177.98</v>
      </c>
      <c r="G31" s="220"/>
      <c r="H31" s="161" t="s">
        <v>20</v>
      </c>
      <c r="I31" s="221">
        <v>6.7311499519202567E-3</v>
      </c>
      <c r="J31" s="220"/>
      <c r="K31" s="333"/>
      <c r="L31" s="306">
        <v>1.86</v>
      </c>
      <c r="M31" s="186">
        <v>123.91</v>
      </c>
      <c r="N31" s="136"/>
      <c r="O31" s="144"/>
    </row>
    <row r="32" spans="2:16" ht="12" customHeight="1">
      <c r="B32" s="170"/>
      <c r="C32" s="273" t="s">
        <v>9</v>
      </c>
      <c r="D32" s="322">
        <v>0.34501788255201327</v>
      </c>
      <c r="E32" s="239">
        <v>0.33826990413868319</v>
      </c>
      <c r="F32" s="331">
        <v>0.33808221259782684</v>
      </c>
      <c r="G32" s="222"/>
      <c r="H32" s="189" t="s">
        <v>460</v>
      </c>
      <c r="I32" s="223">
        <v>1.8769154085634954E-2</v>
      </c>
      <c r="J32" s="222"/>
      <c r="K32" s="337"/>
      <c r="L32" s="312">
        <v>0.35077445127204565</v>
      </c>
      <c r="M32" s="191">
        <v>0.26650292075672977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378.37</v>
      </c>
      <c r="E37" s="231">
        <v>395.91</v>
      </c>
      <c r="F37" s="274">
        <v>422.26</v>
      </c>
      <c r="G37" s="218"/>
      <c r="H37" s="212" t="s">
        <v>20</v>
      </c>
      <c r="I37" s="219">
        <v>6.6555530297289778E-2</v>
      </c>
      <c r="J37" s="218"/>
      <c r="K37" s="333"/>
      <c r="L37" s="311" t="s">
        <v>507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366.15</v>
      </c>
      <c r="E38" s="232">
        <v>383.34</v>
      </c>
      <c r="F38" s="275">
        <v>401.63</v>
      </c>
      <c r="G38" s="220"/>
      <c r="H38" s="161" t="s">
        <v>20</v>
      </c>
      <c r="I38" s="221">
        <v>4.771221370063139E-2</v>
      </c>
      <c r="J38" s="220"/>
      <c r="K38" s="333"/>
      <c r="L38" s="306">
        <v>-0.11</v>
      </c>
      <c r="M38" s="216">
        <v>265.43299999999999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100.59</v>
      </c>
      <c r="E39" s="232">
        <v>111.07</v>
      </c>
      <c r="F39" s="275">
        <v>127.9</v>
      </c>
      <c r="G39" s="220"/>
      <c r="H39" s="161" t="s">
        <v>20</v>
      </c>
      <c r="I39" s="221">
        <v>0.15152606464391827</v>
      </c>
      <c r="J39" s="220"/>
      <c r="K39" s="333"/>
      <c r="L39" s="306">
        <v>-0.6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0.27472347398607133</v>
      </c>
      <c r="E40" s="233">
        <v>0.28974278708196377</v>
      </c>
      <c r="F40" s="276">
        <v>0.31845230684958797</v>
      </c>
      <c r="G40" s="222"/>
      <c r="H40" s="189" t="s">
        <v>20</v>
      </c>
      <c r="I40" s="223">
        <v>2.8709519767624201</v>
      </c>
      <c r="J40" s="222"/>
      <c r="K40" s="343"/>
      <c r="L40" s="312">
        <v>-0.14063081750548267</v>
      </c>
      <c r="M40" s="217">
        <v>0.2197353004336311</v>
      </c>
      <c r="N40" s="136"/>
    </row>
    <row r="41" spans="2:17" ht="12" customHeight="1">
      <c r="B41" s="294" t="s">
        <v>790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89"/>
      <c r="D52" s="390"/>
      <c r="E52" s="390"/>
      <c r="F52" s="390"/>
      <c r="G52" s="390"/>
      <c r="H52" s="390"/>
      <c r="I52" s="390"/>
      <c r="J52" s="390"/>
      <c r="K52" s="390"/>
      <c r="L52" s="390"/>
      <c r="M52" s="390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">
    <tabColor theme="1"/>
  </sheetPr>
  <dimension ref="B1:R63"/>
  <sheetViews>
    <sheetView showGridLines="0" defaultGridColor="0" topLeftCell="A8" colorId="22" zoomScale="85" zoomScaleNormal="85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526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2474.81</v>
      </c>
      <c r="E9" s="236">
        <v>2501.5</v>
      </c>
      <c r="F9" s="277">
        <v>2469.5500000000002</v>
      </c>
      <c r="G9" s="220"/>
      <c r="H9" s="161" t="s">
        <v>460</v>
      </c>
      <c r="I9" s="221">
        <v>1.2772336598041112E-2</v>
      </c>
      <c r="J9" s="220"/>
      <c r="K9" s="182" t="s">
        <v>20</v>
      </c>
      <c r="L9" s="225">
        <v>2.09</v>
      </c>
      <c r="M9" s="183">
        <v>2004.8000000000002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2413.29</v>
      </c>
      <c r="E10" s="236">
        <v>2454.09</v>
      </c>
      <c r="F10" s="277">
        <v>2456.23</v>
      </c>
      <c r="G10" s="220"/>
      <c r="H10" s="161" t="s">
        <v>20</v>
      </c>
      <c r="I10" s="221">
        <v>8.7201365883071702E-4</v>
      </c>
      <c r="J10" s="220"/>
      <c r="K10" s="182" t="s">
        <v>460</v>
      </c>
      <c r="L10" s="225">
        <v>4.4400000000000004</v>
      </c>
      <c r="M10" s="183">
        <v>2051.2999999999997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512.59</v>
      </c>
      <c r="E11" s="236">
        <v>560.01</v>
      </c>
      <c r="F11" s="277">
        <v>573.33000000000004</v>
      </c>
      <c r="G11" s="220"/>
      <c r="H11" s="161" t="s">
        <v>20</v>
      </c>
      <c r="I11" s="221">
        <v>2.3785289548400979E-2</v>
      </c>
      <c r="J11" s="220"/>
      <c r="K11" s="182" t="s">
        <v>20</v>
      </c>
      <c r="L11" s="225">
        <v>6.81</v>
      </c>
      <c r="M11" s="183">
        <v>348.5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0.21240298513647346</v>
      </c>
      <c r="E12" s="237">
        <v>0.22819456499150395</v>
      </c>
      <c r="F12" s="278">
        <v>0.23341869450336492</v>
      </c>
      <c r="G12" s="220"/>
      <c r="H12" s="161" t="s">
        <v>20</v>
      </c>
      <c r="I12" s="246">
        <v>0.52241295118609643</v>
      </c>
      <c r="J12" s="220"/>
      <c r="K12" s="182" t="s">
        <v>20</v>
      </c>
      <c r="L12" s="247">
        <v>0.31887164892468178</v>
      </c>
      <c r="M12" s="248">
        <v>0.1698922634426949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715.35</v>
      </c>
      <c r="E14" s="232">
        <v>725.91</v>
      </c>
      <c r="F14" s="275">
        <v>735.77</v>
      </c>
      <c r="G14" s="220"/>
      <c r="H14" s="161" t="s">
        <v>20</v>
      </c>
      <c r="I14" s="221">
        <v>1.3582951054538439E-2</v>
      </c>
      <c r="J14" s="220"/>
      <c r="K14" s="182" t="s">
        <v>20</v>
      </c>
      <c r="L14" s="225">
        <v>0.38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698.36</v>
      </c>
      <c r="E15" s="232">
        <v>705.43</v>
      </c>
      <c r="F15" s="275">
        <v>711.41</v>
      </c>
      <c r="G15" s="220"/>
      <c r="H15" s="161" t="s">
        <v>20</v>
      </c>
      <c r="I15" s="221">
        <v>8.4770990743234798E-3</v>
      </c>
      <c r="J15" s="220"/>
      <c r="K15" s="182" t="s">
        <v>460</v>
      </c>
      <c r="L15" s="225">
        <v>4.7300000000000004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194.03</v>
      </c>
      <c r="E16" s="232">
        <v>214.51</v>
      </c>
      <c r="F16" s="275">
        <v>238.87</v>
      </c>
      <c r="G16" s="220"/>
      <c r="H16" s="161" t="s">
        <v>20</v>
      </c>
      <c r="I16" s="221">
        <v>0.11356113934082335</v>
      </c>
      <c r="J16" s="220"/>
      <c r="K16" s="182" t="s">
        <v>20</v>
      </c>
      <c r="L16" s="225">
        <v>6.83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0.27783664585600548</v>
      </c>
      <c r="E17" s="261">
        <v>0.3040840338516933</v>
      </c>
      <c r="F17" s="280">
        <v>0.33576980925204875</v>
      </c>
      <c r="G17" s="262"/>
      <c r="H17" s="263" t="s">
        <v>20</v>
      </c>
      <c r="I17" s="264">
        <v>3.1685775400355443</v>
      </c>
      <c r="J17" s="262"/>
      <c r="K17" s="265" t="s">
        <v>20</v>
      </c>
      <c r="L17" s="266">
        <v>1.1754951821937309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1281.02</v>
      </c>
      <c r="E19" s="232">
        <v>1297.45</v>
      </c>
      <c r="F19" s="275">
        <v>1264.28</v>
      </c>
      <c r="G19" s="220"/>
      <c r="H19" s="161" t="s">
        <v>460</v>
      </c>
      <c r="I19" s="221">
        <v>2.5565532390458223E-2</v>
      </c>
      <c r="J19" s="220"/>
      <c r="K19" s="182" t="s">
        <v>20</v>
      </c>
      <c r="L19" s="225">
        <v>2.33</v>
      </c>
      <c r="M19" s="186">
        <v>988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1233.3699999999999</v>
      </c>
      <c r="E20" s="232">
        <v>1266.5899999999999</v>
      </c>
      <c r="F20" s="275">
        <v>1261.1400000000001</v>
      </c>
      <c r="G20" s="220"/>
      <c r="H20" s="161" t="s">
        <v>460</v>
      </c>
      <c r="I20" s="221">
        <v>4.3028920171482854E-3</v>
      </c>
      <c r="J20" s="220"/>
      <c r="K20" s="182" t="s">
        <v>20</v>
      </c>
      <c r="L20" s="225">
        <v>0.88</v>
      </c>
      <c r="M20" s="187">
        <v>1013.6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211.18</v>
      </c>
      <c r="E21" s="232">
        <v>242.03</v>
      </c>
      <c r="F21" s="275">
        <v>245.18</v>
      </c>
      <c r="G21" s="220"/>
      <c r="H21" s="161" t="s">
        <v>20</v>
      </c>
      <c r="I21" s="221">
        <v>1.3014915506342151E-2</v>
      </c>
      <c r="J21" s="220"/>
      <c r="K21" s="182" t="s">
        <v>20</v>
      </c>
      <c r="L21" s="225">
        <v>0.39</v>
      </c>
      <c r="M21" s="186">
        <v>139.5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0.17122193664512678</v>
      </c>
      <c r="E22" s="237">
        <v>0.19108788163494109</v>
      </c>
      <c r="F22" s="278">
        <v>0.19441140555370537</v>
      </c>
      <c r="G22" s="220"/>
      <c r="H22" s="161" t="s">
        <v>20</v>
      </c>
      <c r="I22" s="246">
        <v>0.33235239187642818</v>
      </c>
      <c r="J22" s="220"/>
      <c r="K22" s="182" t="s">
        <v>20</v>
      </c>
      <c r="L22" s="247">
        <v>1.7370857054316291E-2</v>
      </c>
      <c r="M22" s="248">
        <v>0.13762825572217838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991.38</v>
      </c>
      <c r="E24" s="232">
        <v>1008.99</v>
      </c>
      <c r="F24" s="275">
        <v>970.08</v>
      </c>
      <c r="G24" s="220"/>
      <c r="H24" s="161" t="s">
        <v>460</v>
      </c>
      <c r="I24" s="221">
        <v>3.8563315791038555E-2</v>
      </c>
      <c r="J24" s="220"/>
      <c r="K24" s="182" t="s">
        <v>20</v>
      </c>
      <c r="L24" s="225">
        <v>2.15</v>
      </c>
      <c r="M24" s="186">
        <v>716.3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949.34</v>
      </c>
      <c r="E25" s="232">
        <v>977.61</v>
      </c>
      <c r="F25" s="275">
        <v>967.45</v>
      </c>
      <c r="G25" s="220"/>
      <c r="H25" s="161" t="s">
        <v>460</v>
      </c>
      <c r="I25" s="221">
        <v>1.0392692382442892E-2</v>
      </c>
      <c r="J25" s="220"/>
      <c r="K25" s="182" t="s">
        <v>20</v>
      </c>
      <c r="L25" s="225">
        <v>1.23</v>
      </c>
      <c r="M25" s="186">
        <v>730.9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174.79</v>
      </c>
      <c r="E26" s="232">
        <v>206.18</v>
      </c>
      <c r="F26" s="275">
        <v>208.81</v>
      </c>
      <c r="G26" s="220"/>
      <c r="H26" s="161" t="s">
        <v>20</v>
      </c>
      <c r="I26" s="221">
        <v>1.2755844407799088E-2</v>
      </c>
      <c r="J26" s="220"/>
      <c r="K26" s="182" t="s">
        <v>460</v>
      </c>
      <c r="L26" s="225">
        <v>0.13</v>
      </c>
      <c r="M26" s="188">
        <v>108.9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0.18411738681610382</v>
      </c>
      <c r="E27" s="268">
        <v>0.21090209797362958</v>
      </c>
      <c r="F27" s="280">
        <v>0.21583544369218047</v>
      </c>
      <c r="G27" s="262"/>
      <c r="H27" s="263" t="s">
        <v>20</v>
      </c>
      <c r="I27" s="264">
        <v>0.49333457185508911</v>
      </c>
      <c r="J27" s="262"/>
      <c r="K27" s="265" t="s">
        <v>460</v>
      </c>
      <c r="L27" s="266">
        <v>4.0930388083601499E-2</v>
      </c>
      <c r="M27" s="267">
        <v>0.14899439047749352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478.43</v>
      </c>
      <c r="E29" s="232">
        <v>478.14</v>
      </c>
      <c r="F29" s="275">
        <v>469.5</v>
      </c>
      <c r="G29" s="220"/>
      <c r="H29" s="161" t="s">
        <v>460</v>
      </c>
      <c r="I29" s="221">
        <v>1.8070021332663999E-2</v>
      </c>
      <c r="J29" s="220"/>
      <c r="K29" s="182" t="s">
        <v>460</v>
      </c>
      <c r="L29" s="225">
        <v>0.62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481.56</v>
      </c>
      <c r="E30" s="232">
        <v>482.06</v>
      </c>
      <c r="F30" s="275">
        <v>483.68</v>
      </c>
      <c r="G30" s="220"/>
      <c r="H30" s="161" t="s">
        <v>20</v>
      </c>
      <c r="I30" s="221">
        <v>3.3605775214704536E-3</v>
      </c>
      <c r="J30" s="220"/>
      <c r="K30" s="182" t="s">
        <v>460</v>
      </c>
      <c r="L30" s="225">
        <v>0.59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107.38</v>
      </c>
      <c r="E31" s="232">
        <v>103.46</v>
      </c>
      <c r="F31" s="275">
        <v>89.28</v>
      </c>
      <c r="G31" s="220"/>
      <c r="H31" s="161" t="s">
        <v>460</v>
      </c>
      <c r="I31" s="221">
        <v>0.13705780011598678</v>
      </c>
      <c r="J31" s="220"/>
      <c r="K31" s="182" t="s">
        <v>460</v>
      </c>
      <c r="L31" s="225">
        <v>0.42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0.22298363651466069</v>
      </c>
      <c r="E32" s="239">
        <v>0.21462058664896486</v>
      </c>
      <c r="F32" s="276">
        <v>0.18458484948726431</v>
      </c>
      <c r="G32" s="222"/>
      <c r="H32" s="189" t="s">
        <v>460</v>
      </c>
      <c r="I32" s="223">
        <v>3.0035737161700551</v>
      </c>
      <c r="J32" s="222"/>
      <c r="K32" s="190" t="s">
        <v>460</v>
      </c>
      <c r="L32" s="244">
        <v>6.4239977451116537E-2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282.86</v>
      </c>
      <c r="E37" s="231">
        <v>318.8</v>
      </c>
      <c r="F37" s="274">
        <v>320.51</v>
      </c>
      <c r="G37" s="218"/>
      <c r="H37" s="212" t="s">
        <v>20</v>
      </c>
      <c r="I37" s="219">
        <v>5.363864491844339E-3</v>
      </c>
      <c r="J37" s="218"/>
      <c r="K37" s="213" t="s">
        <v>20</v>
      </c>
      <c r="L37" s="224">
        <v>1.5</v>
      </c>
      <c r="M37" s="215">
        <v>236.3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275.73</v>
      </c>
      <c r="E38" s="232">
        <v>300.5</v>
      </c>
      <c r="F38" s="275">
        <v>314.52</v>
      </c>
      <c r="G38" s="220"/>
      <c r="H38" s="161" t="s">
        <v>20</v>
      </c>
      <c r="I38" s="221">
        <v>4.6655574043261261E-2</v>
      </c>
      <c r="J38" s="220"/>
      <c r="K38" s="182" t="s">
        <v>20</v>
      </c>
      <c r="L38" s="225">
        <v>0.48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62.43</v>
      </c>
      <c r="E39" s="232">
        <v>77.08</v>
      </c>
      <c r="F39" s="275">
        <v>80.42</v>
      </c>
      <c r="G39" s="220"/>
      <c r="H39" s="161" t="s">
        <v>20</v>
      </c>
      <c r="I39" s="221">
        <v>4.3331603528801388E-2</v>
      </c>
      <c r="J39" s="220"/>
      <c r="K39" s="182" t="s">
        <v>20</v>
      </c>
      <c r="L39" s="225">
        <v>1.1399999999999999</v>
      </c>
      <c r="M39" s="216">
        <v>63.01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0.2264171472092264</v>
      </c>
      <c r="E40" s="233">
        <v>0.25650582362728785</v>
      </c>
      <c r="F40" s="276">
        <v>0.25569121200559586</v>
      </c>
      <c r="G40" s="222"/>
      <c r="H40" s="189" t="s">
        <v>460</v>
      </c>
      <c r="I40" s="223">
        <v>8.146116216919963E-2</v>
      </c>
      <c r="J40" s="222"/>
      <c r="K40" s="190" t="s">
        <v>20</v>
      </c>
      <c r="L40" s="226">
        <v>0.32392950523414954</v>
      </c>
      <c r="M40" s="217">
        <v>0.28001955381743843</v>
      </c>
      <c r="N40" s="158" t="e">
        <f>N39/N38</f>
        <v>#DIV/0!</v>
      </c>
      <c r="O40" s="136"/>
    </row>
    <row r="41" spans="2:18" ht="12" customHeight="1">
      <c r="B41" s="293" t="s">
        <v>527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">
    <tabColor theme="1"/>
  </sheetPr>
  <dimension ref="B1:R63"/>
  <sheetViews>
    <sheetView showGridLines="0" defaultGridColor="0" topLeftCell="G13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524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2474.94</v>
      </c>
      <c r="E9" s="236">
        <v>2501.15</v>
      </c>
      <c r="F9" s="277">
        <v>2467.46</v>
      </c>
      <c r="G9" s="220"/>
      <c r="H9" s="161" t="s">
        <v>460</v>
      </c>
      <c r="I9" s="221">
        <v>1.3469803890210574E-2</v>
      </c>
      <c r="J9" s="220"/>
      <c r="K9" s="182" t="s">
        <v>460</v>
      </c>
      <c r="L9" s="225">
        <v>5.36</v>
      </c>
      <c r="M9" s="183">
        <v>2004.8000000000002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2413.41</v>
      </c>
      <c r="E10" s="236">
        <v>2453.89</v>
      </c>
      <c r="F10" s="277">
        <v>2460.67</v>
      </c>
      <c r="G10" s="220"/>
      <c r="H10" s="161" t="s">
        <v>20</v>
      </c>
      <c r="I10" s="221">
        <v>2.7629600348835215E-3</v>
      </c>
      <c r="J10" s="220"/>
      <c r="K10" s="182" t="s">
        <v>460</v>
      </c>
      <c r="L10" s="225">
        <v>6</v>
      </c>
      <c r="M10" s="183">
        <v>2051.2999999999997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512.48</v>
      </c>
      <c r="E11" s="236">
        <v>559.74</v>
      </c>
      <c r="F11" s="277">
        <v>566.52</v>
      </c>
      <c r="G11" s="220"/>
      <c r="H11" s="161" t="s">
        <v>20</v>
      </c>
      <c r="I11" s="221">
        <v>1.2112766641654948E-2</v>
      </c>
      <c r="J11" s="220"/>
      <c r="K11" s="182" t="s">
        <v>20</v>
      </c>
      <c r="L11" s="225">
        <v>1.3</v>
      </c>
      <c r="M11" s="183">
        <v>348.5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0.2123468453350239</v>
      </c>
      <c r="E12" s="237">
        <v>0.22810313420731981</v>
      </c>
      <c r="F12" s="278">
        <v>0.2302299780141181</v>
      </c>
      <c r="G12" s="220"/>
      <c r="H12" s="161" t="s">
        <v>20</v>
      </c>
      <c r="I12" s="246">
        <v>0.21268438067982842</v>
      </c>
      <c r="J12" s="220"/>
      <c r="K12" s="182" t="s">
        <v>20</v>
      </c>
      <c r="L12" s="247">
        <v>0.10870444234878096</v>
      </c>
      <c r="M12" s="248">
        <v>0.1698922634426949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715.35</v>
      </c>
      <c r="E14" s="232">
        <v>725.91</v>
      </c>
      <c r="F14" s="275">
        <v>735.39</v>
      </c>
      <c r="G14" s="220"/>
      <c r="H14" s="161" t="s">
        <v>20</v>
      </c>
      <c r="I14" s="221">
        <v>1.3059470182253952E-2</v>
      </c>
      <c r="J14" s="220"/>
      <c r="K14" s="182" t="s">
        <v>20</v>
      </c>
      <c r="L14" s="225">
        <v>0.46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698.36</v>
      </c>
      <c r="E15" s="232">
        <v>707.15</v>
      </c>
      <c r="F15" s="275">
        <v>716.14</v>
      </c>
      <c r="G15" s="220"/>
      <c r="H15" s="161" t="s">
        <v>20</v>
      </c>
      <c r="I15" s="221">
        <v>1.2713002898960601E-2</v>
      </c>
      <c r="J15" s="220"/>
      <c r="K15" s="182" t="s">
        <v>460</v>
      </c>
      <c r="L15" s="225">
        <v>1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194.03</v>
      </c>
      <c r="E16" s="232">
        <v>212.79</v>
      </c>
      <c r="F16" s="275">
        <v>232.04</v>
      </c>
      <c r="G16" s="220"/>
      <c r="H16" s="161" t="s">
        <v>20</v>
      </c>
      <c r="I16" s="221">
        <v>9.0464777480144809E-2</v>
      </c>
      <c r="J16" s="220"/>
      <c r="K16" s="182" t="s">
        <v>20</v>
      </c>
      <c r="L16" s="225">
        <v>2.1800000000000002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0.27783664585600548</v>
      </c>
      <c r="E17" s="261">
        <v>0.30091211199886869</v>
      </c>
      <c r="F17" s="280">
        <v>0.32401485743011144</v>
      </c>
      <c r="G17" s="262"/>
      <c r="H17" s="263" t="s">
        <v>20</v>
      </c>
      <c r="I17" s="264">
        <v>2.3102745431242742</v>
      </c>
      <c r="J17" s="262"/>
      <c r="K17" s="265" t="s">
        <v>20</v>
      </c>
      <c r="L17" s="266">
        <v>0.34916680946957546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1281.05</v>
      </c>
      <c r="E19" s="232">
        <v>1296.98</v>
      </c>
      <c r="F19" s="275">
        <v>1261.95</v>
      </c>
      <c r="G19" s="220"/>
      <c r="H19" s="161" t="s">
        <v>460</v>
      </c>
      <c r="I19" s="221">
        <v>2.7008897592869618E-2</v>
      </c>
      <c r="J19" s="220"/>
      <c r="K19" s="182" t="s">
        <v>460</v>
      </c>
      <c r="L19" s="225">
        <v>6.61</v>
      </c>
      <c r="M19" s="186">
        <v>988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1233.45</v>
      </c>
      <c r="E20" s="232">
        <v>1264.8800000000001</v>
      </c>
      <c r="F20" s="275">
        <v>1260.26</v>
      </c>
      <c r="G20" s="220"/>
      <c r="H20" s="161" t="s">
        <v>460</v>
      </c>
      <c r="I20" s="221">
        <v>3.6525203971918829E-3</v>
      </c>
      <c r="J20" s="220"/>
      <c r="K20" s="182" t="s">
        <v>460</v>
      </c>
      <c r="L20" s="225">
        <v>4.63</v>
      </c>
      <c r="M20" s="187">
        <v>1013.6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210.99</v>
      </c>
      <c r="E21" s="232">
        <v>243.09</v>
      </c>
      <c r="F21" s="275">
        <v>244.79</v>
      </c>
      <c r="G21" s="220"/>
      <c r="H21" s="161" t="s">
        <v>20</v>
      </c>
      <c r="I21" s="221">
        <v>6.9932946645274718E-3</v>
      </c>
      <c r="J21" s="220"/>
      <c r="K21" s="182" t="s">
        <v>460</v>
      </c>
      <c r="L21" s="225">
        <v>2.15</v>
      </c>
      <c r="M21" s="186">
        <v>139.5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0.17105679192508816</v>
      </c>
      <c r="E22" s="237">
        <v>0.19218423882107391</v>
      </c>
      <c r="F22" s="278">
        <v>0.19423769698316221</v>
      </c>
      <c r="G22" s="220"/>
      <c r="H22" s="161" t="s">
        <v>20</v>
      </c>
      <c r="I22" s="246">
        <v>0.20534581620882952</v>
      </c>
      <c r="J22" s="220"/>
      <c r="K22" s="182" t="s">
        <v>460</v>
      </c>
      <c r="L22" s="247">
        <v>9.8876539696568511E-2</v>
      </c>
      <c r="M22" s="248">
        <v>0.13762825572217838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991.39</v>
      </c>
      <c r="E24" s="232">
        <v>1008.52</v>
      </c>
      <c r="F24" s="275">
        <v>967.93</v>
      </c>
      <c r="G24" s="220"/>
      <c r="H24" s="161" t="s">
        <v>460</v>
      </c>
      <c r="I24" s="221">
        <v>4.0247094752706936E-2</v>
      </c>
      <c r="J24" s="220"/>
      <c r="K24" s="182" t="s">
        <v>460</v>
      </c>
      <c r="L24" s="225">
        <v>5.94</v>
      </c>
      <c r="M24" s="186">
        <v>716.3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949.44</v>
      </c>
      <c r="E25" s="232">
        <v>975.87</v>
      </c>
      <c r="F25" s="275">
        <v>966.22</v>
      </c>
      <c r="G25" s="220"/>
      <c r="H25" s="161" t="s">
        <v>460</v>
      </c>
      <c r="I25" s="221">
        <v>9.888612212692216E-3</v>
      </c>
      <c r="J25" s="220"/>
      <c r="K25" s="182" t="s">
        <v>460</v>
      </c>
      <c r="L25" s="225">
        <v>3.98</v>
      </c>
      <c r="M25" s="186">
        <v>730.9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174.58</v>
      </c>
      <c r="E26" s="232">
        <v>207.23</v>
      </c>
      <c r="F26" s="275">
        <v>208.94</v>
      </c>
      <c r="G26" s="220"/>
      <c r="H26" s="161" t="s">
        <v>20</v>
      </c>
      <c r="I26" s="221">
        <v>8.2517010085412235E-3</v>
      </c>
      <c r="J26" s="220"/>
      <c r="K26" s="182" t="s">
        <v>460</v>
      </c>
      <c r="L26" s="225">
        <v>2.91</v>
      </c>
      <c r="M26" s="188">
        <v>108.9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0.18387681159420291</v>
      </c>
      <c r="E27" s="268">
        <v>0.21235410454261325</v>
      </c>
      <c r="F27" s="280">
        <v>0.21624474757301648</v>
      </c>
      <c r="G27" s="262"/>
      <c r="H27" s="263" t="s">
        <v>20</v>
      </c>
      <c r="I27" s="264">
        <v>0.38906430304032347</v>
      </c>
      <c r="J27" s="262"/>
      <c r="K27" s="265" t="s">
        <v>460</v>
      </c>
      <c r="L27" s="266">
        <v>0.21122922125947075</v>
      </c>
      <c r="M27" s="267">
        <v>0.14899439047749352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478.54</v>
      </c>
      <c r="E29" s="232">
        <v>478.25</v>
      </c>
      <c r="F29" s="275">
        <v>470.12</v>
      </c>
      <c r="G29" s="220"/>
      <c r="H29" s="161" t="s">
        <v>460</v>
      </c>
      <c r="I29" s="221">
        <v>1.6999477260846829E-2</v>
      </c>
      <c r="J29" s="220"/>
      <c r="K29" s="182" t="s">
        <v>20</v>
      </c>
      <c r="L29" s="225">
        <v>0.8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481.59</v>
      </c>
      <c r="E30" s="232">
        <v>481.85</v>
      </c>
      <c r="F30" s="275">
        <v>484.27</v>
      </c>
      <c r="G30" s="220"/>
      <c r="H30" s="161" t="s">
        <v>20</v>
      </c>
      <c r="I30" s="221">
        <v>5.0223098474628802E-3</v>
      </c>
      <c r="J30" s="220"/>
      <c r="K30" s="182" t="s">
        <v>460</v>
      </c>
      <c r="L30" s="225">
        <v>0.37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107.46</v>
      </c>
      <c r="E31" s="232">
        <v>103.85</v>
      </c>
      <c r="F31" s="275">
        <v>89.7</v>
      </c>
      <c r="G31" s="220"/>
      <c r="H31" s="161" t="s">
        <v>460</v>
      </c>
      <c r="I31" s="221">
        <v>0.13625421280693295</v>
      </c>
      <c r="J31" s="220"/>
      <c r="K31" s="182" t="s">
        <v>20</v>
      </c>
      <c r="L31" s="225">
        <v>1.28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0.22313586245561576</v>
      </c>
      <c r="E32" s="239">
        <v>0.21552350316488531</v>
      </c>
      <c r="F32" s="276">
        <v>0.18522724926177547</v>
      </c>
      <c r="G32" s="222"/>
      <c r="H32" s="189" t="s">
        <v>460</v>
      </c>
      <c r="I32" s="223">
        <v>3.0296253903109833</v>
      </c>
      <c r="J32" s="222"/>
      <c r="K32" s="190" t="s">
        <v>20</v>
      </c>
      <c r="L32" s="244">
        <v>0.27825480402502156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282.87</v>
      </c>
      <c r="E37" s="231">
        <v>318.8</v>
      </c>
      <c r="F37" s="274">
        <v>319.01</v>
      </c>
      <c r="G37" s="218"/>
      <c r="H37" s="212" t="s">
        <v>20</v>
      </c>
      <c r="I37" s="219">
        <v>6.5872020075286031E-4</v>
      </c>
      <c r="J37" s="218"/>
      <c r="K37" s="213" t="s">
        <v>460</v>
      </c>
      <c r="L37" s="224">
        <v>1.1000000000000001</v>
      </c>
      <c r="M37" s="215">
        <v>236.3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275.73</v>
      </c>
      <c r="E38" s="232">
        <v>300.5</v>
      </c>
      <c r="F38" s="275">
        <v>314.04000000000002</v>
      </c>
      <c r="G38" s="220"/>
      <c r="H38" s="161" t="s">
        <v>20</v>
      </c>
      <c r="I38" s="221">
        <v>4.5058236272878638E-2</v>
      </c>
      <c r="J38" s="220"/>
      <c r="K38" s="182" t="s">
        <v>20</v>
      </c>
      <c r="L38" s="225">
        <v>1.72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62.36</v>
      </c>
      <c r="E39" s="232">
        <v>76.930000000000007</v>
      </c>
      <c r="F39" s="275">
        <v>79.28</v>
      </c>
      <c r="G39" s="220"/>
      <c r="H39" s="161" t="s">
        <v>20</v>
      </c>
      <c r="I39" s="221">
        <v>3.0547250747432697E-2</v>
      </c>
      <c r="J39" s="220"/>
      <c r="K39" s="182" t="s">
        <v>460</v>
      </c>
      <c r="L39" s="225">
        <v>3.3</v>
      </c>
      <c r="M39" s="216">
        <v>63.01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0.22616327566822614</v>
      </c>
      <c r="E40" s="233">
        <v>0.25600665557404328</v>
      </c>
      <c r="F40" s="276">
        <v>0.25245191695325436</v>
      </c>
      <c r="G40" s="222"/>
      <c r="H40" s="189" t="s">
        <v>460</v>
      </c>
      <c r="I40" s="223">
        <v>0.3554738620788922</v>
      </c>
      <c r="J40" s="222"/>
      <c r="K40" s="190" t="s">
        <v>460</v>
      </c>
      <c r="L40" s="226">
        <v>1.1956382227073514</v>
      </c>
      <c r="M40" s="217">
        <v>0.28001955381743843</v>
      </c>
      <c r="N40" s="158" t="e">
        <f>N39/N38</f>
        <v>#DIV/0!</v>
      </c>
      <c r="O40" s="136"/>
    </row>
    <row r="41" spans="2:18" ht="12" customHeight="1">
      <c r="B41" s="293" t="s">
        <v>525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522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2474.7199999999998</v>
      </c>
      <c r="E9" s="236">
        <v>2500.5</v>
      </c>
      <c r="F9" s="277">
        <v>2472.8200000000002</v>
      </c>
      <c r="G9" s="220"/>
      <c r="H9" s="161" t="s">
        <v>460</v>
      </c>
      <c r="I9" s="221">
        <v>1.1069786042791407E-2</v>
      </c>
      <c r="J9" s="220"/>
      <c r="K9" s="182" t="s">
        <v>460</v>
      </c>
      <c r="L9" s="225">
        <v>3.22</v>
      </c>
      <c r="M9" s="183">
        <v>2004.9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2414.0300000000002</v>
      </c>
      <c r="E10" s="236">
        <v>2453.59</v>
      </c>
      <c r="F10" s="277">
        <v>2466.67</v>
      </c>
      <c r="G10" s="220"/>
      <c r="H10" s="161" t="s">
        <v>20</v>
      </c>
      <c r="I10" s="221">
        <v>5.3309640159928673E-3</v>
      </c>
      <c r="J10" s="220"/>
      <c r="K10" s="182" t="s">
        <v>460</v>
      </c>
      <c r="L10" s="225">
        <v>2.4500000000000002</v>
      </c>
      <c r="M10" s="183">
        <v>2051.4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512.16999999999996</v>
      </c>
      <c r="E11" s="236">
        <v>559.08000000000004</v>
      </c>
      <c r="F11" s="277">
        <v>565.22</v>
      </c>
      <c r="G11" s="220"/>
      <c r="H11" s="161" t="s">
        <v>20</v>
      </c>
      <c r="I11" s="221">
        <v>1.0982328110467066E-2</v>
      </c>
      <c r="J11" s="220"/>
      <c r="K11" s="182" t="s">
        <v>460</v>
      </c>
      <c r="L11" s="225">
        <v>0.26</v>
      </c>
      <c r="M11" s="183">
        <v>348.29999999999995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0.21216389191517915</v>
      </c>
      <c r="E12" s="237">
        <v>0.22786203073863195</v>
      </c>
      <c r="F12" s="278">
        <v>0.22914293359063029</v>
      </c>
      <c r="G12" s="220"/>
      <c r="H12" s="161" t="s">
        <v>20</v>
      </c>
      <c r="I12" s="246">
        <v>0.12809028519983334</v>
      </c>
      <c r="J12" s="220"/>
      <c r="K12" s="182" t="s">
        <v>20</v>
      </c>
      <c r="L12" s="247">
        <v>1.2206785708956946E-2</v>
      </c>
      <c r="M12" s="248">
        <v>0.16978648727698153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715.26</v>
      </c>
      <c r="E14" s="232">
        <v>725.34</v>
      </c>
      <c r="F14" s="275">
        <v>734.93</v>
      </c>
      <c r="G14" s="220"/>
      <c r="H14" s="161" t="s">
        <v>20</v>
      </c>
      <c r="I14" s="221">
        <v>1.3221385832850707E-2</v>
      </c>
      <c r="J14" s="220"/>
      <c r="K14" s="182" t="s">
        <v>20</v>
      </c>
      <c r="L14" s="225">
        <v>1.95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698.56</v>
      </c>
      <c r="E15" s="232">
        <v>707.04</v>
      </c>
      <c r="F15" s="275">
        <v>717.14</v>
      </c>
      <c r="G15" s="220"/>
      <c r="H15" s="161" t="s">
        <v>20</v>
      </c>
      <c r="I15" s="221">
        <v>1.4284906087350002E-2</v>
      </c>
      <c r="J15" s="220"/>
      <c r="K15" s="182" t="s">
        <v>460</v>
      </c>
      <c r="L15" s="225">
        <v>0.23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193.77</v>
      </c>
      <c r="E16" s="232">
        <v>212.07</v>
      </c>
      <c r="F16" s="275">
        <v>229.86</v>
      </c>
      <c r="G16" s="220"/>
      <c r="H16" s="161" t="s">
        <v>20</v>
      </c>
      <c r="I16" s="221">
        <v>8.3887395671240705E-2</v>
      </c>
      <c r="J16" s="220"/>
      <c r="K16" s="182" t="s">
        <v>20</v>
      </c>
      <c r="L16" s="225">
        <v>2.56</v>
      </c>
      <c r="M16" s="186">
        <v>133.4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0.27738490609253325</v>
      </c>
      <c r="E17" s="261">
        <v>0.29994059742023083</v>
      </c>
      <c r="F17" s="280">
        <v>0.32052318933541568</v>
      </c>
      <c r="G17" s="262"/>
      <c r="H17" s="263" t="s">
        <v>20</v>
      </c>
      <c r="I17" s="264">
        <v>2.0582591915184856</v>
      </c>
      <c r="J17" s="262"/>
      <c r="K17" s="265" t="s">
        <v>20</v>
      </c>
      <c r="L17" s="266">
        <v>0.36713555536851961</v>
      </c>
      <c r="M17" s="267">
        <v>0.21638280616382807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1281.02</v>
      </c>
      <c r="E19" s="232">
        <v>1296.97</v>
      </c>
      <c r="F19" s="275">
        <v>1268.56</v>
      </c>
      <c r="G19" s="220"/>
      <c r="H19" s="161" t="s">
        <v>460</v>
      </c>
      <c r="I19" s="221">
        <v>2.1904901424088519E-2</v>
      </c>
      <c r="J19" s="220"/>
      <c r="K19" s="182" t="s">
        <v>460</v>
      </c>
      <c r="L19" s="225">
        <v>1</v>
      </c>
      <c r="M19" s="186">
        <v>988.1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1233.8800000000001</v>
      </c>
      <c r="E20" s="232">
        <v>1264.55</v>
      </c>
      <c r="F20" s="275">
        <v>1264.8900000000001</v>
      </c>
      <c r="G20" s="220"/>
      <c r="H20" s="161" t="s">
        <v>20</v>
      </c>
      <c r="I20" s="221">
        <v>2.6887034913625207E-4</v>
      </c>
      <c r="J20" s="220"/>
      <c r="K20" s="182" t="s">
        <v>460</v>
      </c>
      <c r="L20" s="225">
        <v>0.64</v>
      </c>
      <c r="M20" s="187">
        <v>1013.7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210.84</v>
      </c>
      <c r="E21" s="232">
        <v>243.26</v>
      </c>
      <c r="F21" s="275">
        <v>246.94</v>
      </c>
      <c r="G21" s="220"/>
      <c r="H21" s="161" t="s">
        <v>20</v>
      </c>
      <c r="I21" s="221">
        <v>1.5127846748335116E-2</v>
      </c>
      <c r="J21" s="220"/>
      <c r="K21" s="182" t="s">
        <v>460</v>
      </c>
      <c r="L21" s="225">
        <v>0.23</v>
      </c>
      <c r="M21" s="186">
        <v>139.5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0.17087561189094563</v>
      </c>
      <c r="E22" s="237">
        <v>0.1923688268554031</v>
      </c>
      <c r="F22" s="278">
        <v>0.19522646238012789</v>
      </c>
      <c r="G22" s="220"/>
      <c r="H22" s="161" t="s">
        <v>20</v>
      </c>
      <c r="I22" s="246">
        <v>0.28576355247247887</v>
      </c>
      <c r="J22" s="220"/>
      <c r="K22" s="182" t="s">
        <v>460</v>
      </c>
      <c r="L22" s="247">
        <v>8.3012701458468063E-3</v>
      </c>
      <c r="M22" s="248">
        <v>0.13761467889908258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991.44</v>
      </c>
      <c r="E24" s="232">
        <v>1008.82</v>
      </c>
      <c r="F24" s="275">
        <v>973.87</v>
      </c>
      <c r="G24" s="220"/>
      <c r="H24" s="161" t="s">
        <v>460</v>
      </c>
      <c r="I24" s="221">
        <v>3.4644436073828833E-2</v>
      </c>
      <c r="J24" s="220"/>
      <c r="K24" s="182" t="s">
        <v>460</v>
      </c>
      <c r="L24" s="225">
        <v>1</v>
      </c>
      <c r="M24" s="186">
        <v>716.3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949.43</v>
      </c>
      <c r="E25" s="232">
        <v>975.55</v>
      </c>
      <c r="F25" s="275">
        <v>970.2</v>
      </c>
      <c r="G25" s="220"/>
      <c r="H25" s="161" t="s">
        <v>460</v>
      </c>
      <c r="I25" s="221">
        <v>5.4840859002612818E-3</v>
      </c>
      <c r="J25" s="220"/>
      <c r="K25" s="182" t="s">
        <v>460</v>
      </c>
      <c r="L25" s="225">
        <v>0.96</v>
      </c>
      <c r="M25" s="186">
        <v>730.9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174.91</v>
      </c>
      <c r="E26" s="232">
        <v>208.19</v>
      </c>
      <c r="F26" s="275">
        <v>211.85</v>
      </c>
      <c r="G26" s="220"/>
      <c r="H26" s="161" t="s">
        <v>20</v>
      </c>
      <c r="I26" s="221">
        <v>1.7580095105432569E-2</v>
      </c>
      <c r="J26" s="220"/>
      <c r="K26" s="182" t="s">
        <v>460</v>
      </c>
      <c r="L26" s="225">
        <v>0.06</v>
      </c>
      <c r="M26" s="188">
        <v>108.9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0.18422632526884553</v>
      </c>
      <c r="E27" s="268">
        <v>0.21340782122905028</v>
      </c>
      <c r="F27" s="280">
        <v>0.21835703978561119</v>
      </c>
      <c r="G27" s="262"/>
      <c r="H27" s="263" t="s">
        <v>20</v>
      </c>
      <c r="I27" s="264">
        <v>0.49492185565609137</v>
      </c>
      <c r="J27" s="262"/>
      <c r="K27" s="265" t="s">
        <v>20</v>
      </c>
      <c r="L27" s="266">
        <v>1.5406602227660549E-2</v>
      </c>
      <c r="M27" s="267">
        <v>0.14899439047749352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478.44</v>
      </c>
      <c r="E29" s="232">
        <v>478.19</v>
      </c>
      <c r="F29" s="275">
        <v>469.32</v>
      </c>
      <c r="G29" s="220"/>
      <c r="H29" s="161" t="s">
        <v>460</v>
      </c>
      <c r="I29" s="221">
        <v>1.8549112277546631E-2</v>
      </c>
      <c r="J29" s="220"/>
      <c r="K29" s="182" t="s">
        <v>460</v>
      </c>
      <c r="L29" s="225">
        <v>4.18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481.59</v>
      </c>
      <c r="E30" s="232">
        <v>482</v>
      </c>
      <c r="F30" s="275">
        <v>484.64</v>
      </c>
      <c r="G30" s="220"/>
      <c r="H30" s="161" t="s">
        <v>20</v>
      </c>
      <c r="I30" s="221">
        <v>5.4771784232365839E-3</v>
      </c>
      <c r="J30" s="220"/>
      <c r="K30" s="182" t="s">
        <v>460</v>
      </c>
      <c r="L30" s="225">
        <v>1.58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107.56</v>
      </c>
      <c r="E31" s="232">
        <v>103.74</v>
      </c>
      <c r="F31" s="275">
        <v>88.42</v>
      </c>
      <c r="G31" s="220"/>
      <c r="H31" s="161" t="s">
        <v>460</v>
      </c>
      <c r="I31" s="221">
        <v>0.14767688451898975</v>
      </c>
      <c r="J31" s="220"/>
      <c r="K31" s="182" t="s">
        <v>460</v>
      </c>
      <c r="L31" s="225">
        <v>2.6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0.22334350796320523</v>
      </c>
      <c r="E32" s="239">
        <v>0.21522821576763485</v>
      </c>
      <c r="F32" s="276">
        <v>0.18244470122152526</v>
      </c>
      <c r="G32" s="222"/>
      <c r="H32" s="189" t="s">
        <v>460</v>
      </c>
      <c r="I32" s="223">
        <v>3.2783514546109589</v>
      </c>
      <c r="J32" s="222"/>
      <c r="K32" s="190" t="s">
        <v>460</v>
      </c>
      <c r="L32" s="244">
        <v>0.47545090125251654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283.12</v>
      </c>
      <c r="E37" s="231">
        <v>319</v>
      </c>
      <c r="F37" s="274">
        <v>320.11</v>
      </c>
      <c r="G37" s="218"/>
      <c r="H37" s="212" t="s">
        <v>20</v>
      </c>
      <c r="I37" s="219">
        <v>3.4796238244514388E-3</v>
      </c>
      <c r="J37" s="218"/>
      <c r="K37" s="213" t="s">
        <v>460</v>
      </c>
      <c r="L37" s="224">
        <v>0.91</v>
      </c>
      <c r="M37" s="215">
        <v>236.3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275.72000000000003</v>
      </c>
      <c r="E38" s="232">
        <v>299.86</v>
      </c>
      <c r="F38" s="275">
        <v>312.32</v>
      </c>
      <c r="G38" s="220"/>
      <c r="H38" s="161" t="s">
        <v>20</v>
      </c>
      <c r="I38" s="221">
        <v>4.1552724604815516E-2</v>
      </c>
      <c r="J38" s="220"/>
      <c r="K38" s="182" t="s">
        <v>460</v>
      </c>
      <c r="L38" s="225">
        <v>0.01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62.57</v>
      </c>
      <c r="E39" s="232">
        <v>77.66</v>
      </c>
      <c r="F39" s="275">
        <v>82.58</v>
      </c>
      <c r="G39" s="220"/>
      <c r="H39" s="161" t="s">
        <v>20</v>
      </c>
      <c r="I39" s="221">
        <v>6.3353077517383394E-2</v>
      </c>
      <c r="J39" s="220"/>
      <c r="K39" s="182" t="s">
        <v>460</v>
      </c>
      <c r="L39" s="225">
        <v>0.28000000000000003</v>
      </c>
      <c r="M39" s="216">
        <v>63.01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0.22693312055708686</v>
      </c>
      <c r="E40" s="233">
        <v>0.25898752751283932</v>
      </c>
      <c r="F40" s="276">
        <v>0.26440829918032788</v>
      </c>
      <c r="G40" s="222"/>
      <c r="H40" s="189" t="s">
        <v>20</v>
      </c>
      <c r="I40" s="223">
        <v>0.54207716674885553</v>
      </c>
      <c r="J40" s="222"/>
      <c r="K40" s="190" t="s">
        <v>460</v>
      </c>
      <c r="L40" s="226">
        <v>8.8802201840426642E-2</v>
      </c>
      <c r="M40" s="217">
        <v>0.28001955381743843</v>
      </c>
      <c r="N40" s="158" t="e">
        <f>N39/N38</f>
        <v>#DIV/0!</v>
      </c>
      <c r="O40" s="136"/>
    </row>
    <row r="41" spans="2:18" ht="12" customHeight="1">
      <c r="B41" s="293" t="s">
        <v>523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521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2474.61</v>
      </c>
      <c r="E9" s="236">
        <v>2500.4299999999998</v>
      </c>
      <c r="F9" s="277">
        <v>2476.04</v>
      </c>
      <c r="G9" s="220"/>
      <c r="H9" s="161" t="s">
        <v>460</v>
      </c>
      <c r="I9" s="221">
        <v>9.7543222565718013E-3</v>
      </c>
      <c r="J9" s="220"/>
      <c r="K9" s="182" t="s">
        <v>20</v>
      </c>
      <c r="L9" s="225">
        <v>1.99</v>
      </c>
      <c r="M9" s="183">
        <v>2005.3000000000002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2414.06</v>
      </c>
      <c r="E10" s="236">
        <v>2453.9899999999998</v>
      </c>
      <c r="F10" s="277">
        <v>2469.12</v>
      </c>
      <c r="G10" s="220"/>
      <c r="H10" s="161" t="s">
        <v>20</v>
      </c>
      <c r="I10" s="221">
        <v>6.1654692969408398E-3</v>
      </c>
      <c r="J10" s="220"/>
      <c r="K10" s="182" t="s">
        <v>460</v>
      </c>
      <c r="L10" s="225">
        <v>10.35</v>
      </c>
      <c r="M10" s="183">
        <v>2051.7999999999997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512.12</v>
      </c>
      <c r="E11" s="236">
        <v>558.55999999999995</v>
      </c>
      <c r="F11" s="277">
        <v>565.48</v>
      </c>
      <c r="G11" s="220"/>
      <c r="H11" s="161" t="s">
        <v>20</v>
      </c>
      <c r="I11" s="221">
        <v>1.2389000286451068E-2</v>
      </c>
      <c r="J11" s="220"/>
      <c r="K11" s="182" t="s">
        <v>20</v>
      </c>
      <c r="L11" s="225">
        <v>25.8</v>
      </c>
      <c r="M11" s="183">
        <v>348.5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0.21214054331706753</v>
      </c>
      <c r="E12" s="237">
        <v>0.22761298945798475</v>
      </c>
      <c r="F12" s="278">
        <v>0.22902086573354072</v>
      </c>
      <c r="G12" s="220"/>
      <c r="H12" s="161" t="s">
        <v>20</v>
      </c>
      <c r="I12" s="246">
        <v>0.14078762755559693</v>
      </c>
      <c r="J12" s="220"/>
      <c r="K12" s="182" t="s">
        <v>20</v>
      </c>
      <c r="L12" s="247">
        <v>1.1361446583480428</v>
      </c>
      <c r="M12" s="248">
        <v>0.16985086265717908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715.11</v>
      </c>
      <c r="E14" s="232">
        <v>725.12</v>
      </c>
      <c r="F14" s="275">
        <v>732.98</v>
      </c>
      <c r="G14" s="220"/>
      <c r="H14" s="161" t="s">
        <v>20</v>
      </c>
      <c r="I14" s="221">
        <v>1.0839585172109478E-2</v>
      </c>
      <c r="J14" s="220"/>
      <c r="K14" s="182" t="s">
        <v>20</v>
      </c>
      <c r="L14" s="225">
        <v>0.19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698.65</v>
      </c>
      <c r="E15" s="232">
        <v>707.05</v>
      </c>
      <c r="F15" s="275">
        <v>717.37</v>
      </c>
      <c r="G15" s="220"/>
      <c r="H15" s="161" t="s">
        <v>20</v>
      </c>
      <c r="I15" s="221">
        <v>1.4595856021497822E-2</v>
      </c>
      <c r="J15" s="220"/>
      <c r="K15" s="182" t="s">
        <v>20</v>
      </c>
      <c r="L15" s="225">
        <v>0.96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193.62</v>
      </c>
      <c r="E16" s="232">
        <v>211.69</v>
      </c>
      <c r="F16" s="275">
        <v>227.3</v>
      </c>
      <c r="G16" s="220"/>
      <c r="H16" s="161" t="s">
        <v>20</v>
      </c>
      <c r="I16" s="221">
        <v>7.3739902687892656E-2</v>
      </c>
      <c r="J16" s="220"/>
      <c r="K16" s="182" t="s">
        <v>460</v>
      </c>
      <c r="L16" s="225">
        <v>1.19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0.2771344736277106</v>
      </c>
      <c r="E17" s="261">
        <v>0.29939891096810695</v>
      </c>
      <c r="F17" s="280">
        <v>0.31685183378173049</v>
      </c>
      <c r="G17" s="262"/>
      <c r="H17" s="263" t="s">
        <v>20</v>
      </c>
      <c r="I17" s="264">
        <v>1.7452922813623539</v>
      </c>
      <c r="J17" s="262"/>
      <c r="K17" s="265" t="s">
        <v>460</v>
      </c>
      <c r="L17" s="266">
        <v>0.20856461529438208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1281.06</v>
      </c>
      <c r="E19" s="232">
        <v>1297.03</v>
      </c>
      <c r="F19" s="275">
        <v>1269.56</v>
      </c>
      <c r="G19" s="220"/>
      <c r="H19" s="161" t="s">
        <v>460</v>
      </c>
      <c r="I19" s="221">
        <v>2.1179155455155252E-2</v>
      </c>
      <c r="J19" s="220"/>
      <c r="K19" s="182" t="s">
        <v>20</v>
      </c>
      <c r="L19" s="225">
        <v>2.31</v>
      </c>
      <c r="M19" s="186">
        <v>988.5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1233.8499999999999</v>
      </c>
      <c r="E20" s="232">
        <v>1264.81</v>
      </c>
      <c r="F20" s="275">
        <v>1265.53</v>
      </c>
      <c r="G20" s="220"/>
      <c r="H20" s="161" t="s">
        <v>20</v>
      </c>
      <c r="I20" s="221">
        <v>5.6925546129460436E-4</v>
      </c>
      <c r="J20" s="220"/>
      <c r="K20" s="182" t="s">
        <v>460</v>
      </c>
      <c r="L20" s="225">
        <v>10.02</v>
      </c>
      <c r="M20" s="187">
        <v>1014.1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210.91</v>
      </c>
      <c r="E21" s="232">
        <v>243.14</v>
      </c>
      <c r="F21" s="275">
        <v>247.17</v>
      </c>
      <c r="G21" s="220"/>
      <c r="H21" s="161" t="s">
        <v>20</v>
      </c>
      <c r="I21" s="221">
        <v>1.6574812865016053E-2</v>
      </c>
      <c r="J21" s="220"/>
      <c r="K21" s="182" t="s">
        <v>20</v>
      </c>
      <c r="L21" s="225">
        <v>24.27</v>
      </c>
      <c r="M21" s="186">
        <v>139.5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0.17093649957450258</v>
      </c>
      <c r="E22" s="237">
        <v>0.19223440674883974</v>
      </c>
      <c r="F22" s="278">
        <v>0.19530947508158636</v>
      </c>
      <c r="G22" s="220"/>
      <c r="H22" s="161" t="s">
        <v>20</v>
      </c>
      <c r="I22" s="246">
        <v>0.30750683327466222</v>
      </c>
      <c r="J22" s="220"/>
      <c r="K22" s="182" t="s">
        <v>20</v>
      </c>
      <c r="L22" s="247">
        <v>2.0561327223799526</v>
      </c>
      <c r="M22" s="248">
        <v>0.13756039838280248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991.43</v>
      </c>
      <c r="E24" s="232">
        <v>1008.79</v>
      </c>
      <c r="F24" s="275">
        <v>974.87</v>
      </c>
      <c r="G24" s="220"/>
      <c r="H24" s="161" t="s">
        <v>460</v>
      </c>
      <c r="I24" s="221">
        <v>3.3624441162184326E-2</v>
      </c>
      <c r="J24" s="220"/>
      <c r="K24" s="182" t="s">
        <v>20</v>
      </c>
      <c r="L24" s="225">
        <v>2.27</v>
      </c>
      <c r="M24" s="186">
        <v>716.7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949.46</v>
      </c>
      <c r="E25" s="232">
        <v>975.46</v>
      </c>
      <c r="F25" s="275">
        <v>971.16</v>
      </c>
      <c r="G25" s="220"/>
      <c r="H25" s="161" t="s">
        <v>460</v>
      </c>
      <c r="I25" s="221">
        <v>4.4081766551166135E-3</v>
      </c>
      <c r="J25" s="220"/>
      <c r="K25" s="182" t="s">
        <v>460</v>
      </c>
      <c r="L25" s="225">
        <v>9.6300000000000008</v>
      </c>
      <c r="M25" s="186">
        <v>731.3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174.88</v>
      </c>
      <c r="E26" s="232">
        <v>208.21</v>
      </c>
      <c r="F26" s="275">
        <v>211.91</v>
      </c>
      <c r="G26" s="220"/>
      <c r="H26" s="161" t="s">
        <v>20</v>
      </c>
      <c r="I26" s="221">
        <v>1.777052014792746E-2</v>
      </c>
      <c r="J26" s="220"/>
      <c r="K26" s="182" t="s">
        <v>20</v>
      </c>
      <c r="L26" s="225">
        <v>24.08</v>
      </c>
      <c r="M26" s="188">
        <v>109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0.18418890737893118</v>
      </c>
      <c r="E27" s="268">
        <v>0.21344801427019047</v>
      </c>
      <c r="F27" s="280">
        <v>0.21820297376333458</v>
      </c>
      <c r="G27" s="262"/>
      <c r="H27" s="263" t="s">
        <v>20</v>
      </c>
      <c r="I27" s="264">
        <v>0.47549594931441119</v>
      </c>
      <c r="J27" s="262"/>
      <c r="K27" s="265" t="s">
        <v>20</v>
      </c>
      <c r="L27" s="266">
        <v>2.6694088069149275</v>
      </c>
      <c r="M27" s="267">
        <v>0.14904963763161494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478.44</v>
      </c>
      <c r="E29" s="232">
        <v>478.29</v>
      </c>
      <c r="F29" s="275">
        <v>473.5</v>
      </c>
      <c r="G29" s="220"/>
      <c r="H29" s="161" t="s">
        <v>460</v>
      </c>
      <c r="I29" s="221">
        <v>1.0014844550377378E-2</v>
      </c>
      <c r="J29" s="220"/>
      <c r="K29" s="182" t="s">
        <v>460</v>
      </c>
      <c r="L29" s="225">
        <v>0.52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481.56</v>
      </c>
      <c r="E30" s="232">
        <v>482.14</v>
      </c>
      <c r="F30" s="275">
        <v>486.22</v>
      </c>
      <c r="G30" s="220"/>
      <c r="H30" s="161" t="s">
        <v>20</v>
      </c>
      <c r="I30" s="221">
        <v>8.4622723690215285E-3</v>
      </c>
      <c r="J30" s="220"/>
      <c r="K30" s="182" t="s">
        <v>460</v>
      </c>
      <c r="L30" s="225">
        <v>1.3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107.59</v>
      </c>
      <c r="E31" s="232">
        <v>103.74</v>
      </c>
      <c r="F31" s="275">
        <v>91.02</v>
      </c>
      <c r="G31" s="220"/>
      <c r="H31" s="161" t="s">
        <v>460</v>
      </c>
      <c r="I31" s="221">
        <v>0.12261422787738574</v>
      </c>
      <c r="J31" s="220"/>
      <c r="K31" s="182" t="s">
        <v>20</v>
      </c>
      <c r="L31" s="225">
        <v>2.73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0.22341971924578455</v>
      </c>
      <c r="E32" s="239">
        <v>0.21516571950055999</v>
      </c>
      <c r="F32" s="276">
        <v>0.18719921023405042</v>
      </c>
      <c r="G32" s="222"/>
      <c r="H32" s="189" t="s">
        <v>460</v>
      </c>
      <c r="I32" s="223">
        <v>2.7966509266509565</v>
      </c>
      <c r="J32" s="222"/>
      <c r="K32" s="190" t="s">
        <v>20</v>
      </c>
      <c r="L32" s="244">
        <v>0.60989476807192522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283.14999999999998</v>
      </c>
      <c r="E37" s="231">
        <v>318.68</v>
      </c>
      <c r="F37" s="274">
        <v>321.02</v>
      </c>
      <c r="G37" s="218"/>
      <c r="H37" s="212" t="s">
        <v>20</v>
      </c>
      <c r="I37" s="219">
        <v>7.3427890046440236E-3</v>
      </c>
      <c r="J37" s="218"/>
      <c r="K37" s="213" t="s">
        <v>20</v>
      </c>
      <c r="L37" s="224">
        <v>0.53</v>
      </c>
      <c r="M37" s="215">
        <v>236.3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275.73</v>
      </c>
      <c r="E38" s="232">
        <v>299.24</v>
      </c>
      <c r="F38" s="275">
        <v>312.33</v>
      </c>
      <c r="G38" s="220"/>
      <c r="H38" s="161" t="s">
        <v>20</v>
      </c>
      <c r="I38" s="221">
        <v>4.3744151851356605E-2</v>
      </c>
      <c r="J38" s="220"/>
      <c r="K38" s="182" t="s">
        <v>20</v>
      </c>
      <c r="L38" s="225">
        <v>1.86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62.68</v>
      </c>
      <c r="E39" s="232">
        <v>77.58</v>
      </c>
      <c r="F39" s="275">
        <v>82.86</v>
      </c>
      <c r="G39" s="220"/>
      <c r="H39" s="161" t="s">
        <v>20</v>
      </c>
      <c r="I39" s="221">
        <v>6.805877803557614E-2</v>
      </c>
      <c r="J39" s="220"/>
      <c r="K39" s="182" t="s">
        <v>460</v>
      </c>
      <c r="L39" s="225">
        <v>2.2799999999999998</v>
      </c>
      <c r="M39" s="216">
        <v>63.01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0.22732383128422731</v>
      </c>
      <c r="E40" s="233">
        <v>0.25925678385242612</v>
      </c>
      <c r="F40" s="276">
        <v>0.26529632119873214</v>
      </c>
      <c r="G40" s="222"/>
      <c r="H40" s="189" t="s">
        <v>20</v>
      </c>
      <c r="I40" s="223">
        <v>0.60395373463060231</v>
      </c>
      <c r="J40" s="222"/>
      <c r="K40" s="190" t="s">
        <v>460</v>
      </c>
      <c r="L40" s="226">
        <v>0.89330729456296165</v>
      </c>
      <c r="M40" s="217">
        <v>0.28001955381743843</v>
      </c>
      <c r="N40" s="158" t="e">
        <f>N39/N38</f>
        <v>#DIV/0!</v>
      </c>
      <c r="O40" s="136"/>
    </row>
    <row r="41" spans="2:18" ht="12" customHeight="1">
      <c r="B41" s="293" t="s">
        <v>520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">
    <tabColor theme="1"/>
  </sheetPr>
  <dimension ref="B1:R63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518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2474.62</v>
      </c>
      <c r="E9" s="236">
        <v>2501.7199999999998</v>
      </c>
      <c r="F9" s="277">
        <v>2474.0500000000002</v>
      </c>
      <c r="G9" s="220"/>
      <c r="H9" s="161" t="s">
        <v>460</v>
      </c>
      <c r="I9" s="221">
        <v>1.1060390451369306E-2</v>
      </c>
      <c r="J9" s="220"/>
      <c r="K9" s="182" t="s">
        <v>460</v>
      </c>
      <c r="L9" s="225">
        <v>7.64</v>
      </c>
      <c r="M9" s="183">
        <v>2005.3000000000002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2417.91</v>
      </c>
      <c r="E10" s="236">
        <v>2470.0700000000002</v>
      </c>
      <c r="F10" s="277">
        <v>2479.4699999999998</v>
      </c>
      <c r="G10" s="220"/>
      <c r="H10" s="161" t="s">
        <v>20</v>
      </c>
      <c r="I10" s="221">
        <v>3.8055601663109506E-3</v>
      </c>
      <c r="J10" s="220"/>
      <c r="K10" s="182" t="s">
        <v>460</v>
      </c>
      <c r="L10" s="225">
        <v>6.23</v>
      </c>
      <c r="M10" s="183">
        <v>2051.1999999999998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513.44000000000005</v>
      </c>
      <c r="E11" s="236">
        <v>545.09</v>
      </c>
      <c r="F11" s="277">
        <v>539.67999999999995</v>
      </c>
      <c r="G11" s="220"/>
      <c r="H11" s="161" t="s">
        <v>460</v>
      </c>
      <c r="I11" s="221">
        <v>9.9249665192905345E-3</v>
      </c>
      <c r="J11" s="220"/>
      <c r="K11" s="182" t="s">
        <v>460</v>
      </c>
      <c r="L11" s="225">
        <v>1.86</v>
      </c>
      <c r="M11" s="183">
        <v>349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0.21234868129913856</v>
      </c>
      <c r="E12" s="237">
        <v>0.22067795649516006</v>
      </c>
      <c r="F12" s="278">
        <v>0.21765941915006029</v>
      </c>
      <c r="G12" s="220"/>
      <c r="H12" s="161" t="s">
        <v>460</v>
      </c>
      <c r="I12" s="246">
        <v>0.30185373450997699</v>
      </c>
      <c r="J12" s="220"/>
      <c r="K12" s="182" t="s">
        <v>460</v>
      </c>
      <c r="L12" s="247">
        <v>2.0275247161569143E-2</v>
      </c>
      <c r="M12" s="248">
        <v>0.17014430577223091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715.11</v>
      </c>
      <c r="E14" s="232">
        <v>725.49</v>
      </c>
      <c r="F14" s="275">
        <v>732.79</v>
      </c>
      <c r="G14" s="220"/>
      <c r="H14" s="161" t="s">
        <v>20</v>
      </c>
      <c r="I14" s="221">
        <v>1.0062164881666114E-2</v>
      </c>
      <c r="J14" s="220"/>
      <c r="K14" s="182" t="s">
        <v>20</v>
      </c>
      <c r="L14" s="225">
        <v>1.18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698.5</v>
      </c>
      <c r="E15" s="232">
        <v>707.16</v>
      </c>
      <c r="F15" s="275">
        <v>716.41</v>
      </c>
      <c r="G15" s="220"/>
      <c r="H15" s="161" t="s">
        <v>20</v>
      </c>
      <c r="I15" s="221">
        <v>1.3080490977996462E-2</v>
      </c>
      <c r="J15" s="220"/>
      <c r="K15" s="182" t="s">
        <v>20</v>
      </c>
      <c r="L15" s="225">
        <v>0.05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193.77</v>
      </c>
      <c r="E16" s="232">
        <v>212.11</v>
      </c>
      <c r="F16" s="275">
        <v>228.49</v>
      </c>
      <c r="G16" s="220"/>
      <c r="H16" s="161" t="s">
        <v>20</v>
      </c>
      <c r="I16" s="221">
        <v>7.7224081844325942E-2</v>
      </c>
      <c r="J16" s="220"/>
      <c r="K16" s="182" t="s">
        <v>20</v>
      </c>
      <c r="L16" s="225">
        <v>1.93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0.2774087329992842</v>
      </c>
      <c r="E17" s="261">
        <v>0.29994626392895529</v>
      </c>
      <c r="F17" s="280">
        <v>0.31893747993467431</v>
      </c>
      <c r="G17" s="262"/>
      <c r="H17" s="263" t="s">
        <v>20</v>
      </c>
      <c r="I17" s="264">
        <v>1.8991216005719014</v>
      </c>
      <c r="J17" s="262"/>
      <c r="K17" s="265" t="s">
        <v>20</v>
      </c>
      <c r="L17" s="266">
        <v>0.26719151348529868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1281.1199999999999</v>
      </c>
      <c r="E19" s="232">
        <v>1297.42</v>
      </c>
      <c r="F19" s="275">
        <v>1267.25</v>
      </c>
      <c r="G19" s="220"/>
      <c r="H19" s="161" t="s">
        <v>460</v>
      </c>
      <c r="I19" s="221">
        <v>2.3253842240754774E-2</v>
      </c>
      <c r="J19" s="220"/>
      <c r="K19" s="182" t="s">
        <v>460</v>
      </c>
      <c r="L19" s="225">
        <v>7.07</v>
      </c>
      <c r="M19" s="186">
        <v>988.5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1237.8499999999999</v>
      </c>
      <c r="E20" s="232">
        <v>1278.29</v>
      </c>
      <c r="F20" s="275">
        <v>1275.55</v>
      </c>
      <c r="G20" s="220"/>
      <c r="H20" s="161" t="s">
        <v>460</v>
      </c>
      <c r="I20" s="221">
        <v>2.1434885667571679E-3</v>
      </c>
      <c r="J20" s="220"/>
      <c r="K20" s="182" t="s">
        <v>460</v>
      </c>
      <c r="L20" s="225">
        <v>6.37</v>
      </c>
      <c r="M20" s="187">
        <v>1013.5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212.07</v>
      </c>
      <c r="E21" s="232">
        <v>231.2</v>
      </c>
      <c r="F21" s="275">
        <v>222.9</v>
      </c>
      <c r="G21" s="220"/>
      <c r="H21" s="161" t="s">
        <v>460</v>
      </c>
      <c r="I21" s="221">
        <v>3.5899653979238666E-2</v>
      </c>
      <c r="J21" s="220"/>
      <c r="K21" s="182" t="s">
        <v>460</v>
      </c>
      <c r="L21" s="225">
        <v>1.93</v>
      </c>
      <c r="M21" s="186">
        <v>140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0.17132124247687525</v>
      </c>
      <c r="E22" s="237">
        <v>0.18086662650885166</v>
      </c>
      <c r="F22" s="278">
        <v>0.17474814785778683</v>
      </c>
      <c r="G22" s="220"/>
      <c r="H22" s="161" t="s">
        <v>460</v>
      </c>
      <c r="I22" s="246">
        <v>0.61184786510648237</v>
      </c>
      <c r="J22" s="220"/>
      <c r="K22" s="182" t="s">
        <v>460</v>
      </c>
      <c r="L22" s="247">
        <v>6.3721160302196433E-2</v>
      </c>
      <c r="M22" s="248">
        <v>0.13813517513566848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991.42</v>
      </c>
      <c r="E24" s="232">
        <v>1008.68</v>
      </c>
      <c r="F24" s="275">
        <v>972.6</v>
      </c>
      <c r="G24" s="220"/>
      <c r="H24" s="161" t="s">
        <v>460</v>
      </c>
      <c r="I24" s="221">
        <v>3.5769520561525936E-2</v>
      </c>
      <c r="J24" s="220"/>
      <c r="K24" s="182" t="s">
        <v>460</v>
      </c>
      <c r="L24" s="225">
        <v>5.5</v>
      </c>
      <c r="M24" s="186">
        <v>716.7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953.46</v>
      </c>
      <c r="E25" s="232">
        <v>988.53</v>
      </c>
      <c r="F25" s="275">
        <v>980.79</v>
      </c>
      <c r="G25" s="220"/>
      <c r="H25" s="161" t="s">
        <v>460</v>
      </c>
      <c r="I25" s="221">
        <v>7.8298078965737261E-3</v>
      </c>
      <c r="J25" s="220"/>
      <c r="K25" s="182" t="s">
        <v>460</v>
      </c>
      <c r="L25" s="225">
        <v>4.83</v>
      </c>
      <c r="M25" s="186">
        <v>730.8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175.88</v>
      </c>
      <c r="E26" s="232">
        <v>196.03</v>
      </c>
      <c r="F26" s="275">
        <v>187.83</v>
      </c>
      <c r="G26" s="220"/>
      <c r="H26" s="161" t="s">
        <v>460</v>
      </c>
      <c r="I26" s="221">
        <v>4.183033209202669E-2</v>
      </c>
      <c r="J26" s="220"/>
      <c r="K26" s="182" t="s">
        <v>460</v>
      </c>
      <c r="L26" s="225">
        <v>1.86</v>
      </c>
      <c r="M26" s="188">
        <v>109.5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0.18446500115369285</v>
      </c>
      <c r="E27" s="268">
        <v>0.19830455322549645</v>
      </c>
      <c r="F27" s="280">
        <v>0.19150888569418531</v>
      </c>
      <c r="G27" s="262"/>
      <c r="H27" s="263" t="s">
        <v>460</v>
      </c>
      <c r="I27" s="264">
        <v>0.67956675313111392</v>
      </c>
      <c r="J27" s="262"/>
      <c r="K27" s="265" t="s">
        <v>460</v>
      </c>
      <c r="L27" s="266">
        <v>9.4865372262847858E-2</v>
      </c>
      <c r="M27" s="267">
        <v>0.14983579638752054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478.39</v>
      </c>
      <c r="E29" s="232">
        <v>478.81</v>
      </c>
      <c r="F29" s="275">
        <v>474.02</v>
      </c>
      <c r="G29" s="220"/>
      <c r="H29" s="161" t="s">
        <v>460</v>
      </c>
      <c r="I29" s="221">
        <v>1.0003968171090838E-2</v>
      </c>
      <c r="J29" s="220"/>
      <c r="K29" s="182" t="s">
        <v>460</v>
      </c>
      <c r="L29" s="225">
        <v>1.74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481.56</v>
      </c>
      <c r="E30" s="232">
        <v>484.62</v>
      </c>
      <c r="F30" s="275">
        <v>487.52</v>
      </c>
      <c r="G30" s="220"/>
      <c r="H30" s="161" t="s">
        <v>20</v>
      </c>
      <c r="I30" s="221">
        <v>5.9840699929840646E-3</v>
      </c>
      <c r="J30" s="220"/>
      <c r="K30" s="182" t="s">
        <v>20</v>
      </c>
      <c r="L30" s="225">
        <v>0.1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107.6</v>
      </c>
      <c r="E31" s="232">
        <v>101.79</v>
      </c>
      <c r="F31" s="275">
        <v>88.29</v>
      </c>
      <c r="G31" s="220"/>
      <c r="H31" s="161" t="s">
        <v>460</v>
      </c>
      <c r="I31" s="221">
        <v>0.13262599469496017</v>
      </c>
      <c r="J31" s="220"/>
      <c r="K31" s="182" t="s">
        <v>460</v>
      </c>
      <c r="L31" s="225">
        <v>1.87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0.22344048509012376</v>
      </c>
      <c r="E32" s="239">
        <v>0.2100408567537452</v>
      </c>
      <c r="F32" s="276">
        <v>0.18110026255333117</v>
      </c>
      <c r="G32" s="222"/>
      <c r="H32" s="189" t="s">
        <v>460</v>
      </c>
      <c r="I32" s="223">
        <v>2.8940594200414034</v>
      </c>
      <c r="J32" s="222"/>
      <c r="K32" s="190" t="s">
        <v>460</v>
      </c>
      <c r="L32" s="244">
        <v>0.3873681888833691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283.14999999999998</v>
      </c>
      <c r="E37" s="231">
        <v>318.95</v>
      </c>
      <c r="F37" s="274">
        <v>320.49</v>
      </c>
      <c r="G37" s="218"/>
      <c r="H37" s="212" t="s">
        <v>20</v>
      </c>
      <c r="I37" s="219">
        <v>4.8283430004703032E-3</v>
      </c>
      <c r="J37" s="218"/>
      <c r="K37" s="213" t="s">
        <v>20</v>
      </c>
      <c r="L37" s="224">
        <v>0.88</v>
      </c>
      <c r="M37" s="215">
        <v>236.3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275.26</v>
      </c>
      <c r="E38" s="232">
        <v>297.89</v>
      </c>
      <c r="F38" s="275">
        <v>310.47000000000003</v>
      </c>
      <c r="G38" s="220"/>
      <c r="H38" s="161" t="s">
        <v>20</v>
      </c>
      <c r="I38" s="221">
        <v>4.2230353486186312E-2</v>
      </c>
      <c r="J38" s="220"/>
      <c r="K38" s="182" t="s">
        <v>20</v>
      </c>
      <c r="L38" s="225">
        <v>0.37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62.77</v>
      </c>
      <c r="E39" s="232">
        <v>77.97</v>
      </c>
      <c r="F39" s="275">
        <v>85.14</v>
      </c>
      <c r="G39" s="220"/>
      <c r="H39" s="161" t="s">
        <v>20</v>
      </c>
      <c r="I39" s="221">
        <v>9.1958445555983204E-2</v>
      </c>
      <c r="J39" s="220"/>
      <c r="K39" s="182" t="s">
        <v>20</v>
      </c>
      <c r="L39" s="225">
        <v>0.16</v>
      </c>
      <c r="M39" s="216">
        <v>63.01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0.22803894499745697</v>
      </c>
      <c r="E40" s="233">
        <v>0.26174091107455771</v>
      </c>
      <c r="F40" s="276">
        <v>0.27422939414436176</v>
      </c>
      <c r="G40" s="222"/>
      <c r="H40" s="189" t="s">
        <v>20</v>
      </c>
      <c r="I40" s="223">
        <v>1.2488483069804046</v>
      </c>
      <c r="J40" s="222"/>
      <c r="K40" s="190" t="s">
        <v>20</v>
      </c>
      <c r="L40" s="226">
        <v>1.8876209018570123E-2</v>
      </c>
      <c r="M40" s="217">
        <v>0.28001955381743843</v>
      </c>
      <c r="N40" s="158" t="e">
        <f>N39/N38</f>
        <v>#DIV/0!</v>
      </c>
      <c r="O40" s="136"/>
    </row>
    <row r="41" spans="2:18" ht="12" customHeight="1">
      <c r="B41" s="293" t="s">
        <v>519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6">
    <tabColor theme="1"/>
  </sheetPr>
  <dimension ref="B1:R63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517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2475.13</v>
      </c>
      <c r="E9" s="236">
        <v>2500.2399999999998</v>
      </c>
      <c r="F9" s="277">
        <v>2481.69</v>
      </c>
      <c r="G9" s="220"/>
      <c r="H9" s="161" t="s">
        <v>460</v>
      </c>
      <c r="I9" s="221">
        <v>7.41928774837608E-3</v>
      </c>
      <c r="J9" s="220"/>
      <c r="K9" s="182" t="s">
        <v>460</v>
      </c>
      <c r="L9" s="225">
        <v>0.25</v>
      </c>
      <c r="M9" s="183">
        <v>2005.3000000000002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2418.63</v>
      </c>
      <c r="E10" s="236">
        <v>2467.77</v>
      </c>
      <c r="F10" s="277">
        <v>2485.6999999999998</v>
      </c>
      <c r="G10" s="220"/>
      <c r="H10" s="161" t="s">
        <v>20</v>
      </c>
      <c r="I10" s="221">
        <v>7.2656690048098493E-3</v>
      </c>
      <c r="J10" s="220"/>
      <c r="K10" s="182" t="s">
        <v>20</v>
      </c>
      <c r="L10" s="225">
        <v>1.56</v>
      </c>
      <c r="M10" s="183">
        <v>2051.1999999999998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513.08000000000004</v>
      </c>
      <c r="E11" s="236">
        <v>545.54999999999995</v>
      </c>
      <c r="F11" s="277">
        <v>541.54</v>
      </c>
      <c r="G11" s="220"/>
      <c r="H11" s="161" t="s">
        <v>460</v>
      </c>
      <c r="I11" s="221">
        <v>7.3503803501053788E-3</v>
      </c>
      <c r="J11" s="220"/>
      <c r="K11" s="182" t="s">
        <v>20</v>
      </c>
      <c r="L11" s="225">
        <v>1.8</v>
      </c>
      <c r="M11" s="183">
        <v>349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0.2121366227988572</v>
      </c>
      <c r="E12" s="237">
        <v>0.22107003488979929</v>
      </c>
      <c r="F12" s="278">
        <v>0.21786217162167598</v>
      </c>
      <c r="G12" s="220"/>
      <c r="H12" s="161" t="s">
        <v>460</v>
      </c>
      <c r="I12" s="246">
        <v>0.32078632681233066</v>
      </c>
      <c r="J12" s="220"/>
      <c r="K12" s="182" t="s">
        <v>20</v>
      </c>
      <c r="L12" s="247">
        <v>5.8778289962327368E-2</v>
      </c>
      <c r="M12" s="248">
        <v>0.17014430577223091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715.11</v>
      </c>
      <c r="E14" s="232">
        <v>725.24</v>
      </c>
      <c r="F14" s="275">
        <v>731.61</v>
      </c>
      <c r="G14" s="220"/>
      <c r="H14" s="161" t="s">
        <v>20</v>
      </c>
      <c r="I14" s="221">
        <v>8.7832993216039323E-3</v>
      </c>
      <c r="J14" s="220"/>
      <c r="K14" s="182" t="s">
        <v>20</v>
      </c>
      <c r="L14" s="225">
        <v>5.0599999999999996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698.65</v>
      </c>
      <c r="E15" s="232">
        <v>707.49</v>
      </c>
      <c r="F15" s="275">
        <v>716.36</v>
      </c>
      <c r="G15" s="220"/>
      <c r="H15" s="161" t="s">
        <v>20</v>
      </c>
      <c r="I15" s="221">
        <v>1.2537279678864754E-2</v>
      </c>
      <c r="J15" s="220"/>
      <c r="K15" s="182" t="s">
        <v>20</v>
      </c>
      <c r="L15" s="225">
        <v>1.62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193.56</v>
      </c>
      <c r="E16" s="232">
        <v>211.31</v>
      </c>
      <c r="F16" s="275">
        <v>226.56</v>
      </c>
      <c r="G16" s="220"/>
      <c r="H16" s="161" t="s">
        <v>20</v>
      </c>
      <c r="I16" s="221">
        <v>7.2168851450475691E-2</v>
      </c>
      <c r="J16" s="220"/>
      <c r="K16" s="182" t="s">
        <v>20</v>
      </c>
      <c r="L16" s="225">
        <v>5.09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0.27704859371645318</v>
      </c>
      <c r="E17" s="261">
        <v>0.29867559965511881</v>
      </c>
      <c r="F17" s="280">
        <v>0.31626556479982132</v>
      </c>
      <c r="G17" s="262"/>
      <c r="H17" s="263" t="s">
        <v>20</v>
      </c>
      <c r="I17" s="264">
        <v>1.7589965144702513</v>
      </c>
      <c r="J17" s="262"/>
      <c r="K17" s="265" t="s">
        <v>20</v>
      </c>
      <c r="L17" s="266">
        <v>0.64046363503151849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1281.83</v>
      </c>
      <c r="E19" s="232">
        <v>1296.43</v>
      </c>
      <c r="F19" s="275">
        <v>1274.32</v>
      </c>
      <c r="G19" s="220"/>
      <c r="H19" s="161" t="s">
        <v>460</v>
      </c>
      <c r="I19" s="221">
        <v>1.7054526661678726E-2</v>
      </c>
      <c r="J19" s="220"/>
      <c r="K19" s="182" t="s">
        <v>460</v>
      </c>
      <c r="L19" s="225">
        <v>2.42</v>
      </c>
      <c r="M19" s="186">
        <v>988.5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1238.5</v>
      </c>
      <c r="E20" s="232">
        <v>1276.1600000000001</v>
      </c>
      <c r="F20" s="275">
        <v>1281.92</v>
      </c>
      <c r="G20" s="220"/>
      <c r="H20" s="161" t="s">
        <v>20</v>
      </c>
      <c r="I20" s="221">
        <v>4.5135406218654861E-3</v>
      </c>
      <c r="J20" s="220"/>
      <c r="K20" s="182" t="s">
        <v>20</v>
      </c>
      <c r="L20" s="225">
        <v>0.34</v>
      </c>
      <c r="M20" s="187">
        <v>1013.5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212.15</v>
      </c>
      <c r="E21" s="232">
        <v>232.42</v>
      </c>
      <c r="F21" s="275">
        <v>224.83</v>
      </c>
      <c r="G21" s="220"/>
      <c r="H21" s="161" t="s">
        <v>460</v>
      </c>
      <c r="I21" s="221">
        <v>3.2656397900352685E-2</v>
      </c>
      <c r="J21" s="220"/>
      <c r="K21" s="182" t="s">
        <v>460</v>
      </c>
      <c r="L21" s="225">
        <v>2.59</v>
      </c>
      <c r="M21" s="186">
        <v>140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0.1712959224868793</v>
      </c>
      <c r="E22" s="237">
        <v>0.18212449849548643</v>
      </c>
      <c r="F22" s="278">
        <v>0.1753853594608088</v>
      </c>
      <c r="G22" s="220"/>
      <c r="H22" s="161" t="s">
        <v>460</v>
      </c>
      <c r="I22" s="246">
        <v>0.6739139034677627</v>
      </c>
      <c r="J22" s="220"/>
      <c r="K22" s="182" t="s">
        <v>460</v>
      </c>
      <c r="L22" s="247">
        <v>0.2067472200109749</v>
      </c>
      <c r="M22" s="248">
        <v>0.13813517513566848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991.45</v>
      </c>
      <c r="E24" s="232">
        <v>1007.47</v>
      </c>
      <c r="F24" s="275">
        <v>978.1</v>
      </c>
      <c r="G24" s="220"/>
      <c r="H24" s="161" t="s">
        <v>460</v>
      </c>
      <c r="I24" s="221">
        <v>2.9152232820828461E-2</v>
      </c>
      <c r="J24" s="220"/>
      <c r="K24" s="182" t="s">
        <v>460</v>
      </c>
      <c r="L24" s="225">
        <v>7.51</v>
      </c>
      <c r="M24" s="186">
        <v>716.7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953.48</v>
      </c>
      <c r="E25" s="232">
        <v>986.19</v>
      </c>
      <c r="F25" s="275">
        <v>985.62</v>
      </c>
      <c r="G25" s="220"/>
      <c r="H25" s="161" t="s">
        <v>460</v>
      </c>
      <c r="I25" s="221">
        <v>5.7798193045965895E-4</v>
      </c>
      <c r="J25" s="220"/>
      <c r="K25" s="182" t="s">
        <v>460</v>
      </c>
      <c r="L25" s="225">
        <v>2.3199999999999998</v>
      </c>
      <c r="M25" s="186">
        <v>730.8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175.93</v>
      </c>
      <c r="E26" s="232">
        <v>197.21</v>
      </c>
      <c r="F26" s="275">
        <v>189.69</v>
      </c>
      <c r="G26" s="220"/>
      <c r="H26" s="161" t="s">
        <v>460</v>
      </c>
      <c r="I26" s="221">
        <v>3.8131940570965028E-2</v>
      </c>
      <c r="J26" s="220"/>
      <c r="K26" s="182" t="s">
        <v>460</v>
      </c>
      <c r="L26" s="225">
        <v>5.4</v>
      </c>
      <c r="M26" s="188">
        <v>109.5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0.18451357133867519</v>
      </c>
      <c r="E27" s="268">
        <v>0.19997160790517041</v>
      </c>
      <c r="F27" s="280">
        <v>0.19245753941681379</v>
      </c>
      <c r="G27" s="262"/>
      <c r="H27" s="263" t="s">
        <v>460</v>
      </c>
      <c r="I27" s="264">
        <v>0.75140684883566178</v>
      </c>
      <c r="J27" s="262"/>
      <c r="K27" s="265" t="s">
        <v>460</v>
      </c>
      <c r="L27" s="266">
        <v>0.50139669499696116</v>
      </c>
      <c r="M27" s="267">
        <v>0.14983579638752054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478.19</v>
      </c>
      <c r="E29" s="232">
        <v>478.57</v>
      </c>
      <c r="F29" s="275">
        <v>475.76</v>
      </c>
      <c r="G29" s="220"/>
      <c r="H29" s="161" t="s">
        <v>460</v>
      </c>
      <c r="I29" s="221">
        <v>5.8716593183860688E-3</v>
      </c>
      <c r="J29" s="220"/>
      <c r="K29" s="182" t="s">
        <v>460</v>
      </c>
      <c r="L29" s="225">
        <v>2.89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481.48</v>
      </c>
      <c r="E30" s="232">
        <v>484.12</v>
      </c>
      <c r="F30" s="275">
        <v>487.42</v>
      </c>
      <c r="G30" s="220"/>
      <c r="H30" s="161" t="s">
        <v>20</v>
      </c>
      <c r="I30" s="221">
        <v>6.8164917788977597E-3</v>
      </c>
      <c r="J30" s="220"/>
      <c r="K30" s="182" t="s">
        <v>460</v>
      </c>
      <c r="L30" s="225">
        <v>0.4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107.37</v>
      </c>
      <c r="E31" s="232">
        <v>101.82</v>
      </c>
      <c r="F31" s="275">
        <v>90.16</v>
      </c>
      <c r="G31" s="220"/>
      <c r="H31" s="161" t="s">
        <v>460</v>
      </c>
      <c r="I31" s="221">
        <v>0.11451581221763896</v>
      </c>
      <c r="J31" s="220"/>
      <c r="K31" s="182" t="s">
        <v>460</v>
      </c>
      <c r="L31" s="225">
        <v>0.69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0.22299991692282131</v>
      </c>
      <c r="E32" s="239">
        <v>0.21031975543253736</v>
      </c>
      <c r="F32" s="276">
        <v>0.18497394444216486</v>
      </c>
      <c r="G32" s="222"/>
      <c r="H32" s="189" t="s">
        <v>460</v>
      </c>
      <c r="I32" s="223">
        <v>2.5345810990372502</v>
      </c>
      <c r="J32" s="222"/>
      <c r="K32" s="190" t="s">
        <v>460</v>
      </c>
      <c r="L32" s="244">
        <v>0.12627822193086169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283.14999999999998</v>
      </c>
      <c r="E37" s="231">
        <v>319.37</v>
      </c>
      <c r="F37" s="274">
        <v>319.61</v>
      </c>
      <c r="G37" s="218"/>
      <c r="H37" s="212" t="s">
        <v>20</v>
      </c>
      <c r="I37" s="219">
        <v>7.5147947521680969E-4</v>
      </c>
      <c r="J37" s="218"/>
      <c r="K37" s="213" t="s">
        <v>460</v>
      </c>
      <c r="L37" s="224">
        <v>0.44</v>
      </c>
      <c r="M37" s="215">
        <v>236.3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275.25</v>
      </c>
      <c r="E38" s="232">
        <v>298.27999999999997</v>
      </c>
      <c r="F38" s="275">
        <v>310.10000000000002</v>
      </c>
      <c r="G38" s="220"/>
      <c r="H38" s="161" t="s">
        <v>20</v>
      </c>
      <c r="I38" s="221">
        <v>3.9627195923293668E-2</v>
      </c>
      <c r="J38" s="220"/>
      <c r="K38" s="182" t="s">
        <v>20</v>
      </c>
      <c r="L38" s="225">
        <v>0.24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62.7</v>
      </c>
      <c r="E39" s="232">
        <v>78.73</v>
      </c>
      <c r="F39" s="275">
        <v>84.98</v>
      </c>
      <c r="G39" s="220"/>
      <c r="H39" s="161" t="s">
        <v>20</v>
      </c>
      <c r="I39" s="221">
        <v>7.9385240696049797E-2</v>
      </c>
      <c r="J39" s="220"/>
      <c r="K39" s="182" t="s">
        <v>460</v>
      </c>
      <c r="L39" s="225">
        <v>1.9</v>
      </c>
      <c r="M39" s="216">
        <v>63.01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0.22779291553133516</v>
      </c>
      <c r="E40" s="233">
        <v>0.2639466273300255</v>
      </c>
      <c r="F40" s="276">
        <v>0.27404063205417606</v>
      </c>
      <c r="G40" s="222"/>
      <c r="H40" s="189" t="s">
        <v>20</v>
      </c>
      <c r="I40" s="223">
        <v>1.0094004724150563</v>
      </c>
      <c r="J40" s="222"/>
      <c r="K40" s="190" t="s">
        <v>460</v>
      </c>
      <c r="L40" s="226">
        <v>0.63440578057606389</v>
      </c>
      <c r="M40" s="217">
        <v>0.28001955381743843</v>
      </c>
      <c r="N40" s="158" t="e">
        <f>N39/N38</f>
        <v>#DIV/0!</v>
      </c>
      <c r="O40" s="136"/>
    </row>
    <row r="41" spans="2:18" ht="12" customHeight="1">
      <c r="B41" s="293" t="s">
        <v>516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7">
    <tabColor theme="1"/>
  </sheetPr>
  <dimension ref="B1:R63"/>
  <sheetViews>
    <sheetView showGridLines="0" defaultGridColor="0" topLeftCell="A31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514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2474.4499999999998</v>
      </c>
      <c r="E9" s="236">
        <v>2495.94</v>
      </c>
      <c r="F9" s="277">
        <v>2481.94</v>
      </c>
      <c r="G9" s="220"/>
      <c r="H9" s="161" t="s">
        <v>460</v>
      </c>
      <c r="I9" s="221">
        <v>5.6091091933300197E-3</v>
      </c>
      <c r="J9" s="220"/>
      <c r="K9" s="182" t="s">
        <v>20</v>
      </c>
      <c r="L9" s="225">
        <v>4.68</v>
      </c>
      <c r="M9" s="183">
        <v>2005.1999999999998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2418.33</v>
      </c>
      <c r="E10" s="236">
        <v>2465.88</v>
      </c>
      <c r="F10" s="277">
        <v>2484.14</v>
      </c>
      <c r="G10" s="220"/>
      <c r="H10" s="161" t="s">
        <v>20</v>
      </c>
      <c r="I10" s="221">
        <v>7.4050643178094067E-3</v>
      </c>
      <c r="J10" s="220"/>
      <c r="K10" s="182" t="s">
        <v>460</v>
      </c>
      <c r="L10" s="225">
        <v>1</v>
      </c>
      <c r="M10" s="183">
        <v>2051.1999999999998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511.89</v>
      </c>
      <c r="E11" s="236">
        <v>541.94000000000005</v>
      </c>
      <c r="F11" s="277">
        <v>539.74</v>
      </c>
      <c r="G11" s="220"/>
      <c r="H11" s="161" t="s">
        <v>460</v>
      </c>
      <c r="I11" s="221">
        <v>4.0594899804407003E-3</v>
      </c>
      <c r="J11" s="220"/>
      <c r="K11" s="182" t="s">
        <v>20</v>
      </c>
      <c r="L11" s="225">
        <v>7.35</v>
      </c>
      <c r="M11" s="183">
        <v>349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0.21167086377789632</v>
      </c>
      <c r="E12" s="237">
        <v>0.21977549596898471</v>
      </c>
      <c r="F12" s="278">
        <v>0.21727438872205271</v>
      </c>
      <c r="G12" s="220"/>
      <c r="H12" s="161" t="s">
        <v>460</v>
      </c>
      <c r="I12" s="246">
        <v>0.2501107246932005</v>
      </c>
      <c r="J12" s="220"/>
      <c r="K12" s="182" t="s">
        <v>20</v>
      </c>
      <c r="L12" s="247">
        <v>0.30450092907128301</v>
      </c>
      <c r="M12" s="248">
        <v>0.17014430577223091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715.11</v>
      </c>
      <c r="E14" s="232">
        <v>725.25</v>
      </c>
      <c r="F14" s="275">
        <v>726.55</v>
      </c>
      <c r="G14" s="220"/>
      <c r="H14" s="161" t="s">
        <v>20</v>
      </c>
      <c r="I14" s="221">
        <v>1.7924853498791915E-3</v>
      </c>
      <c r="J14" s="220"/>
      <c r="K14" s="182" t="s">
        <v>20</v>
      </c>
      <c r="L14" s="225">
        <v>4.59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698.78</v>
      </c>
      <c r="E15" s="232">
        <v>708.94</v>
      </c>
      <c r="F15" s="275">
        <v>714.74</v>
      </c>
      <c r="G15" s="220"/>
      <c r="H15" s="161" t="s">
        <v>20</v>
      </c>
      <c r="I15" s="221">
        <v>8.1812283126920793E-3</v>
      </c>
      <c r="J15" s="220"/>
      <c r="K15" s="182" t="s">
        <v>20</v>
      </c>
      <c r="L15" s="225">
        <v>0.54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193.35</v>
      </c>
      <c r="E16" s="232">
        <v>209.66</v>
      </c>
      <c r="F16" s="275">
        <v>221.47</v>
      </c>
      <c r="G16" s="220"/>
      <c r="H16" s="161" t="s">
        <v>20</v>
      </c>
      <c r="I16" s="221">
        <v>5.6329295049127204E-2</v>
      </c>
      <c r="J16" s="220"/>
      <c r="K16" s="182" t="s">
        <v>20</v>
      </c>
      <c r="L16" s="225">
        <v>1.66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0.27669652823492374</v>
      </c>
      <c r="E17" s="261">
        <v>0.29573729793776621</v>
      </c>
      <c r="F17" s="280">
        <v>0.30986092844950613</v>
      </c>
      <c r="G17" s="262"/>
      <c r="H17" s="263" t="s">
        <v>20</v>
      </c>
      <c r="I17" s="264">
        <v>1.4123630511739926</v>
      </c>
      <c r="J17" s="262"/>
      <c r="K17" s="265" t="s">
        <v>20</v>
      </c>
      <c r="L17" s="266">
        <v>0.20899959376047272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1281.1500000000001</v>
      </c>
      <c r="E19" s="232">
        <v>1294.46</v>
      </c>
      <c r="F19" s="275">
        <v>1276.74</v>
      </c>
      <c r="G19" s="220"/>
      <c r="H19" s="161" t="s">
        <v>460</v>
      </c>
      <c r="I19" s="221">
        <v>1.3689105881989461E-2</v>
      </c>
      <c r="J19" s="220"/>
      <c r="K19" s="182" t="s">
        <v>20</v>
      </c>
      <c r="L19" s="225">
        <v>1.77</v>
      </c>
      <c r="M19" s="186">
        <v>988.4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1238.07</v>
      </c>
      <c r="E20" s="232">
        <v>1273.3599999999999</v>
      </c>
      <c r="F20" s="275">
        <v>1281.58</v>
      </c>
      <c r="G20" s="220"/>
      <c r="H20" s="161" t="s">
        <v>20</v>
      </c>
      <c r="I20" s="221">
        <v>6.455362191367664E-3</v>
      </c>
      <c r="J20" s="220"/>
      <c r="K20" s="182" t="s">
        <v>460</v>
      </c>
      <c r="L20" s="225">
        <v>0.59</v>
      </c>
      <c r="M20" s="187">
        <v>1013.5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211.17</v>
      </c>
      <c r="E21" s="232">
        <v>232.26</v>
      </c>
      <c r="F21" s="275">
        <v>227.42</v>
      </c>
      <c r="G21" s="220"/>
      <c r="H21" s="161" t="s">
        <v>460</v>
      </c>
      <c r="I21" s="221">
        <v>2.0838715232928684E-2</v>
      </c>
      <c r="J21" s="220"/>
      <c r="K21" s="182" t="s">
        <v>20</v>
      </c>
      <c r="L21" s="225">
        <v>5.35</v>
      </c>
      <c r="M21" s="186">
        <v>140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0.17056386149409969</v>
      </c>
      <c r="E22" s="237">
        <v>0.18239932148017843</v>
      </c>
      <c r="F22" s="278">
        <v>0.17745283166091855</v>
      </c>
      <c r="G22" s="220"/>
      <c r="H22" s="161" t="s">
        <v>460</v>
      </c>
      <c r="I22" s="246">
        <v>0.49464898192598805</v>
      </c>
      <c r="J22" s="220"/>
      <c r="K22" s="182" t="s">
        <v>20</v>
      </c>
      <c r="L22" s="247">
        <v>0.42542698477424645</v>
      </c>
      <c r="M22" s="248">
        <v>0.13813517513566848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990.78</v>
      </c>
      <c r="E24" s="232">
        <v>1006.24</v>
      </c>
      <c r="F24" s="275">
        <v>985.61</v>
      </c>
      <c r="G24" s="220"/>
      <c r="H24" s="161" t="s">
        <v>460</v>
      </c>
      <c r="I24" s="221">
        <v>2.0502067101287991E-2</v>
      </c>
      <c r="J24" s="220"/>
      <c r="K24" s="182" t="s">
        <v>460</v>
      </c>
      <c r="L24" s="225">
        <v>1.5</v>
      </c>
      <c r="M24" s="186">
        <v>716.7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952.99</v>
      </c>
      <c r="E25" s="232">
        <v>983.79</v>
      </c>
      <c r="F25" s="275">
        <v>987.94</v>
      </c>
      <c r="G25" s="220"/>
      <c r="H25" s="161" t="s">
        <v>20</v>
      </c>
      <c r="I25" s="221">
        <v>4.2183799388082477E-3</v>
      </c>
      <c r="J25" s="220"/>
      <c r="K25" s="182" t="s">
        <v>460</v>
      </c>
      <c r="L25" s="225">
        <v>3.16</v>
      </c>
      <c r="M25" s="186">
        <v>730.8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174.97</v>
      </c>
      <c r="E26" s="232">
        <v>197.42</v>
      </c>
      <c r="F26" s="275">
        <v>195.09</v>
      </c>
      <c r="G26" s="220"/>
      <c r="H26" s="161" t="s">
        <v>460</v>
      </c>
      <c r="I26" s="221">
        <v>1.1802249012258015E-2</v>
      </c>
      <c r="J26" s="220"/>
      <c r="K26" s="182" t="s">
        <v>20</v>
      </c>
      <c r="L26" s="225">
        <v>5.14</v>
      </c>
      <c r="M26" s="188">
        <v>109.4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0.18360108710479647</v>
      </c>
      <c r="E27" s="268">
        <v>0.2006729078360219</v>
      </c>
      <c r="F27" s="280">
        <v>0.1974715063667834</v>
      </c>
      <c r="G27" s="262"/>
      <c r="H27" s="263" t="s">
        <v>460</v>
      </c>
      <c r="I27" s="264">
        <v>0.32014014692385018</v>
      </c>
      <c r="J27" s="262"/>
      <c r="K27" s="265" t="s">
        <v>20</v>
      </c>
      <c r="L27" s="266">
        <v>0.58157703159308349</v>
      </c>
      <c r="M27" s="267">
        <v>0.14969896004378766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478.19</v>
      </c>
      <c r="E29" s="232">
        <v>476.22</v>
      </c>
      <c r="F29" s="275">
        <v>478.65</v>
      </c>
      <c r="G29" s="220"/>
      <c r="H29" s="161" t="s">
        <v>20</v>
      </c>
      <c r="I29" s="221">
        <v>5.1026836336145465E-3</v>
      </c>
      <c r="J29" s="220"/>
      <c r="K29" s="182" t="s">
        <v>460</v>
      </c>
      <c r="L29" s="225">
        <v>1.69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481.48</v>
      </c>
      <c r="E30" s="232">
        <v>483.58</v>
      </c>
      <c r="F30" s="275">
        <v>487.82</v>
      </c>
      <c r="G30" s="220"/>
      <c r="H30" s="161" t="s">
        <v>20</v>
      </c>
      <c r="I30" s="221">
        <v>8.7679391207247104E-3</v>
      </c>
      <c r="J30" s="220"/>
      <c r="K30" s="182" t="s">
        <v>460</v>
      </c>
      <c r="L30" s="225">
        <v>0.96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107.37</v>
      </c>
      <c r="E31" s="232">
        <v>100.02</v>
      </c>
      <c r="F31" s="275">
        <v>90.85</v>
      </c>
      <c r="G31" s="220"/>
      <c r="H31" s="161" t="s">
        <v>460</v>
      </c>
      <c r="I31" s="221">
        <v>9.16816636672666E-2</v>
      </c>
      <c r="J31" s="220"/>
      <c r="K31" s="182" t="s">
        <v>20</v>
      </c>
      <c r="L31" s="225">
        <v>0.34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0.22299991692282131</v>
      </c>
      <c r="E32" s="239">
        <v>0.20683237520162123</v>
      </c>
      <c r="F32" s="276">
        <v>0.18623672666147348</v>
      </c>
      <c r="G32" s="222"/>
      <c r="H32" s="189" t="s">
        <v>460</v>
      </c>
      <c r="I32" s="223">
        <v>2.0595648540147753</v>
      </c>
      <c r="J32" s="222"/>
      <c r="K32" s="190" t="s">
        <v>20</v>
      </c>
      <c r="L32" s="244">
        <v>0.10613921551516081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283.25</v>
      </c>
      <c r="E37" s="231">
        <v>319.36</v>
      </c>
      <c r="F37" s="274">
        <v>320.05</v>
      </c>
      <c r="G37" s="218"/>
      <c r="H37" s="212" t="s">
        <v>20</v>
      </c>
      <c r="I37" s="219">
        <v>2.1605711422845175E-3</v>
      </c>
      <c r="J37" s="218"/>
      <c r="K37" s="213" t="s">
        <v>20</v>
      </c>
      <c r="L37" s="224">
        <v>1.1299999999999999</v>
      </c>
      <c r="M37" s="215">
        <v>236.3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275.31</v>
      </c>
      <c r="E38" s="232">
        <v>296.93</v>
      </c>
      <c r="F38" s="275">
        <v>309.86</v>
      </c>
      <c r="G38" s="220"/>
      <c r="H38" s="161" t="s">
        <v>20</v>
      </c>
      <c r="I38" s="221">
        <v>4.3545616812043164E-2</v>
      </c>
      <c r="J38" s="220"/>
      <c r="K38" s="182" t="s">
        <v>20</v>
      </c>
      <c r="L38" s="225">
        <v>3.63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62.73</v>
      </c>
      <c r="E39" s="232">
        <v>80.569999999999993</v>
      </c>
      <c r="F39" s="275">
        <v>86.88</v>
      </c>
      <c r="G39" s="220"/>
      <c r="H39" s="161" t="s">
        <v>20</v>
      </c>
      <c r="I39" s="221">
        <v>7.8316991436018446E-2</v>
      </c>
      <c r="J39" s="220"/>
      <c r="K39" s="182" t="s">
        <v>460</v>
      </c>
      <c r="L39" s="225">
        <v>4.92</v>
      </c>
      <c r="M39" s="216">
        <v>63.01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0.22785223929388687</v>
      </c>
      <c r="E40" s="233">
        <v>0.27134341427272418</v>
      </c>
      <c r="F40" s="276">
        <v>0.2803846898599367</v>
      </c>
      <c r="G40" s="222"/>
      <c r="H40" s="189" t="s">
        <v>20</v>
      </c>
      <c r="I40" s="223">
        <v>0.90412755872125161</v>
      </c>
      <c r="J40" s="222"/>
      <c r="K40" s="190" t="s">
        <v>460</v>
      </c>
      <c r="L40" s="226">
        <v>1.9389989302784127</v>
      </c>
      <c r="M40" s="217">
        <v>0.28001955381743843</v>
      </c>
      <c r="N40" s="158" t="e">
        <f>N39/N38</f>
        <v>#DIV/0!</v>
      </c>
      <c r="O40" s="136"/>
    </row>
    <row r="41" spans="2:18" ht="12" customHeight="1">
      <c r="B41" s="293" t="s">
        <v>515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8">
    <tabColor theme="1"/>
  </sheetPr>
  <dimension ref="B1:R63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513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2474.27</v>
      </c>
      <c r="E9" s="236">
        <v>2492.63</v>
      </c>
      <c r="F9" s="277">
        <v>2477.2600000000002</v>
      </c>
      <c r="G9" s="220"/>
      <c r="H9" s="161" t="s">
        <v>460</v>
      </c>
      <c r="I9" s="221">
        <v>6.166177892426794E-3</v>
      </c>
      <c r="J9" s="220"/>
      <c r="K9" s="182" t="s">
        <v>460</v>
      </c>
      <c r="L9" s="225">
        <v>2.04</v>
      </c>
      <c r="M9" s="183">
        <v>2005.1999999999998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2417.87</v>
      </c>
      <c r="E10" s="236">
        <v>2464.63</v>
      </c>
      <c r="F10" s="277">
        <v>2485.14</v>
      </c>
      <c r="G10" s="220"/>
      <c r="H10" s="161"/>
      <c r="I10" s="221">
        <v>8.3217359197931273E-3</v>
      </c>
      <c r="J10" s="220"/>
      <c r="K10" s="182" t="s">
        <v>460</v>
      </c>
      <c r="L10" s="225">
        <v>4.6399999999999997</v>
      </c>
      <c r="M10" s="183">
        <v>2051.1999999999998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512.27</v>
      </c>
      <c r="E11" s="236">
        <v>540.27</v>
      </c>
      <c r="F11" s="277">
        <v>532.39</v>
      </c>
      <c r="G11" s="220"/>
      <c r="H11" s="161" t="s">
        <v>460</v>
      </c>
      <c r="I11" s="221">
        <v>1.4585299942621255E-2</v>
      </c>
      <c r="J11" s="220"/>
      <c r="K11" s="182"/>
      <c r="L11" s="225">
        <v>11.21</v>
      </c>
      <c r="M11" s="183">
        <v>349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0.21186829730299808</v>
      </c>
      <c r="E12" s="237">
        <v>0.219</v>
      </c>
      <c r="F12" s="278">
        <v>0.21422937943133988</v>
      </c>
      <c r="G12" s="220"/>
      <c r="H12" s="161" t="s">
        <v>460</v>
      </c>
      <c r="I12" s="246">
        <v>0.4979994795217435</v>
      </c>
      <c r="J12" s="220"/>
      <c r="K12" s="182"/>
      <c r="L12" s="247">
        <v>0.49016476638745199</v>
      </c>
      <c r="M12" s="248">
        <v>0.17014430577223091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715.11</v>
      </c>
      <c r="E14" s="232">
        <v>725.92</v>
      </c>
      <c r="F14" s="275">
        <v>721.96</v>
      </c>
      <c r="G14" s="220"/>
      <c r="H14" s="161" t="s">
        <v>460</v>
      </c>
      <c r="I14" s="221">
        <v>5.4551465726250248E-3</v>
      </c>
      <c r="J14" s="220"/>
      <c r="K14" s="182"/>
      <c r="L14" s="225">
        <v>0.41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698.72</v>
      </c>
      <c r="E15" s="232">
        <v>707.38</v>
      </c>
      <c r="F15" s="275">
        <v>714.2</v>
      </c>
      <c r="G15" s="220"/>
      <c r="H15" s="161"/>
      <c r="I15" s="221">
        <v>9.6412112301733632E-3</v>
      </c>
      <c r="J15" s="220"/>
      <c r="K15" s="182" t="s">
        <v>460</v>
      </c>
      <c r="L15" s="225">
        <v>5.36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193.52</v>
      </c>
      <c r="E16" s="232">
        <v>212.06</v>
      </c>
      <c r="F16" s="275">
        <v>219.81</v>
      </c>
      <c r="G16" s="220"/>
      <c r="H16" s="161"/>
      <c r="I16" s="221">
        <v>3.6546260492313465E-2</v>
      </c>
      <c r="J16" s="220"/>
      <c r="K16" s="182"/>
      <c r="L16" s="225">
        <v>17.41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0.27696359056560566</v>
      </c>
      <c r="E17" s="261">
        <v>0.3</v>
      </c>
      <c r="F17" s="280">
        <v>0.30777093251190141</v>
      </c>
      <c r="G17" s="262"/>
      <c r="H17" s="263"/>
      <c r="I17" s="264">
        <v>0.79886372816149742</v>
      </c>
      <c r="J17" s="262"/>
      <c r="K17" s="265"/>
      <c r="L17" s="266">
        <v>2.6487926230284842</v>
      </c>
      <c r="M17" s="267">
        <v>0.21670721816707217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1280.98</v>
      </c>
      <c r="E19" s="232">
        <v>1290.43</v>
      </c>
      <c r="F19" s="275">
        <v>1274.97</v>
      </c>
      <c r="G19" s="220"/>
      <c r="H19" s="161" t="s">
        <v>460</v>
      </c>
      <c r="I19" s="221">
        <v>1.1980502623156641E-2</v>
      </c>
      <c r="J19" s="220"/>
      <c r="K19" s="182" t="s">
        <v>460</v>
      </c>
      <c r="L19" s="225">
        <v>1.03</v>
      </c>
      <c r="M19" s="186">
        <v>988.4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1237.67</v>
      </c>
      <c r="E20" s="232">
        <v>1272.56</v>
      </c>
      <c r="F20" s="275">
        <v>1282.17</v>
      </c>
      <c r="G20" s="220"/>
      <c r="H20" s="161"/>
      <c r="I20" s="221">
        <v>7.5517067957504569E-3</v>
      </c>
      <c r="J20" s="220"/>
      <c r="K20" s="182"/>
      <c r="L20" s="225">
        <v>0.94</v>
      </c>
      <c r="M20" s="187">
        <v>1013.5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211.4</v>
      </c>
      <c r="E21" s="232">
        <v>229.27</v>
      </c>
      <c r="F21" s="275">
        <v>222.07</v>
      </c>
      <c r="G21" s="220"/>
      <c r="H21" s="161" t="s">
        <v>460</v>
      </c>
      <c r="I21" s="221">
        <v>3.1404021459414788E-2</v>
      </c>
      <c r="J21" s="220"/>
      <c r="K21" s="182" t="s">
        <v>460</v>
      </c>
      <c r="L21" s="225">
        <v>5.28</v>
      </c>
      <c r="M21" s="186">
        <v>140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0.17080481873197217</v>
      </c>
      <c r="E22" s="237">
        <v>0.18</v>
      </c>
      <c r="F22" s="278">
        <v>0.17319856181317608</v>
      </c>
      <c r="G22" s="220"/>
      <c r="H22" s="161" t="s">
        <v>460</v>
      </c>
      <c r="I22" s="246">
        <v>0.69658312213370377</v>
      </c>
      <c r="J22" s="220"/>
      <c r="K22" s="182" t="s">
        <v>460</v>
      </c>
      <c r="L22" s="247">
        <v>0.42481105251238327</v>
      </c>
      <c r="M22" s="248">
        <v>0.13813517513566848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990.69</v>
      </c>
      <c r="E24" s="232">
        <v>1001.74</v>
      </c>
      <c r="F24" s="275">
        <v>987.11</v>
      </c>
      <c r="G24" s="220"/>
      <c r="H24" s="161" t="s">
        <v>460</v>
      </c>
      <c r="I24" s="221">
        <v>1.4604588016850717E-2</v>
      </c>
      <c r="J24" s="220"/>
      <c r="K24" s="182" t="s">
        <v>460</v>
      </c>
      <c r="L24" s="225">
        <v>2.19</v>
      </c>
      <c r="M24" s="186">
        <v>716.7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953.14</v>
      </c>
      <c r="E25" s="232">
        <v>982.51</v>
      </c>
      <c r="F25" s="275">
        <v>991.1</v>
      </c>
      <c r="G25" s="220"/>
      <c r="H25" s="161"/>
      <c r="I25" s="221">
        <v>8.7429135581318373E-3</v>
      </c>
      <c r="J25" s="220"/>
      <c r="K25" s="182" t="s">
        <v>460</v>
      </c>
      <c r="L25" s="225">
        <v>0.02</v>
      </c>
      <c r="M25" s="186">
        <v>730.8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174.73</v>
      </c>
      <c r="E26" s="232">
        <v>193.95</v>
      </c>
      <c r="F26" s="275">
        <v>189.95</v>
      </c>
      <c r="G26" s="220"/>
      <c r="H26" s="161" t="s">
        <v>460</v>
      </c>
      <c r="I26" s="221">
        <v>2.0623872131992793E-2</v>
      </c>
      <c r="J26" s="220"/>
      <c r="K26" s="182" t="s">
        <v>460</v>
      </c>
      <c r="L26" s="225">
        <v>5.24</v>
      </c>
      <c r="M26" s="188">
        <v>109.4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0.18332039364626393</v>
      </c>
      <c r="E27" s="268">
        <v>0.19700000000000001</v>
      </c>
      <c r="F27" s="280">
        <v>0.19165573605085257</v>
      </c>
      <c r="G27" s="262"/>
      <c r="H27" s="263" t="s">
        <v>460</v>
      </c>
      <c r="I27" s="264">
        <v>0.57468349153462495</v>
      </c>
      <c r="J27" s="262"/>
      <c r="K27" s="265" t="s">
        <v>460</v>
      </c>
      <c r="L27" s="266">
        <v>0.52830806413743936</v>
      </c>
      <c r="M27" s="267">
        <v>0.14969896004378766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478.18</v>
      </c>
      <c r="E29" s="232">
        <v>476.28</v>
      </c>
      <c r="F29" s="275">
        <v>480.34</v>
      </c>
      <c r="G29" s="220"/>
      <c r="H29" s="161"/>
      <c r="I29" s="221">
        <v>8.5243974132862554E-3</v>
      </c>
      <c r="J29" s="220"/>
      <c r="K29" s="182" t="s">
        <v>460</v>
      </c>
      <c r="L29" s="225">
        <v>1.4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481.48</v>
      </c>
      <c r="E30" s="232">
        <v>484.69</v>
      </c>
      <c r="F30" s="275">
        <v>488.78</v>
      </c>
      <c r="G30" s="220"/>
      <c r="H30" s="161"/>
      <c r="I30" s="221">
        <v>8.4383832965400085E-3</v>
      </c>
      <c r="J30" s="220"/>
      <c r="K30" s="182" t="s">
        <v>460</v>
      </c>
      <c r="L30" s="225">
        <v>0.21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107.36</v>
      </c>
      <c r="E31" s="232">
        <v>98.95</v>
      </c>
      <c r="F31" s="275">
        <v>90.51</v>
      </c>
      <c r="G31" s="220"/>
      <c r="H31" s="161" t="s">
        <v>460</v>
      </c>
      <c r="I31" s="221">
        <v>8.529560384032342E-2</v>
      </c>
      <c r="J31" s="220"/>
      <c r="K31" s="182" t="s">
        <v>460</v>
      </c>
      <c r="L31" s="225">
        <v>0.93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0.22297914762814655</v>
      </c>
      <c r="E32" s="239">
        <v>0.20399999999999999</v>
      </c>
      <c r="F32" s="276">
        <v>0.18517533450632187</v>
      </c>
      <c r="G32" s="222"/>
      <c r="H32" s="189" t="s">
        <v>460</v>
      </c>
      <c r="I32" s="223">
        <v>1.8975772386743806</v>
      </c>
      <c r="J32" s="222"/>
      <c r="K32" s="190" t="s">
        <v>460</v>
      </c>
      <c r="L32" s="244">
        <v>0.18223546079749464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283.24</v>
      </c>
      <c r="E37" s="231">
        <v>318.60000000000002</v>
      </c>
      <c r="F37" s="274">
        <v>318.92</v>
      </c>
      <c r="G37" s="218"/>
      <c r="H37" s="212"/>
      <c r="I37" s="219">
        <v>1E-3</v>
      </c>
      <c r="J37" s="218"/>
      <c r="K37" s="213"/>
      <c r="L37" s="224">
        <v>1.3</v>
      </c>
      <c r="M37" s="215">
        <v>236.3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275.25</v>
      </c>
      <c r="E38" s="232">
        <v>296.07</v>
      </c>
      <c r="F38" s="275">
        <v>306.23</v>
      </c>
      <c r="G38" s="220"/>
      <c r="H38" s="161"/>
      <c r="I38" s="221">
        <v>3.4000000000000002E-2</v>
      </c>
      <c r="J38" s="220"/>
      <c r="K38" s="182"/>
      <c r="L38" s="225">
        <v>0.6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62.73</v>
      </c>
      <c r="E39" s="232">
        <v>81.680000000000007</v>
      </c>
      <c r="F39" s="275">
        <v>91.8</v>
      </c>
      <c r="G39" s="220"/>
      <c r="H39" s="161"/>
      <c r="I39" s="221">
        <v>0.124</v>
      </c>
      <c r="J39" s="220"/>
      <c r="K39" s="182" t="s">
        <v>460</v>
      </c>
      <c r="L39" s="225">
        <v>1.4</v>
      </c>
      <c r="M39" s="216">
        <v>63.01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0.22790190735694821</v>
      </c>
      <c r="E40" s="233">
        <v>0.27588070388759417</v>
      </c>
      <c r="F40" s="276">
        <v>0.29977467916272083</v>
      </c>
      <c r="G40" s="222"/>
      <c r="H40" s="189"/>
      <c r="I40" s="223">
        <v>2.4</v>
      </c>
      <c r="J40" s="222"/>
      <c r="K40" s="190" t="s">
        <v>460</v>
      </c>
      <c r="L40" s="226">
        <v>0.5</v>
      </c>
      <c r="M40" s="217">
        <v>0.28001955381743843</v>
      </c>
      <c r="N40" s="158" t="e">
        <f>N39/N38</f>
        <v>#DIV/0!</v>
      </c>
      <c r="O40" s="136"/>
    </row>
    <row r="41" spans="2:18" ht="12" customHeight="1">
      <c r="B41" s="293" t="s">
        <v>512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9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510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2476.66</v>
      </c>
      <c r="E9" s="236">
        <v>2490.98</v>
      </c>
      <c r="F9" s="277">
        <v>2479.3000000000002</v>
      </c>
      <c r="G9" s="220"/>
      <c r="H9" s="161" t="s">
        <v>460</v>
      </c>
      <c r="I9" s="221">
        <v>5.0000000000000001E-3</v>
      </c>
      <c r="J9" s="220"/>
      <c r="K9" s="182"/>
      <c r="L9" s="225">
        <v>1</v>
      </c>
      <c r="M9" s="183">
        <v>2005.2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2423.35</v>
      </c>
      <c r="E10" s="236">
        <v>2468.4</v>
      </c>
      <c r="F10" s="277">
        <v>2489.7800000000002</v>
      </c>
      <c r="G10" s="220"/>
      <c r="H10" s="161"/>
      <c r="I10" s="221">
        <v>8.9999999999999993E-3</v>
      </c>
      <c r="J10" s="220"/>
      <c r="K10" s="182"/>
      <c r="L10" s="225">
        <v>3.5</v>
      </c>
      <c r="M10" s="183">
        <v>2051.1999999999998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509.08</v>
      </c>
      <c r="E11" s="236">
        <v>531.66</v>
      </c>
      <c r="F11" s="277">
        <v>521.17999999999995</v>
      </c>
      <c r="G11" s="220"/>
      <c r="H11" s="161" t="s">
        <v>460</v>
      </c>
      <c r="I11" s="221">
        <v>0.02</v>
      </c>
      <c r="J11" s="220"/>
      <c r="K11" s="182"/>
      <c r="L11" s="225">
        <v>1.9</v>
      </c>
      <c r="M11" s="183">
        <v>349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0.21</v>
      </c>
      <c r="E12" s="237">
        <v>0.215</v>
      </c>
      <c r="F12" s="278">
        <v>0.20899999999999999</v>
      </c>
      <c r="G12" s="220"/>
      <c r="H12" s="161" t="s">
        <v>460</v>
      </c>
      <c r="I12" s="246">
        <v>0.6</v>
      </c>
      <c r="J12" s="220"/>
      <c r="K12" s="182"/>
      <c r="L12" s="247">
        <v>0</v>
      </c>
      <c r="M12" s="248">
        <v>0.17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716.82</v>
      </c>
      <c r="E14" s="232">
        <v>726.32</v>
      </c>
      <c r="F14" s="275">
        <v>721.55</v>
      </c>
      <c r="G14" s="220"/>
      <c r="H14" s="161" t="s">
        <v>460</v>
      </c>
      <c r="I14" s="221">
        <v>7.0000000000000001E-3</v>
      </c>
      <c r="J14" s="220"/>
      <c r="K14" s="182"/>
      <c r="L14" s="225">
        <v>2.6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703.76</v>
      </c>
      <c r="E15" s="232">
        <v>715.89</v>
      </c>
      <c r="F15" s="275">
        <v>719.56</v>
      </c>
      <c r="G15" s="220"/>
      <c r="H15" s="161"/>
      <c r="I15" s="221">
        <v>5.0000000000000001E-3</v>
      </c>
      <c r="J15" s="220"/>
      <c r="K15" s="182"/>
      <c r="L15" s="225">
        <v>3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189.98</v>
      </c>
      <c r="E16" s="232">
        <v>200.41</v>
      </c>
      <c r="F16" s="275">
        <v>202.4</v>
      </c>
      <c r="G16" s="220"/>
      <c r="H16" s="161"/>
      <c r="I16" s="221">
        <v>0.01</v>
      </c>
      <c r="J16" s="220"/>
      <c r="K16" s="182" t="s">
        <v>460</v>
      </c>
      <c r="L16" s="225">
        <v>0.9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0.27</v>
      </c>
      <c r="E17" s="261">
        <v>0.28000000000000003</v>
      </c>
      <c r="F17" s="280">
        <v>0.28100000000000003</v>
      </c>
      <c r="G17" s="262"/>
      <c r="H17" s="263"/>
      <c r="I17" s="264">
        <v>0.1</v>
      </c>
      <c r="J17" s="262"/>
      <c r="K17" s="265" t="s">
        <v>460</v>
      </c>
      <c r="L17" s="266">
        <v>0.2</v>
      </c>
      <c r="M17" s="267">
        <v>0.217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1281.6500000000001</v>
      </c>
      <c r="E19" s="232">
        <v>1288.54</v>
      </c>
      <c r="F19" s="275">
        <v>1276</v>
      </c>
      <c r="G19" s="220"/>
      <c r="H19" s="161" t="s">
        <v>460</v>
      </c>
      <c r="I19" s="221">
        <v>0.01</v>
      </c>
      <c r="J19" s="220"/>
      <c r="K19" s="182" t="s">
        <v>460</v>
      </c>
      <c r="L19" s="225">
        <v>1.3</v>
      </c>
      <c r="M19" s="186">
        <v>988.4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1238.0999999999999</v>
      </c>
      <c r="E20" s="232">
        <v>1267.73</v>
      </c>
      <c r="F20" s="275">
        <v>1281.23</v>
      </c>
      <c r="G20" s="220"/>
      <c r="H20" s="161"/>
      <c r="I20" s="221">
        <v>1.0999999999999999E-2</v>
      </c>
      <c r="J20" s="220"/>
      <c r="K20" s="182"/>
      <c r="L20" s="225">
        <v>0.5</v>
      </c>
      <c r="M20" s="187">
        <v>1013.5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211.77</v>
      </c>
      <c r="E21" s="232">
        <v>232.57</v>
      </c>
      <c r="F21" s="275">
        <v>227.35</v>
      </c>
      <c r="G21" s="220"/>
      <c r="H21" s="161" t="s">
        <v>460</v>
      </c>
      <c r="I21" s="221">
        <v>2.1999999999999999E-2</v>
      </c>
      <c r="J21" s="220"/>
      <c r="K21" s="182"/>
      <c r="L21" s="225">
        <v>2.9</v>
      </c>
      <c r="M21" s="186">
        <v>140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0.17100000000000001</v>
      </c>
      <c r="E22" s="237">
        <v>0.183</v>
      </c>
      <c r="F22" s="278">
        <v>0.17699999999999999</v>
      </c>
      <c r="G22" s="220"/>
      <c r="H22" s="161" t="s">
        <v>460</v>
      </c>
      <c r="I22" s="246">
        <v>0.6</v>
      </c>
      <c r="J22" s="220"/>
      <c r="K22" s="182"/>
      <c r="L22" s="247">
        <v>0.2</v>
      </c>
      <c r="M22" s="248">
        <v>0.13800000000000001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990.64</v>
      </c>
      <c r="E24" s="232">
        <v>999.45</v>
      </c>
      <c r="F24" s="275">
        <v>989.3</v>
      </c>
      <c r="G24" s="220"/>
      <c r="H24" s="161" t="s">
        <v>460</v>
      </c>
      <c r="I24" s="221">
        <v>0.01</v>
      </c>
      <c r="J24" s="220"/>
      <c r="K24" s="182" t="s">
        <v>460</v>
      </c>
      <c r="L24" s="225">
        <v>0.5</v>
      </c>
      <c r="M24" s="186">
        <v>716.7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953.15</v>
      </c>
      <c r="E25" s="232">
        <v>976.93</v>
      </c>
      <c r="F25" s="275">
        <v>991.12</v>
      </c>
      <c r="G25" s="220"/>
      <c r="H25" s="161"/>
      <c r="I25" s="221">
        <v>1.4999999999999999E-2</v>
      </c>
      <c r="J25" s="220"/>
      <c r="K25" s="182"/>
      <c r="L25" s="225">
        <v>0.7</v>
      </c>
      <c r="M25" s="186">
        <v>730.8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174.5</v>
      </c>
      <c r="E26" s="232">
        <v>197.01</v>
      </c>
      <c r="F26" s="275">
        <v>195.19</v>
      </c>
      <c r="G26" s="220"/>
      <c r="H26" s="161" t="s">
        <v>460</v>
      </c>
      <c r="I26" s="221">
        <v>8.9999999999999993E-3</v>
      </c>
      <c r="J26" s="220"/>
      <c r="K26" s="182"/>
      <c r="L26" s="225">
        <v>3.3</v>
      </c>
      <c r="M26" s="188">
        <v>109.4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0.183</v>
      </c>
      <c r="E27" s="268">
        <v>0.20200000000000001</v>
      </c>
      <c r="F27" s="280">
        <v>0.19700000000000001</v>
      </c>
      <c r="G27" s="262"/>
      <c r="H27" s="263" t="s">
        <v>460</v>
      </c>
      <c r="I27" s="264">
        <v>0.5</v>
      </c>
      <c r="J27" s="262"/>
      <c r="K27" s="265"/>
      <c r="L27" s="266">
        <v>0.3</v>
      </c>
      <c r="M27" s="267">
        <v>0.15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478.19</v>
      </c>
      <c r="E29" s="232">
        <v>476.13</v>
      </c>
      <c r="F29" s="275">
        <v>481.74</v>
      </c>
      <c r="G29" s="220"/>
      <c r="H29" s="161"/>
      <c r="I29" s="221">
        <v>1.2E-2</v>
      </c>
      <c r="J29" s="220"/>
      <c r="K29" s="182" t="s">
        <v>460</v>
      </c>
      <c r="L29" s="225">
        <v>0.4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481.5</v>
      </c>
      <c r="E30" s="232">
        <v>484.78</v>
      </c>
      <c r="F30" s="275">
        <v>488.99</v>
      </c>
      <c r="G30" s="220"/>
      <c r="H30" s="161"/>
      <c r="I30" s="221">
        <v>8.9999999999999993E-3</v>
      </c>
      <c r="J30" s="220"/>
      <c r="K30" s="182"/>
      <c r="L30" s="225">
        <v>0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107.33</v>
      </c>
      <c r="E31" s="232">
        <v>98.68</v>
      </c>
      <c r="F31" s="275">
        <v>91.44</v>
      </c>
      <c r="G31" s="220"/>
      <c r="H31" s="161" t="s">
        <v>460</v>
      </c>
      <c r="I31" s="221">
        <v>7.2999999999999995E-2</v>
      </c>
      <c r="J31" s="220"/>
      <c r="K31" s="182" t="s">
        <v>460</v>
      </c>
      <c r="L31" s="225">
        <v>0.1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0.223</v>
      </c>
      <c r="E32" s="239">
        <v>0.20399999999999999</v>
      </c>
      <c r="F32" s="276">
        <v>0.187</v>
      </c>
      <c r="G32" s="222"/>
      <c r="H32" s="189" t="s">
        <v>460</v>
      </c>
      <c r="I32" s="223">
        <v>1.7</v>
      </c>
      <c r="J32" s="222"/>
      <c r="K32" s="190" t="s">
        <v>460</v>
      </c>
      <c r="L32" s="244">
        <v>0</v>
      </c>
      <c r="M32" s="191">
        <v>0.17899999999999999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283.25</v>
      </c>
      <c r="E37" s="231">
        <v>318.25</v>
      </c>
      <c r="F37" s="274">
        <v>317.58</v>
      </c>
      <c r="G37" s="218"/>
      <c r="H37" s="212" t="s">
        <v>460</v>
      </c>
      <c r="I37" s="219">
        <v>2E-3</v>
      </c>
      <c r="J37" s="218"/>
      <c r="K37" s="213"/>
      <c r="L37" s="224">
        <v>0.3</v>
      </c>
      <c r="M37" s="215">
        <v>236.3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275.10000000000002</v>
      </c>
      <c r="E38" s="232">
        <v>293.97000000000003</v>
      </c>
      <c r="F38" s="275">
        <v>305.64</v>
      </c>
      <c r="G38" s="220"/>
      <c r="H38" s="161"/>
      <c r="I38" s="221">
        <v>0.04</v>
      </c>
      <c r="J38" s="220"/>
      <c r="K38" s="182"/>
      <c r="L38" s="225">
        <v>1.4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62.77</v>
      </c>
      <c r="E39" s="232">
        <v>83.7</v>
      </c>
      <c r="F39" s="275">
        <v>93.22</v>
      </c>
      <c r="G39" s="220"/>
      <c r="H39" s="161"/>
      <c r="I39" s="221">
        <v>0.114</v>
      </c>
      <c r="J39" s="220"/>
      <c r="K39" s="182" t="s">
        <v>460</v>
      </c>
      <c r="L39" s="225">
        <v>3</v>
      </c>
      <c r="M39" s="216">
        <v>63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0.22800000000000001</v>
      </c>
      <c r="E40" s="233">
        <v>0.28499999999999998</v>
      </c>
      <c r="F40" s="276">
        <v>0.30499999999999999</v>
      </c>
      <c r="G40" s="222"/>
      <c r="H40" s="189"/>
      <c r="I40" s="223">
        <v>2</v>
      </c>
      <c r="J40" s="222"/>
      <c r="K40" s="190" t="s">
        <v>460</v>
      </c>
      <c r="L40" s="226">
        <v>1.1000000000000001</v>
      </c>
      <c r="M40" s="217">
        <v>0.27997511332326014</v>
      </c>
      <c r="N40" s="158" t="e">
        <f>N39/N38</f>
        <v>#DIV/0!</v>
      </c>
      <c r="O40" s="136"/>
    </row>
    <row r="41" spans="2:18" ht="12" customHeight="1">
      <c r="B41" s="293" t="s">
        <v>511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0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509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374</v>
      </c>
      <c r="E6" s="168" t="s">
        <v>505</v>
      </c>
      <c r="F6" s="415" t="s">
        <v>506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2476.0700000000002</v>
      </c>
      <c r="E9" s="236">
        <v>2486.92</v>
      </c>
      <c r="F9" s="277">
        <v>2478.35</v>
      </c>
      <c r="G9" s="220"/>
      <c r="H9" s="161" t="s">
        <v>460</v>
      </c>
      <c r="I9" s="221">
        <v>3.4460296270085733E-3</v>
      </c>
      <c r="J9" s="220"/>
      <c r="K9" s="182" t="s">
        <v>20</v>
      </c>
      <c r="L9" s="225" t="s">
        <v>507</v>
      </c>
      <c r="M9" s="183">
        <v>2005.3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2423.27</v>
      </c>
      <c r="E10" s="236">
        <v>2467.8000000000002</v>
      </c>
      <c r="F10" s="277">
        <v>2486.2800000000002</v>
      </c>
      <c r="G10" s="220"/>
      <c r="H10" s="161" t="s">
        <v>20</v>
      </c>
      <c r="I10" s="221">
        <v>7.4884512521273816E-3</v>
      </c>
      <c r="J10" s="220"/>
      <c r="K10" s="182" t="s">
        <v>20</v>
      </c>
      <c r="L10" s="225" t="s">
        <v>507</v>
      </c>
      <c r="M10" s="183">
        <v>2051.1999999999998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508.08</v>
      </c>
      <c r="E11" s="236">
        <v>527.20000000000005</v>
      </c>
      <c r="F11" s="277">
        <v>519.26</v>
      </c>
      <c r="G11" s="220"/>
      <c r="H11" s="161" t="s">
        <v>460</v>
      </c>
      <c r="I11" s="221">
        <v>1.5060698027314245E-2</v>
      </c>
      <c r="J11" s="220"/>
      <c r="K11" s="182" t="s">
        <v>20</v>
      </c>
      <c r="L11" s="225" t="s">
        <v>507</v>
      </c>
      <c r="M11" s="183">
        <v>349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0.20966710271657718</v>
      </c>
      <c r="E12" s="237">
        <v>0.21363157468190291</v>
      </c>
      <c r="F12" s="278">
        <v>0.20885016973148637</v>
      </c>
      <c r="G12" s="220"/>
      <c r="H12" s="161" t="s">
        <v>460</v>
      </c>
      <c r="I12" s="246">
        <v>0.47814049504165401</v>
      </c>
      <c r="J12" s="220"/>
      <c r="K12" s="182" t="s">
        <v>20</v>
      </c>
      <c r="L12" s="247" t="s">
        <v>507</v>
      </c>
      <c r="M12" s="248">
        <v>0.17014430577223091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716.82</v>
      </c>
      <c r="E14" s="232">
        <v>726.45</v>
      </c>
      <c r="F14" s="275">
        <v>718.93</v>
      </c>
      <c r="G14" s="220"/>
      <c r="H14" s="161" t="s">
        <v>460</v>
      </c>
      <c r="I14" s="221">
        <v>1.0351710372358824E-2</v>
      </c>
      <c r="J14" s="220"/>
      <c r="K14" s="182" t="s">
        <v>20</v>
      </c>
      <c r="L14" s="225" t="s">
        <v>507</v>
      </c>
      <c r="M14" s="186">
        <v>596.5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703.76</v>
      </c>
      <c r="E15" s="232">
        <v>715.46</v>
      </c>
      <c r="F15" s="275">
        <v>716.59</v>
      </c>
      <c r="G15" s="220"/>
      <c r="H15" s="161" t="s">
        <v>20</v>
      </c>
      <c r="I15" s="221">
        <v>1.5794034607106155E-3</v>
      </c>
      <c r="J15" s="220"/>
      <c r="K15" s="182" t="s">
        <v>20</v>
      </c>
      <c r="L15" s="225" t="s">
        <v>507</v>
      </c>
      <c r="M15" s="186">
        <v>616.29999999999995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189.98</v>
      </c>
      <c r="E16" s="232">
        <v>200.97</v>
      </c>
      <c r="F16" s="275">
        <v>203.32</v>
      </c>
      <c r="G16" s="220"/>
      <c r="H16" s="161" t="s">
        <v>20</v>
      </c>
      <c r="I16" s="221">
        <v>1.1693287555356591E-2</v>
      </c>
      <c r="J16" s="220"/>
      <c r="K16" s="182"/>
      <c r="L16" s="225" t="s">
        <v>507</v>
      </c>
      <c r="M16" s="186">
        <v>133.6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0.26994998294873251</v>
      </c>
      <c r="E17" s="261">
        <v>0.28089620663628995</v>
      </c>
      <c r="F17" s="280">
        <v>0.28373267837954758</v>
      </c>
      <c r="G17" s="262"/>
      <c r="H17" s="263" t="s">
        <v>20</v>
      </c>
      <c r="I17" s="264">
        <v>0.28364717432576292</v>
      </c>
      <c r="J17" s="262"/>
      <c r="K17" s="265"/>
      <c r="L17" s="266" t="s">
        <v>507</v>
      </c>
      <c r="M17" s="267">
        <v>0.21677754340418628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1281.3599999999999</v>
      </c>
      <c r="E19" s="232">
        <v>1284.78</v>
      </c>
      <c r="F19" s="275">
        <v>1277.31</v>
      </c>
      <c r="G19" s="220"/>
      <c r="H19" s="161" t="s">
        <v>460</v>
      </c>
      <c r="I19" s="221">
        <v>5.8142250035025933E-3</v>
      </c>
      <c r="J19" s="220"/>
      <c r="K19" s="182"/>
      <c r="L19" s="225" t="s">
        <v>507</v>
      </c>
      <c r="M19" s="186">
        <v>988.3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1238.3</v>
      </c>
      <c r="E20" s="232">
        <v>1267.76</v>
      </c>
      <c r="F20" s="275">
        <v>1280.71</v>
      </c>
      <c r="G20" s="220"/>
      <c r="H20" s="161" t="s">
        <v>20</v>
      </c>
      <c r="I20" s="221">
        <v>1.0214867167287256E-2</v>
      </c>
      <c r="J20" s="220"/>
      <c r="K20" s="182"/>
      <c r="L20" s="225" t="s">
        <v>507</v>
      </c>
      <c r="M20" s="187">
        <v>1013.3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210.78</v>
      </c>
      <c r="E21" s="232">
        <v>227.81</v>
      </c>
      <c r="F21" s="275">
        <v>224.41</v>
      </c>
      <c r="G21" s="220"/>
      <c r="H21" s="161" t="s">
        <v>460</v>
      </c>
      <c r="I21" s="221">
        <v>1.4924717966726675E-2</v>
      </c>
      <c r="J21" s="220"/>
      <c r="K21" s="182"/>
      <c r="L21" s="225" t="s">
        <v>507</v>
      </c>
      <c r="M21" s="186">
        <v>140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0.17021723330372285</v>
      </c>
      <c r="E22" s="237">
        <v>0.17969489493279486</v>
      </c>
      <c r="F22" s="278">
        <v>0.17522311842649779</v>
      </c>
      <c r="G22" s="220"/>
      <c r="H22" s="161" t="s">
        <v>460</v>
      </c>
      <c r="I22" s="246">
        <v>0.44717765062970705</v>
      </c>
      <c r="J22" s="220"/>
      <c r="K22" s="182"/>
      <c r="L22" s="247" t="s">
        <v>507</v>
      </c>
      <c r="M22" s="248">
        <v>0.1381624395539327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990.64</v>
      </c>
      <c r="E24" s="232">
        <v>996.12</v>
      </c>
      <c r="F24" s="275">
        <v>989.83</v>
      </c>
      <c r="G24" s="220"/>
      <c r="H24" s="161" t="s">
        <v>460</v>
      </c>
      <c r="I24" s="221">
        <v>6.3145002610126566E-3</v>
      </c>
      <c r="J24" s="220"/>
      <c r="K24" s="182"/>
      <c r="L24" s="225" t="s">
        <v>507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953.35</v>
      </c>
      <c r="E25" s="232">
        <v>977.42</v>
      </c>
      <c r="F25" s="275">
        <v>990.4</v>
      </c>
      <c r="G25" s="220"/>
      <c r="H25" s="161" t="s">
        <v>20</v>
      </c>
      <c r="I25" s="221">
        <v>1.3279859221215107E-2</v>
      </c>
      <c r="J25" s="220"/>
      <c r="K25" s="182"/>
      <c r="L25" s="225" t="s">
        <v>507</v>
      </c>
      <c r="M25" s="186">
        <v>730.7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173.8</v>
      </c>
      <c r="E26" s="232">
        <v>192.5</v>
      </c>
      <c r="F26" s="275">
        <v>191.94</v>
      </c>
      <c r="G26" s="220"/>
      <c r="H26" s="161" t="s">
        <v>460</v>
      </c>
      <c r="I26" s="221">
        <v>2.9090909090909722E-3</v>
      </c>
      <c r="J26" s="220"/>
      <c r="K26" s="182"/>
      <c r="L26" s="225" t="s">
        <v>507</v>
      </c>
      <c r="M26" s="188">
        <v>109.4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0.18230450516599361</v>
      </c>
      <c r="E27" s="268">
        <v>0.19694706472140944</v>
      </c>
      <c r="F27" s="280">
        <v>0.19380048465266558</v>
      </c>
      <c r="G27" s="262"/>
      <c r="H27" s="263" t="s">
        <v>460</v>
      </c>
      <c r="I27" s="264">
        <v>0.31465800687438539</v>
      </c>
      <c r="J27" s="262"/>
      <c r="K27" s="265"/>
      <c r="L27" s="266" t="s">
        <v>507</v>
      </c>
      <c r="M27" s="267">
        <v>0.14971944710551527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477.89</v>
      </c>
      <c r="E29" s="232">
        <v>475.69</v>
      </c>
      <c r="F29" s="275">
        <v>482.1</v>
      </c>
      <c r="G29" s="220"/>
      <c r="H29" s="161" t="s">
        <v>20</v>
      </c>
      <c r="I29" s="221">
        <v>1.347516239567792E-2</v>
      </c>
      <c r="J29" s="220"/>
      <c r="K29" s="182"/>
      <c r="L29" s="225" t="s">
        <v>507</v>
      </c>
      <c r="M29" s="186">
        <v>420.5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481.21</v>
      </c>
      <c r="E30" s="232">
        <v>484.59</v>
      </c>
      <c r="F30" s="275">
        <v>488.98</v>
      </c>
      <c r="G30" s="220"/>
      <c r="H30" s="161" t="s">
        <v>20</v>
      </c>
      <c r="I30" s="221">
        <v>9.0592046884996336E-3</v>
      </c>
      <c r="J30" s="220"/>
      <c r="K30" s="182"/>
      <c r="L30" s="225" t="s">
        <v>507</v>
      </c>
      <c r="M30" s="186">
        <v>421.6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107.32</v>
      </c>
      <c r="E31" s="232">
        <v>98.41</v>
      </c>
      <c r="F31" s="275">
        <v>91.54</v>
      </c>
      <c r="G31" s="220"/>
      <c r="H31" s="161" t="s">
        <v>460</v>
      </c>
      <c r="I31" s="221">
        <v>6.9809978660705152E-2</v>
      </c>
      <c r="J31" s="220"/>
      <c r="K31" s="182"/>
      <c r="L31" s="225" t="s">
        <v>507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0.2230211342241433</v>
      </c>
      <c r="E32" s="239">
        <v>0.20307889143399574</v>
      </c>
      <c r="F32" s="276">
        <v>0.18720602069614301</v>
      </c>
      <c r="G32" s="222"/>
      <c r="H32" s="189" t="s">
        <v>460</v>
      </c>
      <c r="I32" s="223">
        <v>1.5872870737852733</v>
      </c>
      <c r="J32" s="222"/>
      <c r="K32" s="190" t="s">
        <v>20</v>
      </c>
      <c r="L32" s="244" t="s">
        <v>507</v>
      </c>
      <c r="M32" s="191">
        <v>0.17884250474383301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374</v>
      </c>
      <c r="E35" s="227" t="s">
        <v>505</v>
      </c>
      <c r="F35" s="428" t="s">
        <v>506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283.25</v>
      </c>
      <c r="E37" s="231">
        <v>317.25</v>
      </c>
      <c r="F37" s="274">
        <v>317.3</v>
      </c>
      <c r="G37" s="218"/>
      <c r="H37" s="212" t="s">
        <v>20</v>
      </c>
      <c r="I37" s="219">
        <v>1.5760441292367311E-4</v>
      </c>
      <c r="J37" s="218"/>
      <c r="K37" s="213" t="s">
        <v>20</v>
      </c>
      <c r="L37" s="224" t="s">
        <v>507</v>
      </c>
      <c r="M37" s="215">
        <v>236.3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274.64</v>
      </c>
      <c r="E38" s="232">
        <v>291.76</v>
      </c>
      <c r="F38" s="275">
        <v>304.27999999999997</v>
      </c>
      <c r="G38" s="220"/>
      <c r="H38" s="161" t="s">
        <v>20</v>
      </c>
      <c r="I38" s="221">
        <v>4.2911982451329767E-2</v>
      </c>
      <c r="J38" s="220"/>
      <c r="K38" s="182" t="s">
        <v>20</v>
      </c>
      <c r="L38" s="225" t="s">
        <v>507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63.4</v>
      </c>
      <c r="E39" s="232">
        <v>85.54</v>
      </c>
      <c r="F39" s="275">
        <v>96.22</v>
      </c>
      <c r="G39" s="220"/>
      <c r="H39" s="161" t="s">
        <v>20</v>
      </c>
      <c r="I39" s="221">
        <v>0.12485386953472055</v>
      </c>
      <c r="J39" s="220"/>
      <c r="K39" s="182" t="s">
        <v>20</v>
      </c>
      <c r="L39" s="225" t="s">
        <v>507</v>
      </c>
      <c r="M39" s="216">
        <v>63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0.2308476551121468</v>
      </c>
      <c r="E40" s="233">
        <v>0.29318618042226491</v>
      </c>
      <c r="F40" s="276">
        <v>0.31622190088076774</v>
      </c>
      <c r="G40" s="222"/>
      <c r="H40" s="189" t="s">
        <v>20</v>
      </c>
      <c r="I40" s="223">
        <v>2.3035720458502826</v>
      </c>
      <c r="J40" s="222"/>
      <c r="K40" s="190"/>
      <c r="L40" s="226" t="s">
        <v>507</v>
      </c>
      <c r="M40" s="217">
        <v>0.27997511332326014</v>
      </c>
      <c r="N40" s="158" t="e">
        <f>N39/N38</f>
        <v>#DIV/0!</v>
      </c>
      <c r="O40" s="136"/>
    </row>
    <row r="41" spans="2:18" ht="12" customHeight="1">
      <c r="B41" s="293" t="s">
        <v>508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P22" sqref="P22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785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2754.69</v>
      </c>
      <c r="E9" s="232">
        <v>2807.19</v>
      </c>
      <c r="F9" s="321">
        <v>2838.41</v>
      </c>
      <c r="G9" s="220"/>
      <c r="H9" s="161" t="s">
        <v>20</v>
      </c>
      <c r="I9" s="221">
        <v>1.112144172642382E-2</v>
      </c>
      <c r="J9" s="220"/>
      <c r="K9" s="160"/>
      <c r="L9" s="306" t="s">
        <v>507</v>
      </c>
      <c r="M9" s="183">
        <v>2299.5700000000002</v>
      </c>
      <c r="N9" s="136"/>
      <c r="O9" s="137"/>
    </row>
    <row r="10" spans="2:16" ht="12" customHeight="1">
      <c r="B10" s="180"/>
      <c r="C10" s="177" t="s">
        <v>7</v>
      </c>
      <c r="D10" s="320">
        <v>2771.22</v>
      </c>
      <c r="E10" s="232">
        <v>2816.56</v>
      </c>
      <c r="F10" s="321">
        <v>2841.53</v>
      </c>
      <c r="G10" s="220"/>
      <c r="H10" s="161" t="s">
        <v>20</v>
      </c>
      <c r="I10" s="221">
        <v>8.8654244894481593E-3</v>
      </c>
      <c r="J10" s="220"/>
      <c r="L10" s="306" t="s">
        <v>507</v>
      </c>
      <c r="M10" s="183">
        <v>2287.4490000000001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781.67</v>
      </c>
      <c r="E11" s="232">
        <v>772.29</v>
      </c>
      <c r="F11" s="321">
        <v>769.17</v>
      </c>
      <c r="G11" s="220"/>
      <c r="H11" s="161" t="s">
        <v>460</v>
      </c>
      <c r="I11" s="221">
        <v>4.0399331857203791E-3</v>
      </c>
      <c r="J11" s="220"/>
      <c r="K11" s="160"/>
      <c r="L11" s="306" t="s">
        <v>507</v>
      </c>
      <c r="M11" s="183">
        <v>480.92700000000002</v>
      </c>
      <c r="N11" s="136"/>
      <c r="O11" s="137"/>
    </row>
    <row r="12" spans="2:16" ht="12" customHeight="1">
      <c r="B12" s="180"/>
      <c r="C12" s="177" t="s">
        <v>9</v>
      </c>
      <c r="D12" s="330">
        <v>0.28206710401916846</v>
      </c>
      <c r="E12" s="332">
        <v>0.27419618257732836</v>
      </c>
      <c r="F12" s="323">
        <v>0.27068867828247456</v>
      </c>
      <c r="G12" s="220"/>
      <c r="H12" s="161" t="s">
        <v>460</v>
      </c>
      <c r="I12" s="246">
        <v>0.35075042948538027</v>
      </c>
      <c r="J12" s="220"/>
      <c r="K12" s="160"/>
      <c r="L12" s="306" t="s">
        <v>507</v>
      </c>
      <c r="M12" s="248">
        <v>0.2102459989271892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789.19</v>
      </c>
      <c r="E14" s="232">
        <v>787.72</v>
      </c>
      <c r="F14" s="326">
        <v>798.19</v>
      </c>
      <c r="G14" s="220"/>
      <c r="H14" s="161" t="s">
        <v>20</v>
      </c>
      <c r="I14" s="221">
        <v>1.3291524907327545E-2</v>
      </c>
      <c r="J14" s="220"/>
      <c r="K14" s="160"/>
      <c r="L14" s="306" t="s">
        <v>507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791.94</v>
      </c>
      <c r="E15" s="232">
        <v>800.34</v>
      </c>
      <c r="F15" s="326">
        <v>802.37</v>
      </c>
      <c r="G15" s="220"/>
      <c r="H15" s="161" t="s">
        <v>20</v>
      </c>
      <c r="I15" s="221">
        <v>2.5364220206411936E-3</v>
      </c>
      <c r="J15" s="220"/>
      <c r="K15" s="160"/>
      <c r="L15" s="306" t="s">
        <v>507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270.42</v>
      </c>
      <c r="E16" s="232">
        <v>257.8</v>
      </c>
      <c r="F16" s="326">
        <v>253.61</v>
      </c>
      <c r="G16" s="220"/>
      <c r="H16" s="161" t="s">
        <v>460</v>
      </c>
      <c r="I16" s="221">
        <v>1.6252909231962764E-2</v>
      </c>
      <c r="J16" s="220"/>
      <c r="K16" s="160"/>
      <c r="L16" s="306" t="s">
        <v>507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0.34146526251988785</v>
      </c>
      <c r="E17" s="261">
        <v>0.32211310193167902</v>
      </c>
      <c r="F17" s="328">
        <v>0.31607612448122441</v>
      </c>
      <c r="G17" s="262"/>
      <c r="H17" s="263" t="s">
        <v>460</v>
      </c>
      <c r="I17" s="264">
        <v>0.6036977450454617</v>
      </c>
      <c r="J17" s="262"/>
      <c r="K17" s="160"/>
      <c r="L17" s="313" t="s">
        <v>507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1449.72</v>
      </c>
      <c r="E19" s="232">
        <v>1502.13</v>
      </c>
      <c r="F19" s="326">
        <v>1512.62</v>
      </c>
      <c r="G19" s="220"/>
      <c r="H19" s="161" t="s">
        <v>20</v>
      </c>
      <c r="I19" s="221">
        <v>6.9834168813616149E-3</v>
      </c>
      <c r="J19" s="220"/>
      <c r="K19" s="333"/>
      <c r="L19" s="306" t="s">
        <v>507</v>
      </c>
      <c r="M19" s="187">
        <v>1162.6500000000001</v>
      </c>
      <c r="N19" s="136"/>
      <c r="O19" s="141"/>
    </row>
    <row r="20" spans="2:16" ht="12" customHeight="1">
      <c r="B20" s="180"/>
      <c r="C20" s="177" t="s">
        <v>7</v>
      </c>
      <c r="D20" s="320">
        <v>1459.01</v>
      </c>
      <c r="E20" s="232">
        <v>1494.6</v>
      </c>
      <c r="F20" s="326">
        <v>1512.76</v>
      </c>
      <c r="G20" s="220"/>
      <c r="H20" s="161" t="s">
        <v>20</v>
      </c>
      <c r="I20" s="221">
        <v>1.2150408135956248E-2</v>
      </c>
      <c r="J20" s="220"/>
      <c r="K20" s="333"/>
      <c r="L20" s="306" t="s">
        <v>507</v>
      </c>
      <c r="M20" s="187">
        <v>1142.18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332.05</v>
      </c>
      <c r="E21" s="232">
        <v>339.58</v>
      </c>
      <c r="F21" s="326">
        <v>339.45</v>
      </c>
      <c r="G21" s="220"/>
      <c r="H21" s="161" t="s">
        <v>460</v>
      </c>
      <c r="I21" s="221">
        <v>3.8282584368920514E-4</v>
      </c>
      <c r="J21" s="220"/>
      <c r="K21" s="160"/>
      <c r="L21" s="306" t="s">
        <v>507</v>
      </c>
      <c r="M21" s="186">
        <v>176.40700000000001</v>
      </c>
      <c r="N21" s="136"/>
      <c r="O21" s="141"/>
    </row>
    <row r="22" spans="2:16" ht="12" customHeight="1">
      <c r="B22" s="180"/>
      <c r="C22" s="177" t="s">
        <v>9</v>
      </c>
      <c r="D22" s="330">
        <v>0.22758582874689001</v>
      </c>
      <c r="E22" s="237">
        <v>0.22720460323832464</v>
      </c>
      <c r="F22" s="323">
        <v>0.22439117903699199</v>
      </c>
      <c r="G22" s="220"/>
      <c r="H22" s="161" t="s">
        <v>460</v>
      </c>
      <c r="I22" s="246">
        <v>0.28134242013326538</v>
      </c>
      <c r="J22" s="220"/>
      <c r="K22" s="160"/>
      <c r="L22" s="306" t="s">
        <v>507</v>
      </c>
      <c r="M22" s="248">
        <v>0.15444763522387014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1157.8800000000001</v>
      </c>
      <c r="E24" s="232">
        <v>1228.0899999999999</v>
      </c>
      <c r="F24" s="326">
        <v>1219.93</v>
      </c>
      <c r="G24" s="220"/>
      <c r="H24" s="161" t="s">
        <v>460</v>
      </c>
      <c r="I24" s="221">
        <v>6.6444641679354044E-3</v>
      </c>
      <c r="J24" s="220"/>
      <c r="K24" s="333"/>
      <c r="L24" s="306" t="s">
        <v>507</v>
      </c>
      <c r="M24" s="186">
        <v>903.322</v>
      </c>
      <c r="N24" s="136"/>
      <c r="O24" s="142"/>
    </row>
    <row r="25" spans="2:16" ht="12" customHeight="1">
      <c r="B25" s="180"/>
      <c r="C25" s="270" t="s">
        <v>7</v>
      </c>
      <c r="D25" s="320">
        <v>1170.56</v>
      </c>
      <c r="E25" s="232">
        <v>1215.92</v>
      </c>
      <c r="F25" s="326">
        <v>1220.75</v>
      </c>
      <c r="G25" s="220"/>
      <c r="H25" s="161" t="s">
        <v>20</v>
      </c>
      <c r="I25" s="221">
        <v>3.9723008092638068E-3</v>
      </c>
      <c r="J25" s="220"/>
      <c r="K25" s="333"/>
      <c r="L25" s="306" t="s">
        <v>507</v>
      </c>
      <c r="M25" s="186">
        <v>880.80799999999999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300.91000000000003</v>
      </c>
      <c r="E26" s="232">
        <v>313.08</v>
      </c>
      <c r="F26" s="326">
        <v>312.27</v>
      </c>
      <c r="G26" s="220"/>
      <c r="H26" s="161" t="s">
        <v>460</v>
      </c>
      <c r="I26" s="221">
        <v>2.5871981602146876E-3</v>
      </c>
      <c r="J26" s="220"/>
      <c r="K26" s="160"/>
      <c r="L26" s="306" t="s">
        <v>507</v>
      </c>
      <c r="M26" s="188">
        <v>145.84100000000001</v>
      </c>
      <c r="N26" s="136"/>
      <c r="O26" s="142"/>
    </row>
    <row r="27" spans="2:16" ht="12" customHeight="1">
      <c r="B27" s="180"/>
      <c r="C27" s="270" t="s">
        <v>9</v>
      </c>
      <c r="D27" s="327">
        <v>0.25706499453253145</v>
      </c>
      <c r="E27" s="268">
        <v>0.25748404500296068</v>
      </c>
      <c r="F27" s="328">
        <v>0.25580176121236942</v>
      </c>
      <c r="G27" s="262"/>
      <c r="H27" s="263" t="s">
        <v>460</v>
      </c>
      <c r="I27" s="264">
        <v>0.16822837905912658</v>
      </c>
      <c r="J27" s="262"/>
      <c r="K27" s="160"/>
      <c r="L27" s="313" t="s">
        <v>507</v>
      </c>
      <c r="M27" s="267">
        <v>0.16557637986939266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515.78</v>
      </c>
      <c r="E29" s="232">
        <v>517.34</v>
      </c>
      <c r="F29" s="326">
        <v>527.61</v>
      </c>
      <c r="G29" s="220"/>
      <c r="H29" s="161" t="s">
        <v>20</v>
      </c>
      <c r="I29" s="221">
        <v>1.9851548304789857E-2</v>
      </c>
      <c r="J29" s="220"/>
      <c r="K29" s="333"/>
      <c r="L29" s="306" t="s">
        <v>507</v>
      </c>
      <c r="M29" s="186">
        <v>476.11</v>
      </c>
      <c r="N29" s="136"/>
      <c r="O29" s="143"/>
    </row>
    <row r="30" spans="2:16" ht="12" customHeight="1">
      <c r="B30" s="180"/>
      <c r="C30" s="272" t="s">
        <v>7</v>
      </c>
      <c r="D30" s="320">
        <v>520.26</v>
      </c>
      <c r="E30" s="232">
        <v>521.63</v>
      </c>
      <c r="F30" s="326">
        <v>526.4</v>
      </c>
      <c r="G30" s="220"/>
      <c r="H30" s="161" t="s">
        <v>20</v>
      </c>
      <c r="I30" s="221">
        <v>9.1444127063242675E-3</v>
      </c>
      <c r="J30" s="220"/>
      <c r="K30" s="160"/>
      <c r="L30" s="306" t="s">
        <v>507</v>
      </c>
      <c r="M30" s="186">
        <v>464.94799999999998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179.2</v>
      </c>
      <c r="E31" s="232">
        <v>174.91</v>
      </c>
      <c r="F31" s="326">
        <v>176.12</v>
      </c>
      <c r="G31" s="220"/>
      <c r="H31" s="161" t="s">
        <v>20</v>
      </c>
      <c r="I31" s="221">
        <v>6.9178434623520246E-3</v>
      </c>
      <c r="J31" s="220"/>
      <c r="K31" s="333"/>
      <c r="L31" s="306" t="s">
        <v>507</v>
      </c>
      <c r="M31" s="186">
        <v>123.91</v>
      </c>
      <c r="N31" s="136"/>
      <c r="O31" s="144"/>
    </row>
    <row r="32" spans="2:16" ht="12" customHeight="1">
      <c r="B32" s="170"/>
      <c r="C32" s="273" t="s">
        <v>9</v>
      </c>
      <c r="D32" s="322">
        <v>0.34444316303386768</v>
      </c>
      <c r="E32" s="239">
        <v>0.33531430324176142</v>
      </c>
      <c r="F32" s="331">
        <v>0.33457446808510638</v>
      </c>
      <c r="G32" s="222"/>
      <c r="H32" s="189" t="s">
        <v>460</v>
      </c>
      <c r="I32" s="223">
        <v>7.3983515665504429E-2</v>
      </c>
      <c r="J32" s="222"/>
      <c r="K32" s="337"/>
      <c r="L32" s="312" t="s">
        <v>507</v>
      </c>
      <c r="M32" s="191">
        <v>0.26650292075672977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378.2</v>
      </c>
      <c r="E37" s="231">
        <v>396.95</v>
      </c>
      <c r="F37" s="274">
        <v>422.26</v>
      </c>
      <c r="G37" s="218"/>
      <c r="H37" s="212" t="s">
        <v>20</v>
      </c>
      <c r="I37" s="219">
        <v>6.3761178989797163E-2</v>
      </c>
      <c r="J37" s="218"/>
      <c r="K37" s="333"/>
      <c r="L37" s="311" t="s">
        <v>507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366.04</v>
      </c>
      <c r="E38" s="232">
        <v>383.53</v>
      </c>
      <c r="F38" s="275">
        <v>401.74</v>
      </c>
      <c r="G38" s="220"/>
      <c r="H38" s="161" t="s">
        <v>20</v>
      </c>
      <c r="I38" s="221">
        <v>4.7479988527625139E-2</v>
      </c>
      <c r="J38" s="220"/>
      <c r="K38" s="333"/>
      <c r="L38" s="306" t="s">
        <v>507</v>
      </c>
      <c r="M38" s="216">
        <v>265.43299999999999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100.53</v>
      </c>
      <c r="E39" s="232">
        <v>111.78</v>
      </c>
      <c r="F39" s="275">
        <v>128.5</v>
      </c>
      <c r="G39" s="220"/>
      <c r="H39" s="161" t="s">
        <v>20</v>
      </c>
      <c r="I39" s="221">
        <v>0.14957953122204337</v>
      </c>
      <c r="J39" s="220"/>
      <c r="K39" s="333"/>
      <c r="L39" s="306" t="s">
        <v>507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0.27464211561577967</v>
      </c>
      <c r="E40" s="233">
        <v>0.29145047323547052</v>
      </c>
      <c r="F40" s="276">
        <v>0.3198586150246428</v>
      </c>
      <c r="G40" s="222"/>
      <c r="H40" s="189" t="s">
        <v>20</v>
      </c>
      <c r="I40" s="223">
        <v>2.8408141789172281</v>
      </c>
      <c r="J40" s="222"/>
      <c r="K40" s="343"/>
      <c r="L40" s="312" t="s">
        <v>507</v>
      </c>
      <c r="M40" s="217">
        <v>0.2197353004336311</v>
      </c>
      <c r="N40" s="136"/>
    </row>
    <row r="41" spans="2:17" ht="12" customHeight="1">
      <c r="B41" s="294" t="s">
        <v>788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87"/>
      <c r="D52" s="388"/>
      <c r="E52" s="388"/>
      <c r="F52" s="388"/>
      <c r="G52" s="388"/>
      <c r="H52" s="388"/>
      <c r="I52" s="388"/>
      <c r="J52" s="388"/>
      <c r="K52" s="388"/>
      <c r="L52" s="388"/>
      <c r="M52" s="388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503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434</v>
      </c>
      <c r="E6" s="168" t="s">
        <v>435</v>
      </c>
      <c r="F6" s="415" t="s">
        <v>436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2266.84</v>
      </c>
      <c r="E9" s="236">
        <v>2473.09</v>
      </c>
      <c r="F9" s="277">
        <v>2481.31</v>
      </c>
      <c r="G9" s="220"/>
      <c r="H9" s="161" t="s">
        <v>20</v>
      </c>
      <c r="I9" s="221">
        <v>3.323777137103745E-3</v>
      </c>
      <c r="J9" s="220"/>
      <c r="K9" s="182" t="s">
        <v>20</v>
      </c>
      <c r="L9" s="225">
        <v>6.66</v>
      </c>
      <c r="M9" s="183">
        <v>2005.4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2284.41</v>
      </c>
      <c r="E10" s="236">
        <v>2424.12</v>
      </c>
      <c r="F10" s="277">
        <v>2464</v>
      </c>
      <c r="G10" s="220"/>
      <c r="H10" s="161" t="s">
        <v>20</v>
      </c>
      <c r="I10" s="221">
        <v>1.6451330792204955E-2</v>
      </c>
      <c r="J10" s="220"/>
      <c r="K10" s="182" t="s">
        <v>20</v>
      </c>
      <c r="L10" s="225">
        <v>1.1100000000000001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452.27</v>
      </c>
      <c r="E11" s="236">
        <v>501.24</v>
      </c>
      <c r="F11" s="277">
        <v>518.54999999999995</v>
      </c>
      <c r="G11" s="220"/>
      <c r="H11" s="161" t="s">
        <v>20</v>
      </c>
      <c r="I11" s="221">
        <v>3.453435480009559E-2</v>
      </c>
      <c r="J11" s="220"/>
      <c r="K11" s="182" t="s">
        <v>20</v>
      </c>
      <c r="L11" s="225">
        <v>4.1399999999999997</v>
      </c>
      <c r="M11" s="183">
        <v>350.00000000000006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0.19798109796402572</v>
      </c>
      <c r="E12" s="237">
        <v>0.20677194198307017</v>
      </c>
      <c r="F12" s="278">
        <v>0.21045048701298699</v>
      </c>
      <c r="G12" s="220"/>
      <c r="H12" s="161" t="s">
        <v>20</v>
      </c>
      <c r="I12" s="246">
        <v>0.36785450299168243</v>
      </c>
      <c r="J12" s="220"/>
      <c r="K12" s="182" t="s">
        <v>20</v>
      </c>
      <c r="L12" s="247">
        <v>0.15861041132229081</v>
      </c>
      <c r="M12" s="248">
        <v>0.17059855722363038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658.72</v>
      </c>
      <c r="E14" s="232">
        <v>716.82</v>
      </c>
      <c r="F14" s="275">
        <v>726.45</v>
      </c>
      <c r="G14" s="220"/>
      <c r="H14" s="161" t="s">
        <v>20</v>
      </c>
      <c r="I14" s="221">
        <v>1.3434334979492757E-2</v>
      </c>
      <c r="J14" s="220"/>
      <c r="K14" s="182" t="s">
        <v>20</v>
      </c>
      <c r="L14" s="225">
        <v>1.69</v>
      </c>
      <c r="M14" s="186">
        <v>596.5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679.96</v>
      </c>
      <c r="E15" s="232">
        <v>705.84</v>
      </c>
      <c r="F15" s="275">
        <v>715.82</v>
      </c>
      <c r="G15" s="220"/>
      <c r="H15" s="161" t="s">
        <v>20</v>
      </c>
      <c r="I15" s="221">
        <v>1.4139181684234448E-2</v>
      </c>
      <c r="J15" s="220"/>
      <c r="K15" s="182" t="s">
        <v>20</v>
      </c>
      <c r="L15" s="225">
        <v>1.29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175.59</v>
      </c>
      <c r="E16" s="232">
        <v>186.57</v>
      </c>
      <c r="F16" s="275">
        <v>197.21</v>
      </c>
      <c r="G16" s="220"/>
      <c r="H16" s="161" t="s">
        <v>20</v>
      </c>
      <c r="I16" s="221">
        <v>5.7029533151096157E-2</v>
      </c>
      <c r="J16" s="220"/>
      <c r="K16" s="182" t="s">
        <v>460</v>
      </c>
      <c r="L16" s="225">
        <v>0.5</v>
      </c>
      <c r="M16" s="186">
        <v>134.80000000000001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0.2582357785752103</v>
      </c>
      <c r="E17" s="261">
        <v>0.2643233594015641</v>
      </c>
      <c r="F17" s="280">
        <v>0.27550222122880053</v>
      </c>
      <c r="G17" s="262"/>
      <c r="H17" s="263" t="s">
        <v>20</v>
      </c>
      <c r="I17" s="264">
        <v>1.117886182723643</v>
      </c>
      <c r="J17" s="262"/>
      <c r="K17" s="265" t="s">
        <v>460</v>
      </c>
      <c r="L17" s="266">
        <v>0.11971475870644621</v>
      </c>
      <c r="M17" s="267">
        <v>0.21865369018653691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1136.19</v>
      </c>
      <c r="E19" s="232">
        <v>1279.3900000000001</v>
      </c>
      <c r="F19" s="275">
        <v>1280.26</v>
      </c>
      <c r="G19" s="220"/>
      <c r="H19" s="161" t="s">
        <v>20</v>
      </c>
      <c r="I19" s="221">
        <v>6.8001156801278384E-4</v>
      </c>
      <c r="J19" s="220"/>
      <c r="K19" s="182" t="s">
        <v>20</v>
      </c>
      <c r="L19" s="225">
        <v>5.23</v>
      </c>
      <c r="M19" s="186">
        <v>988.4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1135.93</v>
      </c>
      <c r="E20" s="232">
        <v>1238.18</v>
      </c>
      <c r="F20" s="275">
        <v>1265.1500000000001</v>
      </c>
      <c r="G20" s="220"/>
      <c r="H20" s="161" t="s">
        <v>20</v>
      </c>
      <c r="I20" s="221">
        <v>2.1781970311263388E-2</v>
      </c>
      <c r="J20" s="220"/>
      <c r="K20" s="182" t="s">
        <v>20</v>
      </c>
      <c r="L20" s="225">
        <v>0.47</v>
      </c>
      <c r="M20" s="187">
        <v>1013.5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166.45</v>
      </c>
      <c r="E21" s="232">
        <v>207.65</v>
      </c>
      <c r="F21" s="275">
        <v>222.77</v>
      </c>
      <c r="G21" s="220"/>
      <c r="H21" s="161" t="s">
        <v>20</v>
      </c>
      <c r="I21" s="221">
        <v>7.2814832651095562E-2</v>
      </c>
      <c r="J21" s="220"/>
      <c r="K21" s="182" t="s">
        <v>20</v>
      </c>
      <c r="L21" s="225">
        <v>3.71</v>
      </c>
      <c r="M21" s="186">
        <v>139.9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0.14653191657936668</v>
      </c>
      <c r="E22" s="237">
        <v>0.16770582629343067</v>
      </c>
      <c r="F22" s="278">
        <v>0.1760818875232186</v>
      </c>
      <c r="G22" s="220"/>
      <c r="H22" s="161" t="s">
        <v>20</v>
      </c>
      <c r="I22" s="246">
        <v>0.83760612297879289</v>
      </c>
      <c r="J22" s="220"/>
      <c r="K22" s="182" t="s">
        <v>20</v>
      </c>
      <c r="L22" s="247">
        <v>0.28681101249834751</v>
      </c>
      <c r="M22" s="248">
        <v>0.13803650715342872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868</v>
      </c>
      <c r="E24" s="232">
        <v>988.7</v>
      </c>
      <c r="F24" s="275">
        <v>991.92</v>
      </c>
      <c r="G24" s="220"/>
      <c r="H24" s="161" t="s">
        <v>20</v>
      </c>
      <c r="I24" s="221">
        <v>3.2568018610295013E-3</v>
      </c>
      <c r="J24" s="220"/>
      <c r="K24" s="182" t="s">
        <v>20</v>
      </c>
      <c r="L24" s="225">
        <v>2.2599999999999998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864.73</v>
      </c>
      <c r="E25" s="232">
        <v>953.29</v>
      </c>
      <c r="F25" s="275">
        <v>974.31</v>
      </c>
      <c r="G25" s="220"/>
      <c r="H25" s="161" t="s">
        <v>20</v>
      </c>
      <c r="I25" s="221">
        <v>2.2049953319556392E-2</v>
      </c>
      <c r="J25" s="220"/>
      <c r="K25" s="182" t="s">
        <v>460</v>
      </c>
      <c r="L25" s="225">
        <v>2.21</v>
      </c>
      <c r="M25" s="186">
        <v>730.7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135.43</v>
      </c>
      <c r="E26" s="232">
        <v>170.84</v>
      </c>
      <c r="F26" s="275">
        <v>188.46</v>
      </c>
      <c r="G26" s="220"/>
      <c r="H26" s="161" t="s">
        <v>20</v>
      </c>
      <c r="I26" s="221">
        <v>0.10313743853898383</v>
      </c>
      <c r="J26" s="220"/>
      <c r="K26" s="182" t="s">
        <v>20</v>
      </c>
      <c r="L26" s="225">
        <v>3.18</v>
      </c>
      <c r="M26" s="188">
        <v>109.4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0.15661535970765442</v>
      </c>
      <c r="E27" s="268">
        <v>0.1792109431547588</v>
      </c>
      <c r="F27" s="280">
        <v>0.19342919604643288</v>
      </c>
      <c r="G27" s="262"/>
      <c r="H27" s="263" t="s">
        <v>20</v>
      </c>
      <c r="I27" s="264">
        <v>1.4218252891674084</v>
      </c>
      <c r="J27" s="262"/>
      <c r="K27" s="265" t="s">
        <v>20</v>
      </c>
      <c r="L27" s="266">
        <v>0.3694218780222247</v>
      </c>
      <c r="M27" s="267">
        <v>0.14971944710551527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471.94</v>
      </c>
      <c r="E29" s="232">
        <v>476.88</v>
      </c>
      <c r="F29" s="275">
        <v>474.6</v>
      </c>
      <c r="G29" s="220"/>
      <c r="H29" s="161" t="s">
        <v>460</v>
      </c>
      <c r="I29" s="221">
        <v>4.781077000503231E-3</v>
      </c>
      <c r="J29" s="220"/>
      <c r="K29" s="182" t="s">
        <v>460</v>
      </c>
      <c r="L29" s="225">
        <v>0.26</v>
      </c>
      <c r="M29" s="186">
        <v>420.5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468.52</v>
      </c>
      <c r="E30" s="232">
        <v>480.09</v>
      </c>
      <c r="F30" s="275">
        <v>483.03</v>
      </c>
      <c r="G30" s="220"/>
      <c r="H30" s="161" t="s">
        <v>20</v>
      </c>
      <c r="I30" s="221">
        <v>6.1238517777917334E-3</v>
      </c>
      <c r="J30" s="220"/>
      <c r="K30" s="182" t="s">
        <v>460</v>
      </c>
      <c r="L30" s="225">
        <v>0.65</v>
      </c>
      <c r="M30" s="186">
        <v>421.6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110.22</v>
      </c>
      <c r="E31" s="232">
        <v>107.01</v>
      </c>
      <c r="F31" s="275">
        <v>98.58</v>
      </c>
      <c r="G31" s="220"/>
      <c r="H31" s="161" t="s">
        <v>460</v>
      </c>
      <c r="I31" s="221">
        <v>7.8777684328567465E-2</v>
      </c>
      <c r="J31" s="220"/>
      <c r="K31" s="182" t="s">
        <v>20</v>
      </c>
      <c r="L31" s="225">
        <v>0.94</v>
      </c>
      <c r="M31" s="186">
        <v>75.3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0.23525143003500384</v>
      </c>
      <c r="E32" s="239">
        <v>0.22289570705492723</v>
      </c>
      <c r="F32" s="276">
        <v>0.20408670268927398</v>
      </c>
      <c r="G32" s="222"/>
      <c r="H32" s="189" t="s">
        <v>460</v>
      </c>
      <c r="I32" s="223">
        <v>1.8809004365653248</v>
      </c>
      <c r="J32" s="222"/>
      <c r="K32" s="190" t="s">
        <v>20</v>
      </c>
      <c r="L32" s="244">
        <v>0.22176983889101165</v>
      </c>
      <c r="M32" s="191">
        <v>0.17860531309297911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434</v>
      </c>
      <c r="E35" s="227" t="s">
        <v>435</v>
      </c>
      <c r="F35" s="428" t="s">
        <v>436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268.77</v>
      </c>
      <c r="E37" s="231">
        <v>283.74</v>
      </c>
      <c r="F37" s="274">
        <v>315.06</v>
      </c>
      <c r="G37" s="218"/>
      <c r="H37" s="212" t="s">
        <v>20</v>
      </c>
      <c r="I37" s="219">
        <v>0.11222367168494163</v>
      </c>
      <c r="J37" s="218"/>
      <c r="K37" s="213" t="s">
        <v>20</v>
      </c>
      <c r="L37" s="224">
        <v>0.4</v>
      </c>
      <c r="M37" s="215">
        <v>236.31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261.2</v>
      </c>
      <c r="E38" s="232">
        <v>273.02</v>
      </c>
      <c r="F38" s="275">
        <v>288.5</v>
      </c>
      <c r="G38" s="220"/>
      <c r="H38" s="161" t="s">
        <v>20</v>
      </c>
      <c r="I38" s="221">
        <v>5.8237491758845739E-2</v>
      </c>
      <c r="J38" s="220"/>
      <c r="K38" s="182" t="s">
        <v>20</v>
      </c>
      <c r="L38" s="225">
        <v>0.42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57.39</v>
      </c>
      <c r="E39" s="232">
        <v>66.319999999999993</v>
      </c>
      <c r="F39" s="275">
        <v>89.53</v>
      </c>
      <c r="G39" s="220"/>
      <c r="H39" s="161" t="s">
        <v>20</v>
      </c>
      <c r="I39" s="221">
        <v>0.35027141133896267</v>
      </c>
      <c r="J39" s="220"/>
      <c r="K39" s="182" t="s">
        <v>20</v>
      </c>
      <c r="L39" s="225">
        <v>0.02</v>
      </c>
      <c r="M39" s="216">
        <v>63.01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0.21971669218989281</v>
      </c>
      <c r="E40" s="233">
        <v>0.24291260713500842</v>
      </c>
      <c r="F40" s="276">
        <v>0.31032928942807625</v>
      </c>
      <c r="G40" s="222"/>
      <c r="H40" s="189" t="s">
        <v>20</v>
      </c>
      <c r="I40" s="223">
        <v>6.7034783146038199</v>
      </c>
      <c r="J40" s="222"/>
      <c r="K40" s="190" t="s">
        <v>460</v>
      </c>
      <c r="L40" s="226">
        <v>3.8189914702962957E-2</v>
      </c>
      <c r="M40" s="217">
        <v>0.28001955381743843</v>
      </c>
      <c r="N40" s="158" t="e">
        <f>N39/N38</f>
        <v>#DIV/0!</v>
      </c>
      <c r="O40" s="136"/>
    </row>
    <row r="41" spans="2:18" ht="12" customHeight="1">
      <c r="B41" s="293" t="s">
        <v>504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2">
    <tabColor theme="1"/>
  </sheetPr>
  <dimension ref="B1:R63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501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434</v>
      </c>
      <c r="E6" s="168" t="s">
        <v>435</v>
      </c>
      <c r="F6" s="415" t="s">
        <v>436</v>
      </c>
      <c r="G6" s="415"/>
      <c r="H6" s="415"/>
      <c r="I6" s="415"/>
      <c r="J6" s="415"/>
      <c r="K6" s="415"/>
      <c r="L6" s="415"/>
      <c r="M6" s="169" t="s">
        <v>17</v>
      </c>
      <c r="N6" s="150" t="s">
        <v>436</v>
      </c>
      <c r="O6" s="135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2266.8000000000002</v>
      </c>
      <c r="E9" s="236">
        <v>2473.8200000000002</v>
      </c>
      <c r="F9" s="277">
        <v>2474.65</v>
      </c>
      <c r="G9" s="220"/>
      <c r="H9" s="161" t="s">
        <v>20</v>
      </c>
      <c r="I9" s="221">
        <v>3.3551349734417535E-4</v>
      </c>
      <c r="J9" s="220"/>
      <c r="K9" s="182" t="s">
        <v>460</v>
      </c>
      <c r="L9" s="225">
        <v>0.43</v>
      </c>
      <c r="M9" s="183">
        <v>2005.4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2284.1999999999998</v>
      </c>
      <c r="E10" s="236">
        <v>2423.58</v>
      </c>
      <c r="F10" s="277">
        <v>2462.89</v>
      </c>
      <c r="G10" s="220"/>
      <c r="H10" s="161" t="s">
        <v>20</v>
      </c>
      <c r="I10" s="221">
        <v>1.6219807062279656E-2</v>
      </c>
      <c r="J10" s="220"/>
      <c r="K10" s="182" t="s">
        <v>20</v>
      </c>
      <c r="L10" s="225">
        <v>3.08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452.41</v>
      </c>
      <c r="E11" s="236">
        <v>502.65</v>
      </c>
      <c r="F11" s="277">
        <v>514.41</v>
      </c>
      <c r="G11" s="220"/>
      <c r="H11" s="161" t="s">
        <v>20</v>
      </c>
      <c r="I11" s="221">
        <v>2.3396001193673577E-2</v>
      </c>
      <c r="J11" s="220"/>
      <c r="K11" s="182" t="s">
        <v>460</v>
      </c>
      <c r="L11" s="225">
        <v>5.71</v>
      </c>
      <c r="M11" s="183">
        <v>349.90000000000003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0.19806059014096841</v>
      </c>
      <c r="E12" s="237">
        <v>0.20739979699452876</v>
      </c>
      <c r="F12" s="278">
        <v>0.20886438289976408</v>
      </c>
      <c r="G12" s="220"/>
      <c r="H12" s="161" t="s">
        <v>20</v>
      </c>
      <c r="I12" s="246">
        <v>0.14645859052353216</v>
      </c>
      <c r="J12" s="220"/>
      <c r="K12" s="182" t="s">
        <v>460</v>
      </c>
      <c r="L12" s="247">
        <v>0.25828426989610298</v>
      </c>
      <c r="M12" s="248">
        <v>0.17054981477870931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658.54</v>
      </c>
      <c r="E14" s="232">
        <v>716.1</v>
      </c>
      <c r="F14" s="275">
        <v>724.76</v>
      </c>
      <c r="G14" s="220"/>
      <c r="H14" s="161" t="s">
        <v>20</v>
      </c>
      <c r="I14" s="221">
        <v>1.2093283061024973E-2</v>
      </c>
      <c r="J14" s="220"/>
      <c r="K14" s="182" t="s">
        <v>460</v>
      </c>
      <c r="L14" s="225">
        <v>0.27</v>
      </c>
      <c r="M14" s="186">
        <v>596.5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679.79</v>
      </c>
      <c r="E15" s="232">
        <v>704.2</v>
      </c>
      <c r="F15" s="275">
        <v>714.53</v>
      </c>
      <c r="G15" s="220"/>
      <c r="H15" s="161" t="s">
        <v>20</v>
      </c>
      <c r="I15" s="221">
        <v>1.4669128088611094E-2</v>
      </c>
      <c r="J15" s="220"/>
      <c r="K15" s="182" t="s">
        <v>460</v>
      </c>
      <c r="L15" s="225">
        <v>0.12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175.59</v>
      </c>
      <c r="E16" s="232">
        <v>187.49</v>
      </c>
      <c r="F16" s="275">
        <v>197.71</v>
      </c>
      <c r="G16" s="220"/>
      <c r="H16" s="161" t="s">
        <v>20</v>
      </c>
      <c r="I16" s="221">
        <v>5.4509573843938286E-2</v>
      </c>
      <c r="J16" s="220"/>
      <c r="K16" s="182" t="s">
        <v>460</v>
      </c>
      <c r="L16" s="225">
        <v>0.14000000000000001</v>
      </c>
      <c r="M16" s="186">
        <v>134.80000000000001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0.2583003574633343</v>
      </c>
      <c r="E17" s="261">
        <v>0.26624538483385402</v>
      </c>
      <c r="F17" s="280">
        <v>0.27669936881586499</v>
      </c>
      <c r="G17" s="262"/>
      <c r="H17" s="263" t="s">
        <v>20</v>
      </c>
      <c r="I17" s="264">
        <v>1.0453983982010973</v>
      </c>
      <c r="J17" s="262"/>
      <c r="K17" s="265" t="s">
        <v>460</v>
      </c>
      <c r="L17" s="266">
        <v>1.4943829250974039E-2</v>
      </c>
      <c r="M17" s="267">
        <v>0.21865369018653691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1136.26</v>
      </c>
      <c r="E19" s="232">
        <v>1280.6500000000001</v>
      </c>
      <c r="F19" s="275">
        <v>1275.03</v>
      </c>
      <c r="G19" s="220"/>
      <c r="H19" s="161" t="s">
        <v>460</v>
      </c>
      <c r="I19" s="221">
        <v>4.3883965173936446E-3</v>
      </c>
      <c r="J19" s="220"/>
      <c r="K19" s="182" t="s">
        <v>460</v>
      </c>
      <c r="L19" s="225">
        <v>0.46</v>
      </c>
      <c r="M19" s="186">
        <v>988.4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1135.74</v>
      </c>
      <c r="E20" s="232">
        <v>1238.5999999999999</v>
      </c>
      <c r="F20" s="275">
        <v>1264.68</v>
      </c>
      <c r="G20" s="220"/>
      <c r="H20" s="161" t="s">
        <v>20</v>
      </c>
      <c r="I20" s="221">
        <v>2.1056031002745224E-2</v>
      </c>
      <c r="J20" s="220"/>
      <c r="K20" s="182" t="s">
        <v>20</v>
      </c>
      <c r="L20" s="225">
        <v>2.65</v>
      </c>
      <c r="M20" s="187">
        <v>1013.5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166.66</v>
      </c>
      <c r="E21" s="232">
        <v>208.71</v>
      </c>
      <c r="F21" s="275">
        <v>219.06</v>
      </c>
      <c r="G21" s="220"/>
      <c r="H21" s="161" t="s">
        <v>20</v>
      </c>
      <c r="I21" s="221">
        <v>4.9590340664079413E-2</v>
      </c>
      <c r="J21" s="220"/>
      <c r="K21" s="182" t="s">
        <v>460</v>
      </c>
      <c r="L21" s="225">
        <v>5</v>
      </c>
      <c r="M21" s="186">
        <v>139.9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0.14674133164280556</v>
      </c>
      <c r="E22" s="237">
        <v>0.16850476344259649</v>
      </c>
      <c r="F22" s="278">
        <v>0.17321377739823512</v>
      </c>
      <c r="G22" s="220"/>
      <c r="H22" s="161" t="s">
        <v>20</v>
      </c>
      <c r="I22" s="246">
        <v>0.47090139556386357</v>
      </c>
      <c r="J22" s="220"/>
      <c r="K22" s="182" t="s">
        <v>460</v>
      </c>
      <c r="L22" s="247">
        <v>0.43255837896922777</v>
      </c>
      <c r="M22" s="248">
        <v>0.13803650715342872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868</v>
      </c>
      <c r="E24" s="232">
        <v>989.61</v>
      </c>
      <c r="F24" s="275">
        <v>989.66</v>
      </c>
      <c r="G24" s="220"/>
      <c r="H24" s="161" t="s">
        <v>20</v>
      </c>
      <c r="I24" s="221">
        <v>5.0524954274822065E-5</v>
      </c>
      <c r="J24" s="220"/>
      <c r="K24" s="182" t="s">
        <v>460</v>
      </c>
      <c r="L24" s="225">
        <v>1.63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864.46</v>
      </c>
      <c r="E25" s="232">
        <v>953.13</v>
      </c>
      <c r="F25" s="275">
        <v>976.52</v>
      </c>
      <c r="G25" s="220"/>
      <c r="H25" s="161" t="s">
        <v>20</v>
      </c>
      <c r="I25" s="221">
        <v>2.4540199133381568E-2</v>
      </c>
      <c r="J25" s="220"/>
      <c r="K25" s="182" t="s">
        <v>20</v>
      </c>
      <c r="L25" s="225">
        <v>1.07</v>
      </c>
      <c r="M25" s="186">
        <v>730.3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135.66</v>
      </c>
      <c r="E26" s="232">
        <v>172.14</v>
      </c>
      <c r="F26" s="275">
        <v>185.28</v>
      </c>
      <c r="G26" s="220"/>
      <c r="H26" s="161" t="s">
        <v>20</v>
      </c>
      <c r="I26" s="221">
        <v>7.6333217148832455E-2</v>
      </c>
      <c r="J26" s="220"/>
      <c r="K26" s="182" t="s">
        <v>460</v>
      </c>
      <c r="L26" s="225">
        <v>4.3600000000000003</v>
      </c>
      <c r="M26" s="188">
        <v>109.4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0.15693033801448303</v>
      </c>
      <c r="E27" s="268">
        <v>0.18060495420351891</v>
      </c>
      <c r="F27" s="280">
        <v>0.18973497726621064</v>
      </c>
      <c r="G27" s="262"/>
      <c r="H27" s="263" t="s">
        <v>20</v>
      </c>
      <c r="I27" s="264">
        <v>0.91300230626917278</v>
      </c>
      <c r="J27" s="262"/>
      <c r="K27" s="265" t="s">
        <v>460</v>
      </c>
      <c r="L27" s="266">
        <v>0.4677857835537258</v>
      </c>
      <c r="M27" s="267">
        <v>0.14980145145830481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472</v>
      </c>
      <c r="E29" s="232">
        <v>477.08</v>
      </c>
      <c r="F29" s="275">
        <v>474.86</v>
      </c>
      <c r="G29" s="220"/>
      <c r="H29" s="161" t="s">
        <v>460</v>
      </c>
      <c r="I29" s="221">
        <v>4.6533076213631785E-3</v>
      </c>
      <c r="J29" s="220"/>
      <c r="K29" s="182" t="s">
        <v>20</v>
      </c>
      <c r="L29" s="225">
        <v>0.3</v>
      </c>
      <c r="M29" s="186">
        <v>420.5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468.68</v>
      </c>
      <c r="E30" s="232">
        <v>480.78</v>
      </c>
      <c r="F30" s="275">
        <v>483.68</v>
      </c>
      <c r="G30" s="220"/>
      <c r="H30" s="161" t="s">
        <v>20</v>
      </c>
      <c r="I30" s="221">
        <v>6.0318648862265345E-3</v>
      </c>
      <c r="J30" s="220"/>
      <c r="K30" s="182" t="s">
        <v>20</v>
      </c>
      <c r="L30" s="225">
        <v>0.55000000000000004</v>
      </c>
      <c r="M30" s="186">
        <v>421.6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110.15</v>
      </c>
      <c r="E31" s="232">
        <v>106.46</v>
      </c>
      <c r="F31" s="275">
        <v>97.64</v>
      </c>
      <c r="G31" s="220"/>
      <c r="H31" s="161" t="s">
        <v>460</v>
      </c>
      <c r="I31" s="221">
        <v>8.2848018034942683E-2</v>
      </c>
      <c r="J31" s="220"/>
      <c r="K31" s="182" t="s">
        <v>460</v>
      </c>
      <c r="L31" s="225">
        <v>0.57999999999999996</v>
      </c>
      <c r="M31" s="186">
        <v>75.2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0.23502176324997867</v>
      </c>
      <c r="E32" s="239">
        <v>0.22143183992678564</v>
      </c>
      <c r="F32" s="276">
        <v>0.20186900430036386</v>
      </c>
      <c r="G32" s="222"/>
      <c r="H32" s="189" t="s">
        <v>460</v>
      </c>
      <c r="I32" s="223">
        <v>1.9562835626421777</v>
      </c>
      <c r="J32" s="222"/>
      <c r="K32" s="190" t="s">
        <v>460</v>
      </c>
      <c r="L32" s="244">
        <v>0.1430314723501358</v>
      </c>
      <c r="M32" s="191">
        <v>0.17836812144212524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434</v>
      </c>
      <c r="E35" s="227" t="s">
        <v>435</v>
      </c>
      <c r="F35" s="428" t="s">
        <v>436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268.77</v>
      </c>
      <c r="E37" s="231">
        <v>283.74</v>
      </c>
      <c r="F37" s="274">
        <v>315.06</v>
      </c>
      <c r="G37" s="218"/>
      <c r="H37" s="212" t="s">
        <v>20</v>
      </c>
      <c r="I37" s="219">
        <v>0.11038274476633525</v>
      </c>
      <c r="J37" s="218"/>
      <c r="K37" s="213" t="s">
        <v>20</v>
      </c>
      <c r="L37" s="224">
        <v>0</v>
      </c>
      <c r="M37" s="215">
        <v>236.31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261.2</v>
      </c>
      <c r="E38" s="232">
        <v>273.02</v>
      </c>
      <c r="F38" s="275">
        <v>288.5</v>
      </c>
      <c r="G38" s="220"/>
      <c r="H38" s="161" t="s">
        <v>20</v>
      </c>
      <c r="I38" s="221">
        <v>5.669914291993261E-2</v>
      </c>
      <c r="J38" s="220"/>
      <c r="K38" s="182" t="s">
        <v>460</v>
      </c>
      <c r="L38" s="225">
        <v>0.03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57.39</v>
      </c>
      <c r="E39" s="232">
        <v>66.319999999999993</v>
      </c>
      <c r="F39" s="275">
        <v>89.53</v>
      </c>
      <c r="G39" s="220"/>
      <c r="H39" s="161" t="s">
        <v>20</v>
      </c>
      <c r="I39" s="221">
        <v>0.34996984318455993</v>
      </c>
      <c r="J39" s="220"/>
      <c r="K39" s="182" t="s">
        <v>20</v>
      </c>
      <c r="L39" s="225">
        <v>0.27</v>
      </c>
      <c r="M39" s="216">
        <v>63.01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0.21971669218989281</v>
      </c>
      <c r="E40" s="233">
        <v>0.24291260713500842</v>
      </c>
      <c r="F40" s="276">
        <v>0.31032928942807625</v>
      </c>
      <c r="G40" s="222"/>
      <c r="H40" s="189" t="s">
        <v>20</v>
      </c>
      <c r="I40" s="223">
        <v>6.7416682293067822</v>
      </c>
      <c r="J40" s="222"/>
      <c r="K40" s="190" t="s">
        <v>20</v>
      </c>
      <c r="L40" s="226">
        <v>9.6804449687321048E-2</v>
      </c>
      <c r="M40" s="217">
        <v>0.28001955381743843</v>
      </c>
      <c r="N40" s="158" t="e">
        <f>N39/N38</f>
        <v>#DIV/0!</v>
      </c>
      <c r="O40" s="136"/>
    </row>
    <row r="41" spans="2:18" ht="12" customHeight="1">
      <c r="B41" s="2" t="s">
        <v>502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3">
    <tabColor theme="1"/>
  </sheetPr>
  <dimension ref="B1:R63"/>
  <sheetViews>
    <sheetView showGridLines="0" defaultGridColor="0" topLeftCell="A16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498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434</v>
      </c>
      <c r="E6" s="168" t="s">
        <v>435</v>
      </c>
      <c r="F6" s="415" t="s">
        <v>436</v>
      </c>
      <c r="G6" s="415"/>
      <c r="H6" s="415"/>
      <c r="I6" s="415"/>
      <c r="J6" s="415"/>
      <c r="K6" s="415"/>
      <c r="L6" s="415"/>
      <c r="M6" s="169" t="s">
        <v>17</v>
      </c>
      <c r="N6" s="150" t="s">
        <v>436</v>
      </c>
      <c r="O6" s="135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2266.81</v>
      </c>
      <c r="E9" s="236">
        <v>2473.08</v>
      </c>
      <c r="F9" s="277">
        <v>2475.08</v>
      </c>
      <c r="G9" s="220"/>
      <c r="H9" s="161" t="s">
        <v>20</v>
      </c>
      <c r="I9" s="221">
        <v>8.0870816957001601E-4</v>
      </c>
      <c r="J9" s="220"/>
      <c r="K9" s="182" t="s">
        <v>20</v>
      </c>
      <c r="L9" s="225">
        <v>3.89</v>
      </c>
      <c r="M9" s="183">
        <v>2005.3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2284.2600000000002</v>
      </c>
      <c r="E10" s="236">
        <v>2423.0100000000002</v>
      </c>
      <c r="F10" s="277">
        <v>2459.81</v>
      </c>
      <c r="G10" s="220"/>
      <c r="H10" s="161" t="s">
        <v>20</v>
      </c>
      <c r="I10" s="221">
        <v>1.5187721057692505E-2</v>
      </c>
      <c r="J10" s="220"/>
      <c r="K10" s="182" t="s">
        <v>20</v>
      </c>
      <c r="L10" s="225">
        <v>6.05</v>
      </c>
      <c r="M10" s="183">
        <v>2051.1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454.77</v>
      </c>
      <c r="E11" s="236">
        <v>504.85</v>
      </c>
      <c r="F11" s="277">
        <v>520.12</v>
      </c>
      <c r="G11" s="220"/>
      <c r="H11" s="161" t="s">
        <v>20</v>
      </c>
      <c r="I11" s="221">
        <v>3.0246607903337663E-2</v>
      </c>
      <c r="J11" s="220"/>
      <c r="K11" s="182" t="s">
        <v>20</v>
      </c>
      <c r="L11" s="225">
        <v>1.22</v>
      </c>
      <c r="M11" s="183">
        <v>350.4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0.19908854508681145</v>
      </c>
      <c r="E12" s="237">
        <v>0.20835654826022179</v>
      </c>
      <c r="F12" s="278">
        <v>0.21144722559872511</v>
      </c>
      <c r="G12" s="220"/>
      <c r="H12" s="161" t="s">
        <v>20</v>
      </c>
      <c r="I12" s="246">
        <v>0.30906773385033226</v>
      </c>
      <c r="J12" s="220"/>
      <c r="K12" s="182" t="s">
        <v>460</v>
      </c>
      <c r="L12" s="247">
        <v>2.4148944832491637E-3</v>
      </c>
      <c r="M12" s="248">
        <v>0.17083516162059381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658.54</v>
      </c>
      <c r="E14" s="232">
        <v>716.14</v>
      </c>
      <c r="F14" s="275">
        <v>725.03</v>
      </c>
      <c r="G14" s="220"/>
      <c r="H14" s="161" t="s">
        <v>20</v>
      </c>
      <c r="I14" s="221">
        <v>1.2413773843103382E-2</v>
      </c>
      <c r="J14" s="220"/>
      <c r="K14" s="182" t="s">
        <v>20</v>
      </c>
      <c r="L14" s="225">
        <v>1.65</v>
      </c>
      <c r="M14" s="186">
        <v>596.5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679.89</v>
      </c>
      <c r="E15" s="232">
        <v>704.17</v>
      </c>
      <c r="F15" s="275">
        <v>714.65</v>
      </c>
      <c r="G15" s="220"/>
      <c r="H15" s="161" t="s">
        <v>20</v>
      </c>
      <c r="I15" s="221">
        <v>1.4882769785705241E-2</v>
      </c>
      <c r="J15" s="220"/>
      <c r="K15" s="182" t="s">
        <v>20</v>
      </c>
      <c r="L15" s="225">
        <v>1.46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175.49</v>
      </c>
      <c r="E16" s="232">
        <v>187.46</v>
      </c>
      <c r="F16" s="275">
        <v>197.85</v>
      </c>
      <c r="G16" s="220"/>
      <c r="H16" s="161" t="s">
        <v>20</v>
      </c>
      <c r="I16" s="221">
        <v>5.5425157366904898E-2</v>
      </c>
      <c r="J16" s="220"/>
      <c r="K16" s="182" t="s">
        <v>20</v>
      </c>
      <c r="L16" s="225">
        <v>1.85</v>
      </c>
      <c r="M16" s="186">
        <v>134.1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0.25811528335466033</v>
      </c>
      <c r="E17" s="261">
        <v>0.26621412443018022</v>
      </c>
      <c r="F17" s="280">
        <v>0.27684880710837473</v>
      </c>
      <c r="G17" s="262"/>
      <c r="H17" s="263" t="s">
        <v>20</v>
      </c>
      <c r="I17" s="264">
        <v>1.0634682678194507</v>
      </c>
      <c r="J17" s="262"/>
      <c r="K17" s="265" t="s">
        <v>20</v>
      </c>
      <c r="L17" s="266">
        <v>0.2027230810333569</v>
      </c>
      <c r="M17" s="267">
        <v>0.21751824817518248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1136.27</v>
      </c>
      <c r="E19" s="232">
        <v>1279.8699999999999</v>
      </c>
      <c r="F19" s="275">
        <v>1275.49</v>
      </c>
      <c r="G19" s="220"/>
      <c r="H19" s="161" t="s">
        <v>460</v>
      </c>
      <c r="I19" s="221">
        <v>3.4222225694796604E-3</v>
      </c>
      <c r="J19" s="220"/>
      <c r="K19" s="182" t="s">
        <v>20</v>
      </c>
      <c r="L19" s="225">
        <v>3.15</v>
      </c>
      <c r="M19" s="186">
        <v>988.3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1135.74</v>
      </c>
      <c r="E20" s="232">
        <v>1238.3599999999999</v>
      </c>
      <c r="F20" s="275">
        <v>1262.03</v>
      </c>
      <c r="G20" s="220"/>
      <c r="H20" s="161" t="s">
        <v>20</v>
      </c>
      <c r="I20" s="221">
        <v>1.9113989469944137E-2</v>
      </c>
      <c r="J20" s="220"/>
      <c r="K20" s="182" t="s">
        <v>20</v>
      </c>
      <c r="L20" s="225">
        <v>4.79</v>
      </c>
      <c r="M20" s="187">
        <v>1013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169.09</v>
      </c>
      <c r="E21" s="232">
        <v>210.6</v>
      </c>
      <c r="F21" s="275">
        <v>224.06</v>
      </c>
      <c r="G21" s="220"/>
      <c r="H21" s="161" t="s">
        <v>20</v>
      </c>
      <c r="I21" s="221">
        <v>6.3912630579297192E-2</v>
      </c>
      <c r="J21" s="220"/>
      <c r="K21" s="182" t="s">
        <v>20</v>
      </c>
      <c r="L21" s="225">
        <v>0.16</v>
      </c>
      <c r="M21" s="186">
        <v>141.1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0.14888090584112562</v>
      </c>
      <c r="E22" s="237">
        <v>0.17006363254627088</v>
      </c>
      <c r="F22" s="278">
        <v>0.1775393611879274</v>
      </c>
      <c r="G22" s="220"/>
      <c r="H22" s="161" t="s">
        <v>20</v>
      </c>
      <c r="I22" s="246">
        <v>0.74757286416565205</v>
      </c>
      <c r="J22" s="220"/>
      <c r="K22" s="182" t="s">
        <v>460</v>
      </c>
      <c r="L22" s="247">
        <v>5.4915015437798087E-2</v>
      </c>
      <c r="M22" s="248">
        <v>0.13928923988153996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868</v>
      </c>
      <c r="E24" s="232">
        <v>989.04</v>
      </c>
      <c r="F24" s="275">
        <v>991.29</v>
      </c>
      <c r="G24" s="220"/>
      <c r="H24" s="161" t="s">
        <v>20</v>
      </c>
      <c r="I24" s="221">
        <v>2.2749332686240464E-3</v>
      </c>
      <c r="J24" s="220"/>
      <c r="K24" s="182" t="s">
        <v>20</v>
      </c>
      <c r="L24" s="225">
        <v>3.21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864.46</v>
      </c>
      <c r="E25" s="232">
        <v>953.3</v>
      </c>
      <c r="F25" s="275">
        <v>975.45</v>
      </c>
      <c r="G25" s="220"/>
      <c r="H25" s="161" t="s">
        <v>20</v>
      </c>
      <c r="I25" s="221">
        <v>2.3235078149585808E-2</v>
      </c>
      <c r="J25" s="220"/>
      <c r="K25" s="182" t="s">
        <v>20</v>
      </c>
      <c r="L25" s="225">
        <v>4.29</v>
      </c>
      <c r="M25" s="186">
        <v>730.3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138.06</v>
      </c>
      <c r="E26" s="232">
        <v>173.8</v>
      </c>
      <c r="F26" s="275">
        <v>189.64</v>
      </c>
      <c r="G26" s="220"/>
      <c r="H26" s="161" t="s">
        <v>20</v>
      </c>
      <c r="I26" s="221">
        <v>9.1139240506328933E-2</v>
      </c>
      <c r="J26" s="220"/>
      <c r="K26" s="182" t="s">
        <v>20</v>
      </c>
      <c r="L26" s="225">
        <v>0.49</v>
      </c>
      <c r="M26" s="188">
        <v>110.6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0.15970663766975915</v>
      </c>
      <c r="E27" s="268">
        <v>0.18231406692541699</v>
      </c>
      <c r="F27" s="280">
        <v>0.19441283510174789</v>
      </c>
      <c r="G27" s="262"/>
      <c r="H27" s="263" t="s">
        <v>20</v>
      </c>
      <c r="I27" s="264">
        <v>1.2098768176330905</v>
      </c>
      <c r="J27" s="262"/>
      <c r="K27" s="265" t="s">
        <v>460</v>
      </c>
      <c r="L27" s="266">
        <v>3.5424756228275012E-2</v>
      </c>
      <c r="M27" s="267">
        <v>0.15144461180336849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472</v>
      </c>
      <c r="E29" s="232">
        <v>477.08</v>
      </c>
      <c r="F29" s="275">
        <v>474.56</v>
      </c>
      <c r="G29" s="220"/>
      <c r="H29" s="161" t="s">
        <v>460</v>
      </c>
      <c r="I29" s="221">
        <v>5.2821329756015389E-3</v>
      </c>
      <c r="J29" s="220"/>
      <c r="K29" s="182" t="s">
        <v>460</v>
      </c>
      <c r="L29" s="225">
        <v>0.91</v>
      </c>
      <c r="M29" s="186">
        <v>420.5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468.63</v>
      </c>
      <c r="E30" s="232">
        <v>480.48</v>
      </c>
      <c r="F30" s="275">
        <v>483.13</v>
      </c>
      <c r="G30" s="220"/>
      <c r="H30" s="161" t="s">
        <v>20</v>
      </c>
      <c r="I30" s="221">
        <v>5.5153180153180159E-3</v>
      </c>
      <c r="J30" s="220"/>
      <c r="K30" s="182" t="s">
        <v>460</v>
      </c>
      <c r="L30" s="225">
        <v>0.2</v>
      </c>
      <c r="M30" s="186">
        <v>421.6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110.2</v>
      </c>
      <c r="E31" s="232">
        <v>106.79</v>
      </c>
      <c r="F31" s="275">
        <v>98.22</v>
      </c>
      <c r="G31" s="220"/>
      <c r="H31" s="161" t="s">
        <v>460</v>
      </c>
      <c r="I31" s="221">
        <v>8.0250959827699253E-2</v>
      </c>
      <c r="J31" s="220"/>
      <c r="K31" s="182" t="s">
        <v>460</v>
      </c>
      <c r="L31" s="225">
        <v>0.78</v>
      </c>
      <c r="M31" s="186">
        <v>75.2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0.23515353263768859</v>
      </c>
      <c r="E32" s="239">
        <v>0.22225690975690976</v>
      </c>
      <c r="F32" s="276">
        <v>0.20329931902386522</v>
      </c>
      <c r="G32" s="222"/>
      <c r="H32" s="189" t="s">
        <v>460</v>
      </c>
      <c r="I32" s="223">
        <v>1.8957590733044538</v>
      </c>
      <c r="J32" s="222"/>
      <c r="K32" s="190" t="s">
        <v>460</v>
      </c>
      <c r="L32" s="244">
        <v>0.15296797968163134</v>
      </c>
      <c r="M32" s="191">
        <v>0.17836812144212524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434</v>
      </c>
      <c r="E35" s="227" t="s">
        <v>435</v>
      </c>
      <c r="F35" s="428" t="s">
        <v>436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268.77</v>
      </c>
      <c r="E37" s="231">
        <v>283.74</v>
      </c>
      <c r="F37" s="274">
        <v>315.06</v>
      </c>
      <c r="G37" s="218"/>
      <c r="H37" s="212" t="s">
        <v>20</v>
      </c>
      <c r="I37" s="219">
        <v>0.11038274476633525</v>
      </c>
      <c r="J37" s="218"/>
      <c r="K37" s="213" t="s">
        <v>20</v>
      </c>
      <c r="L37" s="224">
        <v>0.69</v>
      </c>
      <c r="M37" s="215">
        <v>236.31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261.18</v>
      </c>
      <c r="E38" s="232">
        <v>272.89999999999998</v>
      </c>
      <c r="F38" s="275">
        <v>288.52999999999997</v>
      </c>
      <c r="G38" s="220"/>
      <c r="H38" s="161" t="s">
        <v>20</v>
      </c>
      <c r="I38" s="221">
        <v>5.7273726639794686E-2</v>
      </c>
      <c r="J38" s="220"/>
      <c r="K38" s="182" t="s">
        <v>20</v>
      </c>
      <c r="L38" s="225">
        <v>2.2799999999999998</v>
      </c>
      <c r="M38" s="216">
        <v>225.02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57.29</v>
      </c>
      <c r="E39" s="232">
        <v>66.25</v>
      </c>
      <c r="F39" s="275">
        <v>89.26</v>
      </c>
      <c r="G39" s="220"/>
      <c r="H39" s="161" t="s">
        <v>20</v>
      </c>
      <c r="I39" s="221">
        <v>0.34732075471698121</v>
      </c>
      <c r="J39" s="220"/>
      <c r="K39" s="182" t="s">
        <v>460</v>
      </c>
      <c r="L39" s="225">
        <v>1.52</v>
      </c>
      <c r="M39" s="216">
        <v>63.01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0.21935063940577379</v>
      </c>
      <c r="E40" s="233">
        <v>0.24276291681934778</v>
      </c>
      <c r="F40" s="276">
        <v>0.30936124493120304</v>
      </c>
      <c r="G40" s="222"/>
      <c r="H40" s="189" t="s">
        <v>20</v>
      </c>
      <c r="I40" s="223">
        <v>6.6598328111855256</v>
      </c>
      <c r="J40" s="222"/>
      <c r="K40" s="190" t="s">
        <v>460</v>
      </c>
      <c r="L40" s="226">
        <v>0.77741262478362438</v>
      </c>
      <c r="M40" s="217">
        <v>0.28001955381743843</v>
      </c>
      <c r="N40" s="158" t="e">
        <f>N39/N38</f>
        <v>#DIV/0!</v>
      </c>
      <c r="O40" s="136"/>
    </row>
    <row r="41" spans="2:18" ht="12" customHeight="1">
      <c r="B41" s="2" t="s">
        <v>500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4">
    <tabColor theme="1"/>
  </sheetPr>
  <dimension ref="B1:R63"/>
  <sheetViews>
    <sheetView showGridLines="0" defaultGridColor="0" topLeftCell="A1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497</v>
      </c>
      <c r="C3" s="159"/>
      <c r="D3" s="159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434</v>
      </c>
      <c r="E6" s="168" t="s">
        <v>435</v>
      </c>
      <c r="F6" s="415" t="s">
        <v>436</v>
      </c>
      <c r="G6" s="415"/>
      <c r="H6" s="415"/>
      <c r="I6" s="415"/>
      <c r="J6" s="415"/>
      <c r="K6" s="415"/>
      <c r="L6" s="415"/>
      <c r="M6" s="169" t="s">
        <v>17</v>
      </c>
      <c r="N6" s="150" t="s">
        <v>436</v>
      </c>
      <c r="O6" s="135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2266.19</v>
      </c>
      <c r="E9" s="236">
        <v>2470.63</v>
      </c>
      <c r="F9" s="277">
        <v>2471.19</v>
      </c>
      <c r="G9" s="220"/>
      <c r="H9" s="161" t="s">
        <v>20</v>
      </c>
      <c r="I9" s="221">
        <v>2.2666283498540274E-4</v>
      </c>
      <c r="J9" s="220"/>
      <c r="K9" s="182" t="s">
        <v>460</v>
      </c>
      <c r="L9" s="225">
        <v>1.54</v>
      </c>
      <c r="M9" s="183">
        <v>2005.5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2284.14</v>
      </c>
      <c r="E10" s="236">
        <v>2422.62</v>
      </c>
      <c r="F10" s="277">
        <v>2453.7600000000002</v>
      </c>
      <c r="G10" s="220"/>
      <c r="H10" s="161" t="s">
        <v>20</v>
      </c>
      <c r="I10" s="221">
        <v>1.2853852440745994E-2</v>
      </c>
      <c r="J10" s="220"/>
      <c r="K10" s="182" t="s">
        <v>20</v>
      </c>
      <c r="L10" s="225">
        <v>0.61</v>
      </c>
      <c r="M10" s="183">
        <v>2051.3000000000002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453.46</v>
      </c>
      <c r="E11" s="236">
        <v>501.46</v>
      </c>
      <c r="F11" s="277">
        <v>518.9</v>
      </c>
      <c r="G11" s="220"/>
      <c r="H11" s="161" t="s">
        <v>20</v>
      </c>
      <c r="I11" s="221">
        <v>3.4778446934949914E-2</v>
      </c>
      <c r="J11" s="220"/>
      <c r="K11" s="182" t="s">
        <v>460</v>
      </c>
      <c r="L11" s="225">
        <v>2.27</v>
      </c>
      <c r="M11" s="183">
        <v>350.49999999999994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0.19852548442739937</v>
      </c>
      <c r="E12" s="237">
        <v>0.20699077857856371</v>
      </c>
      <c r="F12" s="278">
        <v>0.21147137454355761</v>
      </c>
      <c r="G12" s="220"/>
      <c r="H12" s="161" t="s">
        <v>20</v>
      </c>
      <c r="I12" s="246">
        <v>0.44805959649938942</v>
      </c>
      <c r="J12" s="220"/>
      <c r="K12" s="182" t="s">
        <v>460</v>
      </c>
      <c r="L12" s="247">
        <v>9.7792533618881738E-2</v>
      </c>
      <c r="M12" s="248">
        <v>0.17086725491151949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658.04</v>
      </c>
      <c r="E14" s="232">
        <v>715.36</v>
      </c>
      <c r="F14" s="275">
        <v>723.38</v>
      </c>
      <c r="G14" s="220"/>
      <c r="H14" s="161" t="s">
        <v>20</v>
      </c>
      <c r="I14" s="221">
        <v>1.1211138447774438E-2</v>
      </c>
      <c r="J14" s="220"/>
      <c r="K14" s="182" t="s">
        <v>20</v>
      </c>
      <c r="L14" s="225">
        <v>1.2</v>
      </c>
      <c r="M14" s="186">
        <v>596.5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679.75</v>
      </c>
      <c r="E15" s="232">
        <v>703.98</v>
      </c>
      <c r="F15" s="275">
        <v>713.19</v>
      </c>
      <c r="G15" s="220"/>
      <c r="H15" s="161" t="s">
        <v>20</v>
      </c>
      <c r="I15" s="221">
        <v>1.3082758032898711E-2</v>
      </c>
      <c r="J15" s="220"/>
      <c r="K15" s="182" t="s">
        <v>20</v>
      </c>
      <c r="L15" s="225">
        <v>0.61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174.42</v>
      </c>
      <c r="E16" s="232">
        <v>185.8</v>
      </c>
      <c r="F16" s="275">
        <v>196</v>
      </c>
      <c r="G16" s="220"/>
      <c r="H16" s="161" t="s">
        <v>20</v>
      </c>
      <c r="I16" s="221">
        <v>5.4897739504843779E-2</v>
      </c>
      <c r="J16" s="220"/>
      <c r="K16" s="182" t="s">
        <v>20</v>
      </c>
      <c r="L16" s="225">
        <v>1.1000000000000001</v>
      </c>
      <c r="M16" s="186">
        <v>134.1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0.25659433615299743</v>
      </c>
      <c r="E17" s="261">
        <v>0.26392795249865053</v>
      </c>
      <c r="F17" s="280">
        <v>0.27482157629804116</v>
      </c>
      <c r="G17" s="262"/>
      <c r="H17" s="263" t="s">
        <v>20</v>
      </c>
      <c r="I17" s="264">
        <v>1.0893623799390628</v>
      </c>
      <c r="J17" s="262"/>
      <c r="K17" s="265" t="s">
        <v>20</v>
      </c>
      <c r="L17" s="266">
        <v>0.13084268972721191</v>
      </c>
      <c r="M17" s="267">
        <v>0.21751824817518248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1136.27</v>
      </c>
      <c r="E19" s="232">
        <v>1278.31</v>
      </c>
      <c r="F19" s="275">
        <v>1272.3399999999999</v>
      </c>
      <c r="G19" s="220"/>
      <c r="H19" s="161" t="s">
        <v>460</v>
      </c>
      <c r="I19" s="221">
        <v>4.6702286612794186E-3</v>
      </c>
      <c r="J19" s="220"/>
      <c r="K19" s="182" t="s">
        <v>460</v>
      </c>
      <c r="L19" s="225">
        <v>2.98</v>
      </c>
      <c r="M19" s="186">
        <v>988.5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1135.76</v>
      </c>
      <c r="E20" s="232">
        <v>1238.46</v>
      </c>
      <c r="F20" s="275">
        <v>1257.24</v>
      </c>
      <c r="G20" s="220"/>
      <c r="H20" s="161" t="s">
        <v>20</v>
      </c>
      <c r="I20" s="221">
        <v>1.5163993992539204E-2</v>
      </c>
      <c r="J20" s="220"/>
      <c r="K20" s="182" t="s">
        <v>460</v>
      </c>
      <c r="L20" s="225">
        <v>0.44</v>
      </c>
      <c r="M20" s="187">
        <v>1013.2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168.96</v>
      </c>
      <c r="E21" s="232">
        <v>208.81</v>
      </c>
      <c r="F21" s="275">
        <v>223.9</v>
      </c>
      <c r="G21" s="220"/>
      <c r="H21" s="161" t="s">
        <v>20</v>
      </c>
      <c r="I21" s="221">
        <v>7.2266653895886268E-2</v>
      </c>
      <c r="J21" s="220"/>
      <c r="K21" s="182" t="s">
        <v>460</v>
      </c>
      <c r="L21" s="225">
        <v>3.26</v>
      </c>
      <c r="M21" s="186">
        <v>141.19999999999999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0.14876382334295979</v>
      </c>
      <c r="E22" s="237">
        <v>0.16860455727274196</v>
      </c>
      <c r="F22" s="278">
        <v>0.17808851134230538</v>
      </c>
      <c r="G22" s="220"/>
      <c r="H22" s="161" t="s">
        <v>20</v>
      </c>
      <c r="I22" s="246">
        <v>0.94839540695634272</v>
      </c>
      <c r="J22" s="220"/>
      <c r="K22" s="182" t="s">
        <v>460</v>
      </c>
      <c r="L22" s="247">
        <v>0.25297699375114169</v>
      </c>
      <c r="M22" s="248">
        <v>0.13936044216344254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868</v>
      </c>
      <c r="E24" s="232">
        <v>987.69</v>
      </c>
      <c r="F24" s="275">
        <v>988.08</v>
      </c>
      <c r="G24" s="220"/>
      <c r="H24" s="161" t="s">
        <v>20</v>
      </c>
      <c r="I24" s="221">
        <v>3.9486073565586643E-4</v>
      </c>
      <c r="J24" s="220"/>
      <c r="K24" s="182" t="s">
        <v>460</v>
      </c>
      <c r="L24" s="225">
        <v>3.5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864.49</v>
      </c>
      <c r="E25" s="232">
        <v>953.4</v>
      </c>
      <c r="F25" s="275">
        <v>971.16</v>
      </c>
      <c r="G25" s="220"/>
      <c r="H25" s="161" t="s">
        <v>20</v>
      </c>
      <c r="I25" s="221">
        <v>1.8628067967275008E-2</v>
      </c>
      <c r="J25" s="220"/>
      <c r="K25" s="182" t="s">
        <v>460</v>
      </c>
      <c r="L25" s="225">
        <v>1.05</v>
      </c>
      <c r="M25" s="186">
        <v>730.4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137.94</v>
      </c>
      <c r="E26" s="232">
        <v>172.23</v>
      </c>
      <c r="F26" s="275">
        <v>189.15</v>
      </c>
      <c r="G26" s="220"/>
      <c r="H26" s="161" t="s">
        <v>20</v>
      </c>
      <c r="I26" s="221">
        <v>9.8240724612437047E-2</v>
      </c>
      <c r="J26" s="220"/>
      <c r="K26" s="182" t="s">
        <v>460</v>
      </c>
      <c r="L26" s="225">
        <v>3.05</v>
      </c>
      <c r="M26" s="188">
        <v>110.7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0.15956228527802518</v>
      </c>
      <c r="E27" s="268">
        <v>0.18064820641913151</v>
      </c>
      <c r="F27" s="280">
        <v>0.19476708266403064</v>
      </c>
      <c r="G27" s="262"/>
      <c r="H27" s="263" t="s">
        <v>20</v>
      </c>
      <c r="I27" s="264">
        <v>1.4118876244899132</v>
      </c>
      <c r="J27" s="262"/>
      <c r="K27" s="265" t="s">
        <v>460</v>
      </c>
      <c r="L27" s="266">
        <v>0.29268312023150722</v>
      </c>
      <c r="M27" s="267">
        <v>0.15156078860898139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471.88</v>
      </c>
      <c r="E29" s="232">
        <v>476.96</v>
      </c>
      <c r="F29" s="275">
        <v>475.47</v>
      </c>
      <c r="G29" s="220"/>
      <c r="H29" s="161" t="s">
        <v>460</v>
      </c>
      <c r="I29" s="221">
        <v>3.1239516940623213E-3</v>
      </c>
      <c r="J29" s="220"/>
      <c r="K29" s="182" t="s">
        <v>20</v>
      </c>
      <c r="L29" s="225">
        <v>0.23</v>
      </c>
      <c r="M29" s="186">
        <v>420.5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468.63</v>
      </c>
      <c r="E30" s="232">
        <v>480.18</v>
      </c>
      <c r="F30" s="275">
        <v>483.33</v>
      </c>
      <c r="G30" s="220"/>
      <c r="H30" s="161" t="s">
        <v>20</v>
      </c>
      <c r="I30" s="221">
        <v>6.5600399850056501E-3</v>
      </c>
      <c r="J30" s="220"/>
      <c r="K30" s="182" t="s">
        <v>20</v>
      </c>
      <c r="L30" s="225">
        <v>0.44</v>
      </c>
      <c r="M30" s="186">
        <v>421.6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110.08</v>
      </c>
      <c r="E31" s="232">
        <v>106.86</v>
      </c>
      <c r="F31" s="275">
        <v>99</v>
      </c>
      <c r="G31" s="220"/>
      <c r="H31" s="161" t="s">
        <v>460</v>
      </c>
      <c r="I31" s="221">
        <v>7.3554183043234134E-2</v>
      </c>
      <c r="J31" s="220"/>
      <c r="K31" s="182" t="s">
        <v>460</v>
      </c>
      <c r="L31" s="225">
        <v>0.12</v>
      </c>
      <c r="M31" s="186">
        <v>75.2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0.23489746708490708</v>
      </c>
      <c r="E32" s="239">
        <v>0.22254154691990502</v>
      </c>
      <c r="F32" s="276">
        <v>0.20482899882068153</v>
      </c>
      <c r="G32" s="222"/>
      <c r="H32" s="189" t="s">
        <v>460</v>
      </c>
      <c r="I32" s="223">
        <v>1.7712548099223486</v>
      </c>
      <c r="J32" s="222"/>
      <c r="K32" s="190" t="s">
        <v>460</v>
      </c>
      <c r="L32" s="244">
        <v>4.3514001010810932E-2</v>
      </c>
      <c r="M32" s="191">
        <v>0.17836812144212524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434</v>
      </c>
      <c r="E35" s="227" t="s">
        <v>435</v>
      </c>
      <c r="F35" s="428" t="s">
        <v>436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268.77</v>
      </c>
      <c r="E37" s="231">
        <v>283.74</v>
      </c>
      <c r="F37" s="274">
        <v>314.37</v>
      </c>
      <c r="G37" s="218"/>
      <c r="H37" s="212" t="s">
        <v>20</v>
      </c>
      <c r="I37" s="219">
        <v>0.10795094100232605</v>
      </c>
      <c r="J37" s="218"/>
      <c r="K37" s="213" t="s">
        <v>20</v>
      </c>
      <c r="L37" s="224">
        <v>1.56</v>
      </c>
      <c r="M37" s="215">
        <v>236.31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261.2</v>
      </c>
      <c r="E38" s="232">
        <v>272.39999999999998</v>
      </c>
      <c r="F38" s="275">
        <v>286.25</v>
      </c>
      <c r="G38" s="220"/>
      <c r="H38" s="161" t="s">
        <v>20</v>
      </c>
      <c r="I38" s="221">
        <v>5.0844346549192343E-2</v>
      </c>
      <c r="J38" s="220"/>
      <c r="K38" s="182" t="s">
        <v>20</v>
      </c>
      <c r="L38" s="225">
        <v>0.18</v>
      </c>
      <c r="M38" s="216">
        <v>225.06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57.15</v>
      </c>
      <c r="E39" s="232">
        <v>66.16</v>
      </c>
      <c r="F39" s="275">
        <v>90.78</v>
      </c>
      <c r="G39" s="220"/>
      <c r="H39" s="161" t="s">
        <v>20</v>
      </c>
      <c r="I39" s="221">
        <v>0.37212817412333754</v>
      </c>
      <c r="J39" s="220"/>
      <c r="K39" s="182" t="s">
        <v>20</v>
      </c>
      <c r="L39" s="225">
        <v>0.91</v>
      </c>
      <c r="M39" s="216">
        <v>62.97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0.21879785604900459</v>
      </c>
      <c r="E40" s="233">
        <v>0.24287812041116005</v>
      </c>
      <c r="F40" s="276">
        <v>0.31713537117903928</v>
      </c>
      <c r="G40" s="222"/>
      <c r="H40" s="189" t="s">
        <v>20</v>
      </c>
      <c r="I40" s="223">
        <v>7.4257250767879226</v>
      </c>
      <c r="J40" s="222"/>
      <c r="K40" s="190" t="s">
        <v>20</v>
      </c>
      <c r="L40" s="226">
        <v>0.29814927576738426</v>
      </c>
      <c r="M40" s="217">
        <v>0.2798915459151925</v>
      </c>
      <c r="N40" s="158" t="e">
        <f>N39/N38</f>
        <v>#DIV/0!</v>
      </c>
      <c r="O40" s="136"/>
    </row>
    <row r="41" spans="2:18" ht="12" customHeight="1">
      <c r="B41" s="2" t="s">
        <v>499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5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495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81</v>
      </c>
      <c r="N5" s="134" t="s">
        <v>433</v>
      </c>
    </row>
    <row r="6" spans="2:17" ht="12" customHeight="1">
      <c r="B6" s="165"/>
      <c r="C6" s="284" t="s">
        <v>2</v>
      </c>
      <c r="D6" s="285" t="s">
        <v>434</v>
      </c>
      <c r="E6" s="168" t="s">
        <v>435</v>
      </c>
      <c r="F6" s="415" t="s">
        <v>436</v>
      </c>
      <c r="G6" s="415"/>
      <c r="H6" s="415"/>
      <c r="I6" s="415"/>
      <c r="J6" s="415"/>
      <c r="K6" s="415"/>
      <c r="L6" s="415"/>
      <c r="M6" s="169" t="s">
        <v>17</v>
      </c>
      <c r="N6" s="150" t="s">
        <v>436</v>
      </c>
      <c r="O6" s="135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2266.08</v>
      </c>
      <c r="E9" s="236">
        <v>2472.0300000000002</v>
      </c>
      <c r="F9" s="277">
        <v>2472.73</v>
      </c>
      <c r="G9" s="220"/>
      <c r="H9" s="161" t="s">
        <v>20</v>
      </c>
      <c r="I9" s="221">
        <v>2.8316808452966136E-4</v>
      </c>
      <c r="J9" s="220"/>
      <c r="K9" s="182" t="s">
        <v>20</v>
      </c>
      <c r="L9" s="225">
        <v>4.05</v>
      </c>
      <c r="M9" s="183">
        <v>2005.5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2284.25</v>
      </c>
      <c r="E10" s="236">
        <v>2423.8200000000002</v>
      </c>
      <c r="F10" s="277">
        <v>2453.15</v>
      </c>
      <c r="G10" s="220"/>
      <c r="H10" s="161" t="s">
        <v>20</v>
      </c>
      <c r="I10" s="221">
        <v>1.2100733552821596E-2</v>
      </c>
      <c r="J10" s="220"/>
      <c r="K10" s="182" t="s">
        <v>20</v>
      </c>
      <c r="L10" s="225">
        <v>2.37</v>
      </c>
      <c r="M10" s="183">
        <v>2051.3000000000002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453.39</v>
      </c>
      <c r="E11" s="236">
        <v>501.59</v>
      </c>
      <c r="F11" s="277">
        <v>521.16999999999996</v>
      </c>
      <c r="G11" s="220"/>
      <c r="H11" s="161" t="s">
        <v>20</v>
      </c>
      <c r="I11" s="221">
        <v>3.9035865946290826E-2</v>
      </c>
      <c r="J11" s="220"/>
      <c r="K11" s="182" t="s">
        <v>20</v>
      </c>
      <c r="L11" s="225">
        <v>1.07</v>
      </c>
      <c r="M11" s="183">
        <v>350.49999999999994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0.19848527963226442</v>
      </c>
      <c r="E12" s="237">
        <v>0.20694193463210961</v>
      </c>
      <c r="F12" s="278">
        <v>0.21244929987974642</v>
      </c>
      <c r="G12" s="220"/>
      <c r="H12" s="161" t="s">
        <v>20</v>
      </c>
      <c r="I12" s="246">
        <v>0.5507365247636814</v>
      </c>
      <c r="J12" s="220"/>
      <c r="K12" s="182" t="s">
        <v>20</v>
      </c>
      <c r="L12" s="247">
        <v>2.3114892372427809E-2</v>
      </c>
      <c r="M12" s="248">
        <v>0.17087558502340092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657.94</v>
      </c>
      <c r="E14" s="232">
        <v>714.77</v>
      </c>
      <c r="F14" s="275">
        <v>722.18</v>
      </c>
      <c r="G14" s="220"/>
      <c r="H14" s="161" t="s">
        <v>20</v>
      </c>
      <c r="I14" s="221">
        <v>1.0366971193530805E-2</v>
      </c>
      <c r="J14" s="220"/>
      <c r="K14" s="182" t="s">
        <v>20</v>
      </c>
      <c r="L14" s="225">
        <v>2.3199999999999998</v>
      </c>
      <c r="M14" s="186">
        <v>596.5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679.65</v>
      </c>
      <c r="E15" s="232">
        <v>703.93</v>
      </c>
      <c r="F15" s="275">
        <v>712.58</v>
      </c>
      <c r="G15" s="220"/>
      <c r="H15" s="161" t="s">
        <v>20</v>
      </c>
      <c r="I15" s="221">
        <v>1.2288153651641709E-2</v>
      </c>
      <c r="J15" s="220"/>
      <c r="K15" s="182" t="s">
        <v>460</v>
      </c>
      <c r="L15" s="225">
        <v>0.11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174.46</v>
      </c>
      <c r="E16" s="232">
        <v>185.3</v>
      </c>
      <c r="F16" s="275">
        <v>194.9</v>
      </c>
      <c r="G16" s="220"/>
      <c r="H16" s="161" t="s">
        <v>20</v>
      </c>
      <c r="I16" s="221">
        <v>5.1807879114948774E-2</v>
      </c>
      <c r="J16" s="220"/>
      <c r="K16" s="182" t="s">
        <v>20</v>
      </c>
      <c r="L16" s="225">
        <v>2</v>
      </c>
      <c r="M16" s="186">
        <v>134.1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0.25669094386816749</v>
      </c>
      <c r="E17" s="261">
        <v>0.26323640134672482</v>
      </c>
      <c r="F17" s="280">
        <v>0.27351314940076904</v>
      </c>
      <c r="G17" s="262"/>
      <c r="H17" s="263" t="s">
        <v>20</v>
      </c>
      <c r="I17" s="264">
        <v>1.0276748054044216</v>
      </c>
      <c r="J17" s="262"/>
      <c r="K17" s="265" t="s">
        <v>20</v>
      </c>
      <c r="L17" s="266">
        <v>0.28484845394688985</v>
      </c>
      <c r="M17" s="267">
        <v>0.21751824817518248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1136.26</v>
      </c>
      <c r="E19" s="232">
        <v>1280.4100000000001</v>
      </c>
      <c r="F19" s="275">
        <v>1275.32</v>
      </c>
      <c r="G19" s="220"/>
      <c r="H19" s="161" t="s">
        <v>460</v>
      </c>
      <c r="I19" s="221">
        <v>3.9752891651894107E-3</v>
      </c>
      <c r="J19" s="220"/>
      <c r="K19" s="182" t="s">
        <v>20</v>
      </c>
      <c r="L19" s="225">
        <v>1.55</v>
      </c>
      <c r="M19" s="186">
        <v>988.5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1135.97</v>
      </c>
      <c r="E20" s="232">
        <v>1239.74</v>
      </c>
      <c r="F20" s="275">
        <v>1257.68</v>
      </c>
      <c r="G20" s="220"/>
      <c r="H20" s="161" t="s">
        <v>20</v>
      </c>
      <c r="I20" s="221">
        <v>1.4470776130478979E-2</v>
      </c>
      <c r="J20" s="220"/>
      <c r="K20" s="182" t="s">
        <v>20</v>
      </c>
      <c r="L20" s="225">
        <v>2.54</v>
      </c>
      <c r="M20" s="187">
        <v>1013.1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168.85</v>
      </c>
      <c r="E21" s="232">
        <v>209.52</v>
      </c>
      <c r="F21" s="275">
        <v>227.16</v>
      </c>
      <c r="G21" s="220"/>
      <c r="H21" s="161" t="s">
        <v>20</v>
      </c>
      <c r="I21" s="221">
        <v>8.4192439862542878E-2</v>
      </c>
      <c r="J21" s="220"/>
      <c r="K21" s="182" t="s">
        <v>460</v>
      </c>
      <c r="L21" s="225">
        <v>1.49</v>
      </c>
      <c r="M21" s="186">
        <v>141.19999999999999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0.14863948871889221</v>
      </c>
      <c r="E22" s="237">
        <v>0.16900317808572765</v>
      </c>
      <c r="F22" s="278">
        <v>0.1806182812798168</v>
      </c>
      <c r="G22" s="220"/>
      <c r="H22" s="161" t="s">
        <v>20</v>
      </c>
      <c r="I22" s="246">
        <v>1.1615103194089149</v>
      </c>
      <c r="J22" s="220"/>
      <c r="K22" s="182" t="s">
        <v>460</v>
      </c>
      <c r="L22" s="247">
        <v>0.15526319250846465</v>
      </c>
      <c r="M22" s="248">
        <v>0.1393741980061198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867.97</v>
      </c>
      <c r="E24" s="232">
        <v>989.28</v>
      </c>
      <c r="F24" s="275">
        <v>991.58</v>
      </c>
      <c r="G24" s="220"/>
      <c r="H24" s="161" t="s">
        <v>20</v>
      </c>
      <c r="I24" s="221">
        <v>2.3249231764517209E-3</v>
      </c>
      <c r="J24" s="220"/>
      <c r="K24" s="182" t="s">
        <v>20</v>
      </c>
      <c r="L24" s="225">
        <v>1.26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864.7</v>
      </c>
      <c r="E25" s="232">
        <v>954.25</v>
      </c>
      <c r="F25" s="275">
        <v>972.21</v>
      </c>
      <c r="G25" s="220"/>
      <c r="H25" s="161" t="s">
        <v>20</v>
      </c>
      <c r="I25" s="221">
        <v>1.882106366256231E-2</v>
      </c>
      <c r="J25" s="220"/>
      <c r="K25" s="182" t="s">
        <v>20</v>
      </c>
      <c r="L25" s="225">
        <v>0.4</v>
      </c>
      <c r="M25" s="186">
        <v>730.4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137.80000000000001</v>
      </c>
      <c r="E26" s="232">
        <v>172.84</v>
      </c>
      <c r="F26" s="275">
        <v>192.2</v>
      </c>
      <c r="G26" s="220"/>
      <c r="H26" s="161" t="s">
        <v>20</v>
      </c>
      <c r="I26" s="221">
        <v>0.11201110853968976</v>
      </c>
      <c r="J26" s="220"/>
      <c r="K26" s="182" t="s">
        <v>20</v>
      </c>
      <c r="L26" s="225">
        <v>0.7</v>
      </c>
      <c r="M26" s="188">
        <v>110.7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0.15936162831039669</v>
      </c>
      <c r="E27" s="268">
        <v>0.18112653916688498</v>
      </c>
      <c r="F27" s="280">
        <v>0.19769391386634572</v>
      </c>
      <c r="G27" s="262"/>
      <c r="H27" s="263" t="s">
        <v>20</v>
      </c>
      <c r="I27" s="264">
        <v>1.6567374699460735</v>
      </c>
      <c r="J27" s="262"/>
      <c r="K27" s="265" t="s">
        <v>20</v>
      </c>
      <c r="L27" s="266">
        <v>6.3893398344677665E-2</v>
      </c>
      <c r="M27" s="267">
        <v>0.15156078860898139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471.88</v>
      </c>
      <c r="E29" s="232">
        <v>476.85</v>
      </c>
      <c r="F29" s="275">
        <v>475.24</v>
      </c>
      <c r="G29" s="220"/>
      <c r="H29" s="161" t="s">
        <v>460</v>
      </c>
      <c r="I29" s="221">
        <v>3.3763237915487299E-3</v>
      </c>
      <c r="J29" s="220"/>
      <c r="K29" s="182" t="s">
        <v>20</v>
      </c>
      <c r="L29" s="225">
        <v>0.19</v>
      </c>
      <c r="M29" s="186">
        <v>420.5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468.63</v>
      </c>
      <c r="E30" s="232">
        <v>480.16</v>
      </c>
      <c r="F30" s="275">
        <v>482.89</v>
      </c>
      <c r="G30" s="220"/>
      <c r="H30" s="161" t="s">
        <v>20</v>
      </c>
      <c r="I30" s="221">
        <v>5.6856047984004121E-3</v>
      </c>
      <c r="J30" s="220"/>
      <c r="K30" s="182" t="s">
        <v>460</v>
      </c>
      <c r="L30" s="225">
        <v>0.06</v>
      </c>
      <c r="M30" s="186">
        <v>421.6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110.08</v>
      </c>
      <c r="E31" s="232">
        <v>106.77</v>
      </c>
      <c r="F31" s="275">
        <v>99.12</v>
      </c>
      <c r="G31" s="220"/>
      <c r="H31" s="161" t="s">
        <v>460</v>
      </c>
      <c r="I31" s="221">
        <v>7.1649339702163473E-2</v>
      </c>
      <c r="J31" s="220"/>
      <c r="K31" s="182" t="s">
        <v>20</v>
      </c>
      <c r="L31" s="225">
        <v>0.56000000000000005</v>
      </c>
      <c r="M31" s="186">
        <v>75.2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0.23489746708490708</v>
      </c>
      <c r="E32" s="239">
        <v>0.22236337887370874</v>
      </c>
      <c r="F32" s="276">
        <v>0.20526413883078964</v>
      </c>
      <c r="G32" s="222"/>
      <c r="H32" s="189" t="s">
        <v>460</v>
      </c>
      <c r="I32" s="223">
        <v>1.7099240042919099</v>
      </c>
      <c r="J32" s="222"/>
      <c r="K32" s="190" t="s">
        <v>20</v>
      </c>
      <c r="L32" s="244">
        <v>0.11850416157570265</v>
      </c>
      <c r="M32" s="191">
        <v>0.17836812144212524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434</v>
      </c>
      <c r="E35" s="227" t="s">
        <v>435</v>
      </c>
      <c r="F35" s="428" t="s">
        <v>436</v>
      </c>
      <c r="G35" s="428"/>
      <c r="H35" s="428"/>
      <c r="I35" s="428"/>
      <c r="J35" s="428"/>
      <c r="K35" s="428"/>
      <c r="L35" s="428"/>
      <c r="M35" s="228" t="s">
        <v>63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268.06</v>
      </c>
      <c r="E37" s="231">
        <v>285.3</v>
      </c>
      <c r="F37" s="274">
        <v>312.81</v>
      </c>
      <c r="G37" s="218"/>
      <c r="H37" s="212" t="s">
        <v>20</v>
      </c>
      <c r="I37" s="219">
        <v>9.6424815983175538E-2</v>
      </c>
      <c r="J37" s="218"/>
      <c r="K37" s="213" t="s">
        <v>20</v>
      </c>
      <c r="L37" s="224">
        <v>0.75</v>
      </c>
      <c r="M37" s="215">
        <v>236.31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260.52999999999997</v>
      </c>
      <c r="E38" s="232">
        <v>272.62</v>
      </c>
      <c r="F38" s="275">
        <v>286.07</v>
      </c>
      <c r="G38" s="220"/>
      <c r="H38" s="161" t="s">
        <v>20</v>
      </c>
      <c r="I38" s="221">
        <v>4.9336072188393976E-2</v>
      </c>
      <c r="J38" s="220"/>
      <c r="K38" s="182" t="s">
        <v>20</v>
      </c>
      <c r="L38" s="225">
        <v>0.25</v>
      </c>
      <c r="M38" s="216">
        <v>225.06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56.28</v>
      </c>
      <c r="E39" s="232">
        <v>66.58</v>
      </c>
      <c r="F39" s="275">
        <v>89.87</v>
      </c>
      <c r="G39" s="220"/>
      <c r="H39" s="161" t="s">
        <v>20</v>
      </c>
      <c r="I39" s="221">
        <v>0.34980474617002111</v>
      </c>
      <c r="J39" s="220"/>
      <c r="K39" s="182" t="s">
        <v>460</v>
      </c>
      <c r="L39" s="225">
        <v>0.41</v>
      </c>
      <c r="M39" s="216">
        <v>62.97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0.21602118757916558</v>
      </c>
      <c r="E40" s="233">
        <v>0.24422272760619176</v>
      </c>
      <c r="F40" s="276">
        <v>0.31415387842136544</v>
      </c>
      <c r="G40" s="222"/>
      <c r="H40" s="189" t="s">
        <v>20</v>
      </c>
      <c r="I40" s="223">
        <v>6.9931150815173675</v>
      </c>
      <c r="J40" s="222"/>
      <c r="K40" s="190" t="s">
        <v>460</v>
      </c>
      <c r="L40" s="226">
        <v>0.17092522202971638</v>
      </c>
      <c r="M40" s="217">
        <v>0.2798915459151925</v>
      </c>
      <c r="N40" s="158" t="e">
        <f>N39/N38</f>
        <v>#DIV/0!</v>
      </c>
      <c r="O40" s="136"/>
    </row>
    <row r="41" spans="2:18" ht="12" customHeight="1">
      <c r="B41" s="2" t="s">
        <v>496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6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494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81</v>
      </c>
      <c r="N5" s="134" t="s">
        <v>433</v>
      </c>
    </row>
    <row r="6" spans="2:17" ht="12" customHeight="1">
      <c r="B6" s="165"/>
      <c r="C6" s="284" t="s">
        <v>2</v>
      </c>
      <c r="D6" s="285" t="s">
        <v>434</v>
      </c>
      <c r="E6" s="168" t="s">
        <v>435</v>
      </c>
      <c r="F6" s="415" t="s">
        <v>436</v>
      </c>
      <c r="G6" s="415"/>
      <c r="H6" s="415"/>
      <c r="I6" s="415"/>
      <c r="J6" s="415"/>
      <c r="K6" s="415"/>
      <c r="L6" s="415"/>
      <c r="M6" s="169" t="s">
        <v>17</v>
      </c>
      <c r="N6" s="150" t="s">
        <v>436</v>
      </c>
      <c r="O6" s="135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2266.08</v>
      </c>
      <c r="E9" s="236">
        <v>2471.41</v>
      </c>
      <c r="F9" s="277">
        <v>2468.6799999999998</v>
      </c>
      <c r="G9" s="220"/>
      <c r="H9" s="161" t="s">
        <v>460</v>
      </c>
      <c r="I9" s="221">
        <v>1E-3</v>
      </c>
      <c r="J9" s="220"/>
      <c r="K9" s="182" t="s">
        <v>460</v>
      </c>
      <c r="L9" s="225">
        <v>0.3</v>
      </c>
      <c r="M9" s="183">
        <v>2005.5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2283.9499999999998</v>
      </c>
      <c r="E10" s="236">
        <v>2422.83</v>
      </c>
      <c r="F10" s="277">
        <v>2450.7800000000002</v>
      </c>
      <c r="G10" s="220"/>
      <c r="H10" s="161"/>
      <c r="I10" s="221">
        <v>1.2E-2</v>
      </c>
      <c r="J10" s="220"/>
      <c r="K10" s="182" t="s">
        <v>460</v>
      </c>
      <c r="L10" s="225">
        <v>1.3</v>
      </c>
      <c r="M10" s="183">
        <v>2051.3000000000002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453.63</v>
      </c>
      <c r="E11" s="236">
        <v>502.2</v>
      </c>
      <c r="F11" s="277">
        <v>520.1</v>
      </c>
      <c r="G11" s="220"/>
      <c r="H11" s="161"/>
      <c r="I11" s="221">
        <v>3.5999999999999997E-2</v>
      </c>
      <c r="J11" s="220"/>
      <c r="K11" s="182" t="s">
        <v>460</v>
      </c>
      <c r="L11" s="225">
        <v>2.7</v>
      </c>
      <c r="M11" s="183">
        <v>350.49999999999994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0.19900000000000001</v>
      </c>
      <c r="E12" s="237">
        <v>0.20699999999999999</v>
      </c>
      <c r="F12" s="278">
        <v>0.21199999999999999</v>
      </c>
      <c r="G12" s="220"/>
      <c r="H12" s="161"/>
      <c r="I12" s="246">
        <v>0.5</v>
      </c>
      <c r="J12" s="220"/>
      <c r="K12" s="182" t="s">
        <v>460</v>
      </c>
      <c r="L12" s="247">
        <v>0.1</v>
      </c>
      <c r="M12" s="248">
        <v>0.17087558502340092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657.94</v>
      </c>
      <c r="E14" s="232">
        <v>714.74</v>
      </c>
      <c r="F14" s="275">
        <v>719.86</v>
      </c>
      <c r="G14" s="220"/>
      <c r="H14" s="161"/>
      <c r="I14" s="221">
        <v>7.0000000000000001E-3</v>
      </c>
      <c r="J14" s="220"/>
      <c r="K14" s="182" t="s">
        <v>460</v>
      </c>
      <c r="L14" s="225">
        <v>1.3</v>
      </c>
      <c r="M14" s="186">
        <v>596.5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679.35</v>
      </c>
      <c r="E15" s="232">
        <v>703.78</v>
      </c>
      <c r="F15" s="275">
        <v>712.69</v>
      </c>
      <c r="G15" s="220"/>
      <c r="H15" s="161"/>
      <c r="I15" s="221">
        <v>1.2999999999999999E-2</v>
      </c>
      <c r="J15" s="220"/>
      <c r="K15" s="182" t="s">
        <v>460</v>
      </c>
      <c r="L15" s="225">
        <v>1.4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174.76</v>
      </c>
      <c r="E16" s="232">
        <v>185.72</v>
      </c>
      <c r="F16" s="275">
        <v>192.9</v>
      </c>
      <c r="G16" s="220"/>
      <c r="H16" s="161"/>
      <c r="I16" s="221">
        <v>3.9E-2</v>
      </c>
      <c r="J16" s="220"/>
      <c r="K16" s="182"/>
      <c r="L16" s="225">
        <v>0.3</v>
      </c>
      <c r="M16" s="186">
        <v>134.1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0.25700000000000001</v>
      </c>
      <c r="E17" s="261">
        <v>0.26400000000000001</v>
      </c>
      <c r="F17" s="280">
        <v>0.27100000000000002</v>
      </c>
      <c r="G17" s="262"/>
      <c r="H17" s="263"/>
      <c r="I17" s="264">
        <v>0.7</v>
      </c>
      <c r="J17" s="262"/>
      <c r="K17" s="265"/>
      <c r="L17" s="266">
        <v>0.1</v>
      </c>
      <c r="M17" s="267">
        <v>0.21751824817518248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1136.26</v>
      </c>
      <c r="E19" s="232">
        <v>1280.3</v>
      </c>
      <c r="F19" s="275">
        <v>1273.77</v>
      </c>
      <c r="G19" s="220"/>
      <c r="H19" s="161" t="s">
        <v>460</v>
      </c>
      <c r="I19" s="221">
        <v>5.0000000000000001E-3</v>
      </c>
      <c r="J19" s="220"/>
      <c r="K19" s="182"/>
      <c r="L19" s="225">
        <v>1.4</v>
      </c>
      <c r="M19" s="186">
        <v>988.5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1135.97</v>
      </c>
      <c r="E20" s="232">
        <v>1239.0999999999999</v>
      </c>
      <c r="F20" s="275">
        <v>1255.1400000000001</v>
      </c>
      <c r="G20" s="220"/>
      <c r="H20" s="161"/>
      <c r="I20" s="221">
        <v>1.2999999999999999E-2</v>
      </c>
      <c r="J20" s="220"/>
      <c r="K20" s="182" t="s">
        <v>460</v>
      </c>
      <c r="L20" s="225">
        <v>1.1000000000000001</v>
      </c>
      <c r="M20" s="187">
        <v>1013.1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168.82</v>
      </c>
      <c r="E21" s="232">
        <v>210.02</v>
      </c>
      <c r="F21" s="275">
        <v>228.65</v>
      </c>
      <c r="G21" s="220"/>
      <c r="H21" s="161"/>
      <c r="I21" s="221">
        <v>8.8999999999999996E-2</v>
      </c>
      <c r="J21" s="220"/>
      <c r="K21" s="182"/>
      <c r="L21" s="225">
        <v>2.7</v>
      </c>
      <c r="M21" s="186">
        <v>141.19999999999999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0.14899999999999999</v>
      </c>
      <c r="E22" s="237">
        <v>0.16900000000000001</v>
      </c>
      <c r="F22" s="278">
        <v>0.182</v>
      </c>
      <c r="G22" s="220"/>
      <c r="H22" s="161"/>
      <c r="I22" s="246">
        <v>1.3</v>
      </c>
      <c r="J22" s="220"/>
      <c r="K22" s="182"/>
      <c r="L22" s="247">
        <v>0.2</v>
      </c>
      <c r="M22" s="248">
        <v>0.1393741980061198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867.97</v>
      </c>
      <c r="E24" s="232">
        <v>989.19</v>
      </c>
      <c r="F24" s="275">
        <v>990.32</v>
      </c>
      <c r="G24" s="220"/>
      <c r="H24" s="161"/>
      <c r="I24" s="221">
        <v>1E-3</v>
      </c>
      <c r="J24" s="220"/>
      <c r="K24" s="182" t="s">
        <v>460</v>
      </c>
      <c r="L24" s="225">
        <v>0.4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864.7</v>
      </c>
      <c r="E25" s="232">
        <v>953.98</v>
      </c>
      <c r="F25" s="275">
        <v>971.81</v>
      </c>
      <c r="G25" s="220"/>
      <c r="H25" s="161"/>
      <c r="I25" s="221">
        <v>1.9E-2</v>
      </c>
      <c r="J25" s="220"/>
      <c r="K25" s="182" t="s">
        <v>460</v>
      </c>
      <c r="L25" s="225">
        <v>1.3</v>
      </c>
      <c r="M25" s="186">
        <v>730.4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137.78</v>
      </c>
      <c r="E26" s="232">
        <v>172.99</v>
      </c>
      <c r="F26" s="275">
        <v>191.5</v>
      </c>
      <c r="G26" s="220"/>
      <c r="H26" s="161"/>
      <c r="I26" s="221">
        <v>0.107</v>
      </c>
      <c r="J26" s="220"/>
      <c r="K26" s="182"/>
      <c r="L26" s="225">
        <v>0.9</v>
      </c>
      <c r="M26" s="188">
        <v>110.7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0.159</v>
      </c>
      <c r="E27" s="268">
        <v>0.18099999999999999</v>
      </c>
      <c r="F27" s="280">
        <v>0.19700000000000001</v>
      </c>
      <c r="G27" s="262"/>
      <c r="H27" s="263"/>
      <c r="I27" s="264">
        <v>1.6</v>
      </c>
      <c r="J27" s="262"/>
      <c r="K27" s="265"/>
      <c r="L27" s="266">
        <v>0.1</v>
      </c>
      <c r="M27" s="267">
        <v>0.15156078860898139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471.88</v>
      </c>
      <c r="E29" s="232">
        <v>476.37</v>
      </c>
      <c r="F29" s="275">
        <v>475.05</v>
      </c>
      <c r="G29" s="220"/>
      <c r="H29" s="161" t="s">
        <v>460</v>
      </c>
      <c r="I29" s="221">
        <v>3.0000000000000001E-3</v>
      </c>
      <c r="J29" s="220"/>
      <c r="K29" s="182" t="s">
        <v>460</v>
      </c>
      <c r="L29" s="225">
        <v>0.4</v>
      </c>
      <c r="M29" s="186">
        <v>420.5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468.63</v>
      </c>
      <c r="E30" s="232">
        <v>479.96</v>
      </c>
      <c r="F30" s="275">
        <v>482.95</v>
      </c>
      <c r="G30" s="220"/>
      <c r="H30" s="161"/>
      <c r="I30" s="221">
        <v>6.0000000000000001E-3</v>
      </c>
      <c r="J30" s="220"/>
      <c r="K30" s="182"/>
      <c r="L30" s="225">
        <v>1.3</v>
      </c>
      <c r="M30" s="186">
        <v>421.6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110.05</v>
      </c>
      <c r="E31" s="232">
        <v>106.46</v>
      </c>
      <c r="F31" s="275">
        <v>98.56</v>
      </c>
      <c r="G31" s="220"/>
      <c r="H31" s="161" t="s">
        <v>460</v>
      </c>
      <c r="I31" s="221">
        <v>7.3999999999999996E-2</v>
      </c>
      <c r="J31" s="220"/>
      <c r="K31" s="182" t="s">
        <v>460</v>
      </c>
      <c r="L31" s="225">
        <v>5.7</v>
      </c>
      <c r="M31" s="186">
        <v>75.2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0.23499999999999999</v>
      </c>
      <c r="E32" s="239">
        <v>0.222</v>
      </c>
      <c r="F32" s="276">
        <v>0.20399999999999999</v>
      </c>
      <c r="G32" s="222"/>
      <c r="H32" s="189" t="s">
        <v>460</v>
      </c>
      <c r="I32" s="223">
        <v>1.8</v>
      </c>
      <c r="J32" s="222"/>
      <c r="K32" s="190" t="s">
        <v>460</v>
      </c>
      <c r="L32" s="244">
        <v>1.2</v>
      </c>
      <c r="M32" s="191">
        <v>0.17836812144212524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434</v>
      </c>
      <c r="E35" s="227" t="s">
        <v>435</v>
      </c>
      <c r="F35" s="428" t="s">
        <v>436</v>
      </c>
      <c r="G35" s="428"/>
      <c r="H35" s="428"/>
      <c r="I35" s="428"/>
      <c r="J35" s="428"/>
      <c r="K35" s="428"/>
      <c r="L35" s="428"/>
      <c r="M35" s="228" t="s">
        <v>63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268.06</v>
      </c>
      <c r="E37" s="231">
        <v>285.01</v>
      </c>
      <c r="F37" s="274">
        <v>312.06</v>
      </c>
      <c r="G37" s="218"/>
      <c r="H37" s="212" t="s">
        <v>20</v>
      </c>
      <c r="I37" s="219">
        <v>9.4908950563138195E-2</v>
      </c>
      <c r="J37" s="218"/>
      <c r="K37" s="213" t="s">
        <v>20</v>
      </c>
      <c r="L37" s="224">
        <v>0.86</v>
      </c>
      <c r="M37" s="215">
        <v>236.31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260.52999999999997</v>
      </c>
      <c r="E38" s="232">
        <v>272</v>
      </c>
      <c r="F38" s="275">
        <v>285.82</v>
      </c>
      <c r="G38" s="220"/>
      <c r="H38" s="161" t="s">
        <v>20</v>
      </c>
      <c r="I38" s="221">
        <v>5.080882352941174E-2</v>
      </c>
      <c r="J38" s="220"/>
      <c r="K38" s="182" t="s">
        <v>20</v>
      </c>
      <c r="L38" s="225">
        <v>1.49</v>
      </c>
      <c r="M38" s="216">
        <v>225.06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56.28</v>
      </c>
      <c r="E39" s="232">
        <v>66.849999999999994</v>
      </c>
      <c r="F39" s="275">
        <v>90.28</v>
      </c>
      <c r="G39" s="220"/>
      <c r="H39" s="161" t="s">
        <v>20</v>
      </c>
      <c r="I39" s="221">
        <v>0.35048616305160829</v>
      </c>
      <c r="J39" s="220"/>
      <c r="K39" s="182" t="s">
        <v>460</v>
      </c>
      <c r="L39" s="225">
        <v>0.39</v>
      </c>
      <c r="M39" s="216">
        <v>62.97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0.21602118757916558</v>
      </c>
      <c r="E40" s="233">
        <v>0.2457720588235294</v>
      </c>
      <c r="F40" s="276">
        <v>0.3158631306416626</v>
      </c>
      <c r="G40" s="222"/>
      <c r="H40" s="189" t="s">
        <v>20</v>
      </c>
      <c r="I40" s="223">
        <v>7.0091071818133202</v>
      </c>
      <c r="J40" s="222"/>
      <c r="K40" s="190" t="s">
        <v>460</v>
      </c>
      <c r="L40" s="226">
        <v>0.30268915156898002</v>
      </c>
      <c r="M40" s="217">
        <v>0.2798915459151925</v>
      </c>
      <c r="N40" s="158" t="e">
        <f>N39/N38</f>
        <v>#DIV/0!</v>
      </c>
      <c r="O40" s="136"/>
    </row>
    <row r="41" spans="2:18" ht="12" customHeight="1">
      <c r="B41" s="2" t="s">
        <v>493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7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492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109</v>
      </c>
      <c r="N5" s="134" t="s">
        <v>433</v>
      </c>
    </row>
    <row r="6" spans="2:17" ht="12" customHeight="1">
      <c r="B6" s="165"/>
      <c r="C6" s="284" t="s">
        <v>2</v>
      </c>
      <c r="D6" s="285" t="s">
        <v>464</v>
      </c>
      <c r="E6" s="168" t="s">
        <v>451</v>
      </c>
      <c r="F6" s="415" t="s">
        <v>466</v>
      </c>
      <c r="G6" s="415"/>
      <c r="H6" s="415"/>
      <c r="I6" s="415"/>
      <c r="J6" s="415"/>
      <c r="K6" s="415"/>
      <c r="L6" s="415"/>
      <c r="M6" s="169" t="s">
        <v>17</v>
      </c>
      <c r="N6" s="150" t="s">
        <v>436</v>
      </c>
      <c r="O6" s="135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470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2267.2199999999998</v>
      </c>
      <c r="E9" s="236">
        <v>2470.0300000000002</v>
      </c>
      <c r="F9" s="277">
        <v>2468.98</v>
      </c>
      <c r="G9" s="220"/>
      <c r="H9" s="161" t="s">
        <v>460</v>
      </c>
      <c r="I9" s="221">
        <v>4.2509605146501261E-4</v>
      </c>
      <c r="J9" s="220"/>
      <c r="K9" s="182" t="s">
        <v>20</v>
      </c>
      <c r="L9" s="225">
        <v>2.86</v>
      </c>
      <c r="M9" s="183">
        <v>2005.5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2284.75</v>
      </c>
      <c r="E10" s="236">
        <v>2417.9299999999998</v>
      </c>
      <c r="F10" s="277">
        <v>2452.04</v>
      </c>
      <c r="G10" s="220"/>
      <c r="H10" s="161" t="s">
        <v>20</v>
      </c>
      <c r="I10" s="221">
        <v>1.410710814622429E-2</v>
      </c>
      <c r="J10" s="220"/>
      <c r="K10" s="182" t="s">
        <v>20</v>
      </c>
      <c r="L10" s="225">
        <v>4.75</v>
      </c>
      <c r="M10" s="183">
        <v>2051.1999999999998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453.76</v>
      </c>
      <c r="E11" s="236">
        <v>505.86</v>
      </c>
      <c r="F11" s="277">
        <v>522.79999999999995</v>
      </c>
      <c r="G11" s="220"/>
      <c r="H11" s="161" t="s">
        <v>20</v>
      </c>
      <c r="I11" s="221">
        <v>3.3487526193017647E-2</v>
      </c>
      <c r="J11" s="220"/>
      <c r="K11" s="182" t="s">
        <v>460</v>
      </c>
      <c r="L11" s="225">
        <v>2.52</v>
      </c>
      <c r="M11" s="183">
        <v>350.49999999999994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0.19860378597220701</v>
      </c>
      <c r="E12" s="237">
        <v>0.20921201192755789</v>
      </c>
      <c r="F12" s="278">
        <v>0.2132102249555472</v>
      </c>
      <c r="G12" s="220"/>
      <c r="H12" s="161" t="s">
        <v>20</v>
      </c>
      <c r="I12" s="246">
        <v>0.39982130279893058</v>
      </c>
      <c r="J12" s="220"/>
      <c r="K12" s="182" t="s">
        <v>460</v>
      </c>
      <c r="L12" s="247">
        <v>0.14435349176186441</v>
      </c>
      <c r="M12" s="248">
        <v>0.17087558502340092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658.32</v>
      </c>
      <c r="E14" s="232">
        <v>715.13</v>
      </c>
      <c r="F14" s="275">
        <v>721.12</v>
      </c>
      <c r="G14" s="220"/>
      <c r="H14" s="161" t="s">
        <v>20</v>
      </c>
      <c r="I14" s="221">
        <v>8.3760994504495923E-3</v>
      </c>
      <c r="J14" s="220"/>
      <c r="K14" s="182" t="s">
        <v>20</v>
      </c>
      <c r="L14" s="225">
        <v>1.17</v>
      </c>
      <c r="M14" s="186">
        <v>596.5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679.52</v>
      </c>
      <c r="E15" s="232">
        <v>704.52</v>
      </c>
      <c r="F15" s="275">
        <v>714.11</v>
      </c>
      <c r="G15" s="220"/>
      <c r="H15" s="161" t="s">
        <v>20</v>
      </c>
      <c r="I15" s="221">
        <v>1.3612104695395422E-2</v>
      </c>
      <c r="J15" s="220"/>
      <c r="K15" s="182" t="s">
        <v>20</v>
      </c>
      <c r="L15" s="225">
        <v>4.0999999999999996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174.96</v>
      </c>
      <c r="E16" s="232">
        <v>185.58</v>
      </c>
      <c r="F16" s="275">
        <v>192.59</v>
      </c>
      <c r="G16" s="220"/>
      <c r="H16" s="161" t="s">
        <v>20</v>
      </c>
      <c r="I16" s="221">
        <v>3.7773466968423319E-2</v>
      </c>
      <c r="J16" s="220"/>
      <c r="K16" s="182" t="s">
        <v>460</v>
      </c>
      <c r="L16" s="225">
        <v>3.79</v>
      </c>
      <c r="M16" s="186">
        <v>134.1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0.25747586531669414</v>
      </c>
      <c r="E17" s="261">
        <v>0.26341338783852836</v>
      </c>
      <c r="F17" s="280">
        <v>0.26969234431670192</v>
      </c>
      <c r="G17" s="262"/>
      <c r="H17" s="263" t="s">
        <v>20</v>
      </c>
      <c r="I17" s="264">
        <v>0.62789564781735585</v>
      </c>
      <c r="J17" s="262"/>
      <c r="K17" s="265" t="s">
        <v>460</v>
      </c>
      <c r="L17" s="266">
        <v>0.68953093783164499</v>
      </c>
      <c r="M17" s="267">
        <v>0.21751824817518248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1136.93</v>
      </c>
      <c r="E19" s="232">
        <v>1278.3399999999999</v>
      </c>
      <c r="F19" s="275">
        <v>1272.3900000000001</v>
      </c>
      <c r="G19" s="220"/>
      <c r="H19" s="161" t="s">
        <v>460</v>
      </c>
      <c r="I19" s="221">
        <v>4.6544737706711858E-3</v>
      </c>
      <c r="J19" s="220"/>
      <c r="K19" s="182" t="s">
        <v>20</v>
      </c>
      <c r="L19" s="225">
        <v>3.2</v>
      </c>
      <c r="M19" s="186">
        <v>988.5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1136.49</v>
      </c>
      <c r="E20" s="232">
        <v>1237.3</v>
      </c>
      <c r="F20" s="275">
        <v>1256.25</v>
      </c>
      <c r="G20" s="220"/>
      <c r="H20" s="161" t="s">
        <v>20</v>
      </c>
      <c r="I20" s="221">
        <v>1.5315606562676942E-2</v>
      </c>
      <c r="J20" s="220"/>
      <c r="K20" s="182" t="s">
        <v>20</v>
      </c>
      <c r="L20" s="225">
        <v>0.79</v>
      </c>
      <c r="M20" s="187">
        <v>1013.1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168.8</v>
      </c>
      <c r="E21" s="232">
        <v>209.83</v>
      </c>
      <c r="F21" s="275">
        <v>225.97</v>
      </c>
      <c r="G21" s="220"/>
      <c r="H21" s="161" t="s">
        <v>20</v>
      </c>
      <c r="I21" s="221">
        <v>7.6919410951722833E-2</v>
      </c>
      <c r="J21" s="220"/>
      <c r="K21" s="182" t="s">
        <v>20</v>
      </c>
      <c r="L21" s="225">
        <v>2.16</v>
      </c>
      <c r="M21" s="186">
        <v>141.19999999999999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0.1485274837438077</v>
      </c>
      <c r="E22" s="237">
        <v>0.16958700396023602</v>
      </c>
      <c r="F22" s="278">
        <v>0.17987661691542289</v>
      </c>
      <c r="G22" s="220"/>
      <c r="H22" s="161" t="s">
        <v>20</v>
      </c>
      <c r="I22" s="246">
        <v>1.0289612955186878</v>
      </c>
      <c r="J22" s="220"/>
      <c r="K22" s="182" t="s">
        <v>20</v>
      </c>
      <c r="L22" s="247">
        <v>0.16072973034878257</v>
      </c>
      <c r="M22" s="248">
        <v>0.1393741980061198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868.61</v>
      </c>
      <c r="E24" s="232">
        <v>988.57</v>
      </c>
      <c r="F24" s="275">
        <v>990.69</v>
      </c>
      <c r="G24" s="220"/>
      <c r="H24" s="161" t="s">
        <v>20</v>
      </c>
      <c r="I24" s="221">
        <v>2.144511769525792E-3</v>
      </c>
      <c r="J24" s="220"/>
      <c r="K24" s="182" t="s">
        <v>20</v>
      </c>
      <c r="L24" s="225">
        <v>3.17</v>
      </c>
      <c r="M24" s="186">
        <v>716.6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865.36</v>
      </c>
      <c r="E25" s="232">
        <v>953.23</v>
      </c>
      <c r="F25" s="275">
        <v>973.11</v>
      </c>
      <c r="G25" s="220"/>
      <c r="H25" s="161" t="s">
        <v>20</v>
      </c>
      <c r="I25" s="221">
        <v>2.0855407404299031E-2</v>
      </c>
      <c r="J25" s="220"/>
      <c r="K25" s="182" t="s">
        <v>20</v>
      </c>
      <c r="L25" s="225">
        <v>2.42</v>
      </c>
      <c r="M25" s="186">
        <v>730.4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137.66</v>
      </c>
      <c r="E26" s="232">
        <v>173</v>
      </c>
      <c r="F26" s="275">
        <v>190.58</v>
      </c>
      <c r="G26" s="220"/>
      <c r="H26" s="161" t="s">
        <v>20</v>
      </c>
      <c r="I26" s="221">
        <v>0.10161849710982662</v>
      </c>
      <c r="J26" s="220"/>
      <c r="K26" s="182" t="s">
        <v>20</v>
      </c>
      <c r="L26" s="225">
        <v>0.67</v>
      </c>
      <c r="M26" s="188">
        <v>110.7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0.15907830267172043</v>
      </c>
      <c r="E27" s="268">
        <v>0.18148820326678766</v>
      </c>
      <c r="F27" s="280">
        <v>0.19584630720062482</v>
      </c>
      <c r="G27" s="262"/>
      <c r="H27" s="263" t="s">
        <v>20</v>
      </c>
      <c r="I27" s="264">
        <v>1.4358103933837159</v>
      </c>
      <c r="J27" s="262"/>
      <c r="K27" s="265" t="s">
        <v>20</v>
      </c>
      <c r="L27" s="266">
        <v>2.0197172791985851E-2</v>
      </c>
      <c r="M27" s="267">
        <v>0.15156078860898139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471.97</v>
      </c>
      <c r="E29" s="232">
        <v>476.56</v>
      </c>
      <c r="F29" s="275">
        <v>475.48</v>
      </c>
      <c r="G29" s="220"/>
      <c r="H29" s="161" t="s">
        <v>460</v>
      </c>
      <c r="I29" s="221">
        <v>2.2662413966761941E-3</v>
      </c>
      <c r="J29" s="220"/>
      <c r="K29" s="182" t="s">
        <v>460</v>
      </c>
      <c r="L29" s="225">
        <v>1.5</v>
      </c>
      <c r="M29" s="186">
        <v>420.5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468.74</v>
      </c>
      <c r="E30" s="232">
        <v>476.11</v>
      </c>
      <c r="F30" s="275">
        <v>481.69</v>
      </c>
      <c r="G30" s="220"/>
      <c r="H30" s="161" t="s">
        <v>20</v>
      </c>
      <c r="I30" s="221">
        <v>1.1719980676734298E-2</v>
      </c>
      <c r="J30" s="220"/>
      <c r="K30" s="182" t="s">
        <v>460</v>
      </c>
      <c r="L30" s="225">
        <v>0.14000000000000001</v>
      </c>
      <c r="M30" s="186">
        <v>421.6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110.01</v>
      </c>
      <c r="E31" s="232">
        <v>110.45</v>
      </c>
      <c r="F31" s="275">
        <v>104.24</v>
      </c>
      <c r="G31" s="220"/>
      <c r="H31" s="161" t="s">
        <v>460</v>
      </c>
      <c r="I31" s="221">
        <v>5.622453598913546E-2</v>
      </c>
      <c r="J31" s="220"/>
      <c r="K31" s="182" t="s">
        <v>460</v>
      </c>
      <c r="L31" s="225">
        <v>0.89</v>
      </c>
      <c r="M31" s="186">
        <v>75.2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0.23469300678414473</v>
      </c>
      <c r="E32" s="239">
        <v>0.23198420533070088</v>
      </c>
      <c r="F32" s="276">
        <v>0.21640474163881335</v>
      </c>
      <c r="G32" s="222"/>
      <c r="H32" s="189" t="s">
        <v>460</v>
      </c>
      <c r="I32" s="223">
        <v>1.5579463691887536</v>
      </c>
      <c r="J32" s="222"/>
      <c r="K32" s="190" t="s">
        <v>460</v>
      </c>
      <c r="L32" s="244">
        <v>0.17842461784665919</v>
      </c>
      <c r="M32" s="191">
        <v>0.17836812144212524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472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464</v>
      </c>
      <c r="E35" s="227" t="s">
        <v>451</v>
      </c>
      <c r="F35" s="428" t="s">
        <v>466</v>
      </c>
      <c r="G35" s="428"/>
      <c r="H35" s="428"/>
      <c r="I35" s="428"/>
      <c r="J35" s="428"/>
      <c r="K35" s="428"/>
      <c r="L35" s="428"/>
      <c r="M35" s="228" t="s">
        <v>63</v>
      </c>
      <c r="N35" s="150" t="s">
        <v>466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470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267.83</v>
      </c>
      <c r="E37" s="231">
        <v>285.01</v>
      </c>
      <c r="F37" s="274">
        <v>311.2</v>
      </c>
      <c r="G37" s="218"/>
      <c r="H37" s="212" t="s">
        <v>20</v>
      </c>
      <c r="I37" s="219">
        <v>9.1891512578506029E-2</v>
      </c>
      <c r="J37" s="218"/>
      <c r="K37" s="213" t="s">
        <v>20</v>
      </c>
      <c r="L37" s="224">
        <v>7.0000000000000007E-2</v>
      </c>
      <c r="M37" s="215">
        <v>236.31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259.89999999999998</v>
      </c>
      <c r="E38" s="232">
        <v>270.87</v>
      </c>
      <c r="F38" s="275">
        <v>284.33</v>
      </c>
      <c r="G38" s="220"/>
      <c r="H38" s="161" t="s">
        <v>20</v>
      </c>
      <c r="I38" s="221">
        <v>4.9691734042160318E-2</v>
      </c>
      <c r="J38" s="220"/>
      <c r="K38" s="182" t="s">
        <v>460</v>
      </c>
      <c r="L38" s="225">
        <v>0.65</v>
      </c>
      <c r="M38" s="216">
        <v>224.98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56.84</v>
      </c>
      <c r="E39" s="232">
        <v>66.489999999999995</v>
      </c>
      <c r="F39" s="275">
        <v>90.67</v>
      </c>
      <c r="G39" s="220"/>
      <c r="H39" s="161" t="s">
        <v>20</v>
      </c>
      <c r="I39" s="221">
        <v>0.36366370882839538</v>
      </c>
      <c r="J39" s="220"/>
      <c r="K39" s="182" t="s">
        <v>20</v>
      </c>
      <c r="L39" s="225">
        <v>0.5</v>
      </c>
      <c r="M39" s="216">
        <v>62.97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0.21869949980761835</v>
      </c>
      <c r="E40" s="233">
        <v>0.24546830582936463</v>
      </c>
      <c r="F40" s="276">
        <v>0.3188900221573524</v>
      </c>
      <c r="G40" s="222"/>
      <c r="H40" s="189" t="s">
        <v>20</v>
      </c>
      <c r="I40" s="223">
        <v>7.3421716327987774</v>
      </c>
      <c r="J40" s="222"/>
      <c r="K40" s="190" t="s">
        <v>20</v>
      </c>
      <c r="L40" s="226">
        <v>0.24818531630370066</v>
      </c>
      <c r="M40" s="217">
        <v>0.2798915459151925</v>
      </c>
      <c r="N40" s="158" t="e">
        <f>N39/N38</f>
        <v>#DIV/0!</v>
      </c>
      <c r="O40" s="136"/>
    </row>
    <row r="41" spans="2:18" ht="12" customHeight="1">
      <c r="B41" s="2" t="s">
        <v>491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476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478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480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482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483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8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488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378</v>
      </c>
      <c r="N5" s="134" t="s">
        <v>433</v>
      </c>
    </row>
    <row r="6" spans="2:17" ht="12" customHeight="1">
      <c r="B6" s="165"/>
      <c r="C6" s="284" t="s">
        <v>2</v>
      </c>
      <c r="D6" s="285" t="s">
        <v>464</v>
      </c>
      <c r="E6" s="168" t="s">
        <v>465</v>
      </c>
      <c r="F6" s="415" t="s">
        <v>466</v>
      </c>
      <c r="G6" s="415"/>
      <c r="H6" s="415"/>
      <c r="I6" s="415"/>
      <c r="J6" s="415"/>
      <c r="K6" s="415"/>
      <c r="L6" s="415"/>
      <c r="M6" s="169" t="s">
        <v>17</v>
      </c>
      <c r="N6" s="150" t="s">
        <v>468</v>
      </c>
      <c r="O6" s="135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41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470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tr">
        <f>IF(F8="NA","",IF(N8=0,"",IF((F8-N8)&lt;0,"▲","")))</f>
        <v/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2267.12</v>
      </c>
      <c r="E9" s="236">
        <v>2466.7800000000002</v>
      </c>
      <c r="F9" s="277">
        <v>2466.12</v>
      </c>
      <c r="G9" s="220"/>
      <c r="H9" s="161" t="s">
        <v>460</v>
      </c>
      <c r="I9" s="221">
        <v>2.675552744875187E-4</v>
      </c>
      <c r="J9" s="220"/>
      <c r="K9" s="182" t="s">
        <v>20</v>
      </c>
      <c r="L9" s="225">
        <v>4.87</v>
      </c>
      <c r="M9" s="183">
        <v>2005.5</v>
      </c>
      <c r="N9" s="153" t="s">
        <v>471</v>
      </c>
      <c r="O9" s="136"/>
      <c r="P9" s="137"/>
    </row>
    <row r="10" spans="2:17" ht="12" customHeight="1">
      <c r="B10" s="180"/>
      <c r="C10" s="177" t="s">
        <v>7</v>
      </c>
      <c r="D10" s="181">
        <v>2284.35</v>
      </c>
      <c r="E10" s="236">
        <v>2415.19</v>
      </c>
      <c r="F10" s="277">
        <v>2447.29</v>
      </c>
      <c r="G10" s="220"/>
      <c r="H10" s="161" t="s">
        <v>20</v>
      </c>
      <c r="I10" s="221">
        <v>1.3290879806557632E-2</v>
      </c>
      <c r="J10" s="220"/>
      <c r="K10" s="182" t="s">
        <v>20</v>
      </c>
      <c r="L10" s="225">
        <v>5.29</v>
      </c>
      <c r="M10" s="183">
        <v>2051.1999999999998</v>
      </c>
      <c r="N10" s="153" t="s">
        <v>471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454.9</v>
      </c>
      <c r="E11" s="236">
        <v>506.49</v>
      </c>
      <c r="F11" s="277">
        <v>525.32000000000005</v>
      </c>
      <c r="G11" s="220"/>
      <c r="H11" s="161" t="s">
        <v>20</v>
      </c>
      <c r="I11" s="221">
        <v>3.7177436869434866E-2</v>
      </c>
      <c r="J11" s="220"/>
      <c r="K11" s="182" t="s">
        <v>20</v>
      </c>
      <c r="L11" s="225">
        <v>4.8600000000000003</v>
      </c>
      <c r="M11" s="183">
        <v>350.9</v>
      </c>
      <c r="N11" s="153" t="s">
        <v>471</v>
      </c>
      <c r="O11" s="136"/>
      <c r="P11" s="137"/>
    </row>
    <row r="12" spans="2:17" ht="12" customHeight="1">
      <c r="B12" s="180"/>
      <c r="C12" s="177" t="s">
        <v>9</v>
      </c>
      <c r="D12" s="245">
        <v>0.19913761026112461</v>
      </c>
      <c r="E12" s="237">
        <v>0.20971020913468505</v>
      </c>
      <c r="F12" s="278">
        <v>0.21465375987316584</v>
      </c>
      <c r="G12" s="220"/>
      <c r="H12" s="161" t="s">
        <v>20</v>
      </c>
      <c r="I12" s="246">
        <v>0.49435507384807953</v>
      </c>
      <c r="J12" s="220"/>
      <c r="K12" s="182" t="s">
        <v>20</v>
      </c>
      <c r="L12" s="247">
        <v>0.15251767445826903</v>
      </c>
      <c r="M12" s="248">
        <v>0.17107059282371295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658.16</v>
      </c>
      <c r="E14" s="232">
        <v>714.05</v>
      </c>
      <c r="F14" s="275">
        <v>719.95</v>
      </c>
      <c r="G14" s="220"/>
      <c r="H14" s="161" t="s">
        <v>20</v>
      </c>
      <c r="I14" s="221">
        <v>8.262726699810985E-3</v>
      </c>
      <c r="J14" s="220"/>
      <c r="K14" s="182" t="s">
        <v>20</v>
      </c>
      <c r="L14" s="225">
        <v>3.86</v>
      </c>
      <c r="M14" s="186">
        <v>596.5</v>
      </c>
      <c r="N14" s="156" t="s">
        <v>471</v>
      </c>
      <c r="O14" s="136"/>
    </row>
    <row r="15" spans="2:17" ht="12" customHeight="1">
      <c r="B15" s="180"/>
      <c r="C15" s="177" t="s">
        <v>7</v>
      </c>
      <c r="D15" s="185">
        <v>679.42</v>
      </c>
      <c r="E15" s="232">
        <v>703.2</v>
      </c>
      <c r="F15" s="275">
        <v>710.01</v>
      </c>
      <c r="G15" s="220"/>
      <c r="H15" s="161" t="s">
        <v>20</v>
      </c>
      <c r="I15" s="221">
        <v>9.6843003412967477E-3</v>
      </c>
      <c r="J15" s="220"/>
      <c r="K15" s="182" t="s">
        <v>20</v>
      </c>
      <c r="L15" s="225">
        <v>3.22</v>
      </c>
      <c r="M15" s="186">
        <v>616.5</v>
      </c>
      <c r="N15" s="156" t="s">
        <v>471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175.6</v>
      </c>
      <c r="E16" s="232">
        <v>186.45</v>
      </c>
      <c r="F16" s="275">
        <v>196.38</v>
      </c>
      <c r="G16" s="220"/>
      <c r="H16" s="161" t="s">
        <v>20</v>
      </c>
      <c r="I16" s="221">
        <v>5.3258246178600199E-2</v>
      </c>
      <c r="J16" s="220"/>
      <c r="K16" s="182" t="s">
        <v>20</v>
      </c>
      <c r="L16" s="225">
        <v>3.42</v>
      </c>
      <c r="M16" s="186">
        <v>134.5</v>
      </c>
      <c r="N16" s="156" t="s">
        <v>471</v>
      </c>
      <c r="O16" s="136"/>
    </row>
    <row r="17" spans="2:17" ht="12" customHeight="1">
      <c r="B17" s="258"/>
      <c r="C17" s="259" t="s">
        <v>9</v>
      </c>
      <c r="D17" s="260">
        <v>0.25845574166200586</v>
      </c>
      <c r="E17" s="261">
        <v>0.26514505119453924</v>
      </c>
      <c r="F17" s="280">
        <v>0.27658765369501837</v>
      </c>
      <c r="G17" s="262"/>
      <c r="H17" s="263" t="s">
        <v>20</v>
      </c>
      <c r="I17" s="264">
        <v>1.1442602500479127</v>
      </c>
      <c r="J17" s="262"/>
      <c r="K17" s="265" t="s">
        <v>20</v>
      </c>
      <c r="L17" s="266">
        <v>0.35786977109212303</v>
      </c>
      <c r="M17" s="267">
        <v>0.21816707218167072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1137.25</v>
      </c>
      <c r="E19" s="232">
        <v>1276.67</v>
      </c>
      <c r="F19" s="275">
        <v>1269.19</v>
      </c>
      <c r="G19" s="220"/>
      <c r="H19" s="161" t="s">
        <v>460</v>
      </c>
      <c r="I19" s="221">
        <v>5.8589925352675598E-3</v>
      </c>
      <c r="J19" s="220"/>
      <c r="K19" s="182" t="s">
        <v>20</v>
      </c>
      <c r="L19" s="225">
        <v>1.38</v>
      </c>
      <c r="M19" s="186">
        <v>988.5</v>
      </c>
      <c r="N19" s="156" t="s">
        <v>471</v>
      </c>
      <c r="O19" s="136"/>
      <c r="P19" s="141"/>
    </row>
    <row r="20" spans="2:17" ht="12" customHeight="1">
      <c r="B20" s="180"/>
      <c r="C20" s="177" t="s">
        <v>7</v>
      </c>
      <c r="D20" s="185">
        <v>1136.4100000000001</v>
      </c>
      <c r="E20" s="232">
        <v>1235.94</v>
      </c>
      <c r="F20" s="275">
        <v>1255.46</v>
      </c>
      <c r="G20" s="220"/>
      <c r="H20" s="161" t="s">
        <v>20</v>
      </c>
      <c r="I20" s="221">
        <v>1.5793646940789996E-2</v>
      </c>
      <c r="J20" s="220"/>
      <c r="K20" s="182" t="s">
        <v>20</v>
      </c>
      <c r="L20" s="225">
        <v>2.33</v>
      </c>
      <c r="M20" s="187">
        <v>1013.1</v>
      </c>
      <c r="N20" s="156" t="s">
        <v>471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169.36</v>
      </c>
      <c r="E21" s="232">
        <v>210.08</v>
      </c>
      <c r="F21" s="275">
        <v>223.81</v>
      </c>
      <c r="G21" s="220"/>
      <c r="H21" s="161" t="s">
        <v>20</v>
      </c>
      <c r="I21" s="221">
        <v>6.5356054836252842E-2</v>
      </c>
      <c r="J21" s="220"/>
      <c r="K21" s="182" t="s">
        <v>20</v>
      </c>
      <c r="L21" s="225">
        <v>1.7</v>
      </c>
      <c r="M21" s="186">
        <v>141.19999999999999</v>
      </c>
      <c r="N21" s="156" t="s">
        <v>471</v>
      </c>
      <c r="O21" s="136"/>
      <c r="P21" s="141"/>
    </row>
    <row r="22" spans="2:17" ht="12" customHeight="1">
      <c r="B22" s="180"/>
      <c r="C22" s="177" t="s">
        <v>9</v>
      </c>
      <c r="D22" s="245">
        <v>0.14903071954664249</v>
      </c>
      <c r="E22" s="237">
        <v>0.16997588879719081</v>
      </c>
      <c r="F22" s="278">
        <v>0.17826931961193507</v>
      </c>
      <c r="G22" s="220"/>
      <c r="H22" s="161" t="s">
        <v>20</v>
      </c>
      <c r="I22" s="246">
        <v>0.82934308147442626</v>
      </c>
      <c r="J22" s="220"/>
      <c r="K22" s="182" t="s">
        <v>20</v>
      </c>
      <c r="L22" s="247">
        <v>0.10251390400869698</v>
      </c>
      <c r="M22" s="248">
        <v>0.1393741980061198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868.76</v>
      </c>
      <c r="E24" s="232">
        <v>986.68</v>
      </c>
      <c r="F24" s="275">
        <v>987.52</v>
      </c>
      <c r="G24" s="220"/>
      <c r="H24" s="161" t="s">
        <v>20</v>
      </c>
      <c r="I24" s="221">
        <v>8.5133984675889174E-4</v>
      </c>
      <c r="J24" s="220"/>
      <c r="K24" s="182" t="s">
        <v>20</v>
      </c>
      <c r="L24" s="225">
        <v>2.13</v>
      </c>
      <c r="M24" s="186">
        <v>716.6</v>
      </c>
      <c r="N24" s="156" t="s">
        <v>471</v>
      </c>
      <c r="O24" s="136"/>
      <c r="P24" s="142"/>
    </row>
    <row r="25" spans="2:17" ht="12" customHeight="1">
      <c r="B25" s="180"/>
      <c r="C25" s="270" t="s">
        <v>7</v>
      </c>
      <c r="D25" s="185">
        <v>865.22</v>
      </c>
      <c r="E25" s="232">
        <v>951.75</v>
      </c>
      <c r="F25" s="275">
        <v>970.69</v>
      </c>
      <c r="G25" s="220"/>
      <c r="H25" s="161" t="s">
        <v>20</v>
      </c>
      <c r="I25" s="221">
        <v>1.9900183871815136E-2</v>
      </c>
      <c r="J25" s="220"/>
      <c r="K25" s="182" t="s">
        <v>20</v>
      </c>
      <c r="L25" s="225">
        <v>2.02</v>
      </c>
      <c r="M25" s="186">
        <v>730.4</v>
      </c>
      <c r="N25" s="156" t="s">
        <v>471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138.15</v>
      </c>
      <c r="E26" s="232">
        <v>173.08</v>
      </c>
      <c r="F26" s="275">
        <v>189.91</v>
      </c>
      <c r="G26" s="220"/>
      <c r="H26" s="161" t="s">
        <v>20</v>
      </c>
      <c r="I26" s="221">
        <v>9.7238271319620928E-2</v>
      </c>
      <c r="J26" s="220"/>
      <c r="K26" s="182" t="s">
        <v>20</v>
      </c>
      <c r="L26" s="225">
        <v>2.09</v>
      </c>
      <c r="M26" s="188">
        <v>110.7</v>
      </c>
      <c r="N26" s="156" t="s">
        <v>471</v>
      </c>
      <c r="O26" s="136"/>
      <c r="P26" s="142"/>
    </row>
    <row r="27" spans="2:17" ht="12" customHeight="1">
      <c r="B27" s="180"/>
      <c r="C27" s="270" t="s">
        <v>9</v>
      </c>
      <c r="D27" s="260">
        <v>0.15967037285314717</v>
      </c>
      <c r="E27" s="268">
        <v>0.18185447859206727</v>
      </c>
      <c r="F27" s="280">
        <v>0.19564433547270496</v>
      </c>
      <c r="G27" s="262"/>
      <c r="H27" s="263" t="s">
        <v>20</v>
      </c>
      <c r="I27" s="264">
        <v>1.3789856880637692</v>
      </c>
      <c r="J27" s="262"/>
      <c r="K27" s="265" t="s">
        <v>20</v>
      </c>
      <c r="L27" s="266">
        <v>0.17496138440801501</v>
      </c>
      <c r="M27" s="267">
        <v>0.15156078860898139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471.71</v>
      </c>
      <c r="E29" s="232">
        <v>476.06</v>
      </c>
      <c r="F29" s="275">
        <v>476.98</v>
      </c>
      <c r="G29" s="220"/>
      <c r="H29" s="161" t="s">
        <v>20</v>
      </c>
      <c r="I29" s="221">
        <v>1.9325295130865339E-3</v>
      </c>
      <c r="J29" s="220"/>
      <c r="K29" s="182" t="s">
        <v>460</v>
      </c>
      <c r="L29" s="225">
        <v>0.37</v>
      </c>
      <c r="M29" s="186">
        <v>420.5</v>
      </c>
      <c r="N29" s="157" t="s">
        <v>471</v>
      </c>
      <c r="O29" s="136"/>
      <c r="P29" s="143"/>
    </row>
    <row r="30" spans="2:17" ht="12" customHeight="1">
      <c r="B30" s="180"/>
      <c r="C30" s="272" t="s">
        <v>7</v>
      </c>
      <c r="D30" s="185">
        <v>468.52</v>
      </c>
      <c r="E30" s="232">
        <v>476.04</v>
      </c>
      <c r="F30" s="275">
        <v>481.83</v>
      </c>
      <c r="G30" s="220"/>
      <c r="H30" s="161" t="s">
        <v>20</v>
      </c>
      <c r="I30" s="221">
        <v>1.2162843458532802E-2</v>
      </c>
      <c r="J30" s="220"/>
      <c r="K30" s="182" t="s">
        <v>460</v>
      </c>
      <c r="L30" s="225">
        <v>0.26</v>
      </c>
      <c r="M30" s="186">
        <v>421.6</v>
      </c>
      <c r="N30" s="157" t="s">
        <v>471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109.95</v>
      </c>
      <c r="E31" s="232">
        <v>109.97</v>
      </c>
      <c r="F31" s="275">
        <v>105.13</v>
      </c>
      <c r="G31" s="220"/>
      <c r="H31" s="161" t="s">
        <v>460</v>
      </c>
      <c r="I31" s="221">
        <v>4.4012003273620093E-2</v>
      </c>
      <c r="J31" s="220"/>
      <c r="K31" s="182" t="s">
        <v>460</v>
      </c>
      <c r="L31" s="225">
        <v>0.26</v>
      </c>
      <c r="M31" s="186">
        <v>75.2</v>
      </c>
      <c r="N31" s="157" t="s">
        <v>471</v>
      </c>
      <c r="O31" s="136"/>
      <c r="P31" s="144"/>
    </row>
    <row r="32" spans="2:17" ht="12" customHeight="1" thickBot="1">
      <c r="B32" s="170"/>
      <c r="C32" s="273" t="s">
        <v>9</v>
      </c>
      <c r="D32" s="230">
        <v>0.2346751472722616</v>
      </c>
      <c r="E32" s="239">
        <v>0.23100999915973447</v>
      </c>
      <c r="F32" s="276">
        <v>0.21818898781727994</v>
      </c>
      <c r="G32" s="222"/>
      <c r="H32" s="189" t="s">
        <v>460</v>
      </c>
      <c r="I32" s="223">
        <v>1.2821011342454529</v>
      </c>
      <c r="J32" s="222"/>
      <c r="K32" s="190" t="s">
        <v>460</v>
      </c>
      <c r="L32" s="244">
        <v>4.2164505210132153E-2</v>
      </c>
      <c r="M32" s="191">
        <v>0.17836812144212524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472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464</v>
      </c>
      <c r="E35" s="227" t="s">
        <v>465</v>
      </c>
      <c r="F35" s="428" t="s">
        <v>466</v>
      </c>
      <c r="G35" s="428"/>
      <c r="H35" s="428"/>
      <c r="I35" s="428"/>
      <c r="J35" s="428"/>
      <c r="K35" s="428"/>
      <c r="L35" s="428"/>
      <c r="M35" s="228" t="s">
        <v>473</v>
      </c>
      <c r="N35" s="150" t="s">
        <v>466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470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267.83</v>
      </c>
      <c r="E37" s="231">
        <v>283.13</v>
      </c>
      <c r="F37" s="274">
        <v>311.13</v>
      </c>
      <c r="G37" s="218"/>
      <c r="H37" s="212" t="s">
        <v>20</v>
      </c>
      <c r="I37" s="219">
        <v>9.8894500759368453E-2</v>
      </c>
      <c r="J37" s="218"/>
      <c r="K37" s="213" t="s">
        <v>20</v>
      </c>
      <c r="L37" s="224">
        <v>6.44</v>
      </c>
      <c r="M37" s="215">
        <v>236.31</v>
      </c>
      <c r="N37" s="202" t="s">
        <v>471</v>
      </c>
      <c r="O37" s="148"/>
    </row>
    <row r="38" spans="2:18" ht="12" customHeight="1">
      <c r="B38" s="207"/>
      <c r="C38" s="199" t="s">
        <v>7</v>
      </c>
      <c r="D38" s="185">
        <v>259.89999999999998</v>
      </c>
      <c r="E38" s="232">
        <v>269.05</v>
      </c>
      <c r="F38" s="275">
        <v>284.98</v>
      </c>
      <c r="G38" s="220"/>
      <c r="H38" s="161" t="s">
        <v>20</v>
      </c>
      <c r="I38" s="221">
        <v>5.9208325590039079E-2</v>
      </c>
      <c r="J38" s="220"/>
      <c r="K38" s="182" t="s">
        <v>20</v>
      </c>
      <c r="L38" s="225">
        <v>1.58</v>
      </c>
      <c r="M38" s="216">
        <v>224.98</v>
      </c>
      <c r="N38" s="203" t="s">
        <v>471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56.84</v>
      </c>
      <c r="E39" s="232">
        <v>66.91</v>
      </c>
      <c r="F39" s="275">
        <v>90.17</v>
      </c>
      <c r="G39" s="220"/>
      <c r="H39" s="161" t="s">
        <v>20</v>
      </c>
      <c r="I39" s="221">
        <v>0.34763114631594694</v>
      </c>
      <c r="J39" s="220"/>
      <c r="K39" s="182" t="s">
        <v>20</v>
      </c>
      <c r="L39" s="225">
        <v>4.55</v>
      </c>
      <c r="M39" s="216">
        <v>62.97</v>
      </c>
      <c r="N39" s="203" t="s">
        <v>471</v>
      </c>
      <c r="O39" s="136"/>
    </row>
    <row r="40" spans="2:18" ht="12" customHeight="1" thickBot="1">
      <c r="B40" s="208"/>
      <c r="C40" s="209" t="s">
        <v>9</v>
      </c>
      <c r="D40" s="230">
        <v>0.21869949980761835</v>
      </c>
      <c r="E40" s="233">
        <v>0.24868983460323357</v>
      </c>
      <c r="F40" s="276">
        <v>0.3164081689943154</v>
      </c>
      <c r="G40" s="222"/>
      <c r="H40" s="189" t="s">
        <v>20</v>
      </c>
      <c r="I40" s="223">
        <v>6.7718334391081827</v>
      </c>
      <c r="J40" s="222"/>
      <c r="K40" s="190" t="s">
        <v>20</v>
      </c>
      <c r="L40" s="226">
        <v>1.4291020088175621</v>
      </c>
      <c r="M40" s="217">
        <v>0.2798915459151925</v>
      </c>
      <c r="N40" s="158" t="e">
        <f>N39/N38</f>
        <v>#DIV/0!</v>
      </c>
      <c r="O40" s="136"/>
    </row>
    <row r="41" spans="2:18" ht="12" customHeight="1">
      <c r="B41" s="2" t="s">
        <v>489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476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477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478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480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481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482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483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9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462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463</v>
      </c>
      <c r="N5" s="134" t="s">
        <v>433</v>
      </c>
    </row>
    <row r="6" spans="2:17" ht="12" customHeight="1">
      <c r="B6" s="165"/>
      <c r="C6" s="284" t="s">
        <v>2</v>
      </c>
      <c r="D6" s="285" t="s">
        <v>464</v>
      </c>
      <c r="E6" s="168" t="s">
        <v>465</v>
      </c>
      <c r="F6" s="415" t="s">
        <v>466</v>
      </c>
      <c r="G6" s="415"/>
      <c r="H6" s="415"/>
      <c r="I6" s="415"/>
      <c r="J6" s="415"/>
      <c r="K6" s="415"/>
      <c r="L6" s="415"/>
      <c r="M6" s="169" t="s">
        <v>467</v>
      </c>
      <c r="N6" s="150" t="s">
        <v>468</v>
      </c>
      <c r="O6" s="135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469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470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tr">
        <f>IF(F8="NA","",IF(N8=0,"",IF((F8-N8)&lt;0,"▲","")))</f>
        <v/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2267.12</v>
      </c>
      <c r="E9" s="236">
        <v>2464.17</v>
      </c>
      <c r="F9" s="277">
        <v>2461.25</v>
      </c>
      <c r="G9" s="220"/>
      <c r="H9" s="161" t="s">
        <v>460</v>
      </c>
      <c r="I9" s="221">
        <v>1.1849831789203513E-3</v>
      </c>
      <c r="J9" s="220"/>
      <c r="K9" s="182" t="s">
        <v>20</v>
      </c>
      <c r="L9" s="225">
        <v>15.48</v>
      </c>
      <c r="M9" s="183">
        <v>2005.5</v>
      </c>
      <c r="N9" s="153" t="s">
        <v>471</v>
      </c>
      <c r="O9" s="136"/>
      <c r="P9" s="137"/>
    </row>
    <row r="10" spans="2:17" ht="12" customHeight="1">
      <c r="B10" s="180"/>
      <c r="C10" s="177" t="s">
        <v>7</v>
      </c>
      <c r="D10" s="181">
        <v>2284.7399999999998</v>
      </c>
      <c r="E10" s="236">
        <v>2417.7800000000002</v>
      </c>
      <c r="F10" s="277">
        <v>2442</v>
      </c>
      <c r="G10" s="220"/>
      <c r="H10" s="161" t="s">
        <v>20</v>
      </c>
      <c r="I10" s="221">
        <v>1.0017454028075301E-2</v>
      </c>
      <c r="J10" s="220"/>
      <c r="K10" s="182" t="s">
        <v>20</v>
      </c>
      <c r="L10" s="225">
        <v>8.8000000000000007</v>
      </c>
      <c r="M10" s="183">
        <v>2051.1999999999998</v>
      </c>
      <c r="N10" s="153" t="s">
        <v>471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454.83</v>
      </c>
      <c r="E11" s="236">
        <v>501.22</v>
      </c>
      <c r="F11" s="277">
        <v>520.46</v>
      </c>
      <c r="G11" s="220"/>
      <c r="H11" s="161" t="s">
        <v>20</v>
      </c>
      <c r="I11" s="221">
        <v>3.8386337336898002E-2</v>
      </c>
      <c r="J11" s="220"/>
      <c r="K11" s="182" t="s">
        <v>20</v>
      </c>
      <c r="L11" s="225">
        <v>2.95</v>
      </c>
      <c r="M11" s="183">
        <v>350.9</v>
      </c>
      <c r="N11" s="153" t="s">
        <v>471</v>
      </c>
      <c r="O11" s="136"/>
      <c r="P11" s="137"/>
    </row>
    <row r="12" spans="2:17" ht="12" customHeight="1">
      <c r="B12" s="180"/>
      <c r="C12" s="177" t="s">
        <v>9</v>
      </c>
      <c r="D12" s="245">
        <v>0.19907297985766434</v>
      </c>
      <c r="E12" s="237">
        <v>0.20730587563798195</v>
      </c>
      <c r="F12" s="278">
        <v>0.21312858312858315</v>
      </c>
      <c r="G12" s="220"/>
      <c r="H12" s="161" t="s">
        <v>20</v>
      </c>
      <c r="I12" s="246">
        <v>0.58227074906012088</v>
      </c>
      <c r="J12" s="220"/>
      <c r="K12" s="182" t="s">
        <v>20</v>
      </c>
      <c r="L12" s="247">
        <v>4.4158658082710245E-2</v>
      </c>
      <c r="M12" s="248">
        <v>0.17107059282371295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658.16</v>
      </c>
      <c r="E14" s="232">
        <v>714.07</v>
      </c>
      <c r="F14" s="275">
        <v>716.09</v>
      </c>
      <c r="G14" s="220"/>
      <c r="H14" s="161" t="s">
        <v>20</v>
      </c>
      <c r="I14" s="221">
        <v>2.8288543140027045E-3</v>
      </c>
      <c r="J14" s="220"/>
      <c r="K14" s="182" t="s">
        <v>20</v>
      </c>
      <c r="L14" s="225">
        <v>10.92</v>
      </c>
      <c r="M14" s="186">
        <v>596.5</v>
      </c>
      <c r="N14" s="156" t="s">
        <v>471</v>
      </c>
      <c r="O14" s="136"/>
    </row>
    <row r="15" spans="2:17" ht="12" customHeight="1">
      <c r="B15" s="180"/>
      <c r="C15" s="177" t="s">
        <v>7</v>
      </c>
      <c r="D15" s="185">
        <v>679.66</v>
      </c>
      <c r="E15" s="232">
        <v>706.05</v>
      </c>
      <c r="F15" s="275">
        <v>706.79</v>
      </c>
      <c r="G15" s="220"/>
      <c r="H15" s="161" t="s">
        <v>20</v>
      </c>
      <c r="I15" s="221">
        <v>1.0480844132851885E-3</v>
      </c>
      <c r="J15" s="220"/>
      <c r="K15" s="182" t="s">
        <v>20</v>
      </c>
      <c r="L15" s="225">
        <v>6.87</v>
      </c>
      <c r="M15" s="186">
        <v>616.5</v>
      </c>
      <c r="N15" s="156" t="s">
        <v>471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175.64</v>
      </c>
      <c r="E16" s="232">
        <v>183.66</v>
      </c>
      <c r="F16" s="275">
        <v>192.96</v>
      </c>
      <c r="G16" s="220"/>
      <c r="H16" s="161" t="s">
        <v>20</v>
      </c>
      <c r="I16" s="221">
        <v>5.0637046716759393E-2</v>
      </c>
      <c r="J16" s="220"/>
      <c r="K16" s="182" t="s">
        <v>20</v>
      </c>
      <c r="L16" s="225">
        <v>3.42</v>
      </c>
      <c r="M16" s="186">
        <v>134.5</v>
      </c>
      <c r="N16" s="156" t="s">
        <v>471</v>
      </c>
      <c r="O16" s="136"/>
    </row>
    <row r="17" spans="2:17" ht="12" customHeight="1">
      <c r="B17" s="258"/>
      <c r="C17" s="259" t="s">
        <v>9</v>
      </c>
      <c r="D17" s="260">
        <v>0.25842332931171469</v>
      </c>
      <c r="E17" s="261">
        <v>0.26012322073507543</v>
      </c>
      <c r="F17" s="280">
        <v>0.27300895598409713</v>
      </c>
      <c r="G17" s="262"/>
      <c r="H17" s="263" t="s">
        <v>20</v>
      </c>
      <c r="I17" s="264">
        <v>1.2885735249021701</v>
      </c>
      <c r="J17" s="262"/>
      <c r="K17" s="265" t="s">
        <v>20</v>
      </c>
      <c r="L17" s="266">
        <v>0.22065785695354889</v>
      </c>
      <c r="M17" s="267">
        <v>0.21816707218167072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1137.26</v>
      </c>
      <c r="E19" s="232">
        <v>1274.3</v>
      </c>
      <c r="F19" s="275">
        <v>1267.81</v>
      </c>
      <c r="G19" s="220"/>
      <c r="H19" s="161" t="s">
        <v>460</v>
      </c>
      <c r="I19" s="221">
        <v>5.0929922310287701E-3</v>
      </c>
      <c r="J19" s="220"/>
      <c r="K19" s="182" t="s">
        <v>20</v>
      </c>
      <c r="L19" s="225">
        <v>6.64</v>
      </c>
      <c r="M19" s="186">
        <v>988.5</v>
      </c>
      <c r="N19" s="156" t="s">
        <v>471</v>
      </c>
      <c r="O19" s="136"/>
      <c r="P19" s="141"/>
    </row>
    <row r="20" spans="2:17" ht="12" customHeight="1">
      <c r="B20" s="180"/>
      <c r="C20" s="177" t="s">
        <v>7</v>
      </c>
      <c r="D20" s="185">
        <v>1136.54</v>
      </c>
      <c r="E20" s="232">
        <v>1236.1300000000001</v>
      </c>
      <c r="F20" s="275">
        <v>1253.1300000000001</v>
      </c>
      <c r="G20" s="220"/>
      <c r="H20" s="161" t="s">
        <v>20</v>
      </c>
      <c r="I20" s="221">
        <v>1.3752598836691998E-2</v>
      </c>
      <c r="J20" s="220"/>
      <c r="K20" s="182" t="s">
        <v>20</v>
      </c>
      <c r="L20" s="225">
        <v>2.2599999999999998</v>
      </c>
      <c r="M20" s="187">
        <v>1013.1</v>
      </c>
      <c r="N20" s="156" t="s">
        <v>471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169.26</v>
      </c>
      <c r="E21" s="232">
        <v>207.43</v>
      </c>
      <c r="F21" s="275">
        <v>222.11</v>
      </c>
      <c r="G21" s="220"/>
      <c r="H21" s="161" t="s">
        <v>20</v>
      </c>
      <c r="I21" s="221">
        <v>7.077086245962505E-2</v>
      </c>
      <c r="J21" s="220"/>
      <c r="K21" s="182" t="s">
        <v>20</v>
      </c>
      <c r="L21" s="225">
        <v>2.68</v>
      </c>
      <c r="M21" s="186">
        <v>141.19999999999999</v>
      </c>
      <c r="N21" s="156" t="s">
        <v>471</v>
      </c>
      <c r="O21" s="136"/>
      <c r="P21" s="141"/>
    </row>
    <row r="22" spans="2:17" ht="12" customHeight="1">
      <c r="B22" s="180"/>
      <c r="C22" s="177" t="s">
        <v>9</v>
      </c>
      <c r="D22" s="245">
        <v>0.14892568673341897</v>
      </c>
      <c r="E22" s="237">
        <v>0.16780597509970632</v>
      </c>
      <c r="F22" s="278">
        <v>0.1772441805718481</v>
      </c>
      <c r="G22" s="220"/>
      <c r="H22" s="161" t="s">
        <v>20</v>
      </c>
      <c r="I22" s="246">
        <v>0.94382054721417752</v>
      </c>
      <c r="J22" s="220"/>
      <c r="K22" s="182" t="s">
        <v>20</v>
      </c>
      <c r="L22" s="247">
        <v>0.18222742186699004</v>
      </c>
      <c r="M22" s="248">
        <v>0.1393741980061198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868.76</v>
      </c>
      <c r="E24" s="232">
        <v>984.37</v>
      </c>
      <c r="F24" s="275">
        <v>985.39</v>
      </c>
      <c r="G24" s="220"/>
      <c r="H24" s="161" t="s">
        <v>20</v>
      </c>
      <c r="I24" s="221">
        <v>1.0361957394069421E-3</v>
      </c>
      <c r="J24" s="220"/>
      <c r="K24" s="182" t="s">
        <v>20</v>
      </c>
      <c r="L24" s="225">
        <v>4.43</v>
      </c>
      <c r="M24" s="186">
        <v>716.6</v>
      </c>
      <c r="N24" s="156" t="s">
        <v>471</v>
      </c>
      <c r="O24" s="136"/>
      <c r="P24" s="142"/>
    </row>
    <row r="25" spans="2:17" ht="12" customHeight="1">
      <c r="B25" s="180"/>
      <c r="C25" s="270" t="s">
        <v>7</v>
      </c>
      <c r="D25" s="185">
        <v>865.22</v>
      </c>
      <c r="E25" s="232">
        <v>951.43</v>
      </c>
      <c r="F25" s="275">
        <v>968.67</v>
      </c>
      <c r="G25" s="220"/>
      <c r="H25" s="161" t="s">
        <v>20</v>
      </c>
      <c r="I25" s="221">
        <v>1.8120092912773389E-2</v>
      </c>
      <c r="J25" s="220"/>
      <c r="K25" s="182" t="s">
        <v>20</v>
      </c>
      <c r="L25" s="225">
        <v>2.34</v>
      </c>
      <c r="M25" s="186">
        <v>730.4</v>
      </c>
      <c r="N25" s="156" t="s">
        <v>471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138.15</v>
      </c>
      <c r="E26" s="232">
        <v>171.09</v>
      </c>
      <c r="F26" s="275">
        <v>187.82</v>
      </c>
      <c r="G26" s="220"/>
      <c r="H26" s="161" t="s">
        <v>20</v>
      </c>
      <c r="I26" s="221">
        <v>9.7784791630136203E-2</v>
      </c>
      <c r="J26" s="220"/>
      <c r="K26" s="182" t="s">
        <v>460</v>
      </c>
      <c r="L26" s="225">
        <v>0.23</v>
      </c>
      <c r="M26" s="188">
        <v>110.7</v>
      </c>
      <c r="N26" s="156" t="s">
        <v>471</v>
      </c>
      <c r="O26" s="136"/>
      <c r="P26" s="142"/>
    </row>
    <row r="27" spans="2:17" ht="12" customHeight="1">
      <c r="B27" s="180"/>
      <c r="C27" s="270" t="s">
        <v>9</v>
      </c>
      <c r="D27" s="260">
        <v>0.15967037285314717</v>
      </c>
      <c r="E27" s="268">
        <v>0.17982405431823678</v>
      </c>
      <c r="F27" s="280">
        <v>0.19389472162862481</v>
      </c>
      <c r="G27" s="262"/>
      <c r="H27" s="263" t="s">
        <v>20</v>
      </c>
      <c r="I27" s="264">
        <v>1.407066731038803</v>
      </c>
      <c r="J27" s="262"/>
      <c r="K27" s="265" t="s">
        <v>460</v>
      </c>
      <c r="L27" s="266">
        <v>7.0753639917109368E-2</v>
      </c>
      <c r="M27" s="267">
        <v>0.15156078860898139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471.7</v>
      </c>
      <c r="E29" s="232">
        <v>475.8</v>
      </c>
      <c r="F29" s="275">
        <v>477.35</v>
      </c>
      <c r="G29" s="220"/>
      <c r="H29" s="161" t="s">
        <v>20</v>
      </c>
      <c r="I29" s="221">
        <v>3.2576712904581751E-3</v>
      </c>
      <c r="J29" s="220"/>
      <c r="K29" s="182" t="s">
        <v>460</v>
      </c>
      <c r="L29" s="225">
        <v>2.08</v>
      </c>
      <c r="M29" s="186">
        <v>420.5</v>
      </c>
      <c r="N29" s="157" t="s">
        <v>471</v>
      </c>
      <c r="O29" s="136"/>
      <c r="P29" s="143"/>
    </row>
    <row r="30" spans="2:17" ht="12" customHeight="1">
      <c r="B30" s="180"/>
      <c r="C30" s="272" t="s">
        <v>7</v>
      </c>
      <c r="D30" s="185">
        <v>468.54</v>
      </c>
      <c r="E30" s="232">
        <v>475.6</v>
      </c>
      <c r="F30" s="275">
        <v>482.09</v>
      </c>
      <c r="G30" s="220"/>
      <c r="H30" s="161" t="s">
        <v>20</v>
      </c>
      <c r="I30" s="221">
        <v>1.3645920941967926E-2</v>
      </c>
      <c r="J30" s="220"/>
      <c r="K30" s="182" t="s">
        <v>460</v>
      </c>
      <c r="L30" s="225">
        <v>0.31</v>
      </c>
      <c r="M30" s="186">
        <v>421.6</v>
      </c>
      <c r="N30" s="157" t="s">
        <v>471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109.93</v>
      </c>
      <c r="E31" s="232">
        <v>110.13</v>
      </c>
      <c r="F31" s="275">
        <v>105.39</v>
      </c>
      <c r="G31" s="220"/>
      <c r="H31" s="161" t="s">
        <v>460</v>
      </c>
      <c r="I31" s="221">
        <v>4.3040043584854248E-2</v>
      </c>
      <c r="J31" s="220"/>
      <c r="K31" s="182" t="s">
        <v>460</v>
      </c>
      <c r="L31" s="225">
        <v>3.16</v>
      </c>
      <c r="M31" s="186">
        <v>75.2</v>
      </c>
      <c r="N31" s="157" t="s">
        <v>471</v>
      </c>
      <c r="O31" s="136"/>
      <c r="P31" s="144"/>
    </row>
    <row r="32" spans="2:17" ht="12" customHeight="1" thickBot="1">
      <c r="B32" s="170"/>
      <c r="C32" s="273" t="s">
        <v>9</v>
      </c>
      <c r="D32" s="230">
        <v>0.2346224441883297</v>
      </c>
      <c r="E32" s="239">
        <v>0.23156013456686289</v>
      </c>
      <c r="F32" s="276">
        <v>0.21861063286938126</v>
      </c>
      <c r="G32" s="222"/>
      <c r="H32" s="189" t="s">
        <v>460</v>
      </c>
      <c r="I32" s="223">
        <v>1.2949501697481631</v>
      </c>
      <c r="J32" s="222"/>
      <c r="K32" s="190" t="s">
        <v>460</v>
      </c>
      <c r="L32" s="244">
        <v>0.64100968155275384</v>
      </c>
      <c r="M32" s="191">
        <v>0.17836812144212524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472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464</v>
      </c>
      <c r="E35" s="227" t="s">
        <v>465</v>
      </c>
      <c r="F35" s="428" t="s">
        <v>466</v>
      </c>
      <c r="G35" s="428"/>
      <c r="H35" s="428"/>
      <c r="I35" s="428"/>
      <c r="J35" s="428"/>
      <c r="K35" s="428"/>
      <c r="L35" s="428"/>
      <c r="M35" s="228" t="s">
        <v>473</v>
      </c>
      <c r="N35" s="150" t="s">
        <v>466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470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267.86</v>
      </c>
      <c r="E37" s="231">
        <v>283.95</v>
      </c>
      <c r="F37" s="274">
        <v>304.69</v>
      </c>
      <c r="G37" s="218"/>
      <c r="H37" s="212" t="s">
        <v>20</v>
      </c>
      <c r="I37" s="219">
        <v>7.3041028350061765E-2</v>
      </c>
      <c r="J37" s="218"/>
      <c r="K37" s="213" t="s">
        <v>460</v>
      </c>
      <c r="L37" s="224">
        <v>0.1</v>
      </c>
      <c r="M37" s="215">
        <v>236.31</v>
      </c>
      <c r="N37" s="202" t="s">
        <v>471</v>
      </c>
      <c r="O37" s="148"/>
    </row>
    <row r="38" spans="2:18" ht="12" customHeight="1">
      <c r="B38" s="207"/>
      <c r="C38" s="199" t="s">
        <v>7</v>
      </c>
      <c r="D38" s="185">
        <v>259.89</v>
      </c>
      <c r="E38" s="232">
        <v>269.8</v>
      </c>
      <c r="F38" s="275">
        <v>283.39999999999998</v>
      </c>
      <c r="G38" s="220"/>
      <c r="H38" s="161" t="s">
        <v>20</v>
      </c>
      <c r="I38" s="221">
        <v>5.0407709414380886E-2</v>
      </c>
      <c r="J38" s="220"/>
      <c r="K38" s="182" t="s">
        <v>20</v>
      </c>
      <c r="L38" s="225">
        <v>0.09</v>
      </c>
      <c r="M38" s="216">
        <v>224.98</v>
      </c>
      <c r="N38" s="203" t="s">
        <v>471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56.83</v>
      </c>
      <c r="E39" s="232">
        <v>67.09</v>
      </c>
      <c r="F39" s="275">
        <v>85.62</v>
      </c>
      <c r="G39" s="220"/>
      <c r="H39" s="161" t="s">
        <v>20</v>
      </c>
      <c r="I39" s="221">
        <v>0.27619615441943668</v>
      </c>
      <c r="J39" s="220"/>
      <c r="K39" s="182" t="s">
        <v>20</v>
      </c>
      <c r="L39" s="225">
        <v>0.31</v>
      </c>
      <c r="M39" s="216">
        <v>62.97</v>
      </c>
      <c r="N39" s="203" t="s">
        <v>471</v>
      </c>
      <c r="O39" s="136"/>
    </row>
    <row r="40" spans="2:18" ht="12" customHeight="1" thickBot="1">
      <c r="B40" s="208"/>
      <c r="C40" s="209" t="s">
        <v>9</v>
      </c>
      <c r="D40" s="230">
        <v>0.21866943706952943</v>
      </c>
      <c r="E40" s="233">
        <v>0.24866567828020755</v>
      </c>
      <c r="F40" s="276">
        <v>0.30211714890613978</v>
      </c>
      <c r="G40" s="222"/>
      <c r="H40" s="189" t="s">
        <v>20</v>
      </c>
      <c r="I40" s="223">
        <v>5.345147062593222</v>
      </c>
      <c r="J40" s="222"/>
      <c r="K40" s="190" t="s">
        <v>20</v>
      </c>
      <c r="L40" s="226">
        <v>9.9823323073122694E-2</v>
      </c>
      <c r="M40" s="217">
        <v>0.2798915459151925</v>
      </c>
      <c r="N40" s="158" t="e">
        <f>N39/N38</f>
        <v>#DIV/0!</v>
      </c>
      <c r="O40" s="136"/>
    </row>
    <row r="41" spans="2:18" ht="12" customHeight="1">
      <c r="B41" s="2" t="s">
        <v>474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475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476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477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478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479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480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481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482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483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scale="77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0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484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463</v>
      </c>
      <c r="N5" s="134" t="s">
        <v>433</v>
      </c>
    </row>
    <row r="6" spans="2:17" ht="12" customHeight="1">
      <c r="B6" s="165"/>
      <c r="C6" s="166" t="s">
        <v>2</v>
      </c>
      <c r="D6" s="167" t="s">
        <v>464</v>
      </c>
      <c r="E6" s="168" t="s">
        <v>465</v>
      </c>
      <c r="F6" s="415" t="s">
        <v>466</v>
      </c>
      <c r="G6" s="415"/>
      <c r="H6" s="415"/>
      <c r="I6" s="415"/>
      <c r="J6" s="415"/>
      <c r="K6" s="415"/>
      <c r="L6" s="415"/>
      <c r="M6" s="169" t="s">
        <v>473</v>
      </c>
      <c r="N6" s="150" t="s">
        <v>466</v>
      </c>
      <c r="O6" s="135"/>
    </row>
    <row r="7" spans="2:17" ht="36" customHeight="1">
      <c r="B7" s="170" t="s">
        <v>3</v>
      </c>
      <c r="C7" s="171"/>
      <c r="D7" s="172"/>
      <c r="E7" s="173" t="s">
        <v>4</v>
      </c>
      <c r="F7" s="174" t="s">
        <v>469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470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tr">
        <f>IF(F8="NA","",IF(N8=0,"",IF((F8-N8)&lt;0,"▲","")))</f>
        <v/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2267.7199999999998</v>
      </c>
      <c r="E9" s="236">
        <v>2466.71</v>
      </c>
      <c r="F9" s="277">
        <v>2445.77</v>
      </c>
      <c r="G9" s="220"/>
      <c r="H9" s="161" t="s">
        <v>460</v>
      </c>
      <c r="I9" s="221">
        <v>8.4890400574044733E-3</v>
      </c>
      <c r="J9" s="220"/>
      <c r="K9" s="182" t="s">
        <v>20</v>
      </c>
      <c r="L9" s="225">
        <v>4.7300000000000004</v>
      </c>
      <c r="M9" s="183">
        <v>2005.5</v>
      </c>
      <c r="N9" s="153" t="s">
        <v>471</v>
      </c>
      <c r="O9" s="136"/>
      <c r="P9" s="137"/>
    </row>
    <row r="10" spans="2:17" ht="12" customHeight="1">
      <c r="B10" s="180"/>
      <c r="C10" s="177" t="s">
        <v>7</v>
      </c>
      <c r="D10" s="181">
        <v>2285.44</v>
      </c>
      <c r="E10" s="236">
        <v>2416.67</v>
      </c>
      <c r="F10" s="277">
        <v>2433.1999999999998</v>
      </c>
      <c r="G10" s="220"/>
      <c r="H10" s="161" t="s">
        <v>20</v>
      </c>
      <c r="I10" s="221">
        <v>6.8399905655300852E-3</v>
      </c>
      <c r="J10" s="220"/>
      <c r="K10" s="182" t="s">
        <v>20</v>
      </c>
      <c r="L10" s="225">
        <v>1.25</v>
      </c>
      <c r="M10" s="183">
        <v>2051.1999999999998</v>
      </c>
      <c r="N10" s="153" t="s">
        <v>471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454.9</v>
      </c>
      <c r="E11" s="236">
        <v>504.94</v>
      </c>
      <c r="F11" s="277">
        <v>517.51</v>
      </c>
      <c r="G11" s="220"/>
      <c r="H11" s="161" t="s">
        <v>20</v>
      </c>
      <c r="I11" s="221">
        <v>2.4894046817443671E-2</v>
      </c>
      <c r="J11" s="220"/>
      <c r="K11" s="182" t="s">
        <v>20</v>
      </c>
      <c r="L11" s="225">
        <v>5.66</v>
      </c>
      <c r="M11" s="183">
        <v>350.9</v>
      </c>
      <c r="N11" s="153" t="s">
        <v>471</v>
      </c>
      <c r="O11" s="136"/>
      <c r="P11" s="137"/>
    </row>
    <row r="12" spans="2:17" ht="12" customHeight="1">
      <c r="B12" s="180"/>
      <c r="C12" s="177" t="s">
        <v>9</v>
      </c>
      <c r="D12" s="245">
        <v>0.19904263511621392</v>
      </c>
      <c r="E12" s="237">
        <v>0.20894040146151521</v>
      </c>
      <c r="F12" s="278">
        <v>0.21268699654775605</v>
      </c>
      <c r="G12" s="220"/>
      <c r="H12" s="161" t="s">
        <v>20</v>
      </c>
      <c r="I12" s="246">
        <v>0.37465950862408393</v>
      </c>
      <c r="J12" s="220"/>
      <c r="K12" s="182" t="s">
        <v>20</v>
      </c>
      <c r="L12" s="247">
        <v>0.22180313140957864</v>
      </c>
      <c r="M12" s="248">
        <v>0.17107059282371295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657.7</v>
      </c>
      <c r="E14" s="232">
        <v>714.2</v>
      </c>
      <c r="F14" s="275">
        <v>705.17</v>
      </c>
      <c r="G14" s="220"/>
      <c r="H14" s="161" t="s">
        <v>460</v>
      </c>
      <c r="I14" s="221">
        <v>1.2643517222066802E-2</v>
      </c>
      <c r="J14" s="220"/>
      <c r="K14" s="182" t="s">
        <v>20</v>
      </c>
      <c r="L14" s="225">
        <v>3.55</v>
      </c>
      <c r="M14" s="186">
        <v>596.5</v>
      </c>
      <c r="N14" s="156" t="s">
        <v>471</v>
      </c>
      <c r="O14" s="136"/>
    </row>
    <row r="15" spans="2:17" ht="12" customHeight="1">
      <c r="B15" s="180"/>
      <c r="C15" s="177" t="s">
        <v>7</v>
      </c>
      <c r="D15" s="185">
        <v>679.31</v>
      </c>
      <c r="E15" s="232">
        <v>705.52</v>
      </c>
      <c r="F15" s="275">
        <v>699.92</v>
      </c>
      <c r="G15" s="220"/>
      <c r="H15" s="161" t="s">
        <v>460</v>
      </c>
      <c r="I15" s="221">
        <v>7.9374078693730254E-3</v>
      </c>
      <c r="J15" s="220"/>
      <c r="K15" s="182" t="s">
        <v>20</v>
      </c>
      <c r="L15" s="225">
        <v>0.86</v>
      </c>
      <c r="M15" s="186">
        <v>616.5</v>
      </c>
      <c r="N15" s="156" t="s">
        <v>471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175.61</v>
      </c>
      <c r="E16" s="232">
        <v>184.29</v>
      </c>
      <c r="F16" s="275">
        <v>189.54</v>
      </c>
      <c r="G16" s="220"/>
      <c r="H16" s="161" t="s">
        <v>20</v>
      </c>
      <c r="I16" s="221">
        <v>2.8487709588149057E-2</v>
      </c>
      <c r="J16" s="220"/>
      <c r="K16" s="182" t="s">
        <v>20</v>
      </c>
      <c r="L16" s="225">
        <v>0.93</v>
      </c>
      <c r="M16" s="186">
        <v>134.5</v>
      </c>
      <c r="N16" s="156" t="s">
        <v>471</v>
      </c>
      <c r="O16" s="136"/>
    </row>
    <row r="17" spans="2:17" ht="12" customHeight="1">
      <c r="B17" s="258"/>
      <c r="C17" s="259" t="s">
        <v>9</v>
      </c>
      <c r="D17" s="260">
        <v>0.25851231396564167</v>
      </c>
      <c r="E17" s="261">
        <v>0.26121158861548927</v>
      </c>
      <c r="F17" s="280">
        <v>0.27080237741456165</v>
      </c>
      <c r="G17" s="262"/>
      <c r="H17" s="263" t="s">
        <v>20</v>
      </c>
      <c r="I17" s="264">
        <v>0.95907887990723806</v>
      </c>
      <c r="J17" s="262"/>
      <c r="K17" s="265" t="s">
        <v>20</v>
      </c>
      <c r="L17" s="266">
        <v>9.9721047610140667E-2</v>
      </c>
      <c r="M17" s="267">
        <v>0.21816707218167072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1138.3699999999999</v>
      </c>
      <c r="E19" s="232">
        <v>1275.05</v>
      </c>
      <c r="F19" s="275">
        <v>1261.17</v>
      </c>
      <c r="G19" s="220"/>
      <c r="H19" s="161" t="s">
        <v>460</v>
      </c>
      <c r="I19" s="221">
        <v>1.0885847613818944E-2</v>
      </c>
      <c r="J19" s="220"/>
      <c r="K19" s="182" t="s">
        <v>20</v>
      </c>
      <c r="L19" s="225">
        <v>2.4700000000000002</v>
      </c>
      <c r="M19" s="186">
        <v>988.5</v>
      </c>
      <c r="N19" s="156" t="s">
        <v>471</v>
      </c>
      <c r="O19" s="136"/>
      <c r="P19" s="141"/>
    </row>
    <row r="20" spans="2:17" ht="12" customHeight="1">
      <c r="B20" s="180"/>
      <c r="C20" s="177" t="s">
        <v>7</v>
      </c>
      <c r="D20" s="185">
        <v>1137.5999999999999</v>
      </c>
      <c r="E20" s="232">
        <v>1235.31</v>
      </c>
      <c r="F20" s="275">
        <v>1250.8699999999999</v>
      </c>
      <c r="G20" s="220"/>
      <c r="H20" s="161" t="s">
        <v>20</v>
      </c>
      <c r="I20" s="221">
        <v>1.2596028527252168E-2</v>
      </c>
      <c r="J20" s="220"/>
      <c r="K20" s="182" t="s">
        <v>20</v>
      </c>
      <c r="L20" s="225">
        <v>0.16</v>
      </c>
      <c r="M20" s="187">
        <v>1013.1</v>
      </c>
      <c r="N20" s="156" t="s">
        <v>471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169.39</v>
      </c>
      <c r="E21" s="232">
        <v>209.13</v>
      </c>
      <c r="F21" s="275">
        <v>219.43</v>
      </c>
      <c r="G21" s="220"/>
      <c r="H21" s="161" t="s">
        <v>20</v>
      </c>
      <c r="I21" s="221">
        <v>4.9251661645866252E-2</v>
      </c>
      <c r="J21" s="220"/>
      <c r="K21" s="182" t="s">
        <v>20</v>
      </c>
      <c r="L21" s="225">
        <v>6.86</v>
      </c>
      <c r="M21" s="186">
        <v>141.19999999999999</v>
      </c>
      <c r="N21" s="156" t="s">
        <v>471</v>
      </c>
      <c r="O21" s="136"/>
      <c r="P21" s="141"/>
    </row>
    <row r="22" spans="2:17" ht="12" customHeight="1">
      <c r="B22" s="180"/>
      <c r="C22" s="177" t="s">
        <v>9</v>
      </c>
      <c r="D22" s="245">
        <v>0.14890119549929676</v>
      </c>
      <c r="E22" s="237">
        <v>0.16929353765451588</v>
      </c>
      <c r="F22" s="278">
        <v>0.1754219063531782</v>
      </c>
      <c r="G22" s="220"/>
      <c r="H22" s="161" t="s">
        <v>20</v>
      </c>
      <c r="I22" s="246">
        <v>0.61283686986623176</v>
      </c>
      <c r="J22" s="220"/>
      <c r="K22" s="182" t="s">
        <v>20</v>
      </c>
      <c r="L22" s="247">
        <v>0.5462443328176414</v>
      </c>
      <c r="M22" s="248">
        <v>0.1393741980061198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868.81</v>
      </c>
      <c r="E24" s="232">
        <v>984.45</v>
      </c>
      <c r="F24" s="275">
        <v>980.96</v>
      </c>
      <c r="G24" s="220"/>
      <c r="H24" s="161" t="s">
        <v>460</v>
      </c>
      <c r="I24" s="221">
        <v>3.5451267205038883E-3</v>
      </c>
      <c r="J24" s="220"/>
      <c r="K24" s="182" t="s">
        <v>460</v>
      </c>
      <c r="L24" s="225">
        <v>0.16</v>
      </c>
      <c r="M24" s="186">
        <v>716.6</v>
      </c>
      <c r="N24" s="156" t="s">
        <v>471</v>
      </c>
      <c r="O24" s="136"/>
      <c r="P24" s="142"/>
    </row>
    <row r="25" spans="2:17" ht="12" customHeight="1">
      <c r="B25" s="180"/>
      <c r="C25" s="270" t="s">
        <v>7</v>
      </c>
      <c r="D25" s="185">
        <v>865.22</v>
      </c>
      <c r="E25" s="232">
        <v>949.23</v>
      </c>
      <c r="F25" s="275">
        <v>966.33</v>
      </c>
      <c r="G25" s="220"/>
      <c r="H25" s="161" t="s">
        <v>20</v>
      </c>
      <c r="I25" s="221">
        <v>1.8014601308429024E-2</v>
      </c>
      <c r="J25" s="220"/>
      <c r="K25" s="182" t="s">
        <v>460</v>
      </c>
      <c r="L25" s="225">
        <v>1.19</v>
      </c>
      <c r="M25" s="186">
        <v>730.4</v>
      </c>
      <c r="N25" s="156" t="s">
        <v>471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138.19999999999999</v>
      </c>
      <c r="E26" s="232">
        <v>173.42</v>
      </c>
      <c r="F26" s="275">
        <v>188.05</v>
      </c>
      <c r="G26" s="220"/>
      <c r="H26" s="161" t="s">
        <v>20</v>
      </c>
      <c r="I26" s="221">
        <v>8.4361665321185608E-2</v>
      </c>
      <c r="J26" s="220"/>
      <c r="K26" s="182" t="s">
        <v>20</v>
      </c>
      <c r="L26" s="225">
        <v>5.4</v>
      </c>
      <c r="M26" s="188">
        <v>110.7</v>
      </c>
      <c r="N26" s="156" t="s">
        <v>471</v>
      </c>
      <c r="O26" s="136"/>
      <c r="P26" s="142"/>
    </row>
    <row r="27" spans="2:17" ht="12" customHeight="1">
      <c r="B27" s="180"/>
      <c r="C27" s="270" t="s">
        <v>9</v>
      </c>
      <c r="D27" s="260">
        <v>0.15972816162363326</v>
      </c>
      <c r="E27" s="268">
        <v>0.18269544788934186</v>
      </c>
      <c r="F27" s="280">
        <v>0.1946022580277959</v>
      </c>
      <c r="G27" s="262"/>
      <c r="H27" s="263" t="s">
        <v>20</v>
      </c>
      <c r="I27" s="264">
        <v>1.1906810138454045</v>
      </c>
      <c r="J27" s="262"/>
      <c r="K27" s="265" t="s">
        <v>20</v>
      </c>
      <c r="L27" s="266">
        <v>0.58206307746125063</v>
      </c>
      <c r="M27" s="267">
        <v>0.15156078860898139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471.66</v>
      </c>
      <c r="E29" s="232">
        <v>477.46</v>
      </c>
      <c r="F29" s="275">
        <v>479.43</v>
      </c>
      <c r="G29" s="220"/>
      <c r="H29" s="161" t="s">
        <v>20</v>
      </c>
      <c r="I29" s="221">
        <v>4.1260000837766153E-3</v>
      </c>
      <c r="J29" s="220"/>
      <c r="K29" s="182" t="s">
        <v>460</v>
      </c>
      <c r="L29" s="225">
        <v>1.29</v>
      </c>
      <c r="M29" s="186">
        <v>420.5</v>
      </c>
      <c r="N29" s="157" t="s">
        <v>471</v>
      </c>
      <c r="O29" s="136"/>
      <c r="P29" s="143"/>
    </row>
    <row r="30" spans="2:17" ht="12" customHeight="1">
      <c r="B30" s="180"/>
      <c r="C30" s="272" t="s">
        <v>7</v>
      </c>
      <c r="D30" s="185">
        <v>468.52</v>
      </c>
      <c r="E30" s="232">
        <v>475.84</v>
      </c>
      <c r="F30" s="275">
        <v>482.4</v>
      </c>
      <c r="G30" s="220"/>
      <c r="H30" s="161" t="s">
        <v>20</v>
      </c>
      <c r="I30" s="221">
        <v>1.3786146603900429E-2</v>
      </c>
      <c r="J30" s="220"/>
      <c r="K30" s="182" t="s">
        <v>20</v>
      </c>
      <c r="L30" s="225">
        <v>0.22</v>
      </c>
      <c r="M30" s="186">
        <v>421.6</v>
      </c>
      <c r="N30" s="157" t="s">
        <v>471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109.9</v>
      </c>
      <c r="E31" s="232">
        <v>111.52</v>
      </c>
      <c r="F31" s="275">
        <v>108.55</v>
      </c>
      <c r="G31" s="220"/>
      <c r="H31" s="161" t="s">
        <v>460</v>
      </c>
      <c r="I31" s="221">
        <v>2.6631994261119063E-2</v>
      </c>
      <c r="J31" s="220"/>
      <c r="K31" s="182" t="s">
        <v>460</v>
      </c>
      <c r="L31" s="225">
        <v>2.12</v>
      </c>
      <c r="M31" s="186">
        <v>75.2</v>
      </c>
      <c r="N31" s="157" t="s">
        <v>471</v>
      </c>
      <c r="O31" s="136"/>
      <c r="P31" s="144"/>
    </row>
    <row r="32" spans="2:17" ht="12" customHeight="1" thickBot="1">
      <c r="B32" s="170"/>
      <c r="C32" s="273" t="s">
        <v>9</v>
      </c>
      <c r="D32" s="230">
        <v>0.23456842824212415</v>
      </c>
      <c r="E32" s="239">
        <v>0.23436449226630801</v>
      </c>
      <c r="F32" s="276">
        <v>0.2250207296849088</v>
      </c>
      <c r="G32" s="222"/>
      <c r="H32" s="189" t="s">
        <v>460</v>
      </c>
      <c r="I32" s="223">
        <v>0.9343762581399212</v>
      </c>
      <c r="J32" s="222"/>
      <c r="K32" s="190" t="s">
        <v>460</v>
      </c>
      <c r="L32" s="244">
        <v>0.4499366544715</v>
      </c>
      <c r="M32" s="191">
        <v>0.17836812144212524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472</v>
      </c>
      <c r="L34" s="196"/>
      <c r="M34" s="197"/>
      <c r="N34" s="146"/>
      <c r="O34" s="136"/>
    </row>
    <row r="35" spans="2:18" ht="12" customHeight="1">
      <c r="B35" s="204"/>
      <c r="C35" s="205" t="s">
        <v>2</v>
      </c>
      <c r="D35" s="206" t="s">
        <v>464</v>
      </c>
      <c r="E35" s="227" t="s">
        <v>465</v>
      </c>
      <c r="F35" s="428" t="s">
        <v>466</v>
      </c>
      <c r="G35" s="428"/>
      <c r="H35" s="428"/>
      <c r="I35" s="428"/>
      <c r="J35" s="428"/>
      <c r="K35" s="428"/>
      <c r="L35" s="428"/>
      <c r="M35" s="228" t="s">
        <v>473</v>
      </c>
      <c r="N35" s="150" t="s">
        <v>466</v>
      </c>
      <c r="O35" s="136"/>
      <c r="R35" s="147"/>
    </row>
    <row r="36" spans="2:18" ht="24" customHeight="1" thickBot="1">
      <c r="B36" s="207" t="s">
        <v>3</v>
      </c>
      <c r="C36" s="199"/>
      <c r="D36" s="21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470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267.98</v>
      </c>
      <c r="E37" s="231">
        <v>283.87</v>
      </c>
      <c r="F37" s="274">
        <v>304.79000000000002</v>
      </c>
      <c r="G37" s="218"/>
      <c r="H37" s="212" t="s">
        <v>20</v>
      </c>
      <c r="I37" s="219">
        <v>7.3695705780815191E-2</v>
      </c>
      <c r="J37" s="218"/>
      <c r="K37" s="213" t="s">
        <v>20</v>
      </c>
      <c r="L37" s="224">
        <v>4.8</v>
      </c>
      <c r="M37" s="215">
        <v>236.31</v>
      </c>
      <c r="N37" s="202" t="s">
        <v>471</v>
      </c>
      <c r="O37" s="148"/>
    </row>
    <row r="38" spans="2:18" ht="12" customHeight="1">
      <c r="B38" s="207"/>
      <c r="C38" s="199" t="s">
        <v>7</v>
      </c>
      <c r="D38" s="185">
        <v>259.74</v>
      </c>
      <c r="E38" s="232">
        <v>270.05</v>
      </c>
      <c r="F38" s="275">
        <v>283.31</v>
      </c>
      <c r="G38" s="220"/>
      <c r="H38" s="161" t="s">
        <v>20</v>
      </c>
      <c r="I38" s="221">
        <v>4.9102018144787873E-2</v>
      </c>
      <c r="J38" s="220"/>
      <c r="K38" s="182" t="s">
        <v>20</v>
      </c>
      <c r="L38" s="225">
        <v>2.68</v>
      </c>
      <c r="M38" s="216">
        <v>224.98</v>
      </c>
      <c r="N38" s="203" t="s">
        <v>471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56.84</v>
      </c>
      <c r="E39" s="232">
        <v>67.239999999999995</v>
      </c>
      <c r="F39" s="275">
        <v>85.31</v>
      </c>
      <c r="G39" s="220"/>
      <c r="H39" s="161" t="s">
        <v>20</v>
      </c>
      <c r="I39" s="221">
        <v>0.26873884592504482</v>
      </c>
      <c r="J39" s="220"/>
      <c r="K39" s="182" t="s">
        <v>20</v>
      </c>
      <c r="L39" s="225">
        <v>2.4300000000000002</v>
      </c>
      <c r="M39" s="216">
        <v>62.97</v>
      </c>
      <c r="N39" s="203" t="s">
        <v>471</v>
      </c>
      <c r="O39" s="136"/>
    </row>
    <row r="40" spans="2:18" ht="12" customHeight="1" thickBot="1">
      <c r="B40" s="208"/>
      <c r="C40" s="209" t="s">
        <v>9</v>
      </c>
      <c r="D40" s="230">
        <v>0.21883421883421883</v>
      </c>
      <c r="E40" s="233">
        <v>0.24899092760599886</v>
      </c>
      <c r="F40" s="276">
        <v>0.30111891567540855</v>
      </c>
      <c r="G40" s="222"/>
      <c r="H40" s="189" t="s">
        <v>20</v>
      </c>
      <c r="I40" s="223">
        <v>5.2127988069409685</v>
      </c>
      <c r="J40" s="222"/>
      <c r="K40" s="190" t="s">
        <v>20</v>
      </c>
      <c r="L40" s="226">
        <v>0.57834205394644567</v>
      </c>
      <c r="M40" s="217">
        <v>0.2798915459151925</v>
      </c>
      <c r="N40" s="158" t="e">
        <f>N39/N38</f>
        <v>#DIV/0!</v>
      </c>
      <c r="O40" s="136"/>
    </row>
    <row r="41" spans="2:18" ht="12" customHeight="1">
      <c r="B41" s="2" t="s">
        <v>485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475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476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477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478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479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480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481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486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487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scale="7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F38" sqref="F38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783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2794.18</v>
      </c>
      <c r="E9" s="232">
        <v>2749.83</v>
      </c>
      <c r="F9" s="321">
        <v>2808.02</v>
      </c>
      <c r="G9" s="220"/>
      <c r="H9" s="161" t="s">
        <v>20</v>
      </c>
      <c r="I9" s="221">
        <v>2.1161308153595071E-2</v>
      </c>
      <c r="J9" s="220"/>
      <c r="K9" s="160"/>
      <c r="L9" s="306">
        <v>-1.47</v>
      </c>
      <c r="M9" s="183">
        <v>2295.0700000000002</v>
      </c>
      <c r="N9" s="136"/>
      <c r="O9" s="137"/>
    </row>
    <row r="10" spans="2:16" ht="12" customHeight="1">
      <c r="B10" s="180"/>
      <c r="C10" s="177" t="s">
        <v>7</v>
      </c>
      <c r="D10" s="320">
        <v>2794.83</v>
      </c>
      <c r="E10" s="232">
        <v>2762.9</v>
      </c>
      <c r="F10" s="321">
        <v>2814.33</v>
      </c>
      <c r="G10" s="220"/>
      <c r="H10" s="161" t="s">
        <v>20</v>
      </c>
      <c r="I10" s="221">
        <v>1.8614499258025941E-2</v>
      </c>
      <c r="J10" s="220"/>
      <c r="L10" s="306">
        <v>-0.14000000000000001</v>
      </c>
      <c r="M10" s="183">
        <v>2284.0230000000001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794.38</v>
      </c>
      <c r="E11" s="232">
        <v>781.31</v>
      </c>
      <c r="F11" s="321">
        <v>774.99</v>
      </c>
      <c r="G11" s="220"/>
      <c r="H11" s="161" t="s">
        <v>460</v>
      </c>
      <c r="I11" s="221">
        <v>8.0889787664306656E-3</v>
      </c>
      <c r="J11" s="220"/>
      <c r="K11" s="160"/>
      <c r="L11" s="306">
        <v>0.33</v>
      </c>
      <c r="M11" s="183">
        <v>479.94100000000003</v>
      </c>
      <c r="N11" s="136"/>
      <c r="O11" s="137"/>
    </row>
    <row r="12" spans="2:16" ht="12" customHeight="1">
      <c r="B12" s="180"/>
      <c r="C12" s="177" t="s">
        <v>9</v>
      </c>
      <c r="D12" s="330">
        <v>0.28423195686320812</v>
      </c>
      <c r="E12" s="332">
        <v>0.28278620290274709</v>
      </c>
      <c r="F12" s="323">
        <v>0.27537282408246366</v>
      </c>
      <c r="G12" s="220"/>
      <c r="H12" s="161" t="s">
        <v>460</v>
      </c>
      <c r="I12" s="246">
        <v>0.74133788202834228</v>
      </c>
      <c r="J12" s="220"/>
      <c r="K12" s="160"/>
      <c r="L12" s="306">
        <v>1.3094905803634482E-2</v>
      </c>
      <c r="M12" s="248">
        <v>0.21012967032293459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780.35</v>
      </c>
      <c r="E14" s="232">
        <v>789.34</v>
      </c>
      <c r="F14" s="326">
        <v>787.36</v>
      </c>
      <c r="G14" s="220"/>
      <c r="H14" s="161" t="s">
        <v>460</v>
      </c>
      <c r="I14" s="221">
        <v>2.5084247599260756E-3</v>
      </c>
      <c r="J14" s="220"/>
      <c r="K14" s="160"/>
      <c r="L14" s="306">
        <v>0.66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791.34</v>
      </c>
      <c r="E15" s="232">
        <v>791.02</v>
      </c>
      <c r="F15" s="326">
        <v>800.1</v>
      </c>
      <c r="G15" s="220"/>
      <c r="H15" s="161" t="s">
        <v>20</v>
      </c>
      <c r="I15" s="221">
        <v>1.1478850092285997E-2</v>
      </c>
      <c r="J15" s="220"/>
      <c r="K15" s="160"/>
      <c r="L15" s="306">
        <v>1.1200000000000001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272.69</v>
      </c>
      <c r="E16" s="232">
        <v>271</v>
      </c>
      <c r="F16" s="326">
        <v>258.27</v>
      </c>
      <c r="G16" s="220"/>
      <c r="H16" s="161" t="s">
        <v>460</v>
      </c>
      <c r="I16" s="221">
        <v>4.6974169741697436E-2</v>
      </c>
      <c r="J16" s="220"/>
      <c r="K16" s="160"/>
      <c r="L16" s="306">
        <v>-0.56000000000000005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0.34459271615234915</v>
      </c>
      <c r="E17" s="261">
        <v>0.34259563601426007</v>
      </c>
      <c r="F17" s="328">
        <v>0.32279715035620543</v>
      </c>
      <c r="G17" s="262"/>
      <c r="H17" s="263" t="s">
        <v>460</v>
      </c>
      <c r="I17" s="264">
        <v>1.9798485658054643</v>
      </c>
      <c r="J17" s="262"/>
      <c r="K17" s="160"/>
      <c r="L17" s="313">
        <v>-0.11533865783861508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1500.73</v>
      </c>
      <c r="E19" s="232">
        <v>1446.07</v>
      </c>
      <c r="F19" s="326">
        <v>1505.13</v>
      </c>
      <c r="G19" s="220"/>
      <c r="H19" s="161" t="s">
        <v>20</v>
      </c>
      <c r="I19" s="221">
        <v>4.0841729653474657E-2</v>
      </c>
      <c r="J19" s="220"/>
      <c r="K19" s="333"/>
      <c r="L19" s="306">
        <v>-2.2799999999999998</v>
      </c>
      <c r="M19" s="187">
        <v>1158.1500000000001</v>
      </c>
      <c r="N19" s="136"/>
      <c r="O19" s="141"/>
    </row>
    <row r="20" spans="2:16" ht="12" customHeight="1">
      <c r="B20" s="180"/>
      <c r="C20" s="177" t="s">
        <v>7</v>
      </c>
      <c r="D20" s="320">
        <v>1485.87</v>
      </c>
      <c r="E20" s="232">
        <v>1452.24</v>
      </c>
      <c r="F20" s="326">
        <v>1492.89</v>
      </c>
      <c r="G20" s="220"/>
      <c r="H20" s="161" t="s">
        <v>20</v>
      </c>
      <c r="I20" s="221">
        <v>2.7991241117170773E-2</v>
      </c>
      <c r="J20" s="220"/>
      <c r="K20" s="333"/>
      <c r="L20" s="306">
        <v>0.26</v>
      </c>
      <c r="M20" s="187">
        <v>1138.779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338.5</v>
      </c>
      <c r="E21" s="232">
        <v>332.34</v>
      </c>
      <c r="F21" s="326">
        <v>344.58</v>
      </c>
      <c r="G21" s="220"/>
      <c r="H21" s="161" t="s">
        <v>20</v>
      </c>
      <c r="I21" s="221">
        <v>3.6829752662935533E-2</v>
      </c>
      <c r="J21" s="220"/>
      <c r="K21" s="160"/>
      <c r="L21" s="306">
        <v>-1.56</v>
      </c>
      <c r="M21" s="186">
        <v>175.30799999999999</v>
      </c>
      <c r="N21" s="136"/>
      <c r="O21" s="141"/>
    </row>
    <row r="22" spans="2:16" ht="12" customHeight="1">
      <c r="B22" s="180"/>
      <c r="C22" s="177" t="s">
        <v>9</v>
      </c>
      <c r="D22" s="330">
        <v>0.22781266194216185</v>
      </c>
      <c r="E22" s="237">
        <v>0.22884647165757724</v>
      </c>
      <c r="F22" s="323">
        <v>0.23081405863794383</v>
      </c>
      <c r="G22" s="220"/>
      <c r="H22" s="161" t="s">
        <v>20</v>
      </c>
      <c r="I22" s="246">
        <v>0.19675869803665869</v>
      </c>
      <c r="J22" s="220"/>
      <c r="K22" s="160"/>
      <c r="L22" s="306">
        <v>-0.10853404093753016</v>
      </c>
      <c r="M22" s="248">
        <v>0.15394382931192091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1216.1300000000001</v>
      </c>
      <c r="E24" s="232">
        <v>1157.74</v>
      </c>
      <c r="F24" s="326">
        <v>1227.8599999999999</v>
      </c>
      <c r="G24" s="220"/>
      <c r="H24" s="161" t="s">
        <v>20</v>
      </c>
      <c r="I24" s="221">
        <v>6.0566275675022041E-2</v>
      </c>
      <c r="J24" s="220"/>
      <c r="K24" s="333"/>
      <c r="L24" s="306">
        <v>-2.38</v>
      </c>
      <c r="M24" s="186">
        <v>898.822</v>
      </c>
      <c r="N24" s="136"/>
      <c r="O24" s="142"/>
    </row>
    <row r="25" spans="2:16" ht="12" customHeight="1">
      <c r="B25" s="180"/>
      <c r="C25" s="270" t="s">
        <v>7</v>
      </c>
      <c r="D25" s="320">
        <v>1198.29</v>
      </c>
      <c r="E25" s="232">
        <v>1166.3399999999999</v>
      </c>
      <c r="F25" s="326">
        <v>1211.77</v>
      </c>
      <c r="G25" s="220"/>
      <c r="H25" s="161" t="s">
        <v>20</v>
      </c>
      <c r="I25" s="221">
        <v>3.8950906253751194E-2</v>
      </c>
      <c r="J25" s="220"/>
      <c r="K25" s="333"/>
      <c r="L25" s="306">
        <v>-0.47</v>
      </c>
      <c r="M25" s="186">
        <v>877.40700000000004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310.79000000000002</v>
      </c>
      <c r="E26" s="232">
        <v>302.19</v>
      </c>
      <c r="F26" s="326">
        <v>318.27999999999997</v>
      </c>
      <c r="G26" s="220"/>
      <c r="H26" s="161" t="s">
        <v>20</v>
      </c>
      <c r="I26" s="221">
        <v>5.3244647407260315E-2</v>
      </c>
      <c r="J26" s="220"/>
      <c r="K26" s="160"/>
      <c r="L26" s="306">
        <v>-1.35</v>
      </c>
      <c r="M26" s="188">
        <v>144.74199999999999</v>
      </c>
      <c r="N26" s="136"/>
      <c r="O26" s="142"/>
    </row>
    <row r="27" spans="2:16" ht="12" customHeight="1">
      <c r="B27" s="180"/>
      <c r="C27" s="270" t="s">
        <v>9</v>
      </c>
      <c r="D27" s="327">
        <v>0.25936125645711811</v>
      </c>
      <c r="E27" s="268">
        <v>0.25909254591285563</v>
      </c>
      <c r="F27" s="328">
        <v>0.26265710489614363</v>
      </c>
      <c r="G27" s="262"/>
      <c r="H27" s="263" t="s">
        <v>20</v>
      </c>
      <c r="I27" s="264">
        <v>0.3564558983288002</v>
      </c>
      <c r="J27" s="262"/>
      <c r="K27" s="160"/>
      <c r="L27" s="313">
        <v>-0.10118055506325718</v>
      </c>
      <c r="M27" s="267">
        <v>0.16496563168518144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513.1</v>
      </c>
      <c r="E29" s="232">
        <v>514.41999999999996</v>
      </c>
      <c r="F29" s="326">
        <v>515.53</v>
      </c>
      <c r="G29" s="220"/>
      <c r="H29" s="161" t="s">
        <v>20</v>
      </c>
      <c r="I29" s="221">
        <v>2.157769915633212E-3</v>
      </c>
      <c r="J29" s="220"/>
      <c r="K29" s="333"/>
      <c r="L29" s="306">
        <v>0.14000000000000001</v>
      </c>
      <c r="M29" s="186">
        <v>476.11</v>
      </c>
      <c r="N29" s="136"/>
      <c r="O29" s="143"/>
    </row>
    <row r="30" spans="2:16" ht="12" customHeight="1">
      <c r="B30" s="180"/>
      <c r="C30" s="272" t="s">
        <v>7</v>
      </c>
      <c r="D30" s="320">
        <v>517.63</v>
      </c>
      <c r="E30" s="232">
        <v>519.64</v>
      </c>
      <c r="F30" s="326">
        <v>521.35</v>
      </c>
      <c r="G30" s="220"/>
      <c r="H30" s="161" t="s">
        <v>20</v>
      </c>
      <c r="I30" s="221">
        <v>3.2907397428989515E-3</v>
      </c>
      <c r="J30" s="220"/>
      <c r="K30" s="160"/>
      <c r="L30" s="306">
        <v>-1.52</v>
      </c>
      <c r="M30" s="186">
        <v>464.923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183.19</v>
      </c>
      <c r="E31" s="232">
        <v>177.97</v>
      </c>
      <c r="F31" s="326">
        <v>172.15</v>
      </c>
      <c r="G31" s="220"/>
      <c r="H31" s="161" t="s">
        <v>460</v>
      </c>
      <c r="I31" s="221">
        <v>3.2702140810248914E-2</v>
      </c>
      <c r="J31" s="220"/>
      <c r="K31" s="333"/>
      <c r="L31" s="306">
        <v>2.4500000000000002</v>
      </c>
      <c r="M31" s="186">
        <v>124.023</v>
      </c>
      <c r="N31" s="136"/>
      <c r="O31" s="144"/>
    </row>
    <row r="32" spans="2:16" ht="12" customHeight="1">
      <c r="B32" s="170"/>
      <c r="C32" s="273" t="s">
        <v>9</v>
      </c>
      <c r="D32" s="322">
        <v>0.35390143538821167</v>
      </c>
      <c r="E32" s="239">
        <v>0.34248710645831731</v>
      </c>
      <c r="F32" s="331">
        <v>0.33020044116236691</v>
      </c>
      <c r="G32" s="222"/>
      <c r="H32" s="189" t="s">
        <v>460</v>
      </c>
      <c r="I32" s="223">
        <v>1.2286665295950405</v>
      </c>
      <c r="J32" s="222"/>
      <c r="K32" s="337"/>
      <c r="L32" s="312">
        <v>0.56455804895419459</v>
      </c>
      <c r="M32" s="191">
        <v>0.26676030224359731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360.45</v>
      </c>
      <c r="E37" s="231">
        <v>378.2</v>
      </c>
      <c r="F37" s="274">
        <v>396.73</v>
      </c>
      <c r="G37" s="218"/>
      <c r="H37" s="212" t="s">
        <v>20</v>
      </c>
      <c r="I37" s="219">
        <v>4.8995240613432189E-2</v>
      </c>
      <c r="J37" s="218"/>
      <c r="K37" s="333"/>
      <c r="L37" s="311">
        <v>-0.12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366.03</v>
      </c>
      <c r="E38" s="232">
        <v>365.76</v>
      </c>
      <c r="F38" s="275">
        <v>381.08</v>
      </c>
      <c r="G38" s="220"/>
      <c r="H38" s="161" t="s">
        <v>20</v>
      </c>
      <c r="I38" s="221">
        <v>4.1885389326334233E-2</v>
      </c>
      <c r="J38" s="220"/>
      <c r="K38" s="333"/>
      <c r="L38" s="306">
        <v>-0.82</v>
      </c>
      <c r="M38" s="216">
        <v>265.43299999999999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93.09</v>
      </c>
      <c r="E39" s="232">
        <v>101.31</v>
      </c>
      <c r="F39" s="275">
        <v>114.22</v>
      </c>
      <c r="G39" s="220"/>
      <c r="H39" s="161" t="s">
        <v>20</v>
      </c>
      <c r="I39" s="221">
        <v>0.12743065837528378</v>
      </c>
      <c r="J39" s="220"/>
      <c r="K39" s="333"/>
      <c r="L39" s="306">
        <v>-0.05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0.25432341611343334</v>
      </c>
      <c r="E40" s="233">
        <v>0.27698490813648297</v>
      </c>
      <c r="F40" s="276">
        <v>0.29972709142437287</v>
      </c>
      <c r="G40" s="222"/>
      <c r="H40" s="189" t="s">
        <v>20</v>
      </c>
      <c r="I40" s="223">
        <v>2.2742183287889906</v>
      </c>
      <c r="J40" s="222"/>
      <c r="K40" s="343"/>
      <c r="L40" s="312">
        <v>5.1263737881118709E-2</v>
      </c>
      <c r="M40" s="217">
        <v>0.2197353004336311</v>
      </c>
      <c r="N40" s="136"/>
    </row>
    <row r="41" spans="2:17" ht="12" customHeight="1">
      <c r="B41" s="294" t="s">
        <v>784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85"/>
      <c r="D52" s="386"/>
      <c r="E52" s="386"/>
      <c r="F52" s="386"/>
      <c r="G52" s="386"/>
      <c r="H52" s="386"/>
      <c r="I52" s="386"/>
      <c r="J52" s="386"/>
      <c r="K52" s="386"/>
      <c r="L52" s="386"/>
      <c r="M52" s="38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459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55</v>
      </c>
      <c r="N5" s="134" t="s">
        <v>433</v>
      </c>
    </row>
    <row r="6" spans="2:17" ht="12" customHeight="1">
      <c r="B6" s="165"/>
      <c r="C6" s="166" t="s">
        <v>2</v>
      </c>
      <c r="D6" s="167" t="s">
        <v>434</v>
      </c>
      <c r="E6" s="168" t="s">
        <v>435</v>
      </c>
      <c r="F6" s="415" t="s">
        <v>436</v>
      </c>
      <c r="G6" s="415"/>
      <c r="H6" s="415"/>
      <c r="I6" s="415"/>
      <c r="J6" s="415"/>
      <c r="K6" s="415"/>
      <c r="L6" s="415"/>
      <c r="M6" s="169" t="s">
        <v>17</v>
      </c>
      <c r="N6" s="150" t="s">
        <v>437</v>
      </c>
      <c r="O6" s="135"/>
    </row>
    <row r="7" spans="2:17" ht="36" customHeight="1">
      <c r="B7" s="170" t="s">
        <v>3</v>
      </c>
      <c r="C7" s="171"/>
      <c r="D7" s="172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tr">
        <f>IF(F8="NA","",IF(N8=0,"",IF((F8-N8)&lt;0,"▲","")))</f>
        <v/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2267.02</v>
      </c>
      <c r="E9" s="236">
        <v>2464</v>
      </c>
      <c r="F9" s="277">
        <v>2441.04</v>
      </c>
      <c r="G9" s="220"/>
      <c r="H9" s="161" t="s">
        <v>460</v>
      </c>
      <c r="I9" s="221">
        <v>9.318181818181781E-3</v>
      </c>
      <c r="J9" s="220"/>
      <c r="K9" s="182" t="s">
        <v>20</v>
      </c>
      <c r="L9" s="225">
        <v>6.11</v>
      </c>
      <c r="M9" s="183">
        <v>2005.5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2284.77</v>
      </c>
      <c r="E10" s="236">
        <v>2416.15</v>
      </c>
      <c r="F10" s="277">
        <v>2431.9499999999998</v>
      </c>
      <c r="G10" s="220"/>
      <c r="H10" s="161" t="s">
        <v>20</v>
      </c>
      <c r="I10" s="221">
        <v>6.5393290979449681E-3</v>
      </c>
      <c r="J10" s="220"/>
      <c r="K10" s="182" t="s">
        <v>20</v>
      </c>
      <c r="L10" s="225">
        <v>3.14</v>
      </c>
      <c r="M10" s="183">
        <v>2051.1999999999998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454.9</v>
      </c>
      <c r="E11" s="236">
        <v>502.76</v>
      </c>
      <c r="F11" s="277">
        <v>511.85</v>
      </c>
      <c r="G11" s="220"/>
      <c r="H11" s="161" t="s">
        <v>20</v>
      </c>
      <c r="I11" s="221">
        <v>1.8080197310844204E-2</v>
      </c>
      <c r="J11" s="220"/>
      <c r="K11" s="182" t="s">
        <v>20</v>
      </c>
      <c r="L11" s="225">
        <v>4.16</v>
      </c>
      <c r="M11" s="183">
        <v>350.9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0.19910100360211311</v>
      </c>
      <c r="E12" s="237">
        <v>0.20808310742296629</v>
      </c>
      <c r="F12" s="278">
        <v>0.21046896523366027</v>
      </c>
      <c r="G12" s="220"/>
      <c r="H12" s="161" t="s">
        <v>20</v>
      </c>
      <c r="I12" s="246">
        <v>0.23858578106939754</v>
      </c>
      <c r="J12" s="220"/>
      <c r="K12" s="182" t="s">
        <v>20</v>
      </c>
      <c r="L12" s="247">
        <v>0.14406756597536985</v>
      </c>
      <c r="M12" s="248">
        <v>0.17107059282371295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657.31</v>
      </c>
      <c r="E14" s="232">
        <v>713.97</v>
      </c>
      <c r="F14" s="275">
        <v>701.62</v>
      </c>
      <c r="G14" s="220"/>
      <c r="H14" s="161" t="s">
        <v>460</v>
      </c>
      <c r="I14" s="221">
        <v>1.7297645559337216E-2</v>
      </c>
      <c r="J14" s="220"/>
      <c r="K14" s="182" t="s">
        <v>20</v>
      </c>
      <c r="L14" s="225">
        <v>4.58</v>
      </c>
      <c r="M14" s="186">
        <v>596.5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679.29</v>
      </c>
      <c r="E15" s="232">
        <v>703.2</v>
      </c>
      <c r="F15" s="275">
        <v>699.06</v>
      </c>
      <c r="G15" s="220"/>
      <c r="H15" s="161" t="s">
        <v>460</v>
      </c>
      <c r="I15" s="221">
        <v>5.8873720136519703E-3</v>
      </c>
      <c r="J15" s="220"/>
      <c r="K15" s="182" t="s">
        <v>20</v>
      </c>
      <c r="L15" s="225">
        <v>2.91</v>
      </c>
      <c r="M15" s="186">
        <v>616.5</v>
      </c>
      <c r="N15" s="156" t="s">
        <v>445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175.28</v>
      </c>
      <c r="E16" s="232">
        <v>186.05</v>
      </c>
      <c r="F16" s="275">
        <v>188.61</v>
      </c>
      <c r="G16" s="220"/>
      <c r="H16" s="161" t="s">
        <v>20</v>
      </c>
      <c r="I16" s="221">
        <v>1.3759742004837427E-2</v>
      </c>
      <c r="J16" s="220"/>
      <c r="K16" s="182" t="s">
        <v>20</v>
      </c>
      <c r="L16" s="225">
        <v>1.19</v>
      </c>
      <c r="M16" s="186">
        <v>134.5</v>
      </c>
      <c r="N16" s="156" t="s">
        <v>447</v>
      </c>
      <c r="O16" s="136"/>
    </row>
    <row r="17" spans="2:17" ht="12" customHeight="1">
      <c r="B17" s="258"/>
      <c r="C17" s="259" t="s">
        <v>9</v>
      </c>
      <c r="D17" s="260">
        <v>0.25803412386462338</v>
      </c>
      <c r="E17" s="261">
        <v>0.26457622298065986</v>
      </c>
      <c r="F17" s="280">
        <v>0.26980516693846024</v>
      </c>
      <c r="G17" s="262"/>
      <c r="H17" s="263" t="s">
        <v>20</v>
      </c>
      <c r="I17" s="264">
        <v>0.52289439578003805</v>
      </c>
      <c r="J17" s="262"/>
      <c r="K17" s="265" t="s">
        <v>20</v>
      </c>
      <c r="L17" s="266">
        <v>5.8158006781455773E-2</v>
      </c>
      <c r="M17" s="267">
        <v>0.21816707218167072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1138.1199999999999</v>
      </c>
      <c r="E19" s="232">
        <v>1272.56</v>
      </c>
      <c r="F19" s="275">
        <v>1258.7</v>
      </c>
      <c r="G19" s="220"/>
      <c r="H19" s="161" t="s">
        <v>460</v>
      </c>
      <c r="I19" s="221">
        <v>1.0891431445275601E-2</v>
      </c>
      <c r="J19" s="220"/>
      <c r="K19" s="182" t="s">
        <v>20</v>
      </c>
      <c r="L19" s="225">
        <v>1.52</v>
      </c>
      <c r="M19" s="186">
        <v>988.5</v>
      </c>
      <c r="N19" s="156" t="s">
        <v>445</v>
      </c>
      <c r="O19" s="136"/>
      <c r="P19" s="141"/>
    </row>
    <row r="20" spans="2:17" ht="12" customHeight="1">
      <c r="B20" s="180"/>
      <c r="C20" s="177" t="s">
        <v>7</v>
      </c>
      <c r="D20" s="185">
        <v>1137.33</v>
      </c>
      <c r="E20" s="232">
        <v>1237.4000000000001</v>
      </c>
      <c r="F20" s="275">
        <v>1250.71</v>
      </c>
      <c r="G20" s="220"/>
      <c r="H20" s="161" t="s">
        <v>20</v>
      </c>
      <c r="I20" s="221">
        <v>1.0756424761596772E-2</v>
      </c>
      <c r="J20" s="220"/>
      <c r="K20" s="182" t="s">
        <v>20</v>
      </c>
      <c r="L20" s="225">
        <v>0.24</v>
      </c>
      <c r="M20" s="187">
        <v>1013.1</v>
      </c>
      <c r="N20" s="156" t="s">
        <v>447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169.42</v>
      </c>
      <c r="E21" s="232">
        <v>204.58</v>
      </c>
      <c r="F21" s="275">
        <v>212.57</v>
      </c>
      <c r="G21" s="220"/>
      <c r="H21" s="161" t="s">
        <v>20</v>
      </c>
      <c r="I21" s="221">
        <v>3.9055626160914958E-2</v>
      </c>
      <c r="J21" s="220"/>
      <c r="K21" s="182" t="s">
        <v>20</v>
      </c>
      <c r="L21" s="225">
        <v>2.0699999999999998</v>
      </c>
      <c r="M21" s="186">
        <v>141.19999999999999</v>
      </c>
      <c r="N21" s="156" t="s">
        <v>447</v>
      </c>
      <c r="O21" s="136"/>
      <c r="P21" s="141"/>
    </row>
    <row r="22" spans="2:17" ht="12" customHeight="1">
      <c r="B22" s="180"/>
      <c r="C22" s="177" t="s">
        <v>9</v>
      </c>
      <c r="D22" s="245">
        <v>0.14896292193118971</v>
      </c>
      <c r="E22" s="237">
        <v>0.16533053176014223</v>
      </c>
      <c r="F22" s="278">
        <v>0.16995946302500178</v>
      </c>
      <c r="G22" s="220"/>
      <c r="H22" s="161" t="s">
        <v>20</v>
      </c>
      <c r="I22" s="246">
        <v>0.46289312648595538</v>
      </c>
      <c r="J22" s="220"/>
      <c r="K22" s="182" t="s">
        <v>20</v>
      </c>
      <c r="L22" s="247">
        <v>0.16227576262317356</v>
      </c>
      <c r="M22" s="248">
        <v>0.1393741980061198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868.8</v>
      </c>
      <c r="E24" s="232">
        <v>981.89</v>
      </c>
      <c r="F24" s="275">
        <v>981.12</v>
      </c>
      <c r="G24" s="220"/>
      <c r="H24" s="161" t="s">
        <v>460</v>
      </c>
      <c r="I24" s="221">
        <v>7.8420189634276216E-4</v>
      </c>
      <c r="J24" s="220"/>
      <c r="K24" s="182" t="s">
        <v>20</v>
      </c>
      <c r="L24" s="225">
        <v>2.04</v>
      </c>
      <c r="M24" s="186">
        <v>716.6</v>
      </c>
      <c r="N24" s="156" t="s">
        <v>447</v>
      </c>
      <c r="O24" s="136"/>
      <c r="P24" s="142"/>
    </row>
    <row r="25" spans="2:17" ht="12" customHeight="1">
      <c r="B25" s="180"/>
      <c r="C25" s="270" t="s">
        <v>7</v>
      </c>
      <c r="D25" s="185">
        <v>865.27</v>
      </c>
      <c r="E25" s="232">
        <v>950.98</v>
      </c>
      <c r="F25" s="275">
        <v>967.52</v>
      </c>
      <c r="G25" s="220"/>
      <c r="H25" s="161" t="s">
        <v>20</v>
      </c>
      <c r="I25" s="221">
        <v>1.7392584491787488E-2</v>
      </c>
      <c r="J25" s="220"/>
      <c r="K25" s="182" t="s">
        <v>20</v>
      </c>
      <c r="L25" s="225">
        <v>1.75</v>
      </c>
      <c r="M25" s="186">
        <v>730.4</v>
      </c>
      <c r="N25" s="156" t="s">
        <v>445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138.13999999999999</v>
      </c>
      <c r="E26" s="232">
        <v>169.05</v>
      </c>
      <c r="F26" s="275">
        <v>182.65</v>
      </c>
      <c r="G26" s="220"/>
      <c r="H26" s="161" t="s">
        <v>20</v>
      </c>
      <c r="I26" s="221">
        <v>8.0449571132800823E-2</v>
      </c>
      <c r="J26" s="220"/>
      <c r="K26" s="182" t="s">
        <v>20</v>
      </c>
      <c r="L26" s="225">
        <v>0.92</v>
      </c>
      <c r="M26" s="188">
        <v>110.7</v>
      </c>
      <c r="N26" s="156" t="s">
        <v>445</v>
      </c>
      <c r="O26" s="136"/>
      <c r="P26" s="142"/>
    </row>
    <row r="27" spans="2:17" ht="12" customHeight="1">
      <c r="B27" s="180"/>
      <c r="C27" s="270" t="s">
        <v>9</v>
      </c>
      <c r="D27" s="260">
        <v>0.15964958914558461</v>
      </c>
      <c r="E27" s="268">
        <v>0.1777639908305117</v>
      </c>
      <c r="F27" s="280">
        <v>0.1887816272531834</v>
      </c>
      <c r="G27" s="262"/>
      <c r="H27" s="263" t="s">
        <v>20</v>
      </c>
      <c r="I27" s="264">
        <v>1.1017636422671702</v>
      </c>
      <c r="J27" s="262"/>
      <c r="K27" s="265" t="s">
        <v>20</v>
      </c>
      <c r="L27" s="266">
        <v>6.1053061526755714E-2</v>
      </c>
      <c r="M27" s="267">
        <v>0.15156078860898139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471.6</v>
      </c>
      <c r="E29" s="232">
        <v>477.47</v>
      </c>
      <c r="F29" s="275">
        <v>480.72</v>
      </c>
      <c r="G29" s="220"/>
      <c r="H29" s="161" t="s">
        <v>20</v>
      </c>
      <c r="I29" s="221">
        <v>6.8067103692379671E-3</v>
      </c>
      <c r="J29" s="220"/>
      <c r="K29" s="182" t="s">
        <v>20</v>
      </c>
      <c r="L29" s="225">
        <v>0</v>
      </c>
      <c r="M29" s="186">
        <v>420.5</v>
      </c>
      <c r="N29" s="157" t="s">
        <v>445</v>
      </c>
      <c r="O29" s="136"/>
      <c r="P29" s="143"/>
    </row>
    <row r="30" spans="2:17" ht="12" customHeight="1">
      <c r="B30" s="180"/>
      <c r="C30" s="272" t="s">
        <v>7</v>
      </c>
      <c r="D30" s="185">
        <v>468.16</v>
      </c>
      <c r="E30" s="232">
        <v>475.55</v>
      </c>
      <c r="F30" s="275">
        <v>482.18</v>
      </c>
      <c r="G30" s="220"/>
      <c r="H30" s="161" t="s">
        <v>20</v>
      </c>
      <c r="I30" s="221">
        <v>1.3941751655977219E-2</v>
      </c>
      <c r="J30" s="220"/>
      <c r="K30" s="182" t="s">
        <v>460</v>
      </c>
      <c r="L30" s="225">
        <v>0.02</v>
      </c>
      <c r="M30" s="186">
        <v>421.6</v>
      </c>
      <c r="N30" s="157" t="s">
        <v>445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110.2</v>
      </c>
      <c r="E31" s="232">
        <v>112.13</v>
      </c>
      <c r="F31" s="275">
        <v>110.67</v>
      </c>
      <c r="G31" s="220"/>
      <c r="H31" s="161" t="s">
        <v>460</v>
      </c>
      <c r="I31" s="221">
        <v>1.3020601088022721E-2</v>
      </c>
      <c r="J31" s="220"/>
      <c r="K31" s="182" t="s">
        <v>20</v>
      </c>
      <c r="L31" s="225">
        <v>0.9</v>
      </c>
      <c r="M31" s="186">
        <v>75.2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0.23538961038961037</v>
      </c>
      <c r="E32" s="239">
        <v>0.2357901377352539</v>
      </c>
      <c r="F32" s="276">
        <v>0.2295200962296238</v>
      </c>
      <c r="G32" s="222"/>
      <c r="H32" s="189" t="s">
        <v>460</v>
      </c>
      <c r="I32" s="223">
        <v>0.62700415056300973</v>
      </c>
      <c r="J32" s="222"/>
      <c r="K32" s="190" t="s">
        <v>20</v>
      </c>
      <c r="L32" s="244">
        <v>0.18759651636760521</v>
      </c>
      <c r="M32" s="191">
        <v>0.17836812144212524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05" t="s">
        <v>2</v>
      </c>
      <c r="D35" s="206" t="s">
        <v>434</v>
      </c>
      <c r="E35" s="227" t="s">
        <v>435</v>
      </c>
      <c r="F35" s="428" t="s">
        <v>436</v>
      </c>
      <c r="G35" s="428"/>
      <c r="H35" s="428"/>
      <c r="I35" s="428"/>
      <c r="J35" s="428"/>
      <c r="K35" s="428"/>
      <c r="L35" s="428"/>
      <c r="M35" s="228" t="s">
        <v>126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199"/>
      <c r="D36" s="21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267.85000000000002</v>
      </c>
      <c r="E37" s="231">
        <v>283.79000000000002</v>
      </c>
      <c r="F37" s="274">
        <v>299.99</v>
      </c>
      <c r="G37" s="218"/>
      <c r="H37" s="212" t="s">
        <v>20</v>
      </c>
      <c r="I37" s="219">
        <v>5.7084463864124801E-2</v>
      </c>
      <c r="J37" s="218"/>
      <c r="K37" s="213" t="s">
        <v>20</v>
      </c>
      <c r="L37" s="224">
        <v>0.17</v>
      </c>
      <c r="M37" s="215">
        <v>236.31</v>
      </c>
      <c r="N37" s="202" t="s">
        <v>447</v>
      </c>
      <c r="O37" s="148"/>
    </row>
    <row r="38" spans="2:18" ht="12" customHeight="1">
      <c r="B38" s="207"/>
      <c r="C38" s="199" t="s">
        <v>7</v>
      </c>
      <c r="D38" s="185">
        <v>259.32</v>
      </c>
      <c r="E38" s="232">
        <v>270.05</v>
      </c>
      <c r="F38" s="275">
        <v>280.63</v>
      </c>
      <c r="G38" s="220"/>
      <c r="H38" s="161" t="s">
        <v>20</v>
      </c>
      <c r="I38" s="221">
        <v>3.9177930012960438E-2</v>
      </c>
      <c r="J38" s="220"/>
      <c r="K38" s="182" t="s">
        <v>20</v>
      </c>
      <c r="L38" s="225">
        <v>0.05</v>
      </c>
      <c r="M38" s="216">
        <v>224.98</v>
      </c>
      <c r="N38" s="203" t="s">
        <v>447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57.04</v>
      </c>
      <c r="E39" s="232">
        <v>67.17</v>
      </c>
      <c r="F39" s="275">
        <v>82.88</v>
      </c>
      <c r="G39" s="220"/>
      <c r="H39" s="161" t="s">
        <v>20</v>
      </c>
      <c r="I39" s="221">
        <v>0.23388417448265586</v>
      </c>
      <c r="J39" s="220"/>
      <c r="K39" s="182" t="s">
        <v>20</v>
      </c>
      <c r="L39" s="225">
        <v>0.65</v>
      </c>
      <c r="M39" s="216">
        <v>62.97</v>
      </c>
      <c r="N39" s="203" t="s">
        <v>445</v>
      </c>
      <c r="O39" s="136"/>
    </row>
    <row r="40" spans="2:18" ht="12" customHeight="1" thickBot="1">
      <c r="B40" s="208"/>
      <c r="C40" s="209" t="s">
        <v>9</v>
      </c>
      <c r="D40" s="230">
        <v>0.21995989511028846</v>
      </c>
      <c r="E40" s="233">
        <v>0.24873171634882429</v>
      </c>
      <c r="F40" s="276">
        <v>0.29533549513594409</v>
      </c>
      <c r="G40" s="222"/>
      <c r="H40" s="189" t="s">
        <v>20</v>
      </c>
      <c r="I40" s="223">
        <v>4.6603778787119801</v>
      </c>
      <c r="J40" s="222"/>
      <c r="K40" s="190" t="s">
        <v>20</v>
      </c>
      <c r="L40" s="226">
        <v>0.22640003750915572</v>
      </c>
      <c r="M40" s="217">
        <v>0.2798915459151925</v>
      </c>
      <c r="N40" s="158" t="e">
        <f>N39/N38</f>
        <v>#DIV/0!</v>
      </c>
      <c r="O40" s="136"/>
    </row>
    <row r="41" spans="2:18" ht="12" customHeight="1">
      <c r="B41" s="2" t="s">
        <v>461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31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scale="77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2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17" t="s">
        <v>456</v>
      </c>
      <c r="C3" s="159"/>
      <c r="D3" s="159"/>
      <c r="E3" s="160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55</v>
      </c>
      <c r="N5" s="134" t="s">
        <v>433</v>
      </c>
    </row>
    <row r="6" spans="2:17" ht="12" customHeight="1">
      <c r="B6" s="165"/>
      <c r="C6" s="166" t="s">
        <v>2</v>
      </c>
      <c r="D6" s="167" t="s">
        <v>434</v>
      </c>
      <c r="E6" s="168" t="s">
        <v>435</v>
      </c>
      <c r="F6" s="415" t="s">
        <v>436</v>
      </c>
      <c r="G6" s="415"/>
      <c r="H6" s="415"/>
      <c r="I6" s="415"/>
      <c r="J6" s="415"/>
      <c r="K6" s="415"/>
      <c r="L6" s="415"/>
      <c r="M6" s="169" t="s">
        <v>17</v>
      </c>
      <c r="N6" s="150" t="s">
        <v>437</v>
      </c>
      <c r="O6" s="135"/>
    </row>
    <row r="7" spans="2:17" ht="36" customHeight="1">
      <c r="B7" s="170" t="s">
        <v>3</v>
      </c>
      <c r="C7" s="171"/>
      <c r="D7" s="172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tr">
        <f>IF(F8="NA","",IF(N8=0,"",IF((F8-N8)&lt;0,"▲","")))</f>
        <v/>
      </c>
      <c r="L8" s="242"/>
      <c r="M8" s="179"/>
      <c r="N8" s="152"/>
    </row>
    <row r="9" spans="2:17" ht="12" customHeight="1">
      <c r="B9" s="180"/>
      <c r="C9" s="177" t="s">
        <v>6</v>
      </c>
      <c r="D9" s="181">
        <v>2267.0100000000002</v>
      </c>
      <c r="E9" s="236">
        <v>2459.1</v>
      </c>
      <c r="F9" s="277">
        <v>2434.9299999999998</v>
      </c>
      <c r="G9" s="220"/>
      <c r="H9" s="161" t="str">
        <f>IF((F9/E9)-1&lt;0,"▲","")</f>
        <v>▲</v>
      </c>
      <c r="I9" s="221">
        <f>ABS((+F9/E9)-1)</f>
        <v>9.8287991541621267E-3</v>
      </c>
      <c r="J9" s="220"/>
      <c r="K9" s="182" t="str">
        <f>IF(F9="NA","",IF(N9=0,"",IF((F9-N9)&lt;0,"▲","")))</f>
        <v/>
      </c>
      <c r="L9" s="225" t="s">
        <v>441</v>
      </c>
      <c r="M9" s="183">
        <f>M14+M19+M29</f>
        <v>2005.5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2284.75</v>
      </c>
      <c r="E10" s="236">
        <v>2412.4699999999998</v>
      </c>
      <c r="F10" s="277">
        <v>2428.81</v>
      </c>
      <c r="G10" s="220"/>
      <c r="H10" s="161" t="str">
        <f>IF((F10/E10)-1&lt;0,"▲","")</f>
        <v/>
      </c>
      <c r="I10" s="221">
        <f>ABS((+F10/E10)-1)</f>
        <v>6.7731412204090624E-3</v>
      </c>
      <c r="J10" s="220"/>
      <c r="K10" s="182" t="str">
        <f>IF(F10="NA","",IF(N10=0,"",IF((F10-N10)&lt;0,"▲","")))</f>
        <v/>
      </c>
      <c r="L10" s="225" t="s">
        <v>443</v>
      </c>
      <c r="M10" s="183">
        <f>M15+M20+M30</f>
        <v>2051.1999999999998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454.94</v>
      </c>
      <c r="E11" s="236">
        <v>501.57</v>
      </c>
      <c r="F11" s="277">
        <v>507.69</v>
      </c>
      <c r="G11" s="220"/>
      <c r="H11" s="161" t="str">
        <f>IF((F11/E11)-1&lt;0,"▲","")</f>
        <v/>
      </c>
      <c r="I11" s="221">
        <f>ABS((+F11/E11)-1)</f>
        <v>1.2201686703750214E-2</v>
      </c>
      <c r="J11" s="220"/>
      <c r="K11" s="182" t="str">
        <f>IF(F11="NA","",IF(N11=0,"",IF((F11-N11)&lt;0,"▲","")))</f>
        <v/>
      </c>
      <c r="L11" s="225" t="s">
        <v>443</v>
      </c>
      <c r="M11" s="183">
        <f>M16+M21+M31</f>
        <v>350.9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f>D11/D10</f>
        <v>0.19912025385709597</v>
      </c>
      <c r="E12" s="237">
        <f>E11/E10</f>
        <v>0.20790724858754722</v>
      </c>
      <c r="F12" s="278">
        <f>F11/F10</f>
        <v>0.20902828957390657</v>
      </c>
      <c r="G12" s="220"/>
      <c r="H12" s="161" t="str">
        <f>IF(F12-E12&lt;0,"▲","")</f>
        <v/>
      </c>
      <c r="I12" s="246">
        <f>ABS(+F12-E12)*100</f>
        <v>0.11210409863593451</v>
      </c>
      <c r="J12" s="220"/>
      <c r="K12" s="182"/>
      <c r="L12" s="247" t="s">
        <v>441</v>
      </c>
      <c r="M12" s="248">
        <f>M11/M10</f>
        <v>0.17107059282371295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657.3</v>
      </c>
      <c r="E14" s="232">
        <v>714</v>
      </c>
      <c r="F14" s="275">
        <v>697.04</v>
      </c>
      <c r="G14" s="220"/>
      <c r="H14" s="161" t="str">
        <f>IF((F14/E14)-1&lt;0,"▲","")</f>
        <v>▲</v>
      </c>
      <c r="I14" s="221">
        <f>ABS((+F14/E14)-1)</f>
        <v>2.3753501400560317E-2</v>
      </c>
      <c r="J14" s="220"/>
      <c r="K14" s="182" t="str">
        <f>IF(F14="NA","",IF(N14=0,"",IF((F14-N14)&lt;0,"▲","")))</f>
        <v/>
      </c>
      <c r="L14" s="225" t="s">
        <v>443</v>
      </c>
      <c r="M14" s="186">
        <v>596.5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679.23</v>
      </c>
      <c r="E15" s="232">
        <v>702.8</v>
      </c>
      <c r="F15" s="275">
        <v>696.15</v>
      </c>
      <c r="G15" s="220"/>
      <c r="H15" s="161" t="str">
        <f>IF((F15/E15)-1&lt;0,"▲","")</f>
        <v>▲</v>
      </c>
      <c r="I15" s="221">
        <f>ABS((+F15/E15)-1)</f>
        <v>9.4621513944223024E-3</v>
      </c>
      <c r="J15" s="220"/>
      <c r="K15" s="182" t="str">
        <f>IF(F15="NA","",IF(N15=0,"",IF((F15-N15)&lt;0,"▲","")))</f>
        <v/>
      </c>
      <c r="L15" s="225" t="s">
        <v>444</v>
      </c>
      <c r="M15" s="186">
        <v>616.5</v>
      </c>
      <c r="N15" s="156" t="s">
        <v>445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175.33</v>
      </c>
      <c r="E16" s="232">
        <v>186.53</v>
      </c>
      <c r="F16" s="275">
        <v>187.42</v>
      </c>
      <c r="G16" s="220"/>
      <c r="H16" s="161" t="str">
        <f>IF((F16/E16)-1&lt;0,"▲","")</f>
        <v/>
      </c>
      <c r="I16" s="221">
        <f>ABS((+F16/E16)-1)</f>
        <v>4.771350453010248E-3</v>
      </c>
      <c r="J16" s="220"/>
      <c r="K16" s="182" t="str">
        <f>IF(F16="NA","",IF(N16=0,"",IF((F16-N16)&lt;0,"▲","")))</f>
        <v/>
      </c>
      <c r="L16" s="225" t="s">
        <v>446</v>
      </c>
      <c r="M16" s="186">
        <v>134.5</v>
      </c>
      <c r="N16" s="156" t="s">
        <v>447</v>
      </c>
      <c r="O16" s="136"/>
    </row>
    <row r="17" spans="2:17" ht="12" customHeight="1">
      <c r="B17" s="258"/>
      <c r="C17" s="259" t="s">
        <v>9</v>
      </c>
      <c r="D17" s="260">
        <f>D16/D15</f>
        <v>0.25813053015915083</v>
      </c>
      <c r="E17" s="261">
        <f>E16/E15</f>
        <v>0.26540978941377352</v>
      </c>
      <c r="F17" s="280">
        <f>F16/F15</f>
        <v>0.26922358687064568</v>
      </c>
      <c r="G17" s="262"/>
      <c r="H17" s="263" t="str">
        <f>IF(F17-E17&lt;0,"▲","")</f>
        <v/>
      </c>
      <c r="I17" s="264">
        <f>ABS(+F17-E17)*100</f>
        <v>0.38137974568721589</v>
      </c>
      <c r="J17" s="262"/>
      <c r="K17" s="265"/>
      <c r="L17" s="266" t="s">
        <v>444</v>
      </c>
      <c r="M17" s="267">
        <f>M16/M15</f>
        <v>0.21816707218167072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1138.1199999999999</v>
      </c>
      <c r="E19" s="232">
        <v>1269.01</v>
      </c>
      <c r="F19" s="275">
        <v>1257.18</v>
      </c>
      <c r="G19" s="220"/>
      <c r="H19" s="161" t="str">
        <f>IF((F19/E19)-1&lt;0,"▲","")</f>
        <v>▲</v>
      </c>
      <c r="I19" s="221">
        <f>ABS((+F19/E19)-1)</f>
        <v>9.3222275632185436E-3</v>
      </c>
      <c r="J19" s="220"/>
      <c r="K19" s="182" t="str">
        <f>IF(F19="NA","",IF(N19=0,"",IF((F19-N19)&lt;0,"▲","")))</f>
        <v/>
      </c>
      <c r="L19" s="225" t="s">
        <v>444</v>
      </c>
      <c r="M19" s="186">
        <v>988.5</v>
      </c>
      <c r="N19" s="156" t="s">
        <v>445</v>
      </c>
      <c r="O19" s="136"/>
      <c r="P19" s="141"/>
    </row>
    <row r="20" spans="2:17" ht="12" customHeight="1">
      <c r="B20" s="180"/>
      <c r="C20" s="177" t="s">
        <v>7</v>
      </c>
      <c r="D20" s="185">
        <v>1137.29</v>
      </c>
      <c r="E20" s="232">
        <v>1234.69</v>
      </c>
      <c r="F20" s="275">
        <v>1250.47</v>
      </c>
      <c r="G20" s="220"/>
      <c r="H20" s="161" t="str">
        <f>IF((F20/E20)-1&lt;0,"▲","")</f>
        <v/>
      </c>
      <c r="I20" s="221">
        <f>ABS((+F20/E20)-1)</f>
        <v>1.2780536004989074E-2</v>
      </c>
      <c r="J20" s="220"/>
      <c r="K20" s="182" t="str">
        <f>IF(F20="NA","",IF(N20=0,"",IF((F20-N20)&lt;0,"▲","")))</f>
        <v/>
      </c>
      <c r="L20" s="225" t="s">
        <v>444</v>
      </c>
      <c r="M20" s="187">
        <v>1013.1</v>
      </c>
      <c r="N20" s="156" t="s">
        <v>447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169.48</v>
      </c>
      <c r="E21" s="232">
        <v>203.79</v>
      </c>
      <c r="F21" s="275">
        <v>210.5</v>
      </c>
      <c r="G21" s="220"/>
      <c r="H21" s="161" t="str">
        <f>IF((F21/E21)-1&lt;0,"▲","")</f>
        <v/>
      </c>
      <c r="I21" s="221">
        <f>ABS((+F21/E21)-1)</f>
        <v>3.2926051327346828E-2</v>
      </c>
      <c r="J21" s="220"/>
      <c r="K21" s="182" t="str">
        <f>IF(F21="NA","",IF(N21=0,"",IF((F21-N21)&lt;0,"▲","")))</f>
        <v/>
      </c>
      <c r="L21" s="225" t="s">
        <v>446</v>
      </c>
      <c r="M21" s="186">
        <v>141.19999999999999</v>
      </c>
      <c r="N21" s="156" t="s">
        <v>447</v>
      </c>
      <c r="O21" s="136"/>
      <c r="P21" s="141"/>
    </row>
    <row r="22" spans="2:17" ht="12" customHeight="1">
      <c r="B22" s="180"/>
      <c r="C22" s="177" t="s">
        <v>9</v>
      </c>
      <c r="D22" s="245">
        <f>D21/D20</f>
        <v>0.14902091814752613</v>
      </c>
      <c r="E22" s="237">
        <f>E21/E20</f>
        <v>0.16505357620131367</v>
      </c>
      <c r="F22" s="278">
        <f>F21/F20</f>
        <v>0.16833670539877005</v>
      </c>
      <c r="G22" s="220"/>
      <c r="H22" s="161" t="str">
        <f>IF(F22-E22&lt;0,"▲","")</f>
        <v/>
      </c>
      <c r="I22" s="246">
        <f>ABS(+F22-E22)*100</f>
        <v>0.32831291974563803</v>
      </c>
      <c r="J22" s="220"/>
      <c r="K22" s="182"/>
      <c r="L22" s="247" t="s">
        <v>446</v>
      </c>
      <c r="M22" s="248">
        <f>M21/M20</f>
        <v>0.1393741980061198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868.8</v>
      </c>
      <c r="E24" s="232">
        <v>979.02</v>
      </c>
      <c r="F24" s="275">
        <v>979.08</v>
      </c>
      <c r="G24" s="220"/>
      <c r="H24" s="161" t="str">
        <f>IF((F24/E24)-1&lt;0,"▲","")</f>
        <v/>
      </c>
      <c r="I24" s="221">
        <f>ABS((+F24/E24)-1)</f>
        <v>6.1285775571517931E-5</v>
      </c>
      <c r="J24" s="220"/>
      <c r="K24" s="182" t="str">
        <f>IF(F24="NA","",IF(N24=0,"",IF((F24-N24)&lt;0,"▲","")))</f>
        <v/>
      </c>
      <c r="L24" s="225" t="s">
        <v>446</v>
      </c>
      <c r="M24" s="186">
        <v>716.6</v>
      </c>
      <c r="N24" s="156" t="s">
        <v>447</v>
      </c>
      <c r="O24" s="136"/>
      <c r="P24" s="142"/>
    </row>
    <row r="25" spans="2:17" ht="12" customHeight="1">
      <c r="B25" s="180"/>
      <c r="C25" s="270" t="s">
        <v>7</v>
      </c>
      <c r="D25" s="185">
        <v>865.24</v>
      </c>
      <c r="E25" s="232">
        <v>948.78</v>
      </c>
      <c r="F25" s="275">
        <v>965.77</v>
      </c>
      <c r="G25" s="220"/>
      <c r="H25" s="161" t="str">
        <f>IF((F25/E25)-1&lt;0,"▲","")</f>
        <v/>
      </c>
      <c r="I25" s="221">
        <f>ABS((+F25/E25)-1)</f>
        <v>1.7907207150235083E-2</v>
      </c>
      <c r="J25" s="220"/>
      <c r="K25" s="182" t="str">
        <f>IF(F25="NA","",IF(N25=0,"",IF((F25-N25)&lt;0,"▲","")))</f>
        <v/>
      </c>
      <c r="L25" s="225" t="s">
        <v>444</v>
      </c>
      <c r="M25" s="186">
        <v>730.4</v>
      </c>
      <c r="N25" s="156" t="s">
        <v>445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138.19</v>
      </c>
      <c r="E26" s="232">
        <v>168.42</v>
      </c>
      <c r="F26" s="275">
        <v>181.73</v>
      </c>
      <c r="G26" s="220"/>
      <c r="H26" s="161" t="str">
        <f>IF((F26/E26)-1&lt;0,"▲","")</f>
        <v/>
      </c>
      <c r="I26" s="221">
        <f>ABS((+F26/E26)-1)</f>
        <v>7.9028618928868255E-2</v>
      </c>
      <c r="J26" s="220"/>
      <c r="K26" s="182" t="str">
        <f>IF(F26="NA","",IF(N26=0,"",IF((F26-N26)&lt;0,"▲","")))</f>
        <v/>
      </c>
      <c r="L26" s="225" t="s">
        <v>444</v>
      </c>
      <c r="M26" s="188">
        <v>110.7</v>
      </c>
      <c r="N26" s="156" t="s">
        <v>445</v>
      </c>
      <c r="O26" s="136"/>
      <c r="P26" s="142"/>
    </row>
    <row r="27" spans="2:17" ht="12" customHeight="1">
      <c r="B27" s="180"/>
      <c r="C27" s="270" t="s">
        <v>9</v>
      </c>
      <c r="D27" s="260">
        <f>D26/D25</f>
        <v>0.1597129120244094</v>
      </c>
      <c r="E27" s="268">
        <f>E26/E25</f>
        <v>0.17751217352810977</v>
      </c>
      <c r="F27" s="280">
        <f>F26/F25</f>
        <v>0.18817109663791584</v>
      </c>
      <c r="G27" s="262"/>
      <c r="H27" s="263" t="str">
        <f>IF(F27-E27&lt;0,"▲","")</f>
        <v/>
      </c>
      <c r="I27" s="264">
        <f>ABS(+F27-E27)*100</f>
        <v>1.0658923109806069</v>
      </c>
      <c r="J27" s="262"/>
      <c r="K27" s="265"/>
      <c r="L27" s="266" t="s">
        <v>444</v>
      </c>
      <c r="M27" s="267">
        <f>M26/M25</f>
        <v>0.15156078860898139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471.6</v>
      </c>
      <c r="E29" s="232">
        <v>476.09</v>
      </c>
      <c r="F29" s="275">
        <v>480.72</v>
      </c>
      <c r="G29" s="220"/>
      <c r="H29" s="161" t="str">
        <f>IF((F29/E29)-1&lt;0,"▲","")</f>
        <v/>
      </c>
      <c r="I29" s="221">
        <f>ABS((+F29/E29)-1)</f>
        <v>9.7250519859690687E-3</v>
      </c>
      <c r="J29" s="220"/>
      <c r="K29" s="182" t="str">
        <f>IF(F29="NA","",IF(N29=0,"",IF((F29-N29)&lt;0,"▲","")))</f>
        <v/>
      </c>
      <c r="L29" s="225" t="s">
        <v>444</v>
      </c>
      <c r="M29" s="186">
        <v>420.5</v>
      </c>
      <c r="N29" s="157" t="s">
        <v>445</v>
      </c>
      <c r="O29" s="136"/>
      <c r="P29" s="143"/>
    </row>
    <row r="30" spans="2:17" ht="12" customHeight="1">
      <c r="B30" s="180"/>
      <c r="C30" s="272" t="s">
        <v>7</v>
      </c>
      <c r="D30" s="185">
        <v>468.22</v>
      </c>
      <c r="E30" s="232">
        <v>474.98</v>
      </c>
      <c r="F30" s="275">
        <v>482.2</v>
      </c>
      <c r="G30" s="220"/>
      <c r="H30" s="161" t="str">
        <f>IF((F30/E30)-1&lt;0,"▲","")</f>
        <v/>
      </c>
      <c r="I30" s="221">
        <f>ABS((+F30/E30)-1)</f>
        <v>1.5200640026948431E-2</v>
      </c>
      <c r="J30" s="220"/>
      <c r="K30" s="182" t="str">
        <f>IF(F30="NA","",IF(N30=0,"",IF((F30-N30)&lt;0,"▲","")))</f>
        <v/>
      </c>
      <c r="L30" s="225" t="s">
        <v>444</v>
      </c>
      <c r="M30" s="186">
        <v>421.6</v>
      </c>
      <c r="N30" s="157" t="s">
        <v>445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110.14</v>
      </c>
      <c r="E31" s="232">
        <v>111.25</v>
      </c>
      <c r="F31" s="275">
        <v>109.77</v>
      </c>
      <c r="G31" s="220"/>
      <c r="H31" s="161" t="str">
        <f>IF((F31/E31)-1&lt;0,"▲","")</f>
        <v>▲</v>
      </c>
      <c r="I31" s="221">
        <f>ABS((+F31/E31)-1)</f>
        <v>1.3303370786516888E-2</v>
      </c>
      <c r="J31" s="220"/>
      <c r="K31" s="182" t="str">
        <f>IF(F31="NA","",IF(N31=0,"",IF((F31-N31)&lt;0,"▲","")))</f>
        <v/>
      </c>
      <c r="L31" s="225" t="s">
        <v>95</v>
      </c>
      <c r="M31" s="186">
        <v>75.2</v>
      </c>
      <c r="N31" s="157" t="s">
        <v>448</v>
      </c>
      <c r="O31" s="136"/>
      <c r="P31" s="144"/>
    </row>
    <row r="32" spans="2:17" ht="12" customHeight="1" thickBot="1">
      <c r="B32" s="170"/>
      <c r="C32" s="273" t="s">
        <v>9</v>
      </c>
      <c r="D32" s="230">
        <f>D31/D30</f>
        <v>0.23523130152492416</v>
      </c>
      <c r="E32" s="239">
        <f>E31/E30</f>
        <v>0.23422038822687269</v>
      </c>
      <c r="F32" s="276">
        <f>F31/F30</f>
        <v>0.22764413106594775</v>
      </c>
      <c r="G32" s="222"/>
      <c r="H32" s="189" t="str">
        <f>IF(F32-E32&lt;0,"▲","")</f>
        <v>▲</v>
      </c>
      <c r="I32" s="223">
        <f>ABS(+F32-E32)*100</f>
        <v>0.65762571609249421</v>
      </c>
      <c r="J32" s="222"/>
      <c r="K32" s="190"/>
      <c r="L32" s="244" t="s">
        <v>444</v>
      </c>
      <c r="M32" s="191">
        <f>M31/M30</f>
        <v>0.17836812144212524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05" t="s">
        <v>2</v>
      </c>
      <c r="D35" s="206" t="s">
        <v>450</v>
      </c>
      <c r="E35" s="227" t="s">
        <v>451</v>
      </c>
      <c r="F35" s="428" t="s">
        <v>452</v>
      </c>
      <c r="G35" s="428"/>
      <c r="H35" s="428"/>
      <c r="I35" s="428"/>
      <c r="J35" s="428"/>
      <c r="K35" s="428"/>
      <c r="L35" s="428"/>
      <c r="M35" s="228" t="s">
        <v>453</v>
      </c>
      <c r="N35" s="150" t="s">
        <v>452</v>
      </c>
      <c r="O35" s="136"/>
      <c r="R35" s="147"/>
    </row>
    <row r="36" spans="2:18" ht="24" customHeight="1" thickBot="1">
      <c r="B36" s="207" t="s">
        <v>3</v>
      </c>
      <c r="C36" s="199"/>
      <c r="D36" s="21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267.85000000000002</v>
      </c>
      <c r="E37" s="231">
        <v>283.79000000000002</v>
      </c>
      <c r="F37" s="274">
        <v>299.82</v>
      </c>
      <c r="G37" s="218"/>
      <c r="H37" s="212" t="str">
        <f>IF((F37/E37)-1&lt;0,"▲","")</f>
        <v/>
      </c>
      <c r="I37" s="219">
        <f>ABS((+F37/E37)-1)</f>
        <v>5.6485429366785134E-2</v>
      </c>
      <c r="J37" s="218"/>
      <c r="K37" s="213" t="str">
        <f>IF(F37="NA","",IF(N37=0,"",IF((F37-N37)&lt;0,"▲","")))</f>
        <v/>
      </c>
      <c r="L37" s="224" t="s">
        <v>444</v>
      </c>
      <c r="M37" s="215">
        <v>236.31</v>
      </c>
      <c r="N37" s="202" t="s">
        <v>447</v>
      </c>
      <c r="O37" s="148"/>
    </row>
    <row r="38" spans="2:18" ht="12" customHeight="1">
      <c r="B38" s="207"/>
      <c r="C38" s="199" t="s">
        <v>7</v>
      </c>
      <c r="D38" s="185">
        <v>259.32</v>
      </c>
      <c r="E38" s="232">
        <v>269.89</v>
      </c>
      <c r="F38" s="275">
        <v>280.58</v>
      </c>
      <c r="G38" s="220"/>
      <c r="H38" s="161" t="str">
        <f>IF((F38/E38)-1&lt;0,"▲","")</f>
        <v/>
      </c>
      <c r="I38" s="221">
        <f>ABS((+F38/E38)-1)</f>
        <v>3.9608729482381699E-2</v>
      </c>
      <c r="J38" s="220"/>
      <c r="K38" s="182" t="str">
        <f>IF(F38="NA","",IF(N38=0,"",IF((F38-N38)&lt;0,"▲","")))</f>
        <v/>
      </c>
      <c r="L38" s="225" t="s">
        <v>446</v>
      </c>
      <c r="M38" s="216">
        <v>224.98</v>
      </c>
      <c r="N38" s="203" t="s">
        <v>447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57.04</v>
      </c>
      <c r="E39" s="232">
        <v>66.98</v>
      </c>
      <c r="F39" s="275">
        <v>82.23</v>
      </c>
      <c r="G39" s="220"/>
      <c r="H39" s="161" t="str">
        <f>IF((F39/E39)-1&lt;0,"▲","")</f>
        <v/>
      </c>
      <c r="I39" s="221">
        <f>ABS((+F39/E39)-1)</f>
        <v>0.22767990444908937</v>
      </c>
      <c r="J39" s="220"/>
      <c r="K39" s="182" t="str">
        <f>IF(F39="NA","",IF(N39=0,"",IF((F39-N39)&lt;0,"▲","")))</f>
        <v/>
      </c>
      <c r="L39" s="225" t="s">
        <v>444</v>
      </c>
      <c r="M39" s="216">
        <v>62.97</v>
      </c>
      <c r="N39" s="203" t="s">
        <v>445</v>
      </c>
      <c r="O39" s="136"/>
    </row>
    <row r="40" spans="2:18" ht="12" customHeight="1" thickBot="1">
      <c r="B40" s="208"/>
      <c r="C40" s="209" t="s">
        <v>9</v>
      </c>
      <c r="D40" s="230">
        <f>D39/D38</f>
        <v>0.21995989511028846</v>
      </c>
      <c r="E40" s="233">
        <f>E39/E38</f>
        <v>0.24817518248175185</v>
      </c>
      <c r="F40" s="276">
        <f>F39/F38</f>
        <v>0.29307149476085254</v>
      </c>
      <c r="G40" s="222"/>
      <c r="H40" s="189" t="str">
        <f>IF(F40-E40&lt;0,"▲","")</f>
        <v/>
      </c>
      <c r="I40" s="223">
        <f>ABS(+F40-E40)*100</f>
        <v>4.4896312279100679</v>
      </c>
      <c r="J40" s="222"/>
      <c r="K40" s="190"/>
      <c r="L40" s="226" t="s">
        <v>95</v>
      </c>
      <c r="M40" s="217">
        <f>M39/M38</f>
        <v>0.2798915459151925</v>
      </c>
      <c r="N40" s="158" t="e">
        <f>N39/N38</f>
        <v>#DIV/0!</v>
      </c>
      <c r="O40" s="136"/>
    </row>
    <row r="41" spans="2:18" ht="12" customHeight="1">
      <c r="B41" s="2" t="s">
        <v>458</v>
      </c>
      <c r="C41" s="2"/>
      <c r="D41" s="2"/>
      <c r="E41" s="2"/>
      <c r="F41" s="2"/>
      <c r="G41" s="3"/>
      <c r="H41" s="4"/>
      <c r="I41" s="5"/>
      <c r="J41" s="6"/>
      <c r="K41" s="7"/>
      <c r="L41" s="196"/>
      <c r="M41" s="163"/>
      <c r="Q41" s="147"/>
    </row>
    <row r="42" spans="2:18" ht="12" customHeight="1">
      <c r="B42" s="2" t="s">
        <v>31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394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12" customHeight="1">
      <c r="B51" s="2" t="s">
        <v>401</v>
      </c>
      <c r="C51" s="2"/>
      <c r="D51" s="2"/>
      <c r="E51" s="2"/>
      <c r="F51" s="2"/>
      <c r="G51" s="2"/>
      <c r="H51" s="2"/>
      <c r="I51" s="2"/>
      <c r="J51" s="2"/>
      <c r="K51" s="2"/>
      <c r="L51" s="159"/>
      <c r="M51" s="159"/>
    </row>
    <row r="52" spans="2:13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J36:L36"/>
    <mergeCell ref="G36:I36"/>
  </mergeCells>
  <phoneticPr fontId="4"/>
  <pageMargins left="0.78740157480314965" right="7.874015748031496E-2" top="0.55118110236220474" bottom="0.51181102362204722" header="0.51181102362204722" footer="0.51181102362204722"/>
  <pageSetup paperSize="9" scale="77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3">
    <tabColor theme="1"/>
    <pageSetUpPr fitToPage="1"/>
  </sheetPr>
  <dimension ref="B1:L68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431</v>
      </c>
    </row>
    <row r="4" spans="2:12" ht="12" customHeight="1"/>
    <row r="5" spans="2:12" ht="12" customHeight="1">
      <c r="B5" s="18" t="s">
        <v>1</v>
      </c>
      <c r="G5" s="19"/>
      <c r="L5" s="20" t="s">
        <v>55</v>
      </c>
    </row>
    <row r="6" spans="2:12" ht="12" customHeight="1">
      <c r="B6" s="21"/>
      <c r="C6" s="22" t="s">
        <v>2</v>
      </c>
      <c r="D6" s="23" t="s">
        <v>29</v>
      </c>
      <c r="E6" s="24" t="s">
        <v>36</v>
      </c>
      <c r="F6" s="429" t="s">
        <v>374</v>
      </c>
      <c r="G6" s="430"/>
      <c r="H6" s="430"/>
      <c r="I6" s="430"/>
      <c r="J6" s="430"/>
      <c r="K6" s="79" t="s">
        <v>292</v>
      </c>
      <c r="L6" s="431" t="s">
        <v>23</v>
      </c>
    </row>
    <row r="7" spans="2:12" ht="12" customHeight="1">
      <c r="B7" s="25"/>
      <c r="C7" s="26"/>
      <c r="D7" s="27"/>
      <c r="E7" s="28" t="s">
        <v>4</v>
      </c>
      <c r="F7" s="1" t="s">
        <v>19</v>
      </c>
      <c r="G7" s="434" t="s">
        <v>24</v>
      </c>
      <c r="H7" s="435"/>
      <c r="I7" s="438" t="s">
        <v>48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2318.91</v>
      </c>
      <c r="E10" s="78">
        <v>2264.0100000000002</v>
      </c>
      <c r="F10" s="119">
        <v>2452.14</v>
      </c>
      <c r="G10" s="83" t="str">
        <f>IF((F10/E10)-1&lt;0,"▲","")</f>
        <v/>
      </c>
      <c r="H10" s="101">
        <f>ABS((+F10/E10)-1)</f>
        <v>8.3095922721189153E-2</v>
      </c>
      <c r="I10" s="85" t="str">
        <f>IF(F10="NA","",IF(L10=0,"",IF((F10-L10)&lt;0,"▲","")))</f>
        <v/>
      </c>
      <c r="J10" s="86">
        <f>IF(F10="NA","-",IF(L10=0,"-",ABS(F10-L10)))</f>
        <v>3.8899999999998727</v>
      </c>
      <c r="K10" s="42">
        <v>2005</v>
      </c>
      <c r="L10" s="62">
        <v>2448.25</v>
      </c>
    </row>
    <row r="11" spans="2:12" ht="12" customHeight="1">
      <c r="B11" s="25"/>
      <c r="C11" s="30" t="s">
        <v>7</v>
      </c>
      <c r="D11" s="77">
        <v>2311.9</v>
      </c>
      <c r="E11" s="78">
        <v>2284.61</v>
      </c>
      <c r="F11" s="119">
        <v>2413.59</v>
      </c>
      <c r="G11" s="83" t="str">
        <f t="shared" ref="G11:G12" si="0">IF((F11/E11)-1&lt;0,"▲","")</f>
        <v/>
      </c>
      <c r="H11" s="101">
        <f t="shared" ref="H11:H12" si="1">ABS((+F11/E11)-1)</f>
        <v>5.6456025317231484E-2</v>
      </c>
      <c r="I11" s="85" t="str">
        <f>IF(F11="NA","",IF(L11=0,"",IF((F11-L11)&lt;0,"▲","")))</f>
        <v/>
      </c>
      <c r="J11" s="86">
        <f>IF(F11="NA","-",IF(L11=0,"-",ABS(F11-L11)))</f>
        <v>0.98000000000001819</v>
      </c>
      <c r="K11" s="42">
        <v>2050.6</v>
      </c>
      <c r="L11" s="62">
        <v>2412.61</v>
      </c>
    </row>
    <row r="12" spans="2:12" ht="12" customHeight="1">
      <c r="B12" s="25"/>
      <c r="C12" s="30" t="s">
        <v>8</v>
      </c>
      <c r="D12" s="39">
        <v>472.11</v>
      </c>
      <c r="E12" s="40">
        <v>451.51</v>
      </c>
      <c r="F12" s="119">
        <v>490.06</v>
      </c>
      <c r="G12" s="83" t="str">
        <f t="shared" si="0"/>
        <v/>
      </c>
      <c r="H12" s="101">
        <f t="shared" si="1"/>
        <v>8.5380168767026143E-2</v>
      </c>
      <c r="I12" s="85" t="str">
        <f>IF(F12="NA","",IF(L12=0,"",IF((F12-L12)&lt;0,"▲","")))</f>
        <v/>
      </c>
      <c r="J12" s="86">
        <f>IF(F12="NA","-",IF(L12=0,"-",ABS(F12-L12)))</f>
        <v>3.089999999999975</v>
      </c>
      <c r="K12" s="42">
        <v>351.09999999999997</v>
      </c>
      <c r="L12" s="62">
        <v>486.97</v>
      </c>
    </row>
    <row r="13" spans="2:12" ht="12" customHeight="1">
      <c r="B13" s="25"/>
      <c r="C13" s="30" t="s">
        <v>9</v>
      </c>
      <c r="D13" s="81">
        <f>ROUND(D12/D11,3)</f>
        <v>0.20399999999999999</v>
      </c>
      <c r="E13" s="82">
        <f t="shared" ref="E13" si="2">ROUND(E12/E11,3)</f>
        <v>0.19800000000000001</v>
      </c>
      <c r="F13" s="73">
        <f>ROUND(F12/F11,3)</f>
        <v>0.20300000000000001</v>
      </c>
      <c r="G13" s="83" t="str">
        <f>IF((F13/E13)-1&lt;0,"▲","")</f>
        <v/>
      </c>
      <c r="H13" s="84">
        <f>ABS(+F13-E13)*100</f>
        <v>0.50000000000000044</v>
      </c>
      <c r="I13" s="85" t="str">
        <f>IF(F13="NA","",IF(L13=0,"",IF((F13-L13)&lt;0,"▲","")))</f>
        <v/>
      </c>
      <c r="J13" s="86">
        <f>IF(F13="NA","-",IF(L13=0,"-",ABS(F13-L13)*100))</f>
        <v>0.10000000000000009</v>
      </c>
      <c r="K13" s="87">
        <f>K12/K11</f>
        <v>0.17121818004486491</v>
      </c>
      <c r="L13" s="115">
        <f>ROUND(L12/L11,3)</f>
        <v>0.20200000000000001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697.04</v>
      </c>
      <c r="E15" s="41">
        <v>656.5</v>
      </c>
      <c r="F15" s="119">
        <v>712.52</v>
      </c>
      <c r="G15" s="83" t="str">
        <f>IF((F15/E15)-1&lt;0,"▲","")</f>
        <v/>
      </c>
      <c r="H15" s="101">
        <f t="shared" ref="H15:H32" si="3">ABS((+F15/E15)-1)</f>
        <v>8.533130236100539E-2</v>
      </c>
      <c r="I15" s="85" t="str">
        <f>IF(F15="NA","",IF(L15=0,"",IF((F15-L15)&lt;0,"▲","")))</f>
        <v>▲</v>
      </c>
      <c r="J15" s="86">
        <f>IF(F15="NA","-",IF(L15=0,"-",ABS(F15-L15)))</f>
        <v>0.20000000000004547</v>
      </c>
      <c r="K15" s="42">
        <v>596.5</v>
      </c>
      <c r="L15" s="62">
        <v>712.72</v>
      </c>
    </row>
    <row r="16" spans="2:12" ht="12" customHeight="1">
      <c r="B16" s="25"/>
      <c r="C16" s="30" t="s">
        <v>7</v>
      </c>
      <c r="D16" s="77">
        <v>697.08</v>
      </c>
      <c r="E16" s="78">
        <v>678.79</v>
      </c>
      <c r="F16" s="119">
        <v>702.44</v>
      </c>
      <c r="G16" s="83" t="str">
        <f t="shared" ref="G16:G17" si="4">IF((F16/E16)-1&lt;0,"▲","")</f>
        <v/>
      </c>
      <c r="H16" s="101">
        <f t="shared" si="3"/>
        <v>3.4841408977740018E-2</v>
      </c>
      <c r="I16" s="85" t="str">
        <f>IF(F16="NA","",IF(L16=0,"",IF((F16-L16)&lt;0,"▲","")))</f>
        <v>▲</v>
      </c>
      <c r="J16" s="86">
        <f>IF(F16="NA","-",IF(L16=0,"-",ABS(F16-L16)))</f>
        <v>2.3799999999999955</v>
      </c>
      <c r="K16" s="42">
        <v>616.5</v>
      </c>
      <c r="L16" s="62">
        <v>704.82</v>
      </c>
    </row>
    <row r="17" spans="2:12" ht="12" customHeight="1">
      <c r="B17" s="25"/>
      <c r="C17" s="30" t="s">
        <v>8</v>
      </c>
      <c r="D17" s="39">
        <v>198.89</v>
      </c>
      <c r="E17" s="41">
        <v>176.6</v>
      </c>
      <c r="F17" s="119">
        <v>186.68</v>
      </c>
      <c r="G17" s="83" t="str">
        <f t="shared" si="4"/>
        <v/>
      </c>
      <c r="H17" s="101">
        <f t="shared" si="3"/>
        <v>5.7078142695356826E-2</v>
      </c>
      <c r="I17" s="85" t="str">
        <f>IF(F17="NA","",IF(L17=0,"",IF((F17-L17)&lt;0,"▲","")))</f>
        <v/>
      </c>
      <c r="J17" s="86">
        <f>IF(F17="NA","-",IF(L17=0,"-",ABS(F17-L17)))</f>
        <v>2.8700000000000045</v>
      </c>
      <c r="K17" s="42">
        <v>134.69999999999999</v>
      </c>
      <c r="L17" s="62">
        <v>183.81</v>
      </c>
    </row>
    <row r="18" spans="2:12" ht="12" customHeight="1">
      <c r="B18" s="25"/>
      <c r="C18" s="30" t="s">
        <v>9</v>
      </c>
      <c r="D18" s="81">
        <f>ROUND(D17/D16,3)</f>
        <v>0.28499999999999998</v>
      </c>
      <c r="E18" s="82">
        <f>ROUND(E17/E16,3)</f>
        <v>0.26</v>
      </c>
      <c r="F18" s="73">
        <f>ROUND(F17/F16,3)</f>
        <v>0.26600000000000001</v>
      </c>
      <c r="G18" s="89" t="str">
        <f>IF((F18/E18)-1&lt;0,"▲","")</f>
        <v/>
      </c>
      <c r="H18" s="84">
        <f t="shared" ref="H18" si="5">ABS(+F18-E18)*100</f>
        <v>0.60000000000000053</v>
      </c>
      <c r="I18" s="90" t="str">
        <f>IF(F18="NA","",IF(L18=0,"",IF((F18-L18)&lt;0,"▲","")))</f>
        <v/>
      </c>
      <c r="J18" s="86">
        <f>IF(F18="NA","-",IF(L18=0,"-",ABS(F18-L18)*100))</f>
        <v>0.50000000000000044</v>
      </c>
      <c r="K18" s="87">
        <f>K17/K16</f>
        <v>0.21849148418491482</v>
      </c>
      <c r="L18" s="115">
        <f>ROUND(L17/L16,3)</f>
        <v>0.26100000000000001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1154.95</v>
      </c>
      <c r="E20" s="41">
        <v>1136.25</v>
      </c>
      <c r="F20" s="119">
        <v>1264.04</v>
      </c>
      <c r="G20" s="83" t="str">
        <f>IF((F20/E20)-1&lt;0,"▲","")</f>
        <v/>
      </c>
      <c r="H20" s="101">
        <f t="shared" ref="H20" si="6">ABS((+F20/E20)-1)</f>
        <v>0.11246644664466454</v>
      </c>
      <c r="I20" s="85" t="str">
        <f>IF(F20="NA","",IF(L20=0,"",IF((F20-L20)&lt;0,"▲","")))</f>
        <v/>
      </c>
      <c r="J20" s="86">
        <f>IF(F20="NA","-",IF(L20=0,"-",ABS(F20-L20)))</f>
        <v>3.2699999999999818</v>
      </c>
      <c r="K20" s="42">
        <v>988</v>
      </c>
      <c r="L20" s="62">
        <v>1260.77</v>
      </c>
    </row>
    <row r="21" spans="2:12" ht="12" customHeight="1">
      <c r="B21" s="25"/>
      <c r="C21" s="30" t="s">
        <v>7</v>
      </c>
      <c r="D21" s="39">
        <v>1155.04</v>
      </c>
      <c r="E21" s="41">
        <v>1138.05</v>
      </c>
      <c r="F21" s="119">
        <v>1236.5899999999999</v>
      </c>
      <c r="G21" s="83" t="str">
        <f t="shared" ref="G21:G22" si="7">IF((F21/E21)-1&lt;0,"▲","")</f>
        <v/>
      </c>
      <c r="H21" s="101">
        <f t="shared" si="3"/>
        <v>8.6586705329291247E-2</v>
      </c>
      <c r="I21" s="85" t="str">
        <f>IF(F21="NA","",IF(L21=0,"",IF((F21-L21)&lt;0,"▲","")))</f>
        <v/>
      </c>
      <c r="J21" s="86">
        <f>IF(F21="NA","-",IF(L21=0,"-",ABS(F21-L21)))</f>
        <v>2.8399999999999181</v>
      </c>
      <c r="K21" s="42">
        <v>1012.5</v>
      </c>
      <c r="L21" s="62">
        <v>1233.75</v>
      </c>
    </row>
    <row r="22" spans="2:12" ht="12" customHeight="1">
      <c r="B22" s="25"/>
      <c r="C22" s="30" t="s">
        <v>8</v>
      </c>
      <c r="D22" s="39">
        <v>166.54</v>
      </c>
      <c r="E22" s="41">
        <v>164.73</v>
      </c>
      <c r="F22" s="119">
        <v>192.18</v>
      </c>
      <c r="G22" s="83" t="str">
        <f t="shared" si="7"/>
        <v/>
      </c>
      <c r="H22" s="101">
        <f t="shared" si="3"/>
        <v>0.1666363139683118</v>
      </c>
      <c r="I22" s="85" t="str">
        <f>IF(F22="NA","",IF(L22=0,"",IF((F22-L22)&lt;0,"▲","")))</f>
        <v/>
      </c>
      <c r="J22" s="86">
        <f>IF(F22="NA","-",IF(L22=0,"-",ABS(F22-L22)))</f>
        <v>0.71999999999999886</v>
      </c>
      <c r="K22" s="42">
        <v>141.19999999999999</v>
      </c>
      <c r="L22" s="62">
        <v>191.46</v>
      </c>
    </row>
    <row r="23" spans="2:12" ht="12" customHeight="1">
      <c r="B23" s="25"/>
      <c r="C23" s="30" t="s">
        <v>9</v>
      </c>
      <c r="D23" s="81">
        <f>ROUND(D22/D21,3)</f>
        <v>0.14399999999999999</v>
      </c>
      <c r="E23" s="82">
        <f>ROUND(E22/E21,3)</f>
        <v>0.14499999999999999</v>
      </c>
      <c r="F23" s="73">
        <f>ROUND(F22/F21,3)</f>
        <v>0.155</v>
      </c>
      <c r="G23" s="89" t="str">
        <f>IF((F23/E23)-1&lt;0,"▲","")</f>
        <v/>
      </c>
      <c r="H23" s="84">
        <f t="shared" ref="H23" si="8">ABS(+F23-E23)*100</f>
        <v>1.0000000000000009</v>
      </c>
      <c r="I23" s="90" t="str">
        <f>IF(F23="NA","",IF(L23=0,"",IF((F23-L23)&lt;0,"▲","")))</f>
        <v/>
      </c>
      <c r="J23" s="86">
        <f>IF(F23="NA","-",IF(L23=0,"-",ABS(F23-L23)*100))</f>
        <v>0</v>
      </c>
      <c r="K23" s="87">
        <f>K22/K21</f>
        <v>0.13945679012345677</v>
      </c>
      <c r="L23" s="115">
        <f>ROUND(L22/L21,3)</f>
        <v>0.155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886.64</v>
      </c>
      <c r="E25" s="41">
        <v>866.94</v>
      </c>
      <c r="F25" s="119">
        <v>973.9</v>
      </c>
      <c r="G25" s="83" t="str">
        <f>IF((F25/E25)-1&lt;0,"▲","")</f>
        <v/>
      </c>
      <c r="H25" s="101">
        <f t="shared" ref="H25" si="9">ABS((+F25/E25)-1)</f>
        <v>0.12337647357371906</v>
      </c>
      <c r="I25" s="85" t="str">
        <f>IF(F25="NA","",IF(L25=0,"",IF((F25-L25)&lt;0,"▲","")))</f>
        <v/>
      </c>
      <c r="J25" s="86">
        <f>IF(F25="NA","-",IF(L25=0,"-",ABS(F25-L25)))</f>
        <v>6.3799999999999955</v>
      </c>
      <c r="K25" s="42">
        <v>716.1</v>
      </c>
      <c r="L25" s="62">
        <v>967.52</v>
      </c>
    </row>
    <row r="26" spans="2:12" ht="12" customHeight="1">
      <c r="B26" s="51"/>
      <c r="C26" s="30" t="s">
        <v>7</v>
      </c>
      <c r="D26" s="39">
        <v>883.16</v>
      </c>
      <c r="E26" s="41">
        <v>865.37</v>
      </c>
      <c r="F26" s="119">
        <v>950.3</v>
      </c>
      <c r="G26" s="83" t="str">
        <f t="shared" ref="G26:G27" si="10">IF((F26/E26)-1&lt;0,"▲","")</f>
        <v/>
      </c>
      <c r="H26" s="101">
        <f t="shared" si="3"/>
        <v>9.8142990859401147E-2</v>
      </c>
      <c r="I26" s="85" t="str">
        <f>IF(F26="NA","",IF(L26=0,"",IF((F26-L26)&lt;0,"▲","")))</f>
        <v/>
      </c>
      <c r="J26" s="86">
        <f>IF(F26="NA","-",IF(L26=0,"-",ABS(F26-L26)))</f>
        <v>6.5799999999999272</v>
      </c>
      <c r="K26" s="42">
        <v>729.8</v>
      </c>
      <c r="L26" s="62">
        <v>943.72</v>
      </c>
    </row>
    <row r="27" spans="2:12" ht="12" customHeight="1">
      <c r="B27" s="51"/>
      <c r="C27" s="30" t="s">
        <v>8</v>
      </c>
      <c r="D27" s="39">
        <v>132.82</v>
      </c>
      <c r="E27" s="41">
        <v>134.4</v>
      </c>
      <c r="F27" s="119">
        <v>158</v>
      </c>
      <c r="G27" s="83" t="str">
        <f t="shared" si="10"/>
        <v/>
      </c>
      <c r="H27" s="101">
        <f t="shared" si="3"/>
        <v>0.17559523809523814</v>
      </c>
      <c r="I27" s="85" t="str">
        <f>IF(F27="NA","",IF(L27=0,"",IF((F27-L27)&lt;0,"▲","")))</f>
        <v>▲</v>
      </c>
      <c r="J27" s="86">
        <f>IF(F27="NA","-",IF(L27=0,"-",ABS(F27-L27)))</f>
        <v>0.46999999999999886</v>
      </c>
      <c r="K27" s="42">
        <v>110.7</v>
      </c>
      <c r="L27" s="62">
        <v>158.47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0.155</v>
      </c>
      <c r="F28" s="73">
        <f>ROUND(F27/F26,3)</f>
        <v>0.16600000000000001</v>
      </c>
      <c r="G28" s="89" t="str">
        <f>IF((F28/E28)-1&lt;0,"▲","")</f>
        <v/>
      </c>
      <c r="H28" s="84">
        <f t="shared" ref="H28" si="11">ABS(+F28-E28)*100</f>
        <v>1.100000000000001</v>
      </c>
      <c r="I28" s="90" t="str">
        <f>IF(F28="NA","",IF(L28=0,"",IF((F28-L28)&lt;0,"▲","")))</f>
        <v>▲</v>
      </c>
      <c r="J28" s="86">
        <f>IF(F28="NA","-",IF(L28=0,"-",ABS(F28-L28)*100))</f>
        <v>0.20000000000000018</v>
      </c>
      <c r="K28" s="87">
        <f>K27/K26</f>
        <v>0.15168539325842698</v>
      </c>
      <c r="L28" s="115">
        <f>ROUND(L27/L26,3)</f>
        <v>0.16800000000000001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466.92</v>
      </c>
      <c r="E30" s="41">
        <v>471.27</v>
      </c>
      <c r="F30" s="119">
        <v>475.57</v>
      </c>
      <c r="G30" s="83" t="str">
        <f>IF((F30/E30)-1&lt;0,"▲","")</f>
        <v/>
      </c>
      <c r="H30" s="101">
        <f t="shared" ref="H30" si="12">ABS((+F30/E30)-1)</f>
        <v>9.1242811976148808E-3</v>
      </c>
      <c r="I30" s="85" t="str">
        <f>IF(F30="NA","",IF(L30=0,"",IF((F30-L30)&lt;0,"▲","")))</f>
        <v/>
      </c>
      <c r="J30" s="86">
        <f>IF(F30="NA","-",IF(L30=0,"-",ABS(F30-L30)))</f>
        <v>0.81000000000000227</v>
      </c>
      <c r="K30" s="42">
        <v>420.5</v>
      </c>
      <c r="L30" s="62">
        <v>474.76</v>
      </c>
    </row>
    <row r="31" spans="2:12" ht="12" customHeight="1">
      <c r="B31" s="25"/>
      <c r="C31" s="30" t="s">
        <v>7</v>
      </c>
      <c r="D31" s="39">
        <v>459.79</v>
      </c>
      <c r="E31" s="41">
        <v>467.77</v>
      </c>
      <c r="F31" s="119">
        <v>474.56</v>
      </c>
      <c r="G31" s="83" t="str">
        <f t="shared" ref="G31:G32" si="13">IF((F31/E31)-1&lt;0,"▲","")</f>
        <v/>
      </c>
      <c r="H31" s="101">
        <f t="shared" si="3"/>
        <v>1.4515680783290907E-2</v>
      </c>
      <c r="I31" s="85" t="str">
        <f>IF(F31="NA","",IF(L31=0,"",IF((F31-L31)&lt;0,"▲","")))</f>
        <v/>
      </c>
      <c r="J31" s="86">
        <f>IF(F31="NA","-",IF(L31=0,"-",ABS(F31-L31)))</f>
        <v>0.53000000000002956</v>
      </c>
      <c r="K31" s="42">
        <v>421.6</v>
      </c>
      <c r="L31" s="62">
        <v>474.03</v>
      </c>
    </row>
    <row r="32" spans="2:12" ht="12" customHeight="1">
      <c r="B32" s="25"/>
      <c r="C32" s="30" t="s">
        <v>8</v>
      </c>
      <c r="D32" s="39">
        <v>106.68</v>
      </c>
      <c r="E32" s="41">
        <v>110.18</v>
      </c>
      <c r="F32" s="119">
        <v>111.19</v>
      </c>
      <c r="G32" s="83" t="str">
        <f t="shared" si="13"/>
        <v/>
      </c>
      <c r="H32" s="101">
        <f t="shared" si="3"/>
        <v>9.1668179342891953E-3</v>
      </c>
      <c r="I32" s="85" t="str">
        <f>IF(F32="NA","",IF(L32=0,"",IF((F32-L32)&lt;0,"▲","")))</f>
        <v>▲</v>
      </c>
      <c r="J32" s="86">
        <f>IF(F32="NA","-",IF(L32=0,"-",ABS(F32-L32)))</f>
        <v>0.51999999999999602</v>
      </c>
      <c r="K32" s="42">
        <v>75.2</v>
      </c>
      <c r="L32" s="62">
        <v>111.71</v>
      </c>
    </row>
    <row r="33" spans="2:12" ht="12" customHeight="1">
      <c r="B33" s="29"/>
      <c r="C33" s="53" t="s">
        <v>9</v>
      </c>
      <c r="D33" s="91">
        <f>ROUND(D32/D31,3)</f>
        <v>0.23200000000000001</v>
      </c>
      <c r="E33" s="92">
        <f>ROUND(E32/E31,3)</f>
        <v>0.23599999999999999</v>
      </c>
      <c r="F33" s="74">
        <f>ROUND(F32/F31,3)</f>
        <v>0.23400000000000001</v>
      </c>
      <c r="G33" s="93" t="str">
        <f>IF((F33/E33)-1&lt;0,"▲","")</f>
        <v>▲</v>
      </c>
      <c r="H33" s="94">
        <f t="shared" ref="H33" si="14">ABS(+F33-E33)*100</f>
        <v>0.1999999999999974</v>
      </c>
      <c r="I33" s="95" t="str">
        <f>IF(F33="NA","",IF(L33=0,"",IF((F33-L33)&lt;0,"▲","")))</f>
        <v>▲</v>
      </c>
      <c r="J33" s="96">
        <f>IF(F33="NA","-",IF(L33=0,"-",ABS(F33-L33)*100))</f>
        <v>0.1999999999999974</v>
      </c>
      <c r="K33" s="97">
        <f>K32/K31</f>
        <v>0.17836812144212524</v>
      </c>
      <c r="L33" s="116">
        <f>ROUND(L32/L31,3)</f>
        <v>0.23599999999999999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29</v>
      </c>
      <c r="E36" s="24" t="s">
        <v>36</v>
      </c>
      <c r="F36" s="429" t="s">
        <v>374</v>
      </c>
      <c r="G36" s="430"/>
      <c r="H36" s="430"/>
      <c r="I36" s="430"/>
      <c r="J36" s="430"/>
      <c r="K36" s="79" t="s">
        <v>292</v>
      </c>
      <c r="L36" s="431" t="s">
        <v>23</v>
      </c>
    </row>
    <row r="37" spans="2:12" ht="12" customHeight="1">
      <c r="B37" s="25"/>
      <c r="C37" s="26"/>
      <c r="D37" s="27"/>
      <c r="E37" s="28" t="s">
        <v>4</v>
      </c>
      <c r="F37" s="1" t="s">
        <v>19</v>
      </c>
      <c r="G37" s="434" t="s">
        <v>24</v>
      </c>
      <c r="H37" s="435"/>
      <c r="I37" s="438" t="s">
        <v>48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239.57</v>
      </c>
      <c r="E39" s="61">
        <v>268.10000000000002</v>
      </c>
      <c r="F39" s="124">
        <v>284.05</v>
      </c>
      <c r="G39" s="113" t="str">
        <f>IF((F39/E39)-1&lt;0,"▲","")</f>
        <v/>
      </c>
      <c r="H39" s="101">
        <f>ABS((+F39/E39)-1)</f>
        <v>5.9492726594554179E-2</v>
      </c>
      <c r="I39" s="112" t="str">
        <f>IF(F39="NA","",IF(L39=0,"",IF((F39-L39)&lt;0,"▲","")))</f>
        <v>▲</v>
      </c>
      <c r="J39" s="86">
        <f>IF(F39="NA","-",IF(L39=0,"-",ABS(F39-L39)))</f>
        <v>1.3799999999999955</v>
      </c>
      <c r="K39" s="42">
        <v>236.31</v>
      </c>
      <c r="L39" s="71">
        <v>285.43</v>
      </c>
    </row>
    <row r="40" spans="2:12" ht="12" customHeight="1">
      <c r="B40" s="25"/>
      <c r="C40" s="30" t="s">
        <v>7</v>
      </c>
      <c r="D40" s="60">
        <v>257.64999999999998</v>
      </c>
      <c r="E40" s="61">
        <v>258.74</v>
      </c>
      <c r="F40" s="124">
        <v>269</v>
      </c>
      <c r="G40" s="114" t="str">
        <f t="shared" ref="G40:G41" si="15">IF((F40/E40)-1&lt;0,"▲","")</f>
        <v/>
      </c>
      <c r="H40" s="101">
        <f t="shared" ref="H40:H41" si="16">ABS((+F40/E40)-1)</f>
        <v>3.9653706423436574E-2</v>
      </c>
      <c r="I40" s="85" t="str">
        <f>IF(F40="NA","",IF(L40=0,"",IF((F40-L40)&lt;0,"▲","")))</f>
        <v>▲</v>
      </c>
      <c r="J40" s="86">
        <f>IF(F40="NA","-",IF(L40=0,"-",ABS(F40-L40)))</f>
        <v>0.69999999999998863</v>
      </c>
      <c r="K40" s="42">
        <v>224.98</v>
      </c>
      <c r="L40" s="62">
        <v>269.7</v>
      </c>
    </row>
    <row r="41" spans="2:12" ht="12" customHeight="1">
      <c r="B41" s="25"/>
      <c r="C41" s="30" t="s">
        <v>8</v>
      </c>
      <c r="D41" s="60">
        <v>53.58</v>
      </c>
      <c r="E41" s="61">
        <v>57.87</v>
      </c>
      <c r="F41" s="124">
        <v>69.42</v>
      </c>
      <c r="G41" s="114" t="str">
        <f t="shared" si="15"/>
        <v/>
      </c>
      <c r="H41" s="101">
        <f t="shared" si="16"/>
        <v>0.19958527734577514</v>
      </c>
      <c r="I41" s="85" t="str">
        <f>IF(F41="NA","",IF(L41=0,"",IF((F41-L41)&lt;0,"▲","")))</f>
        <v>▲</v>
      </c>
      <c r="J41" s="86">
        <f>IF(F41="NA","-",IF(L41=0,"-",ABS(F41-L41)))</f>
        <v>1.2199999999999989</v>
      </c>
      <c r="K41" s="42">
        <v>62.97</v>
      </c>
      <c r="L41" s="62">
        <v>70.64</v>
      </c>
    </row>
    <row r="42" spans="2:12" ht="12" customHeight="1">
      <c r="B42" s="29"/>
      <c r="C42" s="53" t="s">
        <v>9</v>
      </c>
      <c r="D42" s="107">
        <f>ROUND(D41/D40,3)</f>
        <v>0.20799999999999999</v>
      </c>
      <c r="E42" s="108">
        <f>ROUND(E41/E40,3)</f>
        <v>0.224</v>
      </c>
      <c r="F42" s="125">
        <f>ROUND(F41/F40,3)</f>
        <v>0.25800000000000001</v>
      </c>
      <c r="G42" s="109" t="str">
        <f>IF(F42-D42&lt;0,"▲","")</f>
        <v/>
      </c>
      <c r="H42" s="94">
        <f>ABS(+F42-E42)*100</f>
        <v>3.4000000000000004</v>
      </c>
      <c r="I42" s="110" t="str">
        <f>IF(F42="NA","",IF(L42=0,"",IF((F42-L42)&lt;0,"▲","")))</f>
        <v>▲</v>
      </c>
      <c r="J42" s="96">
        <f>ABS(+F42-L42)*100</f>
        <v>0.40000000000000036</v>
      </c>
      <c r="K42" s="97">
        <f>K41/K40</f>
        <v>0.2798915459151925</v>
      </c>
      <c r="L42" s="117">
        <f>ROUND(L41/L40,3)</f>
        <v>0.26200000000000001</v>
      </c>
    </row>
    <row r="43" spans="2:12" ht="12" customHeight="1">
      <c r="B43" s="2" t="s">
        <v>432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31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390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397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203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204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26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398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11.25" customHeight="1">
      <c r="B51" s="2"/>
      <c r="C51" s="2" t="s">
        <v>394</v>
      </c>
      <c r="D51" s="2"/>
      <c r="E51" s="2"/>
      <c r="F51" s="2"/>
      <c r="G51" s="3"/>
      <c r="H51" s="4"/>
      <c r="I51" s="3"/>
      <c r="J51" s="7"/>
      <c r="K51" s="7"/>
    </row>
    <row r="52" spans="2:12" ht="15.75" customHeight="1">
      <c r="B52" s="413" t="s">
        <v>400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7.25" customHeight="1">
      <c r="B53" s="413" t="s">
        <v>401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413"/>
      <c r="C54" s="413"/>
      <c r="D54" s="413"/>
      <c r="E54" s="413"/>
      <c r="F54" s="413"/>
      <c r="G54" s="413"/>
      <c r="H54" s="413"/>
      <c r="I54" s="413"/>
      <c r="J54" s="413"/>
      <c r="K54" s="413"/>
    </row>
    <row r="55" spans="2:12" ht="12" customHeight="1"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2:12" ht="12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9" t="s">
        <v>430</v>
      </c>
    </row>
    <row r="57" spans="2:12" ht="12" customHeight="1">
      <c r="B57" s="2"/>
      <c r="G57" s="11"/>
      <c r="H57" s="11"/>
      <c r="I57" s="11"/>
      <c r="J57" s="11"/>
      <c r="K57" s="11"/>
    </row>
    <row r="58" spans="2:12">
      <c r="B58" s="2"/>
    </row>
    <row r="59" spans="2:12">
      <c r="B59" s="2"/>
      <c r="G59" s="11"/>
      <c r="H59" s="11"/>
      <c r="I59" s="11"/>
      <c r="J59" s="11"/>
      <c r="K59" s="11"/>
    </row>
    <row r="60" spans="2:12">
      <c r="B60" s="63"/>
      <c r="G60" s="11"/>
      <c r="H60" s="11"/>
      <c r="I60" s="11"/>
      <c r="J60" s="11"/>
      <c r="K60" s="11"/>
    </row>
    <row r="61" spans="2:12">
      <c r="G61" s="11"/>
      <c r="H61" s="11"/>
      <c r="I61" s="11"/>
      <c r="J61" s="11"/>
      <c r="K61" s="11"/>
    </row>
    <row r="67" s="11" customFormat="1"/>
    <row r="68" s="11" customFormat="1"/>
  </sheetData>
  <mergeCells count="13">
    <mergeCell ref="B52:K52"/>
    <mergeCell ref="B53:K53"/>
    <mergeCell ref="B54:K54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9">
    <tabColor theme="1"/>
    <pageSetUpPr fitToPage="1"/>
  </sheetPr>
  <dimension ref="B1:L68"/>
  <sheetViews>
    <sheetView showGridLines="0" defaultGridColor="0" topLeftCell="A7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427</v>
      </c>
    </row>
    <row r="4" spans="2:12" ht="12" customHeight="1"/>
    <row r="5" spans="2:12" ht="12" customHeight="1">
      <c r="B5" s="18" t="s">
        <v>1</v>
      </c>
      <c r="G5" s="19"/>
      <c r="L5" s="20" t="s">
        <v>109</v>
      </c>
    </row>
    <row r="6" spans="2:12" ht="12" customHeight="1">
      <c r="B6" s="21"/>
      <c r="C6" s="22" t="s">
        <v>2</v>
      </c>
      <c r="D6" s="23" t="s">
        <v>29</v>
      </c>
      <c r="E6" s="24" t="s">
        <v>36</v>
      </c>
      <c r="F6" s="429" t="s">
        <v>374</v>
      </c>
      <c r="G6" s="430"/>
      <c r="H6" s="430"/>
      <c r="I6" s="430"/>
      <c r="J6" s="430"/>
      <c r="K6" s="79" t="s">
        <v>292</v>
      </c>
      <c r="L6" s="431" t="s">
        <v>23</v>
      </c>
    </row>
    <row r="7" spans="2:12" ht="12" customHeight="1">
      <c r="B7" s="25"/>
      <c r="C7" s="26"/>
      <c r="D7" s="27"/>
      <c r="E7" s="28" t="s">
        <v>4</v>
      </c>
      <c r="F7" s="1" t="s">
        <v>84</v>
      </c>
      <c r="G7" s="434" t="s">
        <v>97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2315.0300000000002</v>
      </c>
      <c r="E10" s="78">
        <v>2261.0700000000002</v>
      </c>
      <c r="F10" s="119">
        <v>2448.25</v>
      </c>
      <c r="G10" s="83" t="str">
        <f>IF((F10/E10)-1&lt;0,"▲","")</f>
        <v/>
      </c>
      <c r="H10" s="101">
        <f>ABS((+F10/E10)-1)</f>
        <v>8.2783814742577455E-2</v>
      </c>
      <c r="I10" s="85" t="str">
        <f>IF(F10="NA","",IF(L10=0,"",IF((F10-L10)&lt;0,"▲","")))</f>
        <v/>
      </c>
      <c r="J10" s="86">
        <f>IF(F10="NA","-",IF(L10=0,"-",ABS(F10-L10)))</f>
        <v>4.8400000000001455</v>
      </c>
      <c r="K10" s="42">
        <v>2005.1</v>
      </c>
      <c r="L10" s="62">
        <v>2443.41</v>
      </c>
    </row>
    <row r="11" spans="2:12" ht="12" customHeight="1">
      <c r="B11" s="25"/>
      <c r="C11" s="30" t="s">
        <v>7</v>
      </c>
      <c r="D11" s="77">
        <v>2308.8000000000002</v>
      </c>
      <c r="E11" s="78">
        <v>2280.79</v>
      </c>
      <c r="F11" s="119">
        <v>2412.61</v>
      </c>
      <c r="G11" s="83" t="str">
        <f t="shared" ref="G11:G12" si="0">IF((F11/E11)-1&lt;0,"▲","")</f>
        <v/>
      </c>
      <c r="H11" s="101">
        <f t="shared" ref="H11:H12" si="1">ABS((+F11/E11)-1)</f>
        <v>5.7795763748525797E-2</v>
      </c>
      <c r="I11" s="85" t="str">
        <f>IF(F11="NA","",IF(L11=0,"",IF((F11-L11)&lt;0,"▲","")))</f>
        <v/>
      </c>
      <c r="J11" s="86">
        <f>IF(F11="NA","-",IF(L11=0,"-",ABS(F11-L11)))</f>
        <v>2.5700000000001637</v>
      </c>
      <c r="K11" s="42">
        <v>2050.6999999999998</v>
      </c>
      <c r="L11" s="62">
        <v>2410.04</v>
      </c>
    </row>
    <row r="12" spans="2:12" ht="12" customHeight="1">
      <c r="B12" s="25"/>
      <c r="C12" s="30" t="s">
        <v>8</v>
      </c>
      <c r="D12" s="39">
        <v>471.06</v>
      </c>
      <c r="E12" s="40">
        <v>451.34</v>
      </c>
      <c r="F12" s="119">
        <v>486.97</v>
      </c>
      <c r="G12" s="83" t="str">
        <f t="shared" si="0"/>
        <v/>
      </c>
      <c r="H12" s="101">
        <f t="shared" si="1"/>
        <v>7.8942703948243098E-2</v>
      </c>
      <c r="I12" s="85" t="str">
        <f>IF(F12="NA","",IF(L12=0,"",IF((F12-L12)&lt;0,"▲","")))</f>
        <v/>
      </c>
      <c r="J12" s="86">
        <f>IF(F12="NA","-",IF(L12=0,"-",ABS(F12-L12)))</f>
        <v>7.1200000000000045</v>
      </c>
      <c r="K12" s="42">
        <v>351.2</v>
      </c>
      <c r="L12" s="62">
        <v>479.85</v>
      </c>
    </row>
    <row r="13" spans="2:12" ht="12" customHeight="1">
      <c r="B13" s="25"/>
      <c r="C13" s="30" t="s">
        <v>9</v>
      </c>
      <c r="D13" s="81">
        <f>ROUND(D12/D11,3)</f>
        <v>0.20399999999999999</v>
      </c>
      <c r="E13" s="82">
        <f t="shared" ref="E13" si="2">ROUND(E12/E11,3)</f>
        <v>0.19800000000000001</v>
      </c>
      <c r="F13" s="73">
        <f>ROUND(F12/F11,3)</f>
        <v>0.20200000000000001</v>
      </c>
      <c r="G13" s="83" t="str">
        <f>IF((F13/E13)-1&lt;0,"▲","")</f>
        <v/>
      </c>
      <c r="H13" s="84">
        <f>ABS(+F13-E13)*100</f>
        <v>0.40000000000000036</v>
      </c>
      <c r="I13" s="85" t="str">
        <f>IF(F13="NA","",IF(L13=0,"",IF((F13-L13)&lt;0,"▲","")))</f>
        <v/>
      </c>
      <c r="J13" s="86">
        <f>IF(F13="NA","-",IF(L13=0,"-",ABS(F13-L13)*100))</f>
        <v>0.30000000000000027</v>
      </c>
      <c r="K13" s="87">
        <f>K12/K11</f>
        <v>0.1712585946262252</v>
      </c>
      <c r="L13" s="115">
        <f>ROUND(L12/L11,3)</f>
        <v>0.19900000000000001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697.27</v>
      </c>
      <c r="E15" s="41">
        <v>656.42</v>
      </c>
      <c r="F15" s="119">
        <v>712.72</v>
      </c>
      <c r="G15" s="83" t="str">
        <f>IF((F15/E15)-1&lt;0,"▲","")</f>
        <v/>
      </c>
      <c r="H15" s="101">
        <f t="shared" ref="H15:H32" si="3">ABS((+F15/E15)-1)</f>
        <v>8.5768258127418617E-2</v>
      </c>
      <c r="I15" s="85" t="str">
        <f>IF(F15="NA","",IF(L15=0,"",IF((F15-L15)&lt;0,"▲","")))</f>
        <v/>
      </c>
      <c r="J15" s="86">
        <f>IF(F15="NA","-",IF(L15=0,"-",ABS(F15-L15)))</f>
        <v>0.83000000000004093</v>
      </c>
      <c r="K15" s="42">
        <v>596.5</v>
      </c>
      <c r="L15" s="62">
        <v>711.89</v>
      </c>
    </row>
    <row r="16" spans="2:12" ht="12" customHeight="1">
      <c r="B16" s="25"/>
      <c r="C16" s="30" t="s">
        <v>7</v>
      </c>
      <c r="D16" s="77">
        <v>697.31</v>
      </c>
      <c r="E16" s="78">
        <v>679.44</v>
      </c>
      <c r="F16" s="119">
        <v>704.82</v>
      </c>
      <c r="G16" s="83" t="str">
        <f t="shared" ref="G16:G17" si="4">IF((F16/E16)-1&lt;0,"▲","")</f>
        <v/>
      </c>
      <c r="H16" s="101">
        <f t="shared" si="3"/>
        <v>3.7354291769692738E-2</v>
      </c>
      <c r="I16" s="85" t="str">
        <f>IF(F16="NA","",IF(L16=0,"",IF((F16-L16)&lt;0,"▲","")))</f>
        <v/>
      </c>
      <c r="J16" s="86">
        <f>IF(F16="NA","-",IF(L16=0,"-",ABS(F16-L16)))</f>
        <v>0.83000000000004093</v>
      </c>
      <c r="K16" s="42">
        <v>616.5</v>
      </c>
      <c r="L16" s="62">
        <v>703.99</v>
      </c>
    </row>
    <row r="17" spans="2:12" ht="12" customHeight="1">
      <c r="B17" s="25"/>
      <c r="C17" s="30" t="s">
        <v>8</v>
      </c>
      <c r="D17" s="39">
        <v>198.94</v>
      </c>
      <c r="E17" s="41">
        <v>175.92</v>
      </c>
      <c r="F17" s="119">
        <v>183.81</v>
      </c>
      <c r="G17" s="83" t="str">
        <f t="shared" si="4"/>
        <v/>
      </c>
      <c r="H17" s="101">
        <f t="shared" si="3"/>
        <v>4.4849931787176001E-2</v>
      </c>
      <c r="I17" s="85" t="str">
        <f>IF(F17="NA","",IF(L17=0,"",IF((F17-L17)&lt;0,"▲","")))</f>
        <v/>
      </c>
      <c r="J17" s="86">
        <f>IF(F17="NA","-",IF(L17=0,"-",ABS(F17-L17)))</f>
        <v>8.0000000000012506E-2</v>
      </c>
      <c r="K17" s="42">
        <v>134.69999999999999</v>
      </c>
      <c r="L17" s="62">
        <v>183.73</v>
      </c>
    </row>
    <row r="18" spans="2:12" ht="12" customHeight="1">
      <c r="B18" s="25"/>
      <c r="C18" s="30" t="s">
        <v>9</v>
      </c>
      <c r="D18" s="81">
        <f>ROUND(D17/D16,3)</f>
        <v>0.28499999999999998</v>
      </c>
      <c r="E18" s="82">
        <f>ROUND(E17/E16,3)</f>
        <v>0.25900000000000001</v>
      </c>
      <c r="F18" s="73">
        <f>ROUND(F17/F16,3)</f>
        <v>0.26100000000000001</v>
      </c>
      <c r="G18" s="89" t="str">
        <f>IF((F18/E18)-1&lt;0,"▲","")</f>
        <v/>
      </c>
      <c r="H18" s="84">
        <f t="shared" ref="H18" si="5">ABS(+F18-E18)*100</f>
        <v>0.20000000000000018</v>
      </c>
      <c r="I18" s="90" t="str">
        <f>IF(F18="NA","",IF(L18=0,"",IF((F18-L18)&lt;0,"▲","")))</f>
        <v/>
      </c>
      <c r="J18" s="86">
        <f>IF(F18="NA","-",IF(L18=0,"-",ABS(F18-L18)*100))</f>
        <v>0</v>
      </c>
      <c r="K18" s="87">
        <f>K17/K16</f>
        <v>0.21849148418491482</v>
      </c>
      <c r="L18" s="115">
        <f>ROUND(L17/L16,3)</f>
        <v>0.26100000000000001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1151.28</v>
      </c>
      <c r="E20" s="41">
        <v>1133.19</v>
      </c>
      <c r="F20" s="119">
        <v>1260.77</v>
      </c>
      <c r="G20" s="83" t="str">
        <f>IF((F20/E20)-1&lt;0,"▲","")</f>
        <v/>
      </c>
      <c r="H20" s="101">
        <f t="shared" ref="H20" si="6">ABS((+F20/E20)-1)</f>
        <v>0.11258482690457905</v>
      </c>
      <c r="I20" s="85" t="str">
        <f>IF(F20="NA","",IF(L20=0,"",IF((F20-L20)&lt;0,"▲","")))</f>
        <v/>
      </c>
      <c r="J20" s="86">
        <f>IF(F20="NA","-",IF(L20=0,"-",ABS(F20-L20)))</f>
        <v>0.75999999999999091</v>
      </c>
      <c r="K20" s="42">
        <v>988.1</v>
      </c>
      <c r="L20" s="62">
        <v>1260.01</v>
      </c>
    </row>
    <row r="21" spans="2:12" ht="12" customHeight="1">
      <c r="B21" s="25"/>
      <c r="C21" s="30" t="s">
        <v>7</v>
      </c>
      <c r="D21" s="39">
        <v>1152.1400000000001</v>
      </c>
      <c r="E21" s="41">
        <v>1134.17</v>
      </c>
      <c r="F21" s="119">
        <v>1233.75</v>
      </c>
      <c r="G21" s="83" t="str">
        <f t="shared" ref="G21:G22" si="7">IF((F21/E21)-1&lt;0,"▲","")</f>
        <v/>
      </c>
      <c r="H21" s="101">
        <f t="shared" si="3"/>
        <v>8.7799888905543133E-2</v>
      </c>
      <c r="I21" s="85" t="str">
        <f>IF(F21="NA","",IF(L21=0,"",IF((F21-L21)&lt;0,"▲","")))</f>
        <v/>
      </c>
      <c r="J21" s="86">
        <f>IF(F21="NA","-",IF(L21=0,"-",ABS(F21-L21)))</f>
        <v>1.0299999999999727</v>
      </c>
      <c r="K21" s="42">
        <v>1012.6</v>
      </c>
      <c r="L21" s="62">
        <v>1232.72</v>
      </c>
    </row>
    <row r="22" spans="2:12" ht="12" customHeight="1">
      <c r="B22" s="25"/>
      <c r="C22" s="30" t="s">
        <v>8</v>
      </c>
      <c r="D22" s="39">
        <v>165.42</v>
      </c>
      <c r="E22" s="41">
        <v>164.43</v>
      </c>
      <c r="F22" s="119">
        <v>191.46</v>
      </c>
      <c r="G22" s="83" t="str">
        <f t="shared" si="7"/>
        <v/>
      </c>
      <c r="H22" s="101">
        <f t="shared" si="3"/>
        <v>0.16438606093778518</v>
      </c>
      <c r="I22" s="85" t="str">
        <f>IF(F22="NA","",IF(L22=0,"",IF((F22-L22)&lt;0,"▲","")))</f>
        <v/>
      </c>
      <c r="J22" s="86">
        <f>IF(F22="NA","-",IF(L22=0,"-",ABS(F22-L22)))</f>
        <v>0.37999999999999545</v>
      </c>
      <c r="K22" s="42">
        <v>141.30000000000001</v>
      </c>
      <c r="L22" s="62">
        <v>191.08</v>
      </c>
    </row>
    <row r="23" spans="2:12" ht="12" customHeight="1">
      <c r="B23" s="25"/>
      <c r="C23" s="30" t="s">
        <v>9</v>
      </c>
      <c r="D23" s="81">
        <f>ROUND(D22/D21,3)</f>
        <v>0.14399999999999999</v>
      </c>
      <c r="E23" s="82">
        <f>ROUND(E22/E21,3)</f>
        <v>0.14499999999999999</v>
      </c>
      <c r="F23" s="73">
        <f>ROUND(F22/F21,3)</f>
        <v>0.155</v>
      </c>
      <c r="G23" s="89" t="str">
        <f>IF((F23/E23)-1&lt;0,"▲","")</f>
        <v/>
      </c>
      <c r="H23" s="84">
        <f t="shared" ref="H23" si="8">ABS(+F23-E23)*100</f>
        <v>1.0000000000000009</v>
      </c>
      <c r="I23" s="90" t="str">
        <f>IF(F23="NA","",IF(L23=0,"",IF((F23-L23)&lt;0,"▲","")))</f>
        <v/>
      </c>
      <c r="J23" s="86">
        <f>IF(F23="NA","-",IF(L23=0,"-",ABS(F23-L23)*100))</f>
        <v>0</v>
      </c>
      <c r="K23" s="87">
        <f>K22/K21</f>
        <v>0.139541773651985</v>
      </c>
      <c r="L23" s="115">
        <f>ROUND(L22/L21,3)</f>
        <v>0.155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885.99</v>
      </c>
      <c r="E25" s="41">
        <v>863.42</v>
      </c>
      <c r="F25" s="119">
        <v>967.52</v>
      </c>
      <c r="G25" s="83" t="str">
        <f>IF((F25/E25)-1&lt;0,"▲","")</f>
        <v/>
      </c>
      <c r="H25" s="101">
        <f t="shared" ref="H25" si="9">ABS((+F25/E25)-1)</f>
        <v>0.12056704732343482</v>
      </c>
      <c r="I25" s="85" t="str">
        <f>IF(F25="NA","",IF(L25=0,"",IF((F25-L25)&lt;0,"▲","")))</f>
        <v/>
      </c>
      <c r="J25" s="86">
        <f>IF(F25="NA","-",IF(L25=0,"-",ABS(F25-L25)))</f>
        <v>0.88999999999998636</v>
      </c>
      <c r="K25" s="42">
        <v>716.1</v>
      </c>
      <c r="L25" s="62">
        <v>966.63</v>
      </c>
    </row>
    <row r="26" spans="2:12" ht="12" customHeight="1">
      <c r="B26" s="51"/>
      <c r="C26" s="30" t="s">
        <v>7</v>
      </c>
      <c r="D26" s="39">
        <v>882.53</v>
      </c>
      <c r="E26" s="41">
        <v>861.5</v>
      </c>
      <c r="F26" s="119">
        <v>943.72</v>
      </c>
      <c r="G26" s="83" t="str">
        <f t="shared" ref="G26:G27" si="10">IF((F26/E26)-1&lt;0,"▲","")</f>
        <v/>
      </c>
      <c r="H26" s="101">
        <f t="shared" si="3"/>
        <v>9.5438189204875234E-2</v>
      </c>
      <c r="I26" s="85" t="str">
        <f>IF(F26="NA","",IF(L26=0,"",IF((F26-L26)&lt;0,"▲","")))</f>
        <v/>
      </c>
      <c r="J26" s="86">
        <f>IF(F26="NA","-",IF(L26=0,"-",ABS(F26-L26)))</f>
        <v>0.38999999999998636</v>
      </c>
      <c r="K26" s="42">
        <v>729.8</v>
      </c>
      <c r="L26" s="62">
        <v>943.33</v>
      </c>
    </row>
    <row r="27" spans="2:12" ht="12" customHeight="1">
      <c r="B27" s="51"/>
      <c r="C27" s="30" t="s">
        <v>8</v>
      </c>
      <c r="D27" s="39">
        <v>132.75</v>
      </c>
      <c r="E27" s="41">
        <v>134.66999999999999</v>
      </c>
      <c r="F27" s="119">
        <v>158.47</v>
      </c>
      <c r="G27" s="83" t="str">
        <f t="shared" si="10"/>
        <v/>
      </c>
      <c r="H27" s="101">
        <f t="shared" si="3"/>
        <v>0.17672829880448515</v>
      </c>
      <c r="I27" s="85" t="str">
        <f>IF(F27="NA","",IF(L27=0,"",IF((F27-L27)&lt;0,"▲","")))</f>
        <v/>
      </c>
      <c r="J27" s="86">
        <f>IF(F27="NA","-",IF(L27=0,"-",ABS(F27-L27)))</f>
        <v>1.1699999999999875</v>
      </c>
      <c r="K27" s="42">
        <v>110.7</v>
      </c>
      <c r="L27" s="62">
        <v>157.30000000000001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0.156</v>
      </c>
      <c r="F28" s="73">
        <f>ROUND(F27/F26,3)</f>
        <v>0.16800000000000001</v>
      </c>
      <c r="G28" s="89" t="str">
        <f>IF((F28/E28)-1&lt;0,"▲","")</f>
        <v/>
      </c>
      <c r="H28" s="84">
        <f t="shared" ref="H28" si="11">ABS(+F28-E28)*100</f>
        <v>1.2000000000000011</v>
      </c>
      <c r="I28" s="90" t="str">
        <f>IF(F28="NA","",IF(L28=0,"",IF((F28-L28)&lt;0,"▲","")))</f>
        <v/>
      </c>
      <c r="J28" s="86">
        <f>IF(F28="NA","-",IF(L28=0,"-",ABS(F28-L28)*100))</f>
        <v>0.10000000000000009</v>
      </c>
      <c r="K28" s="87">
        <f>K27/K26</f>
        <v>0.15168539325842698</v>
      </c>
      <c r="L28" s="115">
        <f>ROUND(L27/L26,3)</f>
        <v>0.16700000000000001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466.47</v>
      </c>
      <c r="E30" s="41">
        <v>471.47</v>
      </c>
      <c r="F30" s="119">
        <v>474.76</v>
      </c>
      <c r="G30" s="83" t="str">
        <f>IF((F30/E30)-1&lt;0,"▲","")</f>
        <v/>
      </c>
      <c r="H30" s="101">
        <f t="shared" ref="H30" si="12">ABS((+F30/E30)-1)</f>
        <v>6.9781746452584059E-3</v>
      </c>
      <c r="I30" s="85" t="str">
        <f>IF(F30="NA","",IF(L30=0,"",IF((F30-L30)&lt;0,"▲","")))</f>
        <v/>
      </c>
      <c r="J30" s="86">
        <f>IF(F30="NA","-",IF(L30=0,"-",ABS(F30-L30)))</f>
        <v>3.25</v>
      </c>
      <c r="K30" s="42">
        <v>420.5</v>
      </c>
      <c r="L30" s="62">
        <v>471.51</v>
      </c>
    </row>
    <row r="31" spans="2:12" ht="12" customHeight="1">
      <c r="B31" s="25"/>
      <c r="C31" s="30" t="s">
        <v>7</v>
      </c>
      <c r="D31" s="39">
        <v>459.35</v>
      </c>
      <c r="E31" s="41">
        <v>467.18</v>
      </c>
      <c r="F31" s="119">
        <v>474.03</v>
      </c>
      <c r="G31" s="83" t="str">
        <f t="shared" ref="G31:G32" si="13">IF((F31/E31)-1&lt;0,"▲","")</f>
        <v/>
      </c>
      <c r="H31" s="101">
        <f t="shared" si="3"/>
        <v>1.4662442741555592E-2</v>
      </c>
      <c r="I31" s="85" t="str">
        <f>IF(F31="NA","",IF(L31=0,"",IF((F31-L31)&lt;0,"▲","")))</f>
        <v/>
      </c>
      <c r="J31" s="86">
        <f>IF(F31="NA","-",IF(L31=0,"-",ABS(F31-L31)))</f>
        <v>0.69999999999998863</v>
      </c>
      <c r="K31" s="42">
        <v>421.6</v>
      </c>
      <c r="L31" s="62">
        <v>473.33</v>
      </c>
    </row>
    <row r="32" spans="2:12" ht="12" customHeight="1">
      <c r="B32" s="25"/>
      <c r="C32" s="30" t="s">
        <v>8</v>
      </c>
      <c r="D32" s="39">
        <v>106.7</v>
      </c>
      <c r="E32" s="41">
        <v>110.98</v>
      </c>
      <c r="F32" s="119">
        <v>111.71</v>
      </c>
      <c r="G32" s="83" t="str">
        <f t="shared" si="13"/>
        <v/>
      </c>
      <c r="H32" s="101">
        <f t="shared" si="3"/>
        <v>6.5777617588753667E-3</v>
      </c>
      <c r="I32" s="85" t="str">
        <f>IF(F32="NA","",IF(L32=0,"",IF((F32-L32)&lt;0,"▲","")))</f>
        <v/>
      </c>
      <c r="J32" s="86">
        <f>IF(F32="NA","-",IF(L32=0,"-",ABS(F32-L32)))</f>
        <v>6.6799999999999926</v>
      </c>
      <c r="K32" s="42">
        <v>75.2</v>
      </c>
      <c r="L32" s="62">
        <v>105.03</v>
      </c>
    </row>
    <row r="33" spans="2:12" ht="12" customHeight="1">
      <c r="B33" s="29"/>
      <c r="C33" s="53" t="s">
        <v>9</v>
      </c>
      <c r="D33" s="91">
        <f>ROUND(D32/D31,3)</f>
        <v>0.23200000000000001</v>
      </c>
      <c r="E33" s="92">
        <f>ROUND(E32/E31,3)</f>
        <v>0.23799999999999999</v>
      </c>
      <c r="F33" s="74">
        <f>ROUND(F32/F31,3)</f>
        <v>0.23599999999999999</v>
      </c>
      <c r="G33" s="93" t="str">
        <f>IF((F33/E33)-1&lt;0,"▲","")</f>
        <v>▲</v>
      </c>
      <c r="H33" s="94">
        <f t="shared" ref="H33" si="14">ABS(+F33-E33)*100</f>
        <v>0.20000000000000018</v>
      </c>
      <c r="I33" s="95" t="str">
        <f>IF(F33="NA","",IF(L33=0,"",IF((F33-L33)&lt;0,"▲","")))</f>
        <v/>
      </c>
      <c r="J33" s="96">
        <f>IF(F33="NA","-",IF(L33=0,"-",ABS(F33-L33)*100))</f>
        <v>1.3999999999999986</v>
      </c>
      <c r="K33" s="97">
        <f>K32/K31</f>
        <v>0.17836812144212524</v>
      </c>
      <c r="L33" s="116">
        <f>ROUND(L32/L31,3)</f>
        <v>0.222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29</v>
      </c>
      <c r="E36" s="24" t="s">
        <v>36</v>
      </c>
      <c r="F36" s="429" t="s">
        <v>374</v>
      </c>
      <c r="G36" s="430"/>
      <c r="H36" s="430"/>
      <c r="I36" s="430"/>
      <c r="J36" s="430"/>
      <c r="K36" s="79" t="s">
        <v>292</v>
      </c>
      <c r="L36" s="431" t="s">
        <v>23</v>
      </c>
    </row>
    <row r="37" spans="2:12" ht="12" customHeight="1">
      <c r="B37" s="25"/>
      <c r="C37" s="26"/>
      <c r="D37" s="27"/>
      <c r="E37" s="28" t="s">
        <v>4</v>
      </c>
      <c r="F37" s="1" t="s">
        <v>96</v>
      </c>
      <c r="G37" s="434" t="s">
        <v>173</v>
      </c>
      <c r="H37" s="435"/>
      <c r="I37" s="438" t="s">
        <v>407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239.57</v>
      </c>
      <c r="E39" s="61">
        <v>267.47000000000003</v>
      </c>
      <c r="F39" s="124">
        <v>285.43</v>
      </c>
      <c r="G39" s="113" t="str">
        <f>IF((F39/E39)-1&lt;0,"▲","")</f>
        <v/>
      </c>
      <c r="H39" s="101">
        <f>ABS((+F39/E39)-1)</f>
        <v>6.7147717501027993E-2</v>
      </c>
      <c r="I39" s="112" t="str">
        <f>IF(F39="NA","",IF(L39=0,"",IF((F39-L39)&lt;0,"▲","")))</f>
        <v>▲</v>
      </c>
      <c r="J39" s="86">
        <f>IF(F39="NA","-",IF(L39=0,"-",ABS(F39-L39)))</f>
        <v>2.2599999999999909</v>
      </c>
      <c r="K39" s="42">
        <v>236.31</v>
      </c>
      <c r="L39" s="71">
        <v>287.69</v>
      </c>
    </row>
    <row r="40" spans="2:12" ht="12" customHeight="1">
      <c r="B40" s="25"/>
      <c r="C40" s="30" t="s">
        <v>7</v>
      </c>
      <c r="D40" s="60">
        <v>257.58</v>
      </c>
      <c r="E40" s="61">
        <v>258.77</v>
      </c>
      <c r="F40" s="124">
        <v>269.7</v>
      </c>
      <c r="G40" s="114" t="str">
        <f t="shared" ref="G40:G41" si="15">IF((F40/E40)-1&lt;0,"▲","")</f>
        <v/>
      </c>
      <c r="H40" s="101">
        <f t="shared" ref="H40:H41" si="16">ABS((+F40/E40)-1)</f>
        <v>4.2238281099045594E-2</v>
      </c>
      <c r="I40" s="85" t="str">
        <f>IF(F40="NA","",IF(L40=0,"",IF((F40-L40)&lt;0,"▲","")))</f>
        <v/>
      </c>
      <c r="J40" s="86">
        <f>IF(F40="NA","-",IF(L40=0,"-",ABS(F40-L40)))</f>
        <v>0.36000000000001364</v>
      </c>
      <c r="K40" s="42">
        <v>224.98</v>
      </c>
      <c r="L40" s="62">
        <v>269.33999999999997</v>
      </c>
    </row>
    <row r="41" spans="2:12" ht="12" customHeight="1">
      <c r="B41" s="25"/>
      <c r="C41" s="30" t="s">
        <v>8</v>
      </c>
      <c r="D41" s="60">
        <v>53.51</v>
      </c>
      <c r="E41" s="61">
        <v>57.79</v>
      </c>
      <c r="F41" s="124">
        <v>70.64</v>
      </c>
      <c r="G41" s="114" t="str">
        <f t="shared" si="15"/>
        <v/>
      </c>
      <c r="H41" s="101">
        <f t="shared" si="16"/>
        <v>0.22235680913652889</v>
      </c>
      <c r="I41" s="85" t="str">
        <f>IF(F41="NA","",IF(L41=0,"",IF((F41-L41)&lt;0,"▲","")))</f>
        <v>▲</v>
      </c>
      <c r="J41" s="86">
        <f>IF(F41="NA","-",IF(L41=0,"-",ABS(F41-L41)))</f>
        <v>2.3700000000000045</v>
      </c>
      <c r="K41" s="42">
        <v>63.03</v>
      </c>
      <c r="L41" s="62">
        <v>73.010000000000005</v>
      </c>
    </row>
    <row r="42" spans="2:12" ht="12" customHeight="1">
      <c r="B42" s="29"/>
      <c r="C42" s="53" t="s">
        <v>9</v>
      </c>
      <c r="D42" s="107">
        <f>ROUND(D41/D40,3)</f>
        <v>0.20799999999999999</v>
      </c>
      <c r="E42" s="108">
        <f>ROUND(E41/E40,3)</f>
        <v>0.223</v>
      </c>
      <c r="F42" s="125">
        <f>ROUND(F41/F40,3)</f>
        <v>0.26200000000000001</v>
      </c>
      <c r="G42" s="109" t="str">
        <f>IF(F42-D42&lt;0,"▲","")</f>
        <v/>
      </c>
      <c r="H42" s="94">
        <f>ABS(+F42-E42)*100</f>
        <v>3.9000000000000008</v>
      </c>
      <c r="I42" s="110" t="str">
        <f>IF(F42="NA","",IF(L42=0,"",IF((F42-L42)&lt;0,"▲","")))</f>
        <v>▲</v>
      </c>
      <c r="J42" s="96">
        <f>ABS(+F42-L42)*100</f>
        <v>0.9000000000000008</v>
      </c>
      <c r="K42" s="97">
        <f>K41/K40</f>
        <v>0.28015823628767006</v>
      </c>
      <c r="L42" s="117">
        <f>ROUND(L41/L40,3)</f>
        <v>0.27100000000000002</v>
      </c>
    </row>
    <row r="43" spans="2:12" ht="12" customHeight="1">
      <c r="B43" s="2" t="s">
        <v>428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390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397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203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204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398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11.25" customHeight="1">
      <c r="B51" s="2"/>
      <c r="C51" s="2" t="s">
        <v>399</v>
      </c>
      <c r="D51" s="2"/>
      <c r="E51" s="2"/>
      <c r="F51" s="2"/>
      <c r="G51" s="3"/>
      <c r="H51" s="4"/>
      <c r="I51" s="3"/>
      <c r="J51" s="7"/>
      <c r="K51" s="7"/>
    </row>
    <row r="52" spans="2:12" ht="15.75" customHeight="1">
      <c r="B52" s="413" t="s">
        <v>400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7.25" customHeight="1">
      <c r="B53" s="413" t="s">
        <v>401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413"/>
      <c r="C54" s="413"/>
      <c r="D54" s="413"/>
      <c r="E54" s="413"/>
      <c r="F54" s="413"/>
      <c r="G54" s="413"/>
      <c r="H54" s="413"/>
      <c r="I54" s="413"/>
      <c r="J54" s="413"/>
      <c r="K54" s="413"/>
    </row>
    <row r="55" spans="2:12" ht="12" customHeight="1"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2:12" ht="12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9" t="s">
        <v>429</v>
      </c>
    </row>
    <row r="57" spans="2:12" ht="12" customHeight="1">
      <c r="B57" s="2"/>
      <c r="G57" s="11"/>
      <c r="H57" s="11"/>
      <c r="I57" s="11"/>
      <c r="J57" s="11"/>
      <c r="K57" s="11"/>
    </row>
    <row r="58" spans="2:12">
      <c r="B58" s="2"/>
    </row>
    <row r="59" spans="2:12">
      <c r="B59" s="2"/>
      <c r="G59" s="11"/>
      <c r="H59" s="11"/>
      <c r="I59" s="11"/>
      <c r="J59" s="11"/>
      <c r="K59" s="11"/>
    </row>
    <row r="60" spans="2:12">
      <c r="B60" s="63"/>
      <c r="G60" s="11"/>
      <c r="H60" s="11"/>
      <c r="I60" s="11"/>
      <c r="J60" s="11"/>
      <c r="K60" s="11"/>
    </row>
    <row r="61" spans="2:12">
      <c r="G61" s="11"/>
      <c r="H61" s="11"/>
      <c r="I61" s="11"/>
      <c r="J61" s="11"/>
      <c r="K61" s="11"/>
    </row>
    <row r="67" s="11" customFormat="1"/>
    <row r="68" s="11" customFormat="1"/>
  </sheetData>
  <mergeCells count="13">
    <mergeCell ref="B52:K52"/>
    <mergeCell ref="B53:K53"/>
    <mergeCell ref="B54:K54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8">
    <tabColor theme="1"/>
    <pageSetUpPr fitToPage="1"/>
  </sheetPr>
  <dimension ref="B1:L68"/>
  <sheetViews>
    <sheetView showGridLines="0" defaultGridColor="0" topLeftCell="A1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408</v>
      </c>
    </row>
    <row r="4" spans="2:12" ht="12" customHeight="1"/>
    <row r="5" spans="2:12" ht="12" customHeight="1">
      <c r="B5" s="18" t="s">
        <v>1</v>
      </c>
      <c r="G5" s="19"/>
      <c r="L5" s="20" t="s">
        <v>186</v>
      </c>
    </row>
    <row r="6" spans="2:12" ht="12" customHeight="1">
      <c r="B6" s="21"/>
      <c r="C6" s="22" t="s">
        <v>2</v>
      </c>
      <c r="D6" s="23" t="s">
        <v>29</v>
      </c>
      <c r="E6" s="24" t="s">
        <v>36</v>
      </c>
      <c r="F6" s="429" t="s">
        <v>374</v>
      </c>
      <c r="G6" s="430"/>
      <c r="H6" s="430"/>
      <c r="I6" s="430"/>
      <c r="J6" s="430"/>
      <c r="K6" s="79" t="s">
        <v>292</v>
      </c>
      <c r="L6" s="431" t="s">
        <v>23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2314.37</v>
      </c>
      <c r="E10" s="78">
        <v>2258.52</v>
      </c>
      <c r="F10" s="119">
        <v>2443.41</v>
      </c>
      <c r="G10" s="83" t="str">
        <f>IF((F10/E10)-1&lt;0,"▲","")</f>
        <v/>
      </c>
      <c r="H10" s="101">
        <f>ABS((+F10/E10)-1)</f>
        <v>8.1863344136868355E-2</v>
      </c>
      <c r="I10" s="85" t="str">
        <f>IF(F10="NA","",IF(L10=0,"",IF((F10-L10)&lt;0,"▲","")))</f>
        <v/>
      </c>
      <c r="J10" s="86">
        <f>IF(F10="NA","-",IF(L10=0,"-",ABS(F10-L10)))</f>
        <v>0.40999999999985448</v>
      </c>
      <c r="K10" s="42">
        <v>2005.1</v>
      </c>
      <c r="L10" s="62">
        <v>2443</v>
      </c>
    </row>
    <row r="11" spans="2:12" ht="12" customHeight="1">
      <c r="B11" s="25"/>
      <c r="C11" s="30" t="s">
        <v>7</v>
      </c>
      <c r="D11" s="77">
        <v>2309.4899999999998</v>
      </c>
      <c r="E11" s="78">
        <v>2280.8200000000002</v>
      </c>
      <c r="F11" s="119">
        <v>2410.04</v>
      </c>
      <c r="G11" s="83" t="str">
        <f t="shared" ref="G11:G12" si="0">IF((F11/E11)-1&lt;0,"▲","")</f>
        <v/>
      </c>
      <c r="H11" s="101">
        <f t="shared" ref="H11:H12" si="1">ABS((+F11/E11)-1)</f>
        <v>5.665506265290543E-2</v>
      </c>
      <c r="I11" s="85" t="str">
        <f>IF(F11="NA","",IF(L11=0,"",IF((F11-L11)&lt;0,"▲","")))</f>
        <v/>
      </c>
      <c r="J11" s="86">
        <f>IF(F11="NA","-",IF(L11=0,"-",ABS(F11-L11)))</f>
        <v>5.8299999999999272</v>
      </c>
      <c r="K11" s="42">
        <v>2050.6999999999998</v>
      </c>
      <c r="L11" s="62">
        <v>2404.21</v>
      </c>
    </row>
    <row r="12" spans="2:12" ht="12" customHeight="1">
      <c r="B12" s="25"/>
      <c r="C12" s="30" t="s">
        <v>8</v>
      </c>
      <c r="D12" s="39">
        <v>468.77</v>
      </c>
      <c r="E12" s="40">
        <v>446.48</v>
      </c>
      <c r="F12" s="119">
        <v>479.85</v>
      </c>
      <c r="G12" s="83" t="str">
        <f t="shared" si="0"/>
        <v/>
      </c>
      <c r="H12" s="101">
        <f t="shared" si="1"/>
        <v>7.4740189930120104E-2</v>
      </c>
      <c r="I12" s="85" t="str">
        <f>IF(F12="NA","",IF(L12=0,"",IF((F12-L12)&lt;0,"▲","")))</f>
        <v>▲</v>
      </c>
      <c r="J12" s="86">
        <f>IF(F12="NA","-",IF(L12=0,"-",ABS(F12-L12)))</f>
        <v>4.6699999999999591</v>
      </c>
      <c r="K12" s="42">
        <v>351.2</v>
      </c>
      <c r="L12" s="62">
        <v>484.52</v>
      </c>
    </row>
    <row r="13" spans="2:12" ht="12" customHeight="1">
      <c r="B13" s="25"/>
      <c r="C13" s="30" t="s">
        <v>9</v>
      </c>
      <c r="D13" s="81">
        <f>ROUND(D12/D11,3)</f>
        <v>0.20300000000000001</v>
      </c>
      <c r="E13" s="82">
        <f t="shared" ref="E13" si="2">ROUND(E12/E11,3)</f>
        <v>0.19600000000000001</v>
      </c>
      <c r="F13" s="73">
        <f>ROUND(F12/F11,3)</f>
        <v>0.19900000000000001</v>
      </c>
      <c r="G13" s="83" t="str">
        <f>IF((F13/E13)-1&lt;0,"▲","")</f>
        <v/>
      </c>
      <c r="H13" s="84">
        <f>ABS(+F13-E13)*100</f>
        <v>0.30000000000000027</v>
      </c>
      <c r="I13" s="85" t="str">
        <f>IF(F13="NA","",IF(L13=0,"",IF((F13-L13)&lt;0,"▲","")))</f>
        <v>▲</v>
      </c>
      <c r="J13" s="86">
        <f>IF(F13="NA","-",IF(L13=0,"-",ABS(F13-L13)*100))</f>
        <v>0.30000000000000027</v>
      </c>
      <c r="K13" s="87">
        <f>K12/K11</f>
        <v>0.1712585946262252</v>
      </c>
      <c r="L13" s="115">
        <f>ROUND(L12/L11,3)</f>
        <v>0.20200000000000001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697.27</v>
      </c>
      <c r="E15" s="41">
        <v>656.34</v>
      </c>
      <c r="F15" s="119">
        <v>711.89</v>
      </c>
      <c r="G15" s="83" t="str">
        <f>IF((F15/E15)-1&lt;0,"▲","")</f>
        <v/>
      </c>
      <c r="H15" s="101">
        <f t="shared" ref="H15:H32" si="3">ABS((+F15/E15)-1)</f>
        <v>8.46360118231404E-2</v>
      </c>
      <c r="I15" s="85" t="str">
        <f>IF(F15="NA","",IF(L15=0,"",IF((F15-L15)&lt;0,"▲","")))</f>
        <v>▲</v>
      </c>
      <c r="J15" s="86">
        <f>IF(F15="NA","-",IF(L15=0,"-",ABS(F15-L15)))</f>
        <v>0.76999999999998181</v>
      </c>
      <c r="K15" s="42">
        <v>596.5</v>
      </c>
      <c r="L15" s="62">
        <v>712.66</v>
      </c>
    </row>
    <row r="16" spans="2:12" ht="12" customHeight="1">
      <c r="B16" s="25"/>
      <c r="C16" s="30" t="s">
        <v>7</v>
      </c>
      <c r="D16" s="77">
        <v>697.31</v>
      </c>
      <c r="E16" s="78">
        <v>679.44</v>
      </c>
      <c r="F16" s="119">
        <v>703.99</v>
      </c>
      <c r="G16" s="83" t="str">
        <f t="shared" ref="G16:G17" si="4">IF((F16/E16)-1&lt;0,"▲","")</f>
        <v/>
      </c>
      <c r="H16" s="101">
        <f t="shared" si="3"/>
        <v>3.6132697515601109E-2</v>
      </c>
      <c r="I16" s="85" t="str">
        <f>IF(F16="NA","",IF(L16=0,"",IF((F16-L16)&lt;0,"▲","")))</f>
        <v/>
      </c>
      <c r="J16" s="86">
        <f>IF(F16="NA","-",IF(L16=0,"-",ABS(F16-L16)))</f>
        <v>0.60000000000002274</v>
      </c>
      <c r="K16" s="42">
        <v>616.5</v>
      </c>
      <c r="L16" s="62">
        <v>703.39</v>
      </c>
    </row>
    <row r="17" spans="2:12" ht="12" customHeight="1">
      <c r="B17" s="25"/>
      <c r="C17" s="30" t="s">
        <v>8</v>
      </c>
      <c r="D17" s="39">
        <v>198.94</v>
      </c>
      <c r="E17" s="41">
        <v>175.84</v>
      </c>
      <c r="F17" s="119">
        <v>183.73</v>
      </c>
      <c r="G17" s="83" t="str">
        <f t="shared" si="4"/>
        <v/>
      </c>
      <c r="H17" s="101">
        <f t="shared" si="3"/>
        <v>4.487033666969964E-2</v>
      </c>
      <c r="I17" s="85" t="str">
        <f>IF(F17="NA","",IF(L17=0,"",IF((F17-L17)&lt;0,"▲","")))</f>
        <v>▲</v>
      </c>
      <c r="J17" s="86">
        <f>IF(F17="NA","-",IF(L17=0,"-",ABS(F17-L17)))</f>
        <v>1.6700000000000159</v>
      </c>
      <c r="K17" s="42">
        <v>134.69999999999999</v>
      </c>
      <c r="L17" s="62">
        <v>185.4</v>
      </c>
    </row>
    <row r="18" spans="2:12" ht="12" customHeight="1">
      <c r="B18" s="25"/>
      <c r="C18" s="30" t="s">
        <v>9</v>
      </c>
      <c r="D18" s="81">
        <f>ROUND(D17/D16,3)</f>
        <v>0.28499999999999998</v>
      </c>
      <c r="E18" s="82">
        <f>ROUND(E17/E16,3)</f>
        <v>0.25900000000000001</v>
      </c>
      <c r="F18" s="73">
        <f>ROUND(F17/F16,3)</f>
        <v>0.26100000000000001</v>
      </c>
      <c r="G18" s="89" t="str">
        <f>IF((F18/E18)-1&lt;0,"▲","")</f>
        <v/>
      </c>
      <c r="H18" s="84">
        <f t="shared" ref="H18" si="5">ABS(+F18-E18)*100</f>
        <v>0.20000000000000018</v>
      </c>
      <c r="I18" s="90" t="str">
        <f>IF(F18="NA","",IF(L18=0,"",IF((F18-L18)&lt;0,"▲","")))</f>
        <v>▲</v>
      </c>
      <c r="J18" s="86">
        <f>IF(F18="NA","-",IF(L18=0,"-",ABS(F18-L18)*100))</f>
        <v>0.30000000000000027</v>
      </c>
      <c r="K18" s="87">
        <f>K17/K16</f>
        <v>0.21849148418491482</v>
      </c>
      <c r="L18" s="115">
        <f>ROUND(L17/L16,3)</f>
        <v>0.26400000000000001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1151.28</v>
      </c>
      <c r="E20" s="41">
        <v>1132.67</v>
      </c>
      <c r="F20" s="119">
        <v>1260.01</v>
      </c>
      <c r="G20" s="83" t="str">
        <f>IF((F20/E20)-1&lt;0,"▲","")</f>
        <v/>
      </c>
      <c r="H20" s="101">
        <f t="shared" ref="H20" si="6">ABS((+F20/E20)-1)</f>
        <v>0.11242462500110362</v>
      </c>
      <c r="I20" s="85" t="str">
        <f>IF(F20="NA","",IF(L20=0,"",IF((F20-L20)&lt;0,"▲","")))</f>
        <v/>
      </c>
      <c r="J20" s="86">
        <f>IF(F20="NA","-",IF(L20=0,"-",ABS(F20-L20)))</f>
        <v>0.80999999999994543</v>
      </c>
      <c r="K20" s="42">
        <v>988.1</v>
      </c>
      <c r="L20" s="62">
        <v>1259.2</v>
      </c>
    </row>
    <row r="21" spans="2:12" ht="12" customHeight="1">
      <c r="B21" s="25"/>
      <c r="C21" s="30" t="s">
        <v>7</v>
      </c>
      <c r="D21" s="39">
        <v>1152.1400000000001</v>
      </c>
      <c r="E21" s="41">
        <v>1134.31</v>
      </c>
      <c r="F21" s="119">
        <v>1232.72</v>
      </c>
      <c r="G21" s="83" t="str">
        <f t="shared" ref="G21:G22" si="7">IF((F21/E21)-1&lt;0,"▲","")</f>
        <v/>
      </c>
      <c r="H21" s="101">
        <f t="shared" si="3"/>
        <v>8.6757588313600476E-2</v>
      </c>
      <c r="I21" s="85" t="str">
        <f>IF(F21="NA","",IF(L21=0,"",IF((F21-L21)&lt;0,"▲","")))</f>
        <v/>
      </c>
      <c r="J21" s="86">
        <f>IF(F21="NA","-",IF(L21=0,"-",ABS(F21-L21)))</f>
        <v>4.9800000000000182</v>
      </c>
      <c r="K21" s="42">
        <v>1012.6</v>
      </c>
      <c r="L21" s="62">
        <v>1227.74</v>
      </c>
    </row>
    <row r="22" spans="2:12" ht="12" customHeight="1">
      <c r="B22" s="25"/>
      <c r="C22" s="30" t="s">
        <v>8</v>
      </c>
      <c r="D22" s="39">
        <v>165.42</v>
      </c>
      <c r="E22" s="41">
        <v>163.79</v>
      </c>
      <c r="F22" s="119">
        <v>191.08</v>
      </c>
      <c r="G22" s="83" t="str">
        <f t="shared" si="7"/>
        <v/>
      </c>
      <c r="H22" s="101">
        <f t="shared" si="3"/>
        <v>0.16661578850967707</v>
      </c>
      <c r="I22" s="85" t="str">
        <f>IF(F22="NA","",IF(L22=0,"",IF((F22-L22)&lt;0,"▲","")))</f>
        <v>▲</v>
      </c>
      <c r="J22" s="86">
        <f>IF(F22="NA","-",IF(L22=0,"-",ABS(F22-L22)))</f>
        <v>2.8599999999999852</v>
      </c>
      <c r="K22" s="42">
        <v>141.30000000000001</v>
      </c>
      <c r="L22" s="62">
        <v>193.94</v>
      </c>
    </row>
    <row r="23" spans="2:12" ht="12" customHeight="1">
      <c r="B23" s="25"/>
      <c r="C23" s="30" t="s">
        <v>9</v>
      </c>
      <c r="D23" s="81">
        <f>ROUND(D22/D21,3)</f>
        <v>0.14399999999999999</v>
      </c>
      <c r="E23" s="82">
        <f>ROUND(E22/E21,3)</f>
        <v>0.14399999999999999</v>
      </c>
      <c r="F23" s="73">
        <f>ROUND(F22/F21,3)</f>
        <v>0.155</v>
      </c>
      <c r="G23" s="89" t="str">
        <f>IF((F23/E23)-1&lt;0,"▲","")</f>
        <v/>
      </c>
      <c r="H23" s="84">
        <f t="shared" ref="H23" si="8">ABS(+F23-E23)*100</f>
        <v>1.100000000000001</v>
      </c>
      <c r="I23" s="90" t="str">
        <f>IF(F23="NA","",IF(L23=0,"",IF((F23-L23)&lt;0,"▲","")))</f>
        <v>▲</v>
      </c>
      <c r="J23" s="86">
        <f>IF(F23="NA","-",IF(L23=0,"-",ABS(F23-L23)*100))</f>
        <v>0.30000000000000027</v>
      </c>
      <c r="K23" s="87">
        <f>K22/K21</f>
        <v>0.139541773651985</v>
      </c>
      <c r="L23" s="115">
        <f>ROUND(L22/L21,3)</f>
        <v>0.158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885.99</v>
      </c>
      <c r="E25" s="41">
        <v>862.85</v>
      </c>
      <c r="F25" s="119">
        <v>966.63</v>
      </c>
      <c r="G25" s="83" t="str">
        <f>IF((F25/E25)-1&lt;0,"▲","")</f>
        <v/>
      </c>
      <c r="H25" s="101">
        <f t="shared" ref="H25" si="9">ABS((+F25/E25)-1)</f>
        <v>0.12027583009793119</v>
      </c>
      <c r="I25" s="85" t="str">
        <f>IF(F25="NA","",IF(L25=0,"",IF((F25-L25)&lt;0,"▲","")))</f>
        <v>▲</v>
      </c>
      <c r="J25" s="86">
        <f>IF(F25="NA","-",IF(L25=0,"-",ABS(F25-L25)))</f>
        <v>0.28999999999996362</v>
      </c>
      <c r="K25" s="42">
        <v>716.1</v>
      </c>
      <c r="L25" s="62">
        <v>966.92</v>
      </c>
    </row>
    <row r="26" spans="2:12" ht="12" customHeight="1">
      <c r="B26" s="51"/>
      <c r="C26" s="30" t="s">
        <v>7</v>
      </c>
      <c r="D26" s="39">
        <v>882.52</v>
      </c>
      <c r="E26" s="41">
        <v>861.61</v>
      </c>
      <c r="F26" s="119">
        <v>943.33</v>
      </c>
      <c r="G26" s="83" t="str">
        <f t="shared" ref="G26:G27" si="10">IF((F26/E26)-1&lt;0,"▲","")</f>
        <v/>
      </c>
      <c r="H26" s="101">
        <f t="shared" si="3"/>
        <v>9.4845695848469802E-2</v>
      </c>
      <c r="I26" s="85" t="str">
        <f>IF(F26="NA","",IF(L26=0,"",IF((F26-L26)&lt;0,"▲","")))</f>
        <v/>
      </c>
      <c r="J26" s="86">
        <f>IF(F26="NA","-",IF(L26=0,"-",ABS(F26-L26)))</f>
        <v>3.6700000000000728</v>
      </c>
      <c r="K26" s="42">
        <v>729.8</v>
      </c>
      <c r="L26" s="62">
        <v>939.66</v>
      </c>
    </row>
    <row r="27" spans="2:12" ht="12" customHeight="1">
      <c r="B27" s="51"/>
      <c r="C27" s="30" t="s">
        <v>8</v>
      </c>
      <c r="D27" s="39">
        <v>132.76</v>
      </c>
      <c r="E27" s="41">
        <v>134</v>
      </c>
      <c r="F27" s="119">
        <v>157.30000000000001</v>
      </c>
      <c r="G27" s="83" t="str">
        <f t="shared" si="10"/>
        <v/>
      </c>
      <c r="H27" s="101">
        <f t="shared" si="3"/>
        <v>0.17388059701492553</v>
      </c>
      <c r="I27" s="85" t="str">
        <f>IF(F27="NA","",IF(L27=0,"",IF((F27-L27)&lt;0,"▲","")))</f>
        <v>▲</v>
      </c>
      <c r="J27" s="86">
        <f>IF(F27="NA","-",IF(L27=0,"-",ABS(F27-L27)))</f>
        <v>2.9299999999999784</v>
      </c>
      <c r="K27" s="42">
        <v>110.7</v>
      </c>
      <c r="L27" s="62">
        <v>160.22999999999999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0.156</v>
      </c>
      <c r="F28" s="73">
        <f>ROUND(F27/F26,3)</f>
        <v>0.16700000000000001</v>
      </c>
      <c r="G28" s="89" t="str">
        <f>IF((F28/E28)-1&lt;0,"▲","")</f>
        <v/>
      </c>
      <c r="H28" s="84">
        <f t="shared" ref="H28" si="11">ABS(+F28-E28)*100</f>
        <v>1.100000000000001</v>
      </c>
      <c r="I28" s="90" t="str">
        <f>IF(F28="NA","",IF(L28=0,"",IF((F28-L28)&lt;0,"▲","")))</f>
        <v>▲</v>
      </c>
      <c r="J28" s="86">
        <f>IF(F28="NA","-",IF(L28=0,"-",ABS(F28-L28)*100))</f>
        <v>0.40000000000000036</v>
      </c>
      <c r="K28" s="87">
        <f>K27/K26</f>
        <v>0.15168539325842698</v>
      </c>
      <c r="L28" s="115">
        <f>ROUND(L27/L26,3)</f>
        <v>0.17100000000000001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465.82</v>
      </c>
      <c r="E30" s="41">
        <v>469.51</v>
      </c>
      <c r="F30" s="119">
        <v>471.51</v>
      </c>
      <c r="G30" s="83" t="str">
        <f>IF((F30/E30)-1&lt;0,"▲","")</f>
        <v/>
      </c>
      <c r="H30" s="101">
        <f t="shared" ref="H30" si="12">ABS((+F30/E30)-1)</f>
        <v>4.2597601755021142E-3</v>
      </c>
      <c r="I30" s="85" t="str">
        <f>IF(F30="NA","",IF(L30=0,"",IF((F30-L30)&lt;0,"▲","")))</f>
        <v/>
      </c>
      <c r="J30" s="86">
        <f>IF(F30="NA","-",IF(L30=0,"-",ABS(F30-L30)))</f>
        <v>0.36000000000001364</v>
      </c>
      <c r="K30" s="42">
        <v>420.5</v>
      </c>
      <c r="L30" s="62">
        <v>471.15</v>
      </c>
    </row>
    <row r="31" spans="2:12" ht="12" customHeight="1">
      <c r="B31" s="25"/>
      <c r="C31" s="30" t="s">
        <v>7</v>
      </c>
      <c r="D31" s="39">
        <v>460.05</v>
      </c>
      <c r="E31" s="41">
        <v>467.07</v>
      </c>
      <c r="F31" s="119">
        <v>473.33</v>
      </c>
      <c r="G31" s="83" t="str">
        <f t="shared" ref="G31:G32" si="13">IF((F31/E31)-1&lt;0,"▲","")</f>
        <v/>
      </c>
      <c r="H31" s="101">
        <f t="shared" si="3"/>
        <v>1.3402701950457008E-2</v>
      </c>
      <c r="I31" s="85" t="str">
        <f>IF(F31="NA","",IF(L31=0,"",IF((F31-L31)&lt;0,"▲","")))</f>
        <v/>
      </c>
      <c r="J31" s="86">
        <f>IF(F31="NA","-",IF(L31=0,"-",ABS(F31-L31)))</f>
        <v>0.25</v>
      </c>
      <c r="K31" s="42">
        <v>421.6</v>
      </c>
      <c r="L31" s="62">
        <v>473.08</v>
      </c>
    </row>
    <row r="32" spans="2:12" ht="12" customHeight="1">
      <c r="B32" s="25"/>
      <c r="C32" s="30" t="s">
        <v>8</v>
      </c>
      <c r="D32" s="39">
        <v>104.41</v>
      </c>
      <c r="E32" s="41">
        <v>106.85</v>
      </c>
      <c r="F32" s="119">
        <v>105.03</v>
      </c>
      <c r="G32" s="83" t="str">
        <f t="shared" si="13"/>
        <v>▲</v>
      </c>
      <c r="H32" s="101">
        <f t="shared" si="3"/>
        <v>1.7033224145998949E-2</v>
      </c>
      <c r="I32" s="85" t="str">
        <f>IF(F32="NA","",IF(L32=0,"",IF((F32-L32)&lt;0,"▲","")))</f>
        <v>▲</v>
      </c>
      <c r="J32" s="86">
        <f>IF(F32="NA","-",IF(L32=0,"-",ABS(F32-L32)))</f>
        <v>0.15000000000000568</v>
      </c>
      <c r="K32" s="42">
        <v>75.2</v>
      </c>
      <c r="L32" s="62">
        <v>105.18</v>
      </c>
    </row>
    <row r="33" spans="2:12" ht="12" customHeight="1">
      <c r="B33" s="29"/>
      <c r="C33" s="53" t="s">
        <v>9</v>
      </c>
      <c r="D33" s="91">
        <f>ROUND(D32/D31,3)</f>
        <v>0.22700000000000001</v>
      </c>
      <c r="E33" s="92">
        <f>ROUND(E32/E31,3)</f>
        <v>0.22900000000000001</v>
      </c>
      <c r="F33" s="74">
        <f>ROUND(F32/F31,3)</f>
        <v>0.222</v>
      </c>
      <c r="G33" s="93" t="str">
        <f>IF((F33/E33)-1&lt;0,"▲","")</f>
        <v>▲</v>
      </c>
      <c r="H33" s="94">
        <f t="shared" ref="H33" si="14">ABS(+F33-E33)*100</f>
        <v>0.70000000000000062</v>
      </c>
      <c r="I33" s="95" t="str">
        <f>IF(F33="NA","",IF(L33=0,"",IF((F33-L33)&lt;0,"▲","")))</f>
        <v/>
      </c>
      <c r="J33" s="96">
        <f>IF(F33="NA","-",IF(L33=0,"-",ABS(F33-L33)*100))</f>
        <v>0</v>
      </c>
      <c r="K33" s="97">
        <f>K32/K31</f>
        <v>0.17836812144212524</v>
      </c>
      <c r="L33" s="116">
        <f>ROUND(L32/L31,3)</f>
        <v>0.222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29</v>
      </c>
      <c r="E36" s="24" t="s">
        <v>36</v>
      </c>
      <c r="F36" s="429" t="s">
        <v>374</v>
      </c>
      <c r="G36" s="430"/>
      <c r="H36" s="430"/>
      <c r="I36" s="430"/>
      <c r="J36" s="430"/>
      <c r="K36" s="79" t="s">
        <v>292</v>
      </c>
      <c r="L36" s="431" t="s">
        <v>23</v>
      </c>
    </row>
    <row r="37" spans="2:12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407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239.16</v>
      </c>
      <c r="E39" s="61">
        <v>268.27</v>
      </c>
      <c r="F39" s="124">
        <v>287.69</v>
      </c>
      <c r="G39" s="113" t="str">
        <f>IF((F39/E39)-1&lt;0,"▲","")</f>
        <v/>
      </c>
      <c r="H39" s="101">
        <f>ABS((+F39/E39)-1)</f>
        <v>7.2389756588511656E-2</v>
      </c>
      <c r="I39" s="112" t="str">
        <f>IF(F39="NA","",IF(L39=0,"",IF((F39-L39)&lt;0,"▲","")))</f>
        <v/>
      </c>
      <c r="J39" s="86">
        <f>IF(F39="NA","-",IF(L39=0,"-",ABS(F39-L39)))</f>
        <v>0.86000000000001364</v>
      </c>
      <c r="K39" s="42">
        <v>236.07</v>
      </c>
      <c r="L39" s="71">
        <v>286.83</v>
      </c>
    </row>
    <row r="40" spans="2:12" ht="12" customHeight="1">
      <c r="B40" s="25"/>
      <c r="C40" s="30" t="s">
        <v>7</v>
      </c>
      <c r="D40" s="60">
        <v>257.2</v>
      </c>
      <c r="E40" s="61">
        <v>258.48</v>
      </c>
      <c r="F40" s="124">
        <v>269.33999999999997</v>
      </c>
      <c r="G40" s="114" t="str">
        <f t="shared" ref="G40:G41" si="15">IF((F40/E40)-1&lt;0,"▲","")</f>
        <v/>
      </c>
      <c r="H40" s="101">
        <f t="shared" ref="H40:H41" si="16">ABS((+F40/E40)-1)</f>
        <v>4.2014856081708185E-2</v>
      </c>
      <c r="I40" s="85" t="str">
        <f>IF(F40="NA","",IF(L40=0,"",IF((F40-L40)&lt;0,"▲","")))</f>
        <v>▲</v>
      </c>
      <c r="J40" s="86">
        <f>IF(F40="NA","-",IF(L40=0,"-",ABS(F40-L40)))</f>
        <v>1.5800000000000409</v>
      </c>
      <c r="K40" s="42">
        <v>224.74</v>
      </c>
      <c r="L40" s="62">
        <v>270.92</v>
      </c>
    </row>
    <row r="41" spans="2:12" ht="12" customHeight="1">
      <c r="B41" s="25"/>
      <c r="C41" s="30" t="s">
        <v>8</v>
      </c>
      <c r="D41" s="60">
        <v>53.42</v>
      </c>
      <c r="E41" s="61">
        <v>58.65</v>
      </c>
      <c r="F41" s="124">
        <v>73.010000000000005</v>
      </c>
      <c r="G41" s="114" t="str">
        <f t="shared" si="15"/>
        <v/>
      </c>
      <c r="H41" s="101">
        <f t="shared" si="16"/>
        <v>0.24484228473998315</v>
      </c>
      <c r="I41" s="85" t="str">
        <f>IF(F41="NA","",IF(L41=0,"",IF((F41-L41)&lt;0,"▲","")))</f>
        <v/>
      </c>
      <c r="J41" s="86">
        <f>IF(F41="NA","-",IF(L41=0,"-",ABS(F41-L41)))</f>
        <v>0.68000000000000682</v>
      </c>
      <c r="K41" s="42">
        <v>62.98</v>
      </c>
      <c r="L41" s="62">
        <v>72.33</v>
      </c>
    </row>
    <row r="42" spans="2:12" ht="12" customHeight="1">
      <c r="B42" s="29"/>
      <c r="C42" s="53" t="s">
        <v>9</v>
      </c>
      <c r="D42" s="107">
        <f>ROUND(D41/D40,3)</f>
        <v>0.20799999999999999</v>
      </c>
      <c r="E42" s="108">
        <f>ROUND(E41/E40,3)</f>
        <v>0.22700000000000001</v>
      </c>
      <c r="F42" s="125">
        <f>ROUND(F41/F40,3)</f>
        <v>0.27100000000000002</v>
      </c>
      <c r="G42" s="109" t="str">
        <f>IF(F42-D42&lt;0,"▲","")</f>
        <v/>
      </c>
      <c r="H42" s="94">
        <f>ABS(+F42-E42)*100</f>
        <v>4.4000000000000012</v>
      </c>
      <c r="I42" s="110" t="str">
        <f>IF(F42="NA","",IF(L42=0,"",IF((F42-L42)&lt;0,"▲","")))</f>
        <v/>
      </c>
      <c r="J42" s="96">
        <f>ABS(+F42-L42)*100</f>
        <v>0.40000000000000036</v>
      </c>
      <c r="K42" s="97">
        <f>K41/K40</f>
        <v>0.28023493815075196</v>
      </c>
      <c r="L42" s="117">
        <f>ROUND(L41/L40,3)</f>
        <v>0.26700000000000002</v>
      </c>
    </row>
    <row r="43" spans="2:12" ht="12" customHeight="1">
      <c r="B43" s="2" t="s">
        <v>409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390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397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203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204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398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11.25" customHeight="1">
      <c r="B51" s="2"/>
      <c r="C51" s="2" t="s">
        <v>399</v>
      </c>
      <c r="D51" s="2"/>
      <c r="E51" s="2"/>
      <c r="F51" s="2"/>
      <c r="G51" s="3"/>
      <c r="H51" s="4"/>
      <c r="I51" s="3"/>
      <c r="J51" s="7"/>
      <c r="K51" s="7"/>
    </row>
    <row r="52" spans="2:12" ht="15.75" customHeight="1">
      <c r="B52" s="413" t="s">
        <v>400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7.25" customHeight="1">
      <c r="B53" s="413" t="s">
        <v>401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413"/>
      <c r="C54" s="413"/>
      <c r="D54" s="413"/>
      <c r="E54" s="413"/>
      <c r="F54" s="413"/>
      <c r="G54" s="413"/>
      <c r="H54" s="413"/>
      <c r="I54" s="413"/>
      <c r="J54" s="413"/>
      <c r="K54" s="413"/>
    </row>
    <row r="55" spans="2:12" ht="12" customHeight="1"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2:12" ht="12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9" t="s">
        <v>410</v>
      </c>
    </row>
    <row r="57" spans="2:12" ht="12" customHeight="1">
      <c r="B57" s="2"/>
      <c r="G57" s="11"/>
      <c r="H57" s="11"/>
      <c r="I57" s="11"/>
      <c r="J57" s="11"/>
      <c r="K57" s="11"/>
    </row>
    <row r="58" spans="2:12">
      <c r="B58" s="2"/>
    </row>
    <row r="59" spans="2:12">
      <c r="B59" s="2"/>
      <c r="G59" s="11"/>
      <c r="H59" s="11"/>
      <c r="I59" s="11"/>
      <c r="J59" s="11"/>
      <c r="K59" s="11"/>
    </row>
    <row r="60" spans="2:12">
      <c r="B60" s="63"/>
      <c r="G60" s="11"/>
      <c r="H60" s="11"/>
      <c r="I60" s="11"/>
      <c r="J60" s="11"/>
      <c r="K60" s="11"/>
    </row>
    <row r="61" spans="2:12">
      <c r="G61" s="11"/>
      <c r="H61" s="11"/>
      <c r="I61" s="11"/>
      <c r="J61" s="11"/>
      <c r="K61" s="11"/>
    </row>
    <row r="67" s="11" customFormat="1"/>
    <row r="68" s="11" customFormat="1"/>
  </sheetData>
  <mergeCells count="13">
    <mergeCell ref="B52:K52"/>
    <mergeCell ref="B53:K53"/>
    <mergeCell ref="B54:K54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7">
    <tabColor theme="1"/>
    <pageSetUpPr fitToPage="1"/>
  </sheetPr>
  <dimension ref="B1:L68"/>
  <sheetViews>
    <sheetView showGridLines="0" defaultGridColor="0" topLeftCell="A31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405</v>
      </c>
    </row>
    <row r="4" spans="2:12" ht="12" customHeight="1"/>
    <row r="5" spans="2:12" ht="12" customHeight="1">
      <c r="B5" s="18" t="s">
        <v>1</v>
      </c>
      <c r="G5" s="19"/>
      <c r="L5" s="20" t="s">
        <v>221</v>
      </c>
    </row>
    <row r="6" spans="2:12" ht="12" customHeight="1">
      <c r="B6" s="21"/>
      <c r="C6" s="22" t="s">
        <v>2</v>
      </c>
      <c r="D6" s="23" t="s">
        <v>29</v>
      </c>
      <c r="E6" s="24" t="s">
        <v>36</v>
      </c>
      <c r="F6" s="429" t="s">
        <v>374</v>
      </c>
      <c r="G6" s="430"/>
      <c r="H6" s="430"/>
      <c r="I6" s="430"/>
      <c r="J6" s="430"/>
      <c r="K6" s="79" t="s">
        <v>292</v>
      </c>
      <c r="L6" s="431" t="s">
        <v>23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2314.37</v>
      </c>
      <c r="E10" s="78">
        <v>2258.6999999999998</v>
      </c>
      <c r="F10" s="119">
        <v>2443</v>
      </c>
      <c r="G10" s="83" t="str">
        <f>IF((F10/E10)-1&lt;0,"▲","")</f>
        <v/>
      </c>
      <c r="H10" s="101">
        <f>ABS((+F10/E10)-1)</f>
        <v>8.1595608093151029E-2</v>
      </c>
      <c r="I10" s="85" t="str">
        <f>IF(F10="NA","",IF(L10=0,"",IF((F10-L10)&lt;0,"▲","")))</f>
        <v/>
      </c>
      <c r="J10" s="86">
        <f>IF(F10="NA","-",IF(L10=0,"-",ABS(F10-L10)))</f>
        <v>4.9000000000000909</v>
      </c>
      <c r="K10" s="42">
        <v>2005.1</v>
      </c>
      <c r="L10" s="62">
        <v>2438.1</v>
      </c>
    </row>
    <row r="11" spans="2:12" ht="12" customHeight="1">
      <c r="B11" s="25"/>
      <c r="C11" s="30" t="s">
        <v>7</v>
      </c>
      <c r="D11" s="77">
        <v>2309.4299999999998</v>
      </c>
      <c r="E11" s="78">
        <v>2281.81</v>
      </c>
      <c r="F11" s="119">
        <v>2404.21</v>
      </c>
      <c r="G11" s="83" t="str">
        <f t="shared" ref="G11:G12" si="0">IF((F11/E11)-1&lt;0,"▲","")</f>
        <v/>
      </c>
      <c r="H11" s="101">
        <f t="shared" ref="H11:H12" si="1">ABS((+F11/E11)-1)</f>
        <v>5.3641626603442072E-2</v>
      </c>
      <c r="I11" s="85" t="str">
        <f>IF(F11="NA","",IF(L11=0,"",IF((F11-L11)&lt;0,"▲","")))</f>
        <v/>
      </c>
      <c r="J11" s="86">
        <f>IF(F11="NA","-",IF(L11=0,"-",ABS(F11-L11)))</f>
        <v>3.3000000000001819</v>
      </c>
      <c r="K11" s="42">
        <v>2050.6999999999998</v>
      </c>
      <c r="L11" s="62">
        <v>2400.91</v>
      </c>
    </row>
    <row r="12" spans="2:12" ht="12" customHeight="1">
      <c r="B12" s="25"/>
      <c r="C12" s="30" t="s">
        <v>8</v>
      </c>
      <c r="D12" s="39">
        <v>468.84</v>
      </c>
      <c r="E12" s="40">
        <v>445.73</v>
      </c>
      <c r="F12" s="119">
        <v>484.52</v>
      </c>
      <c r="G12" s="83" t="str">
        <f t="shared" si="0"/>
        <v/>
      </c>
      <c r="H12" s="101">
        <f t="shared" si="1"/>
        <v>8.7025777937316251E-2</v>
      </c>
      <c r="I12" s="85" t="str">
        <f>IF(F12="NA","",IF(L12=0,"",IF((F12-L12)&lt;0,"▲","")))</f>
        <v/>
      </c>
      <c r="J12" s="86">
        <f>IF(F12="NA","-",IF(L12=0,"-",ABS(F12-L12)))</f>
        <v>0.53999999999996362</v>
      </c>
      <c r="K12" s="42">
        <v>351.2</v>
      </c>
      <c r="L12" s="62">
        <v>483.98</v>
      </c>
    </row>
    <row r="13" spans="2:12" ht="12" customHeight="1">
      <c r="B13" s="25"/>
      <c r="C13" s="30" t="s">
        <v>9</v>
      </c>
      <c r="D13" s="81">
        <f>ROUND(D12/D11,3)</f>
        <v>0.20300000000000001</v>
      </c>
      <c r="E13" s="82">
        <f t="shared" ref="E13" si="2">ROUND(E12/E11,3)</f>
        <v>0.19500000000000001</v>
      </c>
      <c r="F13" s="73">
        <f>ROUND(F12/F11,3)</f>
        <v>0.20200000000000001</v>
      </c>
      <c r="G13" s="83" t="str">
        <f>IF((F13/E13)-1&lt;0,"▲","")</f>
        <v/>
      </c>
      <c r="H13" s="84">
        <f>ABS(+F13-E13)*100</f>
        <v>0.70000000000000062</v>
      </c>
      <c r="I13" s="85" t="str">
        <f>IF(F13="NA","",IF(L13=0,"",IF((F13-L13)&lt;0,"▲","")))</f>
        <v/>
      </c>
      <c r="J13" s="86">
        <f>IF(F13="NA","-",IF(L13=0,"-",ABS(F13-L13)*100))</f>
        <v>0</v>
      </c>
      <c r="K13" s="87">
        <f>K12/K11</f>
        <v>0.1712585946262252</v>
      </c>
      <c r="L13" s="115">
        <f>ROUND(L12/L11,3)</f>
        <v>0.20200000000000001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697.27</v>
      </c>
      <c r="E15" s="41">
        <v>656.45</v>
      </c>
      <c r="F15" s="119">
        <v>712.66</v>
      </c>
      <c r="G15" s="83" t="str">
        <f>IF((F15/E15)-1&lt;0,"▲","")</f>
        <v/>
      </c>
      <c r="H15" s="101">
        <f t="shared" ref="H15:H32" si="3">ABS((+F15/E15)-1)</f>
        <v>8.5627237413359536E-2</v>
      </c>
      <c r="I15" s="85" t="str">
        <f>IF(F15="NA","",IF(L15=0,"",IF((F15-L15)&lt;0,"▲","")))</f>
        <v/>
      </c>
      <c r="J15" s="86">
        <f>IF(F15="NA","-",IF(L15=0,"-",ABS(F15-L15)))</f>
        <v>1.2400000000000091</v>
      </c>
      <c r="K15" s="42">
        <v>596.5</v>
      </c>
      <c r="L15" s="62">
        <v>711.42</v>
      </c>
    </row>
    <row r="16" spans="2:12" ht="12" customHeight="1">
      <c r="B16" s="25"/>
      <c r="C16" s="30" t="s">
        <v>7</v>
      </c>
      <c r="D16" s="77">
        <v>697.31</v>
      </c>
      <c r="E16" s="78">
        <v>679.26</v>
      </c>
      <c r="F16" s="119">
        <v>703.39</v>
      </c>
      <c r="G16" s="83" t="str">
        <f t="shared" ref="G16:G17" si="4">IF((F16/E16)-1&lt;0,"▲","")</f>
        <v/>
      </c>
      <c r="H16" s="101">
        <f t="shared" si="3"/>
        <v>3.5523952536584025E-2</v>
      </c>
      <c r="I16" s="85" t="str">
        <f>IF(F16="NA","",IF(L16=0,"",IF((F16-L16)&lt;0,"▲","")))</f>
        <v>▲</v>
      </c>
      <c r="J16" s="86">
        <f>IF(F16="NA","-",IF(L16=0,"-",ABS(F16-L16)))</f>
        <v>1.0800000000000409</v>
      </c>
      <c r="K16" s="42">
        <v>616.5</v>
      </c>
      <c r="L16" s="62">
        <v>704.47</v>
      </c>
    </row>
    <row r="17" spans="2:12" ht="12" customHeight="1">
      <c r="B17" s="25"/>
      <c r="C17" s="30" t="s">
        <v>8</v>
      </c>
      <c r="D17" s="39">
        <v>198.94</v>
      </c>
      <c r="E17" s="41">
        <v>176.13</v>
      </c>
      <c r="F17" s="119">
        <v>185.4</v>
      </c>
      <c r="G17" s="83" t="str">
        <f t="shared" si="4"/>
        <v/>
      </c>
      <c r="H17" s="101">
        <f t="shared" si="3"/>
        <v>5.2631578947368585E-2</v>
      </c>
      <c r="I17" s="85" t="str">
        <f>IF(F17="NA","",IF(L17=0,"",IF((F17-L17)&lt;0,"▲","")))</f>
        <v/>
      </c>
      <c r="J17" s="86">
        <f>IF(F17="NA","-",IF(L17=0,"-",ABS(F17-L17)))</f>
        <v>2.6200000000000045</v>
      </c>
      <c r="K17" s="42">
        <v>134.69999999999999</v>
      </c>
      <c r="L17" s="62">
        <v>182.78</v>
      </c>
    </row>
    <row r="18" spans="2:12" ht="12" customHeight="1">
      <c r="B18" s="25"/>
      <c r="C18" s="30" t="s">
        <v>9</v>
      </c>
      <c r="D18" s="81">
        <f>ROUND(D17/D16,3)</f>
        <v>0.28499999999999998</v>
      </c>
      <c r="E18" s="82">
        <f>ROUND(E17/E16,3)</f>
        <v>0.25900000000000001</v>
      </c>
      <c r="F18" s="73">
        <f>ROUND(F17/F16,3)</f>
        <v>0.26400000000000001</v>
      </c>
      <c r="G18" s="89" t="str">
        <f>IF((F18/E18)-1&lt;0,"▲","")</f>
        <v/>
      </c>
      <c r="H18" s="84">
        <f t="shared" ref="H18" si="5">ABS(+F18-E18)*100</f>
        <v>0.50000000000000044</v>
      </c>
      <c r="I18" s="90" t="str">
        <f>IF(F18="NA","",IF(L18=0,"",IF((F18-L18)&lt;0,"▲","")))</f>
        <v/>
      </c>
      <c r="J18" s="86">
        <f>IF(F18="NA","-",IF(L18=0,"-",ABS(F18-L18)*100))</f>
        <v>0.50000000000000044</v>
      </c>
      <c r="K18" s="87">
        <f>K17/K16</f>
        <v>0.21849148418491482</v>
      </c>
      <c r="L18" s="115">
        <f>ROUND(L17/L16,3)</f>
        <v>0.25900000000000001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1151.28</v>
      </c>
      <c r="E20" s="41">
        <v>1132.75</v>
      </c>
      <c r="F20" s="119">
        <v>1259.2</v>
      </c>
      <c r="G20" s="83" t="str">
        <f>IF((F20/E20)-1&lt;0,"▲","")</f>
        <v/>
      </c>
      <c r="H20" s="101">
        <f t="shared" ref="H20" si="6">ABS((+F20/E20)-1)</f>
        <v>0.11163098653718828</v>
      </c>
      <c r="I20" s="85" t="str">
        <f>IF(F20="NA","",IF(L20=0,"",IF((F20-L20)&lt;0,"▲","")))</f>
        <v/>
      </c>
      <c r="J20" s="86">
        <f>IF(F20="NA","-",IF(L20=0,"-",ABS(F20-L20)))</f>
        <v>3.1200000000001182</v>
      </c>
      <c r="K20" s="42">
        <v>988.1</v>
      </c>
      <c r="L20" s="62">
        <v>1256.08</v>
      </c>
    </row>
    <row r="21" spans="2:12" ht="12" customHeight="1">
      <c r="B21" s="25"/>
      <c r="C21" s="30" t="s">
        <v>7</v>
      </c>
      <c r="D21" s="39">
        <v>1152.08</v>
      </c>
      <c r="E21" s="41">
        <v>1135.76</v>
      </c>
      <c r="F21" s="119">
        <v>1227.74</v>
      </c>
      <c r="G21" s="83" t="str">
        <f t="shared" ref="G21:G22" si="7">IF((F21/E21)-1&lt;0,"▲","")</f>
        <v/>
      </c>
      <c r="H21" s="101">
        <f t="shared" si="3"/>
        <v>8.0985419454814522E-2</v>
      </c>
      <c r="I21" s="85" t="str">
        <f>IF(F21="NA","",IF(L21=0,"",IF((F21-L21)&lt;0,"▲","")))</f>
        <v/>
      </c>
      <c r="J21" s="86">
        <f>IF(F21="NA","-",IF(L21=0,"-",ABS(F21-L21)))</f>
        <v>4.1700000000000728</v>
      </c>
      <c r="K21" s="42">
        <v>1012.6</v>
      </c>
      <c r="L21" s="62">
        <v>1223.57</v>
      </c>
    </row>
    <row r="22" spans="2:12" ht="12" customHeight="1">
      <c r="B22" s="25"/>
      <c r="C22" s="30" t="s">
        <v>8</v>
      </c>
      <c r="D22" s="39">
        <v>165.49</v>
      </c>
      <c r="E22" s="41">
        <v>162.47999999999999</v>
      </c>
      <c r="F22" s="119">
        <v>193.94</v>
      </c>
      <c r="G22" s="83" t="str">
        <f t="shared" si="7"/>
        <v/>
      </c>
      <c r="H22" s="101">
        <f t="shared" si="3"/>
        <v>0.19362383062530775</v>
      </c>
      <c r="I22" s="85" t="str">
        <f>IF(F22="NA","",IF(L22=0,"",IF((F22-L22)&lt;0,"▲","")))</f>
        <v>▲</v>
      </c>
      <c r="J22" s="86">
        <f>IF(F22="NA","-",IF(L22=0,"-",ABS(F22-L22)))</f>
        <v>2.9799999999999898</v>
      </c>
      <c r="K22" s="42">
        <v>141.30000000000001</v>
      </c>
      <c r="L22" s="62">
        <v>196.92</v>
      </c>
    </row>
    <row r="23" spans="2:12" ht="12" customHeight="1">
      <c r="B23" s="25"/>
      <c r="C23" s="30" t="s">
        <v>9</v>
      </c>
      <c r="D23" s="81">
        <f>ROUND(D22/D21,3)</f>
        <v>0.14399999999999999</v>
      </c>
      <c r="E23" s="82">
        <f>ROUND(E22/E21,3)</f>
        <v>0.14299999999999999</v>
      </c>
      <c r="F23" s="73">
        <f>ROUND(F22/F21,3)</f>
        <v>0.158</v>
      </c>
      <c r="G23" s="89" t="str">
        <f>IF((F23/E23)-1&lt;0,"▲","")</f>
        <v/>
      </c>
      <c r="H23" s="84">
        <f t="shared" ref="H23" si="8">ABS(+F23-E23)*100</f>
        <v>1.5000000000000013</v>
      </c>
      <c r="I23" s="90" t="str">
        <f>IF(F23="NA","",IF(L23=0,"",IF((F23-L23)&lt;0,"▲","")))</f>
        <v>▲</v>
      </c>
      <c r="J23" s="86">
        <f>IF(F23="NA","-",IF(L23=0,"-",ABS(F23-L23)*100))</f>
        <v>0.30000000000000027</v>
      </c>
      <c r="K23" s="87">
        <f>K22/K21</f>
        <v>0.139541773651985</v>
      </c>
      <c r="L23" s="115">
        <f>ROUND(L22/L21,3)</f>
        <v>0.161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885.99</v>
      </c>
      <c r="E25" s="41">
        <v>862.95</v>
      </c>
      <c r="F25" s="119">
        <v>966.92</v>
      </c>
      <c r="G25" s="83" t="str">
        <f>IF((F25/E25)-1&lt;0,"▲","")</f>
        <v/>
      </c>
      <c r="H25" s="101">
        <f t="shared" ref="H25" si="9">ABS((+F25/E25)-1)</f>
        <v>0.12048206732719158</v>
      </c>
      <c r="I25" s="85" t="str">
        <f>IF(F25="NA","",IF(L25=0,"",IF((F25-L25)&lt;0,"▲","")))</f>
        <v/>
      </c>
      <c r="J25" s="86">
        <f>IF(F25="NA","-",IF(L25=0,"-",ABS(F25-L25)))</f>
        <v>2.6399999999999864</v>
      </c>
      <c r="K25" s="42">
        <v>716.1</v>
      </c>
      <c r="L25" s="62">
        <v>964.28</v>
      </c>
    </row>
    <row r="26" spans="2:12" ht="12" customHeight="1">
      <c r="B26" s="51"/>
      <c r="C26" s="30" t="s">
        <v>7</v>
      </c>
      <c r="D26" s="39">
        <v>882.52</v>
      </c>
      <c r="E26" s="41">
        <v>862.73</v>
      </c>
      <c r="F26" s="119">
        <v>939.66</v>
      </c>
      <c r="G26" s="83" t="str">
        <f t="shared" ref="G26:G27" si="10">IF((F26/E26)-1&lt;0,"▲","")</f>
        <v/>
      </c>
      <c r="H26" s="101">
        <f t="shared" si="3"/>
        <v>8.9170424118785618E-2</v>
      </c>
      <c r="I26" s="85" t="str">
        <f>IF(F26="NA","",IF(L26=0,"",IF((F26-L26)&lt;0,"▲","")))</f>
        <v/>
      </c>
      <c r="J26" s="86">
        <f>IF(F26="NA","-",IF(L26=0,"-",ABS(F26-L26)))</f>
        <v>2.92999999999995</v>
      </c>
      <c r="K26" s="42">
        <v>729.8</v>
      </c>
      <c r="L26" s="62">
        <v>936.73</v>
      </c>
    </row>
    <row r="27" spans="2:12" ht="12" customHeight="1">
      <c r="B27" s="51"/>
      <c r="C27" s="30" t="s">
        <v>8</v>
      </c>
      <c r="D27" s="39">
        <v>132.76</v>
      </c>
      <c r="E27" s="41">
        <v>132.97999999999999</v>
      </c>
      <c r="F27" s="119">
        <v>160.22999999999999</v>
      </c>
      <c r="G27" s="83" t="str">
        <f t="shared" si="10"/>
        <v/>
      </c>
      <c r="H27" s="101">
        <f t="shared" si="3"/>
        <v>0.20491803278688536</v>
      </c>
      <c r="I27" s="85" t="str">
        <f>IF(F27="NA","",IF(L27=0,"",IF((F27-L27)&lt;0,"▲","")))</f>
        <v>▲</v>
      </c>
      <c r="J27" s="86">
        <f>IF(F27="NA","-",IF(L27=0,"-",ABS(F27-L27)))</f>
        <v>2.2300000000000182</v>
      </c>
      <c r="K27" s="42">
        <v>110.7</v>
      </c>
      <c r="L27" s="62">
        <v>162.46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0.154</v>
      </c>
      <c r="F28" s="73">
        <f>ROUND(F27/F26,3)</f>
        <v>0.17100000000000001</v>
      </c>
      <c r="G28" s="89" t="str">
        <f>IF((F28/E28)-1&lt;0,"▲","")</f>
        <v/>
      </c>
      <c r="H28" s="84">
        <f t="shared" ref="H28" si="11">ABS(+F28-E28)*100</f>
        <v>1.7000000000000015</v>
      </c>
      <c r="I28" s="90" t="str">
        <f>IF(F28="NA","",IF(L28=0,"",IF((F28-L28)&lt;0,"▲","")))</f>
        <v>▲</v>
      </c>
      <c r="J28" s="86">
        <f>IF(F28="NA","-",IF(L28=0,"-",ABS(F28-L28)*100))</f>
        <v>0.1999999999999974</v>
      </c>
      <c r="K28" s="87">
        <f>K27/K26</f>
        <v>0.15168539325842698</v>
      </c>
      <c r="L28" s="115">
        <f>ROUND(L27/L26,3)</f>
        <v>0.17299999999999999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465.82</v>
      </c>
      <c r="E30" s="41">
        <v>469.5</v>
      </c>
      <c r="F30" s="119">
        <v>471.15</v>
      </c>
      <c r="G30" s="83" t="str">
        <f>IF((F30/E30)-1&lt;0,"▲","")</f>
        <v/>
      </c>
      <c r="H30" s="101">
        <f t="shared" ref="H30" si="12">ABS((+F30/E30)-1)</f>
        <v>3.5143769968051242E-3</v>
      </c>
      <c r="I30" s="85" t="str">
        <f>IF(F30="NA","",IF(L30=0,"",IF((F30-L30)&lt;0,"▲","")))</f>
        <v/>
      </c>
      <c r="J30" s="86">
        <f>IF(F30="NA","-",IF(L30=0,"-",ABS(F30-L30)))</f>
        <v>0.54999999999995453</v>
      </c>
      <c r="K30" s="42">
        <v>420.5</v>
      </c>
      <c r="L30" s="62">
        <v>470.6</v>
      </c>
    </row>
    <row r="31" spans="2:12" ht="12" customHeight="1">
      <c r="B31" s="25"/>
      <c r="C31" s="30" t="s">
        <v>7</v>
      </c>
      <c r="D31" s="39">
        <v>460.04</v>
      </c>
      <c r="E31" s="41">
        <v>466.79</v>
      </c>
      <c r="F31" s="119">
        <v>473.08</v>
      </c>
      <c r="G31" s="83" t="str">
        <f t="shared" ref="G31:G32" si="13">IF((F31/E31)-1&lt;0,"▲","")</f>
        <v/>
      </c>
      <c r="H31" s="101">
        <f t="shared" si="3"/>
        <v>1.3475010175882041E-2</v>
      </c>
      <c r="I31" s="85" t="str">
        <f>IF(F31="NA","",IF(L31=0,"",IF((F31-L31)&lt;0,"▲","")))</f>
        <v/>
      </c>
      <c r="J31" s="86">
        <f>IF(F31="NA","-",IF(L31=0,"-",ABS(F31-L31)))</f>
        <v>0.19999999999998863</v>
      </c>
      <c r="K31" s="42">
        <v>421.6</v>
      </c>
      <c r="L31" s="62">
        <v>472.88</v>
      </c>
    </row>
    <row r="32" spans="2:12" ht="12" customHeight="1">
      <c r="B32" s="25"/>
      <c r="C32" s="30" t="s">
        <v>8</v>
      </c>
      <c r="D32" s="39">
        <v>104.41</v>
      </c>
      <c r="E32" s="41">
        <v>107.12</v>
      </c>
      <c r="F32" s="119">
        <v>105.18</v>
      </c>
      <c r="G32" s="83" t="str">
        <f t="shared" si="13"/>
        <v>▲</v>
      </c>
      <c r="H32" s="101">
        <f t="shared" si="3"/>
        <v>1.8110530246452594E-2</v>
      </c>
      <c r="I32" s="85" t="str">
        <f>IF(F32="NA","",IF(L32=0,"",IF((F32-L32)&lt;0,"▲","")))</f>
        <v/>
      </c>
      <c r="J32" s="86">
        <f>IF(F32="NA","-",IF(L32=0,"-",ABS(F32-L32)))</f>
        <v>0.9100000000000108</v>
      </c>
      <c r="K32" s="42">
        <v>75.2</v>
      </c>
      <c r="L32" s="62">
        <v>104.27</v>
      </c>
    </row>
    <row r="33" spans="2:12" ht="12" customHeight="1">
      <c r="B33" s="29"/>
      <c r="C33" s="53" t="s">
        <v>9</v>
      </c>
      <c r="D33" s="91">
        <f>ROUND(D32/D31,3)</f>
        <v>0.22700000000000001</v>
      </c>
      <c r="E33" s="92">
        <f>ROUND(E32/E31,3)</f>
        <v>0.22900000000000001</v>
      </c>
      <c r="F33" s="74">
        <f>ROUND(F32/F31,3)</f>
        <v>0.222</v>
      </c>
      <c r="G33" s="93" t="str">
        <f>IF((F33/E33)-1&lt;0,"▲","")</f>
        <v>▲</v>
      </c>
      <c r="H33" s="94">
        <f t="shared" ref="H33" si="14">ABS(+F33-E33)*100</f>
        <v>0.70000000000000062</v>
      </c>
      <c r="I33" s="95" t="str">
        <f>IF(F33="NA","",IF(L33=0,"",IF((F33-L33)&lt;0,"▲","")))</f>
        <v/>
      </c>
      <c r="J33" s="96">
        <f>IF(F33="NA","-",IF(L33=0,"-",ABS(F33-L33)*100))</f>
        <v>0.20000000000000018</v>
      </c>
      <c r="K33" s="97">
        <f>K32/K31</f>
        <v>0.17836812144212524</v>
      </c>
      <c r="L33" s="116">
        <f>ROUND(L32/L31,3)</f>
        <v>0.22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29</v>
      </c>
      <c r="E36" s="24" t="s">
        <v>36</v>
      </c>
      <c r="F36" s="429" t="s">
        <v>374</v>
      </c>
      <c r="G36" s="430"/>
      <c r="H36" s="430"/>
      <c r="I36" s="430"/>
      <c r="J36" s="430"/>
      <c r="K36" s="79" t="s">
        <v>292</v>
      </c>
      <c r="L36" s="431" t="s">
        <v>23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239.15</v>
      </c>
      <c r="E39" s="61">
        <v>268.27</v>
      </c>
      <c r="F39" s="124">
        <v>286.83</v>
      </c>
      <c r="G39" s="113" t="str">
        <f>IF((F39/E39)-1&lt;0,"▲","")</f>
        <v/>
      </c>
      <c r="H39" s="101">
        <f>ABS((+F39/E39)-1)</f>
        <v>6.9184031013531211E-2</v>
      </c>
      <c r="I39" s="112" t="str">
        <f>IF(F39="NA","",IF(L39=0,"",IF((F39-L39)&lt;0,"▲","")))</f>
        <v/>
      </c>
      <c r="J39" s="86">
        <f>IF(F39="NA","-",IF(L39=0,"-",ABS(F39-L39)))</f>
        <v>1.8899999999999864</v>
      </c>
      <c r="K39" s="42">
        <v>236.07</v>
      </c>
      <c r="L39" s="71">
        <v>284.94</v>
      </c>
    </row>
    <row r="40" spans="2:12" ht="12" customHeight="1">
      <c r="B40" s="25"/>
      <c r="C40" s="30" t="s">
        <v>7</v>
      </c>
      <c r="D40" s="60">
        <v>256.95999999999998</v>
      </c>
      <c r="E40" s="61">
        <v>258.19</v>
      </c>
      <c r="F40" s="124">
        <v>270.92</v>
      </c>
      <c r="G40" s="114" t="str">
        <f t="shared" ref="G40:G41" si="15">IF((F40/E40)-1&lt;0,"▲","")</f>
        <v/>
      </c>
      <c r="H40" s="101">
        <f t="shared" ref="H40:H41" si="16">ABS((+F40/E40)-1)</f>
        <v>4.9304775552887481E-2</v>
      </c>
      <c r="I40" s="85" t="str">
        <f>IF(F40="NA","",IF(L40=0,"",IF((F40-L40)&lt;0,"▲","")))</f>
        <v/>
      </c>
      <c r="J40" s="86">
        <f>IF(F40="NA","-",IF(L40=0,"-",ABS(F40-L40)))</f>
        <v>5.0000000000011369E-2</v>
      </c>
      <c r="K40" s="42">
        <v>224.61</v>
      </c>
      <c r="L40" s="62">
        <v>270.87</v>
      </c>
    </row>
    <row r="41" spans="2:12" ht="12" customHeight="1">
      <c r="B41" s="25"/>
      <c r="C41" s="30" t="s">
        <v>8</v>
      </c>
      <c r="D41" s="60">
        <v>55.15</v>
      </c>
      <c r="E41" s="61">
        <v>60.55</v>
      </c>
      <c r="F41" s="124">
        <v>72.33</v>
      </c>
      <c r="G41" s="114" t="str">
        <f t="shared" si="15"/>
        <v/>
      </c>
      <c r="H41" s="101">
        <f t="shared" si="16"/>
        <v>0.19454995871180847</v>
      </c>
      <c r="I41" s="85" t="str">
        <f>IF(F41="NA","",IF(L41=0,"",IF((F41-L41)&lt;0,"▲","")))</f>
        <v/>
      </c>
      <c r="J41" s="86">
        <f>IF(F41="NA","-",IF(L41=0,"-",ABS(F41-L41)))</f>
        <v>1.7099999999999937</v>
      </c>
      <c r="K41" s="42">
        <v>63.69</v>
      </c>
      <c r="L41" s="62">
        <v>70.62</v>
      </c>
    </row>
    <row r="42" spans="2:12" ht="12" customHeight="1">
      <c r="B42" s="29"/>
      <c r="C42" s="53" t="s">
        <v>9</v>
      </c>
      <c r="D42" s="107">
        <f>ROUND(D41/D40,3)</f>
        <v>0.215</v>
      </c>
      <c r="E42" s="108">
        <f>ROUND(E41/E40,3)</f>
        <v>0.23499999999999999</v>
      </c>
      <c r="F42" s="125">
        <f>ROUND(F41/F40,3)</f>
        <v>0.26700000000000002</v>
      </c>
      <c r="G42" s="109" t="str">
        <f>IF(F42-D42&lt;0,"▲","")</f>
        <v/>
      </c>
      <c r="H42" s="94">
        <f>ABS(+F42-E42)*100</f>
        <v>3.2000000000000028</v>
      </c>
      <c r="I42" s="110" t="str">
        <f>IF(F42="NA","",IF(L42=0,"",IF((F42-L42)&lt;0,"▲","")))</f>
        <v/>
      </c>
      <c r="J42" s="96">
        <f>ABS(+F42-L42)*100</f>
        <v>0.60000000000000053</v>
      </c>
      <c r="K42" s="97">
        <f>K41/K40</f>
        <v>0.28355816749031654</v>
      </c>
      <c r="L42" s="117">
        <f>ROUND(L41/L40,3)</f>
        <v>0.26100000000000001</v>
      </c>
    </row>
    <row r="43" spans="2:12" ht="12" customHeight="1">
      <c r="B43" s="2" t="s">
        <v>406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412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414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416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418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11.25" customHeight="1">
      <c r="B51" s="2"/>
      <c r="C51" s="2" t="s">
        <v>404</v>
      </c>
      <c r="D51" s="2"/>
      <c r="E51" s="2"/>
      <c r="F51" s="2"/>
      <c r="G51" s="3"/>
      <c r="H51" s="4"/>
      <c r="I51" s="3"/>
      <c r="J51" s="7"/>
      <c r="K51" s="7"/>
    </row>
    <row r="52" spans="2:12" ht="15.75" customHeight="1">
      <c r="B52" s="413" t="s">
        <v>420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7.25" customHeight="1">
      <c r="B53" s="413" t="s">
        <v>422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413"/>
      <c r="C54" s="413"/>
      <c r="D54" s="413"/>
      <c r="E54" s="413"/>
      <c r="F54" s="413"/>
      <c r="G54" s="413"/>
      <c r="H54" s="413"/>
      <c r="I54" s="413"/>
      <c r="J54" s="413"/>
      <c r="K54" s="413"/>
    </row>
    <row r="55" spans="2:12" ht="12" customHeight="1"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9" t="s">
        <v>426</v>
      </c>
    </row>
    <row r="56" spans="2:12" ht="12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9"/>
    </row>
    <row r="57" spans="2:12" ht="12" customHeight="1">
      <c r="B57" s="2"/>
      <c r="G57" s="11"/>
      <c r="H57" s="11"/>
      <c r="I57" s="11"/>
      <c r="J57" s="11"/>
      <c r="K57" s="11"/>
    </row>
    <row r="58" spans="2:12">
      <c r="B58" s="2"/>
    </row>
    <row r="59" spans="2:12">
      <c r="B59" s="2"/>
      <c r="G59" s="11"/>
      <c r="H59" s="11"/>
      <c r="I59" s="11"/>
      <c r="J59" s="11"/>
      <c r="K59" s="11"/>
    </row>
    <row r="60" spans="2:12">
      <c r="B60" s="63"/>
      <c r="G60" s="11"/>
      <c r="H60" s="11"/>
      <c r="I60" s="11"/>
      <c r="J60" s="11"/>
      <c r="K60" s="11"/>
    </row>
    <row r="61" spans="2:12">
      <c r="G61" s="11"/>
      <c r="H61" s="11"/>
      <c r="I61" s="11"/>
      <c r="J61" s="11"/>
      <c r="K61" s="11"/>
    </row>
    <row r="67" s="11" customFormat="1"/>
    <row r="68" s="11" customFormat="1"/>
  </sheetData>
  <mergeCells count="13">
    <mergeCell ref="B52:K52"/>
    <mergeCell ref="B53:K53"/>
    <mergeCell ref="B54:K54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6">
    <tabColor theme="1"/>
    <pageSetUpPr fitToPage="1"/>
  </sheetPr>
  <dimension ref="B1:L68"/>
  <sheetViews>
    <sheetView showGridLines="0" defaultGridColor="0" topLeftCell="A31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402</v>
      </c>
    </row>
    <row r="4" spans="2:12" ht="12" customHeight="1"/>
    <row r="5" spans="2:12" ht="12" customHeight="1">
      <c r="B5" s="18" t="s">
        <v>1</v>
      </c>
      <c r="G5" s="19"/>
      <c r="L5" s="20" t="s">
        <v>221</v>
      </c>
    </row>
    <row r="6" spans="2:12" ht="12" customHeight="1">
      <c r="B6" s="21"/>
      <c r="C6" s="22" t="s">
        <v>2</v>
      </c>
      <c r="D6" s="23" t="s">
        <v>29</v>
      </c>
      <c r="E6" s="24" t="s">
        <v>36</v>
      </c>
      <c r="F6" s="429" t="s">
        <v>374</v>
      </c>
      <c r="G6" s="430"/>
      <c r="H6" s="430"/>
      <c r="I6" s="430"/>
      <c r="J6" s="430"/>
      <c r="K6" s="79" t="s">
        <v>292</v>
      </c>
      <c r="L6" s="431" t="s">
        <v>23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2314.37</v>
      </c>
      <c r="E10" s="78">
        <v>2257.64</v>
      </c>
      <c r="F10" s="119">
        <v>2438.1</v>
      </c>
      <c r="G10" s="83" t="str">
        <f>IF((F10/E10)-1&lt;0,"▲","")</f>
        <v/>
      </c>
      <c r="H10" s="101">
        <f>ABS((+F10/E10)-1)</f>
        <v>7.9933027409152979E-2</v>
      </c>
      <c r="I10" s="85" t="str">
        <f>IF(F10="NA","",IF(L10=0,"",IF((F10-L10)&lt;0,"▲","")))</f>
        <v/>
      </c>
      <c r="J10" s="86">
        <f>IF(F10="NA","-",IF(L10=0,"-",ABS(F10-L10)))</f>
        <v>6.1799999999998363</v>
      </c>
      <c r="K10" s="42">
        <v>2005.1</v>
      </c>
      <c r="L10" s="62">
        <v>2431.92</v>
      </c>
    </row>
    <row r="11" spans="2:12" ht="12" customHeight="1">
      <c r="B11" s="25"/>
      <c r="C11" s="30" t="s">
        <v>7</v>
      </c>
      <c r="D11" s="77">
        <v>2309.5300000000002</v>
      </c>
      <c r="E11" s="78">
        <v>2279.39</v>
      </c>
      <c r="F11" s="119">
        <v>2400.91</v>
      </c>
      <c r="G11" s="83" t="str">
        <f t="shared" ref="G11:G12" si="0">IF((F11/E11)-1&lt;0,"▲","")</f>
        <v/>
      </c>
      <c r="H11" s="101">
        <f t="shared" ref="H11:H12" si="1">ABS((+F11/E11)-1)</f>
        <v>5.33125090484734E-2</v>
      </c>
      <c r="I11" s="85" t="str">
        <f>IF(F11="NA","",IF(L11=0,"",IF((F11-L11)&lt;0,"▲","")))</f>
        <v/>
      </c>
      <c r="J11" s="86">
        <f>IF(F11="NA","-",IF(L11=0,"-",ABS(F11-L11)))</f>
        <v>5.0099999999997635</v>
      </c>
      <c r="K11" s="42">
        <v>2050.6999999999998</v>
      </c>
      <c r="L11" s="62">
        <v>2395.9</v>
      </c>
    </row>
    <row r="12" spans="2:12" ht="12" customHeight="1">
      <c r="B12" s="25"/>
      <c r="C12" s="30" t="s">
        <v>8</v>
      </c>
      <c r="D12" s="39">
        <v>468.54</v>
      </c>
      <c r="E12" s="40">
        <v>446.79</v>
      </c>
      <c r="F12" s="119">
        <v>483.98</v>
      </c>
      <c r="G12" s="83" t="str">
        <f t="shared" si="0"/>
        <v/>
      </c>
      <c r="H12" s="101">
        <f t="shared" si="1"/>
        <v>8.3238210344904751E-2</v>
      </c>
      <c r="I12" s="85" t="str">
        <f>IF(F12="NA","",IF(L12=0,"",IF((F12-L12)&lt;0,"▲","")))</f>
        <v/>
      </c>
      <c r="J12" s="86">
        <f>IF(F12="NA","-",IF(L12=0,"-",ABS(F12-L12)))</f>
        <v>1.3500000000000227</v>
      </c>
      <c r="K12" s="42">
        <v>351.09999999999997</v>
      </c>
      <c r="L12" s="62">
        <v>482.63</v>
      </c>
    </row>
    <row r="13" spans="2:12" ht="12" customHeight="1">
      <c r="B13" s="25"/>
      <c r="C13" s="30" t="s">
        <v>9</v>
      </c>
      <c r="D13" s="81">
        <f>ROUND(D12/D11,3)</f>
        <v>0.20300000000000001</v>
      </c>
      <c r="E13" s="82">
        <f t="shared" ref="E13" si="2">ROUND(E12/E11,3)</f>
        <v>0.19600000000000001</v>
      </c>
      <c r="F13" s="73">
        <f>ROUND(F12/F11,3)</f>
        <v>0.20200000000000001</v>
      </c>
      <c r="G13" s="83" t="str">
        <f>IF((F13/E13)-1&lt;0,"▲","")</f>
        <v/>
      </c>
      <c r="H13" s="84">
        <f>ABS(+F13-E13)*100</f>
        <v>0.60000000000000053</v>
      </c>
      <c r="I13" s="85" t="str">
        <f>IF(F13="NA","",IF(L13=0,"",IF((F13-L13)&lt;0,"▲","")))</f>
        <v/>
      </c>
      <c r="J13" s="86">
        <f>IF(F13="NA","-",IF(L13=0,"-",ABS(F13-L13)*100))</f>
        <v>0.10000000000000009</v>
      </c>
      <c r="K13" s="87">
        <f>K12/K11</f>
        <v>0.17120983078948651</v>
      </c>
      <c r="L13" s="115">
        <f>ROUND(L12/L11,3)</f>
        <v>0.20100000000000001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697.27</v>
      </c>
      <c r="E15" s="41">
        <v>656.17</v>
      </c>
      <c r="F15" s="119">
        <v>711.42</v>
      </c>
      <c r="G15" s="83" t="str">
        <f>IF((F15/E15)-1&lt;0,"▲","")</f>
        <v/>
      </c>
      <c r="H15" s="101">
        <f t="shared" ref="H15:H32" si="3">ABS((+F15/E15)-1)</f>
        <v>8.4200740661718676E-2</v>
      </c>
      <c r="I15" s="85" t="str">
        <f>IF(F15="NA","",IF(L15=0,"",IF((F15-L15)&lt;0,"▲","")))</f>
        <v/>
      </c>
      <c r="J15" s="86">
        <f>IF(F15="NA","-",IF(L15=0,"-",ABS(F15-L15)))</f>
        <v>5.0399999999999636</v>
      </c>
      <c r="K15" s="42">
        <v>596.5</v>
      </c>
      <c r="L15" s="62">
        <v>706.38</v>
      </c>
    </row>
    <row r="16" spans="2:12" ht="12" customHeight="1">
      <c r="B16" s="25"/>
      <c r="C16" s="30" t="s">
        <v>7</v>
      </c>
      <c r="D16" s="77">
        <v>697.31</v>
      </c>
      <c r="E16" s="78">
        <v>679.28</v>
      </c>
      <c r="F16" s="119">
        <v>704.47</v>
      </c>
      <c r="G16" s="83" t="str">
        <f t="shared" ref="G16:G17" si="4">IF((F16/E16)-1&lt;0,"▲","")</f>
        <v/>
      </c>
      <c r="H16" s="101">
        <f t="shared" si="3"/>
        <v>3.7083382404899279E-2</v>
      </c>
      <c r="I16" s="85" t="str">
        <f>IF(F16="NA","",IF(L16=0,"",IF((F16-L16)&lt;0,"▲","")))</f>
        <v/>
      </c>
      <c r="J16" s="86">
        <f>IF(F16="NA","-",IF(L16=0,"-",ABS(F16-L16)))</f>
        <v>0.98000000000001819</v>
      </c>
      <c r="K16" s="42">
        <v>616.5</v>
      </c>
      <c r="L16" s="62">
        <v>703.49</v>
      </c>
    </row>
    <row r="17" spans="2:12" ht="12" customHeight="1">
      <c r="B17" s="25"/>
      <c r="C17" s="30" t="s">
        <v>8</v>
      </c>
      <c r="D17" s="39">
        <v>198.94</v>
      </c>
      <c r="E17" s="41">
        <v>175.83</v>
      </c>
      <c r="F17" s="119">
        <v>182.78</v>
      </c>
      <c r="G17" s="83" t="str">
        <f t="shared" si="4"/>
        <v/>
      </c>
      <c r="H17" s="101">
        <f t="shared" si="3"/>
        <v>3.9526815674230775E-2</v>
      </c>
      <c r="I17" s="85" t="str">
        <f>IF(F17="NA","",IF(L17=0,"",IF((F17-L17)&lt;0,"▲","")))</f>
        <v/>
      </c>
      <c r="J17" s="86">
        <f>IF(F17="NA","-",IF(L17=0,"-",ABS(F17-L17)))</f>
        <v>4.3000000000000114</v>
      </c>
      <c r="K17" s="42">
        <v>134.69999999999999</v>
      </c>
      <c r="L17" s="62">
        <v>178.48</v>
      </c>
    </row>
    <row r="18" spans="2:12" ht="12" customHeight="1">
      <c r="B18" s="25"/>
      <c r="C18" s="30" t="s">
        <v>9</v>
      </c>
      <c r="D18" s="81">
        <f>ROUND(D17/D16,3)</f>
        <v>0.28499999999999998</v>
      </c>
      <c r="E18" s="82">
        <f>ROUND(E17/E16,3)</f>
        <v>0.25900000000000001</v>
      </c>
      <c r="F18" s="73">
        <f>ROUND(F17/F16,3)</f>
        <v>0.25900000000000001</v>
      </c>
      <c r="G18" s="89" t="str">
        <f>IF((F18/E18)-1&lt;0,"▲","")</f>
        <v/>
      </c>
      <c r="H18" s="84">
        <f t="shared" ref="H18" si="5">ABS(+F18-E18)*100</f>
        <v>0</v>
      </c>
      <c r="I18" s="90" t="str">
        <f>IF(F18="NA","",IF(L18=0,"",IF((F18-L18)&lt;0,"▲","")))</f>
        <v/>
      </c>
      <c r="J18" s="86">
        <f>IF(F18="NA","-",IF(L18=0,"-",ABS(F18-L18)*100))</f>
        <v>0.50000000000000044</v>
      </c>
      <c r="K18" s="87">
        <f>K17/K16</f>
        <v>0.21849148418491482</v>
      </c>
      <c r="L18" s="115">
        <f>ROUND(L17/L16,3)</f>
        <v>0.254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1151.28</v>
      </c>
      <c r="E20" s="41">
        <v>1132.51</v>
      </c>
      <c r="F20" s="119">
        <v>1256.08</v>
      </c>
      <c r="G20" s="83" t="str">
        <f>IF((F20/E20)-1&lt;0,"▲","")</f>
        <v/>
      </c>
      <c r="H20" s="101">
        <f t="shared" ref="H20" si="6">ABS((+F20/E20)-1)</f>
        <v>0.10911161932344959</v>
      </c>
      <c r="I20" s="85" t="str">
        <f>IF(F20="NA","",IF(L20=0,"",IF((F20-L20)&lt;0,"▲","")))</f>
        <v/>
      </c>
      <c r="J20" s="86">
        <f>IF(F20="NA","-",IF(L20=0,"-",ABS(F20-L20)))</f>
        <v>3.7100000000000364</v>
      </c>
      <c r="K20" s="42">
        <v>988.1</v>
      </c>
      <c r="L20" s="62">
        <v>1252.3699999999999</v>
      </c>
    </row>
    <row r="21" spans="2:12" ht="12" customHeight="1">
      <c r="B21" s="25"/>
      <c r="C21" s="30" t="s">
        <v>7</v>
      </c>
      <c r="D21" s="39">
        <v>1152.18</v>
      </c>
      <c r="E21" s="41">
        <v>1133.29</v>
      </c>
      <c r="F21" s="119">
        <v>1223.57</v>
      </c>
      <c r="G21" s="83" t="str">
        <f t="shared" ref="G21:G22" si="7">IF((F21/E21)-1&lt;0,"▲","")</f>
        <v/>
      </c>
      <c r="H21" s="101">
        <f t="shared" si="3"/>
        <v>7.9661869424419107E-2</v>
      </c>
      <c r="I21" s="85" t="str">
        <f>IF(F21="NA","",IF(L21=0,"",IF((F21-L21)&lt;0,"▲","")))</f>
        <v/>
      </c>
      <c r="J21" s="86">
        <f>IF(F21="NA","-",IF(L21=0,"-",ABS(F21-L21)))</f>
        <v>4.2599999999999909</v>
      </c>
      <c r="K21" s="42">
        <v>1012.6</v>
      </c>
      <c r="L21" s="62">
        <v>1219.31</v>
      </c>
    </row>
    <row r="22" spans="2:12" ht="12" customHeight="1">
      <c r="B22" s="25"/>
      <c r="C22" s="30" t="s">
        <v>8</v>
      </c>
      <c r="D22" s="39">
        <v>165.19</v>
      </c>
      <c r="E22" s="41">
        <v>164.41</v>
      </c>
      <c r="F22" s="119">
        <v>196.92</v>
      </c>
      <c r="G22" s="83" t="str">
        <f t="shared" si="7"/>
        <v/>
      </c>
      <c r="H22" s="101">
        <f t="shared" si="3"/>
        <v>0.19773736390730479</v>
      </c>
      <c r="I22" s="85" t="str">
        <f>IF(F22="NA","",IF(L22=0,"",IF((F22-L22)&lt;0,"▲","")))</f>
        <v>▲</v>
      </c>
      <c r="J22" s="86">
        <f>IF(F22="NA","-",IF(L22=0,"-",ABS(F22-L22)))</f>
        <v>0.71000000000000796</v>
      </c>
      <c r="K22" s="42">
        <v>141.19999999999999</v>
      </c>
      <c r="L22" s="62">
        <v>197.63</v>
      </c>
    </row>
    <row r="23" spans="2:12" ht="12" customHeight="1">
      <c r="B23" s="25"/>
      <c r="C23" s="30" t="s">
        <v>9</v>
      </c>
      <c r="D23" s="81">
        <f>ROUND(D22/D21,3)</f>
        <v>0.14299999999999999</v>
      </c>
      <c r="E23" s="82">
        <f>ROUND(E22/E21,3)</f>
        <v>0.14499999999999999</v>
      </c>
      <c r="F23" s="73">
        <f>ROUND(F22/F21,3)</f>
        <v>0.161</v>
      </c>
      <c r="G23" s="89" t="str">
        <f>IF((F23/E23)-1&lt;0,"▲","")</f>
        <v/>
      </c>
      <c r="H23" s="84">
        <f t="shared" ref="H23" si="8">ABS(+F23-E23)*100</f>
        <v>1.6000000000000014</v>
      </c>
      <c r="I23" s="90" t="str">
        <f>IF(F23="NA","",IF(L23=0,"",IF((F23-L23)&lt;0,"▲","")))</f>
        <v>▲</v>
      </c>
      <c r="J23" s="86">
        <f>IF(F23="NA","-",IF(L23=0,"-",ABS(F23-L23)*100))</f>
        <v>0.10000000000000009</v>
      </c>
      <c r="K23" s="87">
        <f>K22/K21</f>
        <v>0.13944301797353345</v>
      </c>
      <c r="L23" s="115">
        <f>ROUND(L22/L21,3)</f>
        <v>0.16200000000000001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885.99</v>
      </c>
      <c r="E25" s="41">
        <v>862.88</v>
      </c>
      <c r="F25" s="119">
        <v>964.28</v>
      </c>
      <c r="G25" s="83" t="str">
        <f>IF((F25/E25)-1&lt;0,"▲","")</f>
        <v/>
      </c>
      <c r="H25" s="101">
        <f t="shared" ref="H25" si="9">ABS((+F25/E25)-1)</f>
        <v>0.11751344335249403</v>
      </c>
      <c r="I25" s="85" t="str">
        <f>IF(F25="NA","",IF(L25=0,"",IF((F25-L25)&lt;0,"▲","")))</f>
        <v/>
      </c>
      <c r="J25" s="86">
        <f>IF(F25="NA","-",IF(L25=0,"-",ABS(F25-L25)))</f>
        <v>1.4499999999999318</v>
      </c>
      <c r="K25" s="42">
        <v>716.1</v>
      </c>
      <c r="L25" s="62">
        <v>962.83</v>
      </c>
    </row>
    <row r="26" spans="2:12" ht="12" customHeight="1">
      <c r="B26" s="51"/>
      <c r="C26" s="30" t="s">
        <v>7</v>
      </c>
      <c r="D26" s="39">
        <v>882.62</v>
      </c>
      <c r="E26" s="41">
        <v>860.44</v>
      </c>
      <c r="F26" s="119">
        <v>936.73</v>
      </c>
      <c r="G26" s="83" t="str">
        <f t="shared" ref="G26:G27" si="10">IF((F26/E26)-1&lt;0,"▲","")</f>
        <v/>
      </c>
      <c r="H26" s="101">
        <f t="shared" si="3"/>
        <v>8.8663939379852064E-2</v>
      </c>
      <c r="I26" s="85" t="str">
        <f>IF(F26="NA","",IF(L26=0,"",IF((F26-L26)&lt;0,"▲","")))</f>
        <v/>
      </c>
      <c r="J26" s="86">
        <f>IF(F26="NA","-",IF(L26=0,"-",ABS(F26-L26)))</f>
        <v>3.3700000000000045</v>
      </c>
      <c r="K26" s="42">
        <v>729.8</v>
      </c>
      <c r="L26" s="62">
        <v>933.36</v>
      </c>
    </row>
    <row r="27" spans="2:12" ht="12" customHeight="1">
      <c r="B27" s="51"/>
      <c r="C27" s="30" t="s">
        <v>8</v>
      </c>
      <c r="D27" s="39">
        <v>132.46</v>
      </c>
      <c r="E27" s="41">
        <v>134.9</v>
      </c>
      <c r="F27" s="119">
        <v>162.46</v>
      </c>
      <c r="G27" s="83" t="str">
        <f t="shared" si="10"/>
        <v/>
      </c>
      <c r="H27" s="101">
        <f t="shared" si="3"/>
        <v>0.20429948109710905</v>
      </c>
      <c r="I27" s="85" t="str">
        <f>IF(F27="NA","",IF(L27=0,"",IF((F27-L27)&lt;0,"▲","")))</f>
        <v>▲</v>
      </c>
      <c r="J27" s="86">
        <f>IF(F27="NA","-",IF(L27=0,"-",ABS(F27-L27)))</f>
        <v>1.8700000000000045</v>
      </c>
      <c r="K27" s="42">
        <v>110.7</v>
      </c>
      <c r="L27" s="62">
        <v>164.33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0.157</v>
      </c>
      <c r="F28" s="73">
        <f>ROUND(F27/F26,3)</f>
        <v>0.17299999999999999</v>
      </c>
      <c r="G28" s="89" t="str">
        <f>IF((F28/E28)-1&lt;0,"▲","")</f>
        <v/>
      </c>
      <c r="H28" s="84">
        <f t="shared" ref="H28" si="11">ABS(+F28-E28)*100</f>
        <v>1.5999999999999988</v>
      </c>
      <c r="I28" s="90" t="str">
        <f>IF(F28="NA","",IF(L28=0,"",IF((F28-L28)&lt;0,"▲","")))</f>
        <v>▲</v>
      </c>
      <c r="J28" s="86">
        <f>IF(F28="NA","-",IF(L28=0,"-",ABS(F28-L28)*100))</f>
        <v>0.30000000000000027</v>
      </c>
      <c r="K28" s="87">
        <f>K27/K26</f>
        <v>0.15168539325842698</v>
      </c>
      <c r="L28" s="115">
        <f>ROUND(L27/L26,3)</f>
        <v>0.17599999999999999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465.82</v>
      </c>
      <c r="E30" s="41">
        <v>468.96</v>
      </c>
      <c r="F30" s="119">
        <v>470.6</v>
      </c>
      <c r="G30" s="83" t="str">
        <f>IF((F30/E30)-1&lt;0,"▲","")</f>
        <v/>
      </c>
      <c r="H30" s="101">
        <f t="shared" ref="H30" si="12">ABS((+F30/E30)-1)</f>
        <v>3.4970999658821E-3</v>
      </c>
      <c r="I30" s="85" t="str">
        <f>IF(F30="NA","",IF(L30=0,"",IF((F30-L30)&lt;0,"▲","")))</f>
        <v>▲</v>
      </c>
      <c r="J30" s="86">
        <f>IF(F30="NA","-",IF(L30=0,"-",ABS(F30-L30)))</f>
        <v>2.5799999999999841</v>
      </c>
      <c r="K30" s="42">
        <v>420.5</v>
      </c>
      <c r="L30" s="62">
        <v>473.18</v>
      </c>
    </row>
    <row r="31" spans="2:12" ht="12" customHeight="1">
      <c r="B31" s="25"/>
      <c r="C31" s="30" t="s">
        <v>7</v>
      </c>
      <c r="D31" s="39">
        <v>460.04</v>
      </c>
      <c r="E31" s="41">
        <v>466.82</v>
      </c>
      <c r="F31" s="119">
        <v>472.88</v>
      </c>
      <c r="G31" s="83" t="str">
        <f t="shared" ref="G31:G32" si="13">IF((F31/E31)-1&lt;0,"▲","")</f>
        <v/>
      </c>
      <c r="H31" s="101">
        <f t="shared" si="3"/>
        <v>1.2981448952487096E-2</v>
      </c>
      <c r="I31" s="85" t="str">
        <f>IF(F31="NA","",IF(L31=0,"",IF((F31-L31)&lt;0,"▲","")))</f>
        <v>▲</v>
      </c>
      <c r="J31" s="86">
        <f>IF(F31="NA","-",IF(L31=0,"-",ABS(F31-L31)))</f>
        <v>0.22000000000002728</v>
      </c>
      <c r="K31" s="42">
        <v>421.6</v>
      </c>
      <c r="L31" s="62">
        <v>473.1</v>
      </c>
    </row>
    <row r="32" spans="2:12" ht="12" customHeight="1">
      <c r="B32" s="25"/>
      <c r="C32" s="30" t="s">
        <v>8</v>
      </c>
      <c r="D32" s="39">
        <v>104.41</v>
      </c>
      <c r="E32" s="41">
        <v>106.55</v>
      </c>
      <c r="F32" s="119">
        <v>104.27</v>
      </c>
      <c r="G32" s="83" t="str">
        <f t="shared" si="13"/>
        <v>▲</v>
      </c>
      <c r="H32" s="101">
        <f t="shared" si="3"/>
        <v>2.1398404504927249E-2</v>
      </c>
      <c r="I32" s="85" t="str">
        <f>IF(F32="NA","",IF(L32=0,"",IF((F32-L32)&lt;0,"▲","")))</f>
        <v>▲</v>
      </c>
      <c r="J32" s="86">
        <f>IF(F32="NA","-",IF(L32=0,"-",ABS(F32-L32)))</f>
        <v>2.25</v>
      </c>
      <c r="K32" s="42">
        <v>75.2</v>
      </c>
      <c r="L32" s="62">
        <v>106.52</v>
      </c>
    </row>
    <row r="33" spans="2:12" ht="12" customHeight="1">
      <c r="B33" s="29"/>
      <c r="C33" s="53" t="s">
        <v>9</v>
      </c>
      <c r="D33" s="91">
        <f>ROUND(D32/D31,3)</f>
        <v>0.22700000000000001</v>
      </c>
      <c r="E33" s="92">
        <f>ROUND(E32/E31,3)</f>
        <v>0.22800000000000001</v>
      </c>
      <c r="F33" s="74">
        <f>ROUND(F32/F31,3)</f>
        <v>0.22</v>
      </c>
      <c r="G33" s="93" t="str">
        <f>IF((F33/E33)-1&lt;0,"▲","")</f>
        <v>▲</v>
      </c>
      <c r="H33" s="94">
        <f t="shared" ref="H33" si="14">ABS(+F33-E33)*100</f>
        <v>0.80000000000000071</v>
      </c>
      <c r="I33" s="95" t="str">
        <f>IF(F33="NA","",IF(L33=0,"",IF((F33-L33)&lt;0,"▲","")))</f>
        <v>▲</v>
      </c>
      <c r="J33" s="96">
        <f>IF(F33="NA","-",IF(L33=0,"-",ABS(F33-L33)*100))</f>
        <v>0.50000000000000044</v>
      </c>
      <c r="K33" s="97">
        <f>K32/K31</f>
        <v>0.17836812144212524</v>
      </c>
      <c r="L33" s="116">
        <f>ROUND(L32/L31,3)</f>
        <v>0.22500000000000001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29</v>
      </c>
      <c r="E36" s="24" t="s">
        <v>36</v>
      </c>
      <c r="F36" s="429" t="s">
        <v>374</v>
      </c>
      <c r="G36" s="430"/>
      <c r="H36" s="430"/>
      <c r="I36" s="430"/>
      <c r="J36" s="430"/>
      <c r="K36" s="79" t="s">
        <v>292</v>
      </c>
      <c r="L36" s="431" t="s">
        <v>23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239.15</v>
      </c>
      <c r="E39" s="61">
        <v>268.02</v>
      </c>
      <c r="F39" s="124">
        <v>284.94</v>
      </c>
      <c r="G39" s="113" t="str">
        <f>IF((F39/E39)-1&lt;0,"▲","")</f>
        <v/>
      </c>
      <c r="H39" s="101">
        <f>ABS((+F39/E39)-1)</f>
        <v>6.3129617192746901E-2</v>
      </c>
      <c r="I39" s="112" t="str">
        <f>IF(F39="NA","",IF(L39=0,"",IF((F39-L39)&lt;0,"▲","")))</f>
        <v/>
      </c>
      <c r="J39" s="86">
        <f>IF(F39="NA","-",IF(L39=0,"-",ABS(F39-L39)))</f>
        <v>1.3999999999999773</v>
      </c>
      <c r="K39" s="42">
        <v>236.07</v>
      </c>
      <c r="L39" s="71">
        <v>283.54000000000002</v>
      </c>
    </row>
    <row r="40" spans="2:12" ht="12" customHeight="1">
      <c r="B40" s="25"/>
      <c r="C40" s="30" t="s">
        <v>7</v>
      </c>
      <c r="D40" s="60">
        <v>256.95999999999998</v>
      </c>
      <c r="E40" s="61">
        <v>258.3</v>
      </c>
      <c r="F40" s="124">
        <v>270.87</v>
      </c>
      <c r="G40" s="114" t="str">
        <f t="shared" ref="G40:G41" si="15">IF((F40/E40)-1&lt;0,"▲","")</f>
        <v/>
      </c>
      <c r="H40" s="101">
        <f t="shared" ref="H40:H41" si="16">ABS((+F40/E40)-1)</f>
        <v>4.8664343786295028E-2</v>
      </c>
      <c r="I40" s="85" t="str">
        <f>IF(F40="NA","",IF(L40=0,"",IF((F40-L40)&lt;0,"▲","")))</f>
        <v/>
      </c>
      <c r="J40" s="86">
        <f>IF(F40="NA","-",IF(L40=0,"-",ABS(F40-L40)))</f>
        <v>0.87000000000000455</v>
      </c>
      <c r="K40" s="42">
        <v>224.61</v>
      </c>
      <c r="L40" s="62">
        <v>270</v>
      </c>
    </row>
    <row r="41" spans="2:12" ht="12" customHeight="1">
      <c r="B41" s="25"/>
      <c r="C41" s="30" t="s">
        <v>8</v>
      </c>
      <c r="D41" s="60">
        <v>55.15</v>
      </c>
      <c r="E41" s="61">
        <v>60.18</v>
      </c>
      <c r="F41" s="124">
        <v>70.62</v>
      </c>
      <c r="G41" s="114" t="str">
        <f t="shared" si="15"/>
        <v/>
      </c>
      <c r="H41" s="101">
        <f t="shared" si="16"/>
        <v>0.17347956131605202</v>
      </c>
      <c r="I41" s="85" t="str">
        <f>IF(F41="NA","",IF(L41=0,"",IF((F41-L41)&lt;0,"▲","")))</f>
        <v/>
      </c>
      <c r="J41" s="86">
        <f>IF(F41="NA","-",IF(L41=0,"-",ABS(F41-L41)))</f>
        <v>0.39000000000000057</v>
      </c>
      <c r="K41" s="42">
        <v>63.69</v>
      </c>
      <c r="L41" s="62">
        <v>70.23</v>
      </c>
    </row>
    <row r="42" spans="2:12" ht="12" customHeight="1">
      <c r="B42" s="29"/>
      <c r="C42" s="53" t="s">
        <v>9</v>
      </c>
      <c r="D42" s="107">
        <f>ROUND(D41/D40,3)</f>
        <v>0.215</v>
      </c>
      <c r="E42" s="108">
        <f>ROUND(E41/E40,3)</f>
        <v>0.23300000000000001</v>
      </c>
      <c r="F42" s="125">
        <f>ROUND(F41/F40,3)</f>
        <v>0.26100000000000001</v>
      </c>
      <c r="G42" s="109" t="str">
        <f>IF(F42-D42&lt;0,"▲","")</f>
        <v/>
      </c>
      <c r="H42" s="94">
        <f>ABS(+F42-E42)*100</f>
        <v>2.8</v>
      </c>
      <c r="I42" s="110" t="str">
        <f>IF(F42="NA","",IF(L42=0,"",IF((F42-L42)&lt;0,"▲","")))</f>
        <v/>
      </c>
      <c r="J42" s="96">
        <f>ABS(+F42-L42)*100</f>
        <v>0.10000000000000009</v>
      </c>
      <c r="K42" s="97">
        <f>K41/K40</f>
        <v>0.28355816749031654</v>
      </c>
      <c r="L42" s="117">
        <f>ROUND(L41/L40,3)</f>
        <v>0.26</v>
      </c>
    </row>
    <row r="43" spans="2:12" ht="12" customHeight="1">
      <c r="B43" s="2" t="s">
        <v>403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11.25" customHeight="1">
      <c r="B51" s="2"/>
      <c r="C51" s="2" t="s">
        <v>399</v>
      </c>
      <c r="D51" s="2"/>
      <c r="E51" s="2"/>
      <c r="F51" s="2"/>
      <c r="G51" s="3"/>
      <c r="H51" s="4"/>
      <c r="I51" s="3"/>
      <c r="J51" s="7"/>
      <c r="K51" s="7"/>
    </row>
    <row r="52" spans="2:12" ht="15.75" customHeight="1">
      <c r="B52" s="413" t="s">
        <v>421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7.25" customHeight="1">
      <c r="B53" s="413" t="s">
        <v>423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413"/>
      <c r="C54" s="413"/>
      <c r="D54" s="413"/>
      <c r="E54" s="413"/>
      <c r="F54" s="413"/>
      <c r="G54" s="413"/>
      <c r="H54" s="413"/>
      <c r="I54" s="413"/>
      <c r="J54" s="413"/>
      <c r="K54" s="413"/>
    </row>
    <row r="55" spans="2:12" ht="12" customHeight="1"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2:12" ht="12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9"/>
    </row>
    <row r="57" spans="2:12" ht="12" customHeight="1">
      <c r="B57" s="2"/>
      <c r="G57" s="11"/>
      <c r="H57" s="11"/>
      <c r="I57" s="11"/>
      <c r="J57" s="11"/>
      <c r="K57" s="11"/>
    </row>
    <row r="58" spans="2:12">
      <c r="B58" s="2"/>
    </row>
    <row r="59" spans="2:12">
      <c r="B59" s="2"/>
      <c r="G59" s="11"/>
      <c r="H59" s="11"/>
      <c r="I59" s="11"/>
      <c r="J59" s="11"/>
      <c r="K59" s="11"/>
    </row>
    <row r="60" spans="2:12">
      <c r="B60" s="63"/>
      <c r="G60" s="11"/>
      <c r="H60" s="11"/>
      <c r="I60" s="11"/>
      <c r="J60" s="11"/>
      <c r="K60" s="11"/>
    </row>
    <row r="61" spans="2:12">
      <c r="G61" s="11"/>
      <c r="H61" s="11"/>
      <c r="I61" s="11"/>
      <c r="J61" s="11"/>
      <c r="K61" s="11"/>
    </row>
    <row r="67" s="11" customFormat="1"/>
    <row r="68" s="11" customFormat="1"/>
  </sheetData>
  <mergeCells count="13">
    <mergeCell ref="B53:K53"/>
    <mergeCell ref="B54:K54"/>
    <mergeCell ref="B52:K52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5">
    <tabColor theme="1"/>
    <pageSetUpPr fitToPage="1"/>
  </sheetPr>
  <dimension ref="B1:L68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395</v>
      </c>
    </row>
    <row r="4" spans="2:12" ht="12" customHeight="1"/>
    <row r="5" spans="2:12" ht="12" customHeight="1">
      <c r="B5" s="18" t="s">
        <v>1</v>
      </c>
      <c r="G5" s="19"/>
      <c r="L5" s="20" t="s">
        <v>186</v>
      </c>
    </row>
    <row r="6" spans="2:12" ht="12" customHeight="1">
      <c r="B6" s="21"/>
      <c r="C6" s="22" t="s">
        <v>2</v>
      </c>
      <c r="D6" s="23" t="s">
        <v>29</v>
      </c>
      <c r="E6" s="24" t="s">
        <v>36</v>
      </c>
      <c r="F6" s="429" t="s">
        <v>374</v>
      </c>
      <c r="G6" s="430"/>
      <c r="H6" s="430"/>
      <c r="I6" s="430"/>
      <c r="J6" s="430"/>
      <c r="K6" s="79" t="s">
        <v>292</v>
      </c>
      <c r="L6" s="431" t="s">
        <v>23</v>
      </c>
    </row>
    <row r="7" spans="2:12" ht="12" customHeight="1">
      <c r="B7" s="25"/>
      <c r="C7" s="26"/>
      <c r="D7" s="27"/>
      <c r="E7" s="28" t="s">
        <v>4</v>
      </c>
      <c r="F7" s="1" t="s">
        <v>185</v>
      </c>
      <c r="G7" s="434" t="s">
        <v>391</v>
      </c>
      <c r="H7" s="435"/>
      <c r="I7" s="438" t="s">
        <v>392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2314.58</v>
      </c>
      <c r="E10" s="78">
        <v>2255.54</v>
      </c>
      <c r="F10" s="119">
        <v>2431.92</v>
      </c>
      <c r="G10" s="83" t="str">
        <f>IF((F10/E10)-1&lt;0,"▲","")</f>
        <v/>
      </c>
      <c r="H10" s="101">
        <f>ABS((+F10/E10)-1)</f>
        <v>7.8198568857125172E-2</v>
      </c>
      <c r="I10" s="85" t="str">
        <f>IF(F10="NA","",IF(L10=0,"",IF((F10-L10)&lt;0,"▲","")))</f>
        <v/>
      </c>
      <c r="J10" s="86">
        <f>IF(F10="NA","-",IF(L10=0,"-",ABS(F10-L10)))</f>
        <v>0.72000000000025466</v>
      </c>
      <c r="K10" s="42">
        <v>2005.1</v>
      </c>
      <c r="L10" s="62">
        <v>2431.1999999999998</v>
      </c>
    </row>
    <row r="11" spans="2:12" ht="12" customHeight="1">
      <c r="B11" s="25"/>
      <c r="C11" s="30" t="s">
        <v>7</v>
      </c>
      <c r="D11" s="77">
        <v>2309.15</v>
      </c>
      <c r="E11" s="78">
        <v>2278.0300000000002</v>
      </c>
      <c r="F11" s="119">
        <v>2395.9</v>
      </c>
      <c r="G11" s="83" t="str">
        <f t="shared" ref="G11:G12" si="0">IF((F11/E11)-1&lt;0,"▲","")</f>
        <v/>
      </c>
      <c r="H11" s="101">
        <f t="shared" ref="H11:H12" si="1">ABS((+F11/E11)-1)</f>
        <v>5.1742075389700659E-2</v>
      </c>
      <c r="I11" s="85" t="str">
        <f>IF(F11="NA","",IF(L11=0,"",IF((F11-L11)&lt;0,"▲","")))</f>
        <v/>
      </c>
      <c r="J11" s="86">
        <f>IF(F11="NA","-",IF(L11=0,"-",ABS(F11-L11)))</f>
        <v>1.930000000000291</v>
      </c>
      <c r="K11" s="42">
        <v>2050.1999999999998</v>
      </c>
      <c r="L11" s="62">
        <v>2393.9699999999998</v>
      </c>
    </row>
    <row r="12" spans="2:12" ht="12" customHeight="1">
      <c r="B12" s="25"/>
      <c r="C12" s="30" t="s">
        <v>8</v>
      </c>
      <c r="D12" s="39">
        <v>469.1</v>
      </c>
      <c r="E12" s="40">
        <v>446.61</v>
      </c>
      <c r="F12" s="119">
        <v>482.63</v>
      </c>
      <c r="G12" s="83" t="str">
        <f t="shared" si="0"/>
        <v/>
      </c>
      <c r="H12" s="101">
        <f t="shared" si="1"/>
        <v>8.0652023017845575E-2</v>
      </c>
      <c r="I12" s="85" t="str">
        <f>IF(F12="NA","",IF(L12=0,"",IF((F12-L12)&lt;0,"▲","")))</f>
        <v/>
      </c>
      <c r="J12" s="86">
        <f>IF(F12="NA","-",IF(L12=0,"-",ABS(F12-L12)))</f>
        <v>15.550000000000011</v>
      </c>
      <c r="K12" s="42">
        <v>351</v>
      </c>
      <c r="L12" s="62">
        <v>467.08</v>
      </c>
    </row>
    <row r="13" spans="2:12" ht="12" customHeight="1">
      <c r="B13" s="25"/>
      <c r="C13" s="30" t="s">
        <v>9</v>
      </c>
      <c r="D13" s="81">
        <f>ROUND(D12/D11,3)</f>
        <v>0.20300000000000001</v>
      </c>
      <c r="E13" s="82">
        <f t="shared" ref="E13" si="2">ROUND(E12/E11,3)</f>
        <v>0.19600000000000001</v>
      </c>
      <c r="F13" s="73">
        <f>ROUND(F12/F11,3)</f>
        <v>0.20100000000000001</v>
      </c>
      <c r="G13" s="83" t="str">
        <f>IF((F13/E13)-1&lt;0,"▲","")</f>
        <v/>
      </c>
      <c r="H13" s="84">
        <f>ABS(+F13-E13)*100</f>
        <v>0.50000000000000044</v>
      </c>
      <c r="I13" s="85" t="str">
        <f>IF(F13="NA","",IF(L13=0,"",IF((F13-L13)&lt;0,"▲","")))</f>
        <v/>
      </c>
      <c r="J13" s="86">
        <f>IF(F13="NA","-",IF(L13=0,"-",ABS(F13-L13)*100))</f>
        <v>0.60000000000000053</v>
      </c>
      <c r="K13" s="87">
        <f>K12/K11</f>
        <v>0.17120280948200178</v>
      </c>
      <c r="L13" s="115">
        <f>ROUND(L12/L11,3)</f>
        <v>0.19500000000000001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697.5</v>
      </c>
      <c r="E15" s="41">
        <v>655.49</v>
      </c>
      <c r="F15" s="119">
        <v>706.38</v>
      </c>
      <c r="G15" s="83" t="str">
        <f>IF((F15/E15)-1&lt;0,"▲","")</f>
        <v/>
      </c>
      <c r="H15" s="101">
        <f t="shared" ref="H15:H32" si="3">ABS((+F15/E15)-1)</f>
        <v>7.7636577217043756E-2</v>
      </c>
      <c r="I15" s="85" t="str">
        <f>IF(F15="NA","",IF(L15=0,"",IF((F15-L15)&lt;0,"▲","")))</f>
        <v>▲</v>
      </c>
      <c r="J15" s="86">
        <f>IF(F15="NA","-",IF(L15=0,"-",ABS(F15-L15)))</f>
        <v>2.5099999999999909</v>
      </c>
      <c r="K15" s="42">
        <v>596.5</v>
      </c>
      <c r="L15" s="62">
        <v>708.89</v>
      </c>
    </row>
    <row r="16" spans="2:12" ht="12" customHeight="1">
      <c r="B16" s="25"/>
      <c r="C16" s="30" t="s">
        <v>7</v>
      </c>
      <c r="D16" s="77">
        <v>697.11</v>
      </c>
      <c r="E16" s="78">
        <v>679.28</v>
      </c>
      <c r="F16" s="119">
        <v>703.49</v>
      </c>
      <c r="G16" s="83" t="str">
        <f t="shared" ref="G16:G17" si="4">IF((F16/E16)-1&lt;0,"▲","")</f>
        <v/>
      </c>
      <c r="H16" s="101">
        <f t="shared" si="3"/>
        <v>3.5640678365328027E-2</v>
      </c>
      <c r="I16" s="85" t="str">
        <f>IF(F16="NA","",IF(L16=0,"",IF((F16-L16)&lt;0,"▲","")))</f>
        <v>▲</v>
      </c>
      <c r="J16" s="86">
        <f>IF(F16="NA","-",IF(L16=0,"-",ABS(F16-L16)))</f>
        <v>2.9800000000000182</v>
      </c>
      <c r="K16" s="42">
        <v>615.9</v>
      </c>
      <c r="L16" s="62">
        <v>706.47</v>
      </c>
    </row>
    <row r="17" spans="2:12" ht="12" customHeight="1">
      <c r="B17" s="25"/>
      <c r="C17" s="30" t="s">
        <v>8</v>
      </c>
      <c r="D17" s="39">
        <v>199.37</v>
      </c>
      <c r="E17" s="41">
        <v>175.59</v>
      </c>
      <c r="F17" s="119">
        <v>178.48</v>
      </c>
      <c r="G17" s="83" t="str">
        <f t="shared" si="4"/>
        <v/>
      </c>
      <c r="H17" s="101">
        <f t="shared" si="3"/>
        <v>1.6458796059001024E-2</v>
      </c>
      <c r="I17" s="85" t="str">
        <f>IF(F17="NA","",IF(L17=0,"",IF((F17-L17)&lt;0,"▲","")))</f>
        <v/>
      </c>
      <c r="J17" s="86">
        <f>IF(F17="NA","-",IF(L17=0,"-",ABS(F17-L17)))</f>
        <v>2.1999999999999886</v>
      </c>
      <c r="K17" s="42">
        <v>134.30000000000001</v>
      </c>
      <c r="L17" s="62">
        <v>176.28</v>
      </c>
    </row>
    <row r="18" spans="2:12" ht="12" customHeight="1">
      <c r="B18" s="25"/>
      <c r="C18" s="30" t="s">
        <v>9</v>
      </c>
      <c r="D18" s="81">
        <f>ROUND(D17/D16,3)</f>
        <v>0.28599999999999998</v>
      </c>
      <c r="E18" s="82">
        <f>ROUND(E17/E16,3)</f>
        <v>0.25800000000000001</v>
      </c>
      <c r="F18" s="73">
        <f>ROUND(F17/F16,3)</f>
        <v>0.254</v>
      </c>
      <c r="G18" s="89" t="str">
        <f>IF((F18/E18)-1&lt;0,"▲","")</f>
        <v>▲</v>
      </c>
      <c r="H18" s="84">
        <f t="shared" ref="H18" si="5">ABS(+F18-E18)*100</f>
        <v>0.40000000000000036</v>
      </c>
      <c r="I18" s="90" t="str">
        <f>IF(F18="NA","",IF(L18=0,"",IF((F18-L18)&lt;0,"▲","")))</f>
        <v/>
      </c>
      <c r="J18" s="86">
        <f>IF(F18="NA","-",IF(L18=0,"-",ABS(F18-L18)*100))</f>
        <v>0.40000000000000036</v>
      </c>
      <c r="K18" s="87">
        <f>K17/K16</f>
        <v>0.21805487903880502</v>
      </c>
      <c r="L18" s="115">
        <f>ROUND(L17/L16,3)</f>
        <v>0.25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1151.28</v>
      </c>
      <c r="E20" s="41">
        <v>1131.08</v>
      </c>
      <c r="F20" s="119">
        <v>1252.3699999999999</v>
      </c>
      <c r="G20" s="83" t="str">
        <f>IF((F20/E20)-1&lt;0,"▲","")</f>
        <v/>
      </c>
      <c r="H20" s="101">
        <f t="shared" ref="H20" si="6">ABS((+F20/E20)-1)</f>
        <v>0.10723379424974366</v>
      </c>
      <c r="I20" s="85" t="str">
        <f>IF(F20="NA","",IF(L20=0,"",IF((F20-L20)&lt;0,"▲","")))</f>
        <v/>
      </c>
      <c r="J20" s="86">
        <f>IF(F20="NA","-",IF(L20=0,"-",ABS(F20-L20)))</f>
        <v>6.8299999999999272</v>
      </c>
      <c r="K20" s="42">
        <v>988.1</v>
      </c>
      <c r="L20" s="62">
        <v>1245.54</v>
      </c>
    </row>
    <row r="21" spans="2:12" ht="12" customHeight="1">
      <c r="B21" s="25"/>
      <c r="C21" s="30" t="s">
        <v>7</v>
      </c>
      <c r="D21" s="39">
        <v>1152.1500000000001</v>
      </c>
      <c r="E21" s="41">
        <v>1131.73</v>
      </c>
      <c r="F21" s="119">
        <v>1219.31</v>
      </c>
      <c r="G21" s="83" t="str">
        <f t="shared" ref="G21:G22" si="7">IF((F21/E21)-1&lt;0,"▲","")</f>
        <v/>
      </c>
      <c r="H21" s="101">
        <f t="shared" si="3"/>
        <v>7.7385948945419836E-2</v>
      </c>
      <c r="I21" s="85" t="str">
        <f>IF(F21="NA","",IF(L21=0,"",IF((F21-L21)&lt;0,"▲","")))</f>
        <v/>
      </c>
      <c r="J21" s="86">
        <f>IF(F21="NA","-",IF(L21=0,"-",ABS(F21-L21)))</f>
        <v>6.3599999999999</v>
      </c>
      <c r="K21" s="42">
        <v>1012.6</v>
      </c>
      <c r="L21" s="62">
        <v>1212.95</v>
      </c>
    </row>
    <row r="22" spans="2:12" ht="12" customHeight="1">
      <c r="B22" s="25"/>
      <c r="C22" s="30" t="s">
        <v>8</v>
      </c>
      <c r="D22" s="39">
        <v>165.22</v>
      </c>
      <c r="E22" s="41">
        <v>164.57</v>
      </c>
      <c r="F22" s="119">
        <v>197.63</v>
      </c>
      <c r="G22" s="83" t="str">
        <f t="shared" si="7"/>
        <v/>
      </c>
      <c r="H22" s="101">
        <f t="shared" si="3"/>
        <v>0.2008871604788236</v>
      </c>
      <c r="I22" s="85" t="str">
        <f>IF(F22="NA","",IF(L22=0,"",IF((F22-L22)&lt;0,"▲","")))</f>
        <v/>
      </c>
      <c r="J22" s="86">
        <f>IF(F22="NA","-",IF(L22=0,"-",ABS(F22-L22)))</f>
        <v>14.219999999999999</v>
      </c>
      <c r="K22" s="42">
        <v>141.19999999999999</v>
      </c>
      <c r="L22" s="62">
        <v>183.41</v>
      </c>
    </row>
    <row r="23" spans="2:12" ht="12" customHeight="1">
      <c r="B23" s="25"/>
      <c r="C23" s="30" t="s">
        <v>9</v>
      </c>
      <c r="D23" s="81">
        <f>ROUND(D22/D21,3)</f>
        <v>0.14299999999999999</v>
      </c>
      <c r="E23" s="82">
        <f>ROUND(E22/E21,3)</f>
        <v>0.14499999999999999</v>
      </c>
      <c r="F23" s="73">
        <f>ROUND(F22/F21,3)</f>
        <v>0.16200000000000001</v>
      </c>
      <c r="G23" s="89" t="str">
        <f>IF((F23/E23)-1&lt;0,"▲","")</f>
        <v/>
      </c>
      <c r="H23" s="84">
        <f t="shared" ref="H23" si="8">ABS(+F23-E23)*100</f>
        <v>1.7000000000000015</v>
      </c>
      <c r="I23" s="90" t="str">
        <f>IF(F23="NA","",IF(L23=0,"",IF((F23-L23)&lt;0,"▲","")))</f>
        <v/>
      </c>
      <c r="J23" s="86">
        <f>IF(F23="NA","-",IF(L23=0,"-",ABS(F23-L23)*100))</f>
        <v>1.100000000000001</v>
      </c>
      <c r="K23" s="87">
        <f>K22/K21</f>
        <v>0.13944301797353345</v>
      </c>
      <c r="L23" s="115">
        <f>ROUND(L22/L21,3)</f>
        <v>0.151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885.99</v>
      </c>
      <c r="E25" s="41">
        <v>862.71</v>
      </c>
      <c r="F25" s="119">
        <v>962.83</v>
      </c>
      <c r="G25" s="83" t="str">
        <f>IF((F25/E25)-1&lt;0,"▲","")</f>
        <v/>
      </c>
      <c r="H25" s="101">
        <f t="shared" ref="H25" si="9">ABS((+F25/E25)-1)</f>
        <v>0.11605290306128357</v>
      </c>
      <c r="I25" s="85" t="str">
        <f>IF(F25="NA","",IF(L25=0,"",IF((F25-L25)&lt;0,"▲","")))</f>
        <v/>
      </c>
      <c r="J25" s="86">
        <f>IF(F25="NA","-",IF(L25=0,"-",ABS(F25-L25)))</f>
        <v>6.1600000000000819</v>
      </c>
      <c r="K25" s="42">
        <v>716.1</v>
      </c>
      <c r="L25" s="62">
        <v>956.67</v>
      </c>
    </row>
    <row r="26" spans="2:12" ht="12" customHeight="1">
      <c r="B26" s="51"/>
      <c r="C26" s="30" t="s">
        <v>7</v>
      </c>
      <c r="D26" s="39">
        <v>882.62</v>
      </c>
      <c r="E26" s="41">
        <v>860.3</v>
      </c>
      <c r="F26" s="119">
        <v>933.36</v>
      </c>
      <c r="G26" s="83" t="str">
        <f t="shared" ref="G26:G27" si="10">IF((F26/E26)-1&lt;0,"▲","")</f>
        <v/>
      </c>
      <c r="H26" s="101">
        <f t="shared" si="3"/>
        <v>8.4923863768452845E-2</v>
      </c>
      <c r="I26" s="85" t="str">
        <f>IF(F26="NA","",IF(L26=0,"",IF((F26-L26)&lt;0,"▲","")))</f>
        <v/>
      </c>
      <c r="J26" s="86">
        <f>IF(F26="NA","-",IF(L26=0,"-",ABS(F26-L26)))</f>
        <v>5.5199999999999818</v>
      </c>
      <c r="K26" s="42">
        <v>729.8</v>
      </c>
      <c r="L26" s="62">
        <v>927.84</v>
      </c>
    </row>
    <row r="27" spans="2:12" ht="12" customHeight="1">
      <c r="B27" s="51"/>
      <c r="C27" s="30" t="s">
        <v>8</v>
      </c>
      <c r="D27" s="39">
        <v>132.46</v>
      </c>
      <c r="E27" s="41">
        <v>134.86000000000001</v>
      </c>
      <c r="F27" s="119">
        <v>164.33</v>
      </c>
      <c r="G27" s="83" t="str">
        <f t="shared" si="10"/>
        <v/>
      </c>
      <c r="H27" s="101">
        <f t="shared" si="3"/>
        <v>0.21852291265015578</v>
      </c>
      <c r="I27" s="85" t="str">
        <f>IF(F27="NA","",IF(L27=0,"",IF((F27-L27)&lt;0,"▲","")))</f>
        <v/>
      </c>
      <c r="J27" s="86">
        <f>IF(F27="NA","-",IF(L27=0,"-",ABS(F27-L27)))</f>
        <v>12.910000000000025</v>
      </c>
      <c r="K27" s="42">
        <v>110.7</v>
      </c>
      <c r="L27" s="62">
        <v>151.41999999999999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0.157</v>
      </c>
      <c r="F28" s="73">
        <f>ROUND(F27/F26,3)</f>
        <v>0.17599999999999999</v>
      </c>
      <c r="G28" s="89" t="str">
        <f>IF((F28/E28)-1&lt;0,"▲","")</f>
        <v/>
      </c>
      <c r="H28" s="84">
        <f t="shared" ref="H28" si="11">ABS(+F28-E28)*100</f>
        <v>1.899999999999999</v>
      </c>
      <c r="I28" s="90" t="str">
        <f>IF(F28="NA","",IF(L28=0,"",IF((F28-L28)&lt;0,"▲","")))</f>
        <v/>
      </c>
      <c r="J28" s="86">
        <f>IF(F28="NA","-",IF(L28=0,"-",ABS(F28-L28)*100))</f>
        <v>1.2999999999999985</v>
      </c>
      <c r="K28" s="87">
        <f>K27/K26</f>
        <v>0.15168539325842698</v>
      </c>
      <c r="L28" s="115">
        <f>ROUND(L27/L26,3)</f>
        <v>0.16300000000000001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465.8</v>
      </c>
      <c r="E30" s="41">
        <v>468.96</v>
      </c>
      <c r="F30" s="119">
        <v>473.18</v>
      </c>
      <c r="G30" s="83" t="str">
        <f>IF((F30/E30)-1&lt;0,"▲","")</f>
        <v/>
      </c>
      <c r="H30" s="101">
        <f t="shared" ref="H30" si="12">ABS((+F30/E30)-1)</f>
        <v>8.998635278062217E-3</v>
      </c>
      <c r="I30" s="85" t="str">
        <f>IF(F30="NA","",IF(L30=0,"",IF((F30-L30)&lt;0,"▲","")))</f>
        <v>▲</v>
      </c>
      <c r="J30" s="86">
        <f>IF(F30="NA","-",IF(L30=0,"-",ABS(F30-L30)))</f>
        <v>3.589999999999975</v>
      </c>
      <c r="K30" s="42">
        <v>420.5</v>
      </c>
      <c r="L30" s="62">
        <v>476.77</v>
      </c>
    </row>
    <row r="31" spans="2:12" ht="12" customHeight="1">
      <c r="B31" s="25"/>
      <c r="C31" s="30" t="s">
        <v>7</v>
      </c>
      <c r="D31" s="39">
        <v>459.89</v>
      </c>
      <c r="E31" s="41">
        <v>467.03</v>
      </c>
      <c r="F31" s="119">
        <v>473.1</v>
      </c>
      <c r="G31" s="83" t="str">
        <f t="shared" ref="G31:G32" si="13">IF((F31/E31)-1&lt;0,"▲","")</f>
        <v/>
      </c>
      <c r="H31" s="101">
        <f t="shared" si="3"/>
        <v>1.299702374579792E-2</v>
      </c>
      <c r="I31" s="85" t="str">
        <f>IF(F31="NA","",IF(L31=0,"",IF((F31-L31)&lt;0,"▲","")))</f>
        <v>▲</v>
      </c>
      <c r="J31" s="86">
        <f>IF(F31="NA","-",IF(L31=0,"-",ABS(F31-L31)))</f>
        <v>1.4499999999999886</v>
      </c>
      <c r="K31" s="42">
        <v>421.7</v>
      </c>
      <c r="L31" s="62">
        <v>474.55</v>
      </c>
    </row>
    <row r="32" spans="2:12" ht="12" customHeight="1">
      <c r="B32" s="25"/>
      <c r="C32" s="30" t="s">
        <v>8</v>
      </c>
      <c r="D32" s="39">
        <v>104.51</v>
      </c>
      <c r="E32" s="41">
        <v>106.44</v>
      </c>
      <c r="F32" s="119">
        <v>106.52</v>
      </c>
      <c r="G32" s="83" t="str">
        <f t="shared" si="13"/>
        <v/>
      </c>
      <c r="H32" s="101">
        <f t="shared" si="3"/>
        <v>7.5159714393091548E-4</v>
      </c>
      <c r="I32" s="85" t="str">
        <f>IF(F32="NA","",IF(L32=0,"",IF((F32-L32)&lt;0,"▲","")))</f>
        <v>▲</v>
      </c>
      <c r="J32" s="86">
        <f>IF(F32="NA","-",IF(L32=0,"-",ABS(F32-L32)))</f>
        <v>0.87000000000000455</v>
      </c>
      <c r="K32" s="42">
        <v>75.5</v>
      </c>
      <c r="L32" s="62">
        <v>107.39</v>
      </c>
    </row>
    <row r="33" spans="2:12" ht="12" customHeight="1">
      <c r="B33" s="29"/>
      <c r="C33" s="53" t="s">
        <v>9</v>
      </c>
      <c r="D33" s="91">
        <f>ROUND(D32/D31,3)</f>
        <v>0.22700000000000001</v>
      </c>
      <c r="E33" s="92">
        <f>ROUND(E32/E31,3)</f>
        <v>0.22800000000000001</v>
      </c>
      <c r="F33" s="74">
        <f>ROUND(F32/F31,3)</f>
        <v>0.22500000000000001</v>
      </c>
      <c r="G33" s="93" t="str">
        <f>IF((F33/E33)-1&lt;0,"▲","")</f>
        <v>▲</v>
      </c>
      <c r="H33" s="94">
        <f t="shared" ref="H33" si="14">ABS(+F33-E33)*100</f>
        <v>0.30000000000000027</v>
      </c>
      <c r="I33" s="95" t="str">
        <f>IF(F33="NA","",IF(L33=0,"",IF((F33-L33)&lt;0,"▲","")))</f>
        <v>▲</v>
      </c>
      <c r="J33" s="96">
        <f>IF(F33="NA","-",IF(L33=0,"-",ABS(F33-L33)*100))</f>
        <v>0.10000000000000009</v>
      </c>
      <c r="K33" s="97">
        <f>K32/K31</f>
        <v>0.17903723025847759</v>
      </c>
      <c r="L33" s="116">
        <f>ROUND(L32/L31,3)</f>
        <v>0.22600000000000001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29</v>
      </c>
      <c r="E36" s="24" t="s">
        <v>36</v>
      </c>
      <c r="F36" s="429" t="s">
        <v>374</v>
      </c>
      <c r="G36" s="430"/>
      <c r="H36" s="430"/>
      <c r="I36" s="430"/>
      <c r="J36" s="430"/>
      <c r="K36" s="79" t="s">
        <v>292</v>
      </c>
      <c r="L36" s="431" t="s">
        <v>23</v>
      </c>
    </row>
    <row r="37" spans="2:12" ht="12" customHeight="1">
      <c r="B37" s="25"/>
      <c r="C37" s="26"/>
      <c r="D37" s="27"/>
      <c r="E37" s="28" t="s">
        <v>4</v>
      </c>
      <c r="F37" s="1" t="s">
        <v>238</v>
      </c>
      <c r="G37" s="434" t="s">
        <v>239</v>
      </c>
      <c r="H37" s="435"/>
      <c r="I37" s="438" t="s">
        <v>392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239.15</v>
      </c>
      <c r="E39" s="61">
        <v>267.88</v>
      </c>
      <c r="F39" s="124">
        <v>283.54000000000002</v>
      </c>
      <c r="G39" s="113" t="str">
        <f>IF((F39/E39)-1&lt;0,"▲","")</f>
        <v/>
      </c>
      <c r="H39" s="101">
        <f>ABS((+F39/E39)-1)</f>
        <v>5.8459011497685731E-2</v>
      </c>
      <c r="I39" s="112" t="str">
        <f>IF(F39="NA","",IF(L39=0,"",IF((F39-L39)&lt;0,"▲","")))</f>
        <v/>
      </c>
      <c r="J39" s="86">
        <f>IF(F39="NA","-",IF(L39=0,"-",ABS(F39-L39)))</f>
        <v>1.8799999999999955</v>
      </c>
      <c r="K39" s="42">
        <v>236.07</v>
      </c>
      <c r="L39" s="71">
        <v>281.66000000000003</v>
      </c>
    </row>
    <row r="40" spans="2:12" ht="12" customHeight="1">
      <c r="B40" s="25"/>
      <c r="C40" s="30" t="s">
        <v>7</v>
      </c>
      <c r="D40" s="60">
        <v>256.95999999999998</v>
      </c>
      <c r="E40" s="61">
        <v>258.44</v>
      </c>
      <c r="F40" s="124">
        <v>270</v>
      </c>
      <c r="G40" s="114" t="str">
        <f t="shared" ref="G40:G41" si="15">IF((F40/E40)-1&lt;0,"▲","")</f>
        <v/>
      </c>
      <c r="H40" s="101">
        <f t="shared" ref="H40:H41" si="16">ABS((+F40/E40)-1)</f>
        <v>4.4729917969354549E-2</v>
      </c>
      <c r="I40" s="85" t="str">
        <f>IF(F40="NA","",IF(L40=0,"",IF((F40-L40)&lt;0,"▲","")))</f>
        <v/>
      </c>
      <c r="J40" s="86">
        <f>IF(F40="NA","-",IF(L40=0,"-",ABS(F40-L40)))</f>
        <v>1.1100000000000136</v>
      </c>
      <c r="K40" s="42">
        <v>224.61</v>
      </c>
      <c r="L40" s="62">
        <v>268.89</v>
      </c>
    </row>
    <row r="41" spans="2:12" ht="12" customHeight="1">
      <c r="B41" s="25"/>
      <c r="C41" s="30" t="s">
        <v>8</v>
      </c>
      <c r="D41" s="60">
        <v>55.15</v>
      </c>
      <c r="E41" s="61">
        <v>60.11</v>
      </c>
      <c r="F41" s="124">
        <v>70.23</v>
      </c>
      <c r="G41" s="114" t="str">
        <f t="shared" si="15"/>
        <v/>
      </c>
      <c r="H41" s="101">
        <f t="shared" si="16"/>
        <v>0.16835801031442355</v>
      </c>
      <c r="I41" s="85" t="str">
        <f>IF(F41="NA","",IF(L41=0,"",IF((F41-L41)&lt;0,"▲","")))</f>
        <v>▲</v>
      </c>
      <c r="J41" s="86">
        <f>IF(F41="NA","-",IF(L41=0,"-",ABS(F41-L41)))</f>
        <v>1.3100000000000023</v>
      </c>
      <c r="K41" s="42">
        <v>63.69</v>
      </c>
      <c r="L41" s="62">
        <v>71.540000000000006</v>
      </c>
    </row>
    <row r="42" spans="2:12" ht="12" customHeight="1">
      <c r="B42" s="29"/>
      <c r="C42" s="53" t="s">
        <v>9</v>
      </c>
      <c r="D42" s="107">
        <f>ROUND(D41/D40,3)</f>
        <v>0.215</v>
      </c>
      <c r="E42" s="108">
        <f>ROUND(E41/E40,3)</f>
        <v>0.23300000000000001</v>
      </c>
      <c r="F42" s="125">
        <f>ROUND(F41/F40,3)</f>
        <v>0.26</v>
      </c>
      <c r="G42" s="109" t="str">
        <f>IF(F42-D42&lt;0,"▲","")</f>
        <v/>
      </c>
      <c r="H42" s="94">
        <f>ABS(+F42-E42)*100</f>
        <v>2.6999999999999997</v>
      </c>
      <c r="I42" s="110" t="str">
        <f>IF(F42="NA","",IF(L42=0,"",IF((F42-L42)&lt;0,"▲","")))</f>
        <v>▲</v>
      </c>
      <c r="J42" s="96">
        <f>ABS(+F42-L42)*100</f>
        <v>0.60000000000000053</v>
      </c>
      <c r="K42" s="97">
        <f>K41/K40</f>
        <v>0.28355816749031654</v>
      </c>
      <c r="L42" s="117">
        <f>ROUND(L41/L40,3)</f>
        <v>0.26600000000000001</v>
      </c>
    </row>
    <row r="43" spans="2:12" ht="12" customHeight="1">
      <c r="B43" s="2" t="s">
        <v>396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393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352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11.25" customHeight="1">
      <c r="B51" s="2" t="s">
        <v>421</v>
      </c>
      <c r="C51" s="2" t="s">
        <v>394</v>
      </c>
      <c r="D51" s="2"/>
      <c r="E51" s="2"/>
      <c r="F51" s="2"/>
      <c r="G51" s="3"/>
      <c r="H51" s="4"/>
      <c r="I51" s="3"/>
      <c r="J51" s="7"/>
      <c r="K51" s="7"/>
    </row>
    <row r="52" spans="2:12" ht="15.7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7.25" customHeight="1">
      <c r="B53" s="413" t="s">
        <v>425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413"/>
      <c r="C54" s="413"/>
      <c r="D54" s="413"/>
      <c r="E54" s="413"/>
      <c r="F54" s="413"/>
      <c r="G54" s="413"/>
      <c r="H54" s="413"/>
      <c r="I54" s="413"/>
      <c r="J54" s="413"/>
      <c r="K54" s="413"/>
    </row>
    <row r="55" spans="2:12" ht="12" customHeight="1"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2:12" ht="12" customHeight="1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9"/>
    </row>
    <row r="57" spans="2:12" ht="12" customHeight="1">
      <c r="B57" s="2"/>
      <c r="G57" s="11"/>
      <c r="H57" s="11"/>
      <c r="I57" s="11"/>
      <c r="J57" s="11"/>
      <c r="K57" s="11"/>
    </row>
    <row r="58" spans="2:12">
      <c r="B58" s="2"/>
    </row>
    <row r="59" spans="2:12">
      <c r="B59" s="2"/>
      <c r="G59" s="11"/>
      <c r="H59" s="11"/>
      <c r="I59" s="11"/>
      <c r="J59" s="11"/>
      <c r="K59" s="11"/>
    </row>
    <row r="60" spans="2:12">
      <c r="B60" s="63"/>
      <c r="G60" s="11"/>
      <c r="H60" s="11"/>
      <c r="I60" s="11"/>
      <c r="J60" s="11"/>
      <c r="K60" s="11"/>
    </row>
    <row r="61" spans="2:12">
      <c r="G61" s="11"/>
      <c r="H61" s="11"/>
      <c r="I61" s="11"/>
      <c r="J61" s="11"/>
      <c r="K61" s="11"/>
    </row>
    <row r="67" s="11" customFormat="1"/>
    <row r="68" s="11" customFormat="1"/>
  </sheetData>
  <mergeCells count="13">
    <mergeCell ref="B52:K52"/>
    <mergeCell ref="B53:K53"/>
    <mergeCell ref="B54:K54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4">
    <tabColor theme="1"/>
    <pageSetUpPr fitToPage="1"/>
  </sheetPr>
  <dimension ref="B1:L67"/>
  <sheetViews>
    <sheetView showGridLines="0" defaultGridColor="0" topLeftCell="A34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388</v>
      </c>
    </row>
    <row r="4" spans="2:12" ht="12" customHeight="1"/>
    <row r="5" spans="2:12" ht="12" customHeight="1">
      <c r="B5" s="18" t="s">
        <v>1</v>
      </c>
      <c r="G5" s="19"/>
      <c r="L5" s="20" t="s">
        <v>186</v>
      </c>
    </row>
    <row r="6" spans="2:12" ht="12" customHeight="1">
      <c r="B6" s="21"/>
      <c r="C6" s="22" t="s">
        <v>2</v>
      </c>
      <c r="D6" s="23" t="s">
        <v>29</v>
      </c>
      <c r="E6" s="24" t="s">
        <v>36</v>
      </c>
      <c r="F6" s="429" t="s">
        <v>374</v>
      </c>
      <c r="G6" s="430"/>
      <c r="H6" s="430"/>
      <c r="I6" s="430"/>
      <c r="J6" s="430"/>
      <c r="K6" s="79" t="s">
        <v>292</v>
      </c>
      <c r="L6" s="431" t="s">
        <v>23</v>
      </c>
    </row>
    <row r="7" spans="2:12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2313.5500000000002</v>
      </c>
      <c r="E10" s="78">
        <v>2251.9699999999998</v>
      </c>
      <c r="F10" s="119">
        <v>2431.1999999999998</v>
      </c>
      <c r="G10" s="83" t="str">
        <f>IF((F10/E10)-1&lt;0,"▲","")</f>
        <v/>
      </c>
      <c r="H10" s="101">
        <f>ABS((+F10/E10)-1)</f>
        <v>7.9588093979937602E-2</v>
      </c>
      <c r="I10" s="85" t="str">
        <f>IF(F10="NA","",IF(L10=0,"",IF((F10-L10)&lt;0,"▲","")))</f>
        <v/>
      </c>
      <c r="J10" s="86">
        <f>IF(F10="NA","-",IF(L10=0,"-",ABS(F10-L10)))</f>
        <v>2.2699999999999818</v>
      </c>
      <c r="K10" s="42">
        <v>2004.3000000000002</v>
      </c>
      <c r="L10" s="62">
        <v>2428.9299999999998</v>
      </c>
    </row>
    <row r="11" spans="2:12" ht="12" customHeight="1">
      <c r="B11" s="25"/>
      <c r="C11" s="30" t="s">
        <v>7</v>
      </c>
      <c r="D11" s="77">
        <v>2307.65</v>
      </c>
      <c r="E11" s="78">
        <v>2291.16</v>
      </c>
      <c r="F11" s="119">
        <v>2393.9699999999998</v>
      </c>
      <c r="G11" s="83" t="str">
        <f t="shared" ref="G11:G12" si="0">IF((F11/E11)-1&lt;0,"▲","")</f>
        <v/>
      </c>
      <c r="H11" s="101">
        <f t="shared" ref="H11:H12" si="1">ABS((+F11/E11)-1)</f>
        <v>4.4872466348923723E-2</v>
      </c>
      <c r="I11" s="85" t="str">
        <f>IF(F11="NA","",IF(L11=0,"",IF((F11-L11)&lt;0,"▲","")))</f>
        <v>▲</v>
      </c>
      <c r="J11" s="86">
        <f>IF(F11="NA","-",IF(L11=0,"-",ABS(F11-L11)))</f>
        <v>3.2900000000004184</v>
      </c>
      <c r="K11" s="42">
        <v>2049.2999999999997</v>
      </c>
      <c r="L11" s="62">
        <v>2397.2600000000002</v>
      </c>
    </row>
    <row r="12" spans="2:12" ht="12" customHeight="1">
      <c r="B12" s="25"/>
      <c r="C12" s="30" t="s">
        <v>8</v>
      </c>
      <c r="D12" s="39">
        <v>469.05</v>
      </c>
      <c r="E12" s="40">
        <v>429.86</v>
      </c>
      <c r="F12" s="119">
        <v>467.08</v>
      </c>
      <c r="G12" s="83" t="str">
        <f t="shared" si="0"/>
        <v/>
      </c>
      <c r="H12" s="101">
        <f t="shared" si="1"/>
        <v>8.6586330433164216E-2</v>
      </c>
      <c r="I12" s="85" t="str">
        <f>IF(F12="NA","",IF(L12=0,"",IF((F12-L12)&lt;0,"▲","")))</f>
        <v/>
      </c>
      <c r="J12" s="86">
        <f>IF(F12="NA","-",IF(L12=0,"-",ABS(F12-L12)))</f>
        <v>4.9399999999999977</v>
      </c>
      <c r="K12" s="42">
        <v>350.9</v>
      </c>
      <c r="L12" s="62">
        <v>462.14</v>
      </c>
    </row>
    <row r="13" spans="2:12" ht="12" customHeight="1">
      <c r="B13" s="25"/>
      <c r="C13" s="30" t="s">
        <v>9</v>
      </c>
      <c r="D13" s="81">
        <f>ROUND(D12/D11,3)</f>
        <v>0.20300000000000001</v>
      </c>
      <c r="E13" s="82">
        <f t="shared" ref="E13" si="2">ROUND(E12/E11,3)</f>
        <v>0.188</v>
      </c>
      <c r="F13" s="73">
        <f>ROUND(F12/F11,3)</f>
        <v>0.19500000000000001</v>
      </c>
      <c r="G13" s="83" t="str">
        <f>IF((F13/E13)-1&lt;0,"▲","")</f>
        <v/>
      </c>
      <c r="H13" s="84">
        <f>ABS(+F13-E13)*100</f>
        <v>0.70000000000000062</v>
      </c>
      <c r="I13" s="85" t="str">
        <f>IF(F13="NA","",IF(L13=0,"",IF((F13-L13)&lt;0,"▲","")))</f>
        <v/>
      </c>
      <c r="J13" s="86">
        <f>IF(F13="NA","-",IF(L13=0,"-",ABS(F13-L13)*100))</f>
        <v>0.20000000000000018</v>
      </c>
      <c r="K13" s="87">
        <f>K12/K11</f>
        <v>0.17122920021470747</v>
      </c>
      <c r="L13" s="115">
        <f>ROUND(L12/L11,3)</f>
        <v>0.193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697.17</v>
      </c>
      <c r="E15" s="41">
        <v>655.20000000000005</v>
      </c>
      <c r="F15" s="119">
        <v>708.89</v>
      </c>
      <c r="G15" s="83" t="str">
        <f>IF((F15/E15)-1&lt;0,"▲","")</f>
        <v/>
      </c>
      <c r="H15" s="101">
        <f t="shared" ref="H15:H32" si="3">ABS((+F15/E15)-1)</f>
        <v>8.1944444444444375E-2</v>
      </c>
      <c r="I15" s="85" t="str">
        <f>IF(F15="NA","",IF(L15=0,"",IF((F15-L15)&lt;0,"▲","")))</f>
        <v/>
      </c>
      <c r="J15" s="86">
        <f>IF(F15="NA","-",IF(L15=0,"-",ABS(F15-L15)))</f>
        <v>3.5099999999999909</v>
      </c>
      <c r="K15" s="42">
        <v>596.5</v>
      </c>
      <c r="L15" s="62">
        <v>705.38</v>
      </c>
    </row>
    <row r="16" spans="2:12" ht="12" customHeight="1">
      <c r="B16" s="25"/>
      <c r="C16" s="30" t="s">
        <v>7</v>
      </c>
      <c r="D16" s="77">
        <v>696.82</v>
      </c>
      <c r="E16" s="78">
        <v>680.67</v>
      </c>
      <c r="F16" s="119">
        <v>706.47</v>
      </c>
      <c r="G16" s="83" t="str">
        <f t="shared" ref="G16:G17" si="4">IF((F16/E16)-1&lt;0,"▲","")</f>
        <v/>
      </c>
      <c r="H16" s="101">
        <f t="shared" si="3"/>
        <v>3.7903830049804021E-2</v>
      </c>
      <c r="I16" s="85" t="str">
        <f>IF(F16="NA","",IF(L16=0,"",IF((F16-L16)&lt;0,"▲","")))</f>
        <v>▲</v>
      </c>
      <c r="J16" s="86">
        <f>IF(F16="NA","-",IF(L16=0,"-",ABS(F16-L16)))</f>
        <v>0.33999999999991815</v>
      </c>
      <c r="K16" s="42">
        <v>615.9</v>
      </c>
      <c r="L16" s="62">
        <v>706.81</v>
      </c>
    </row>
    <row r="17" spans="2:12" ht="12" customHeight="1">
      <c r="B17" s="25"/>
      <c r="C17" s="30" t="s">
        <v>8</v>
      </c>
      <c r="D17" s="39">
        <v>199.33</v>
      </c>
      <c r="E17" s="41">
        <v>173.85</v>
      </c>
      <c r="F17" s="119">
        <v>176.28</v>
      </c>
      <c r="G17" s="83" t="str">
        <f t="shared" si="4"/>
        <v/>
      </c>
      <c r="H17" s="101">
        <f t="shared" si="3"/>
        <v>1.3977566867989788E-2</v>
      </c>
      <c r="I17" s="85" t="str">
        <f>IF(F17="NA","",IF(L17=0,"",IF((F17-L17)&lt;0,"▲","")))</f>
        <v/>
      </c>
      <c r="J17" s="86">
        <f>IF(F17="NA","-",IF(L17=0,"-",ABS(F17-L17)))</f>
        <v>3.289999999999992</v>
      </c>
      <c r="K17" s="42">
        <v>134.30000000000001</v>
      </c>
      <c r="L17" s="62">
        <v>172.99</v>
      </c>
    </row>
    <row r="18" spans="2:12" ht="12" customHeight="1">
      <c r="B18" s="25"/>
      <c r="C18" s="30" t="s">
        <v>9</v>
      </c>
      <c r="D18" s="81">
        <f>ROUND(D17/D16,3)</f>
        <v>0.28599999999999998</v>
      </c>
      <c r="E18" s="82">
        <f>ROUND(E17/E16,3)</f>
        <v>0.255</v>
      </c>
      <c r="F18" s="73">
        <f>ROUND(F17/F16,3)</f>
        <v>0.25</v>
      </c>
      <c r="G18" s="89" t="str">
        <f>IF((F18/E18)-1&lt;0,"▲","")</f>
        <v>▲</v>
      </c>
      <c r="H18" s="84">
        <f t="shared" ref="H18" si="5">ABS(+F18-E18)*100</f>
        <v>0.50000000000000044</v>
      </c>
      <c r="I18" s="90" t="str">
        <f>IF(F18="NA","",IF(L18=0,"",IF((F18-L18)&lt;0,"▲","")))</f>
        <v/>
      </c>
      <c r="J18" s="86">
        <f>IF(F18="NA","-",IF(L18=0,"-",ABS(F18-L18)*100))</f>
        <v>0.50000000000000044</v>
      </c>
      <c r="K18" s="87">
        <f>K17/K16</f>
        <v>0.21805487903880502</v>
      </c>
      <c r="L18" s="115">
        <f>ROUND(L17/L16,3)</f>
        <v>0.245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1150.56</v>
      </c>
      <c r="E20" s="41">
        <v>1127.78</v>
      </c>
      <c r="F20" s="119">
        <v>1245.54</v>
      </c>
      <c r="G20" s="83" t="str">
        <f>IF((F20/E20)-1&lt;0,"▲","")</f>
        <v/>
      </c>
      <c r="H20" s="101">
        <f t="shared" ref="H20" si="6">ABS((+F20/E20)-1)</f>
        <v>0.10441752824132355</v>
      </c>
      <c r="I20" s="85" t="str">
        <f>IF(F20="NA","",IF(L20=0,"",IF((F20-L20)&lt;0,"▲","")))</f>
        <v>▲</v>
      </c>
      <c r="J20" s="86">
        <f>IF(F20="NA","-",IF(L20=0,"-",ABS(F20-L20)))</f>
        <v>7.999999999992724E-2</v>
      </c>
      <c r="K20" s="42">
        <v>987.9</v>
      </c>
      <c r="L20" s="62">
        <v>1245.6199999999999</v>
      </c>
    </row>
    <row r="21" spans="2:12" ht="12" customHeight="1">
      <c r="B21" s="25"/>
      <c r="C21" s="30" t="s">
        <v>7</v>
      </c>
      <c r="D21" s="39">
        <v>1151.1199999999999</v>
      </c>
      <c r="E21" s="41">
        <v>1141.83</v>
      </c>
      <c r="F21" s="119">
        <v>1212.95</v>
      </c>
      <c r="G21" s="83" t="str">
        <f t="shared" ref="G21:G22" si="7">IF((F21/E21)-1&lt;0,"▲","")</f>
        <v/>
      </c>
      <c r="H21" s="101">
        <f t="shared" si="3"/>
        <v>6.2285979524097312E-2</v>
      </c>
      <c r="I21" s="85" t="str">
        <f>IF(F21="NA","",IF(L21=0,"",IF((F21-L21)&lt;0,"▲","")))</f>
        <v>▲</v>
      </c>
      <c r="J21" s="86">
        <f>IF(F21="NA","-",IF(L21=0,"-",ABS(F21-L21)))</f>
        <v>2.2200000000000273</v>
      </c>
      <c r="K21" s="42">
        <v>1012.2</v>
      </c>
      <c r="L21" s="62">
        <v>1215.17</v>
      </c>
    </row>
    <row r="22" spans="2:12" ht="12" customHeight="1">
      <c r="B22" s="25"/>
      <c r="C22" s="30" t="s">
        <v>8</v>
      </c>
      <c r="D22" s="39">
        <v>164.88</v>
      </c>
      <c r="E22" s="41">
        <v>150.83000000000001</v>
      </c>
      <c r="F22" s="119">
        <v>183.41</v>
      </c>
      <c r="G22" s="83" t="str">
        <f t="shared" si="7"/>
        <v/>
      </c>
      <c r="H22" s="101">
        <f t="shared" si="3"/>
        <v>0.21600477358615655</v>
      </c>
      <c r="I22" s="85" t="str">
        <f>IF(F22="NA","",IF(L22=0,"",IF((F22-L22)&lt;0,"▲","")))</f>
        <v/>
      </c>
      <c r="J22" s="86">
        <f>IF(F22="NA","-",IF(L22=0,"-",ABS(F22-L22)))</f>
        <v>1.7299999999999898</v>
      </c>
      <c r="K22" s="42">
        <v>141.1</v>
      </c>
      <c r="L22" s="62">
        <v>181.68</v>
      </c>
    </row>
    <row r="23" spans="2:12" ht="12" customHeight="1">
      <c r="B23" s="25"/>
      <c r="C23" s="30" t="s">
        <v>9</v>
      </c>
      <c r="D23" s="81">
        <f>ROUND(D22/D21,3)</f>
        <v>0.14299999999999999</v>
      </c>
      <c r="E23" s="82">
        <f>ROUND(E22/E21,3)</f>
        <v>0.13200000000000001</v>
      </c>
      <c r="F23" s="73">
        <f>ROUND(F22/F21,3)</f>
        <v>0.151</v>
      </c>
      <c r="G23" s="89" t="str">
        <f>IF((F23/E23)-1&lt;0,"▲","")</f>
        <v/>
      </c>
      <c r="H23" s="84">
        <f t="shared" ref="H23" si="8">ABS(+F23-E23)*100</f>
        <v>1.899999999999999</v>
      </c>
      <c r="I23" s="90" t="str">
        <f>IF(F23="NA","",IF(L23=0,"",IF((F23-L23)&lt;0,"▲","")))</f>
        <v/>
      </c>
      <c r="J23" s="86">
        <f>IF(F23="NA","-",IF(L23=0,"-",ABS(F23-L23)*100))</f>
        <v>0.10000000000000009</v>
      </c>
      <c r="K23" s="87">
        <f>K22/K21</f>
        <v>0.13939932819600867</v>
      </c>
      <c r="L23" s="115">
        <f>ROUND(L22/L21,3)</f>
        <v>0.15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884.37</v>
      </c>
      <c r="E25" s="41">
        <v>860.06</v>
      </c>
      <c r="F25" s="119">
        <v>956.67</v>
      </c>
      <c r="G25" s="83" t="str">
        <f>IF((F25/E25)-1&lt;0,"▲","")</f>
        <v/>
      </c>
      <c r="H25" s="101">
        <f t="shared" ref="H25" si="9">ABS((+F25/E25)-1)</f>
        <v>0.11232937236936968</v>
      </c>
      <c r="I25" s="85" t="str">
        <f>IF(F25="NA","",IF(L25=0,"",IF((F25-L25)&lt;0,"▲","")))</f>
        <v>▲</v>
      </c>
      <c r="J25" s="86">
        <f>IF(F25="NA","-",IF(L25=0,"-",ABS(F25-L25)))</f>
        <v>0.48000000000001819</v>
      </c>
      <c r="K25" s="42">
        <v>715.8</v>
      </c>
      <c r="L25" s="62">
        <v>957.15</v>
      </c>
    </row>
    <row r="26" spans="2:12" ht="12" customHeight="1">
      <c r="B26" s="51"/>
      <c r="C26" s="30" t="s">
        <v>7</v>
      </c>
      <c r="D26" s="39">
        <v>880.81</v>
      </c>
      <c r="E26" s="41">
        <v>869.31</v>
      </c>
      <c r="F26" s="119">
        <v>927.84</v>
      </c>
      <c r="G26" s="83" t="str">
        <f t="shared" ref="G26:G27" si="10">IF((F26/E26)-1&lt;0,"▲","")</f>
        <v/>
      </c>
      <c r="H26" s="101">
        <f t="shared" si="3"/>
        <v>6.7329261138144192E-2</v>
      </c>
      <c r="I26" s="85" t="str">
        <f>IF(F26="NA","",IF(L26=0,"",IF((F26-L26)&lt;0,"▲","")))</f>
        <v>▲</v>
      </c>
      <c r="J26" s="86">
        <f>IF(F26="NA","-",IF(L26=0,"-",ABS(F26-L26)))</f>
        <v>2.25</v>
      </c>
      <c r="K26" s="42">
        <v>729.4</v>
      </c>
      <c r="L26" s="62">
        <v>930.09</v>
      </c>
    </row>
    <row r="27" spans="2:12" ht="12" customHeight="1">
      <c r="B27" s="51"/>
      <c r="C27" s="30" t="s">
        <v>8</v>
      </c>
      <c r="D27" s="39">
        <v>131.84</v>
      </c>
      <c r="E27" s="41">
        <v>122.59</v>
      </c>
      <c r="F27" s="119">
        <v>151.41999999999999</v>
      </c>
      <c r="G27" s="83" t="str">
        <f t="shared" si="10"/>
        <v/>
      </c>
      <c r="H27" s="101">
        <f t="shared" si="3"/>
        <v>0.23517415776164441</v>
      </c>
      <c r="I27" s="85" t="str">
        <f>IF(F27="NA","",IF(L27=0,"",IF((F27-L27)&lt;0,"▲","")))</f>
        <v/>
      </c>
      <c r="J27" s="86">
        <f>IF(F27="NA","-",IF(L27=0,"-",ABS(F27-L27)))</f>
        <v>1.25</v>
      </c>
      <c r="K27" s="42">
        <v>110.4</v>
      </c>
      <c r="L27" s="62">
        <v>150.16999999999999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0.14099999999999999</v>
      </c>
      <c r="F28" s="73">
        <f>ROUND(F27/F26,3)</f>
        <v>0.16300000000000001</v>
      </c>
      <c r="G28" s="89" t="str">
        <f>IF((F28/E28)-1&lt;0,"▲","")</f>
        <v/>
      </c>
      <c r="H28" s="84">
        <f t="shared" ref="H28" si="11">ABS(+F28-E28)*100</f>
        <v>2.200000000000002</v>
      </c>
      <c r="I28" s="90" t="str">
        <f>IF(F28="NA","",IF(L28=0,"",IF((F28-L28)&lt;0,"▲","")))</f>
        <v/>
      </c>
      <c r="J28" s="86">
        <f>IF(F28="NA","-",IF(L28=0,"-",ABS(F28-L28)*100))</f>
        <v>0.20000000000000018</v>
      </c>
      <c r="K28" s="87">
        <f>K27/K26</f>
        <v>0.15135727995612833</v>
      </c>
      <c r="L28" s="115">
        <f>ROUND(L27/L26,3)</f>
        <v>0.161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465.83</v>
      </c>
      <c r="E30" s="41">
        <v>468.99</v>
      </c>
      <c r="F30" s="119">
        <v>476.77</v>
      </c>
      <c r="G30" s="83" t="str">
        <f>IF((F30/E30)-1&lt;0,"▲","")</f>
        <v/>
      </c>
      <c r="H30" s="101">
        <f t="shared" ref="H30" si="12">ABS((+F30/E30)-1)</f>
        <v>1.6588839847331505E-2</v>
      </c>
      <c r="I30" s="85" t="str">
        <f>IF(F30="NA","",IF(L30=0,"",IF((F30-L30)&lt;0,"▲","")))</f>
        <v>▲</v>
      </c>
      <c r="J30" s="86">
        <f>IF(F30="NA","-",IF(L30=0,"-",ABS(F30-L30)))</f>
        <v>1.160000000000025</v>
      </c>
      <c r="K30" s="42">
        <v>419.9</v>
      </c>
      <c r="L30" s="62">
        <v>477.93</v>
      </c>
    </row>
    <row r="31" spans="2:12" ht="12" customHeight="1">
      <c r="B31" s="25"/>
      <c r="C31" s="30" t="s">
        <v>7</v>
      </c>
      <c r="D31" s="39">
        <v>459.71</v>
      </c>
      <c r="E31" s="41">
        <v>468.66</v>
      </c>
      <c r="F31" s="119">
        <v>474.55</v>
      </c>
      <c r="G31" s="83" t="str">
        <f t="shared" ref="G31:G32" si="13">IF((F31/E31)-1&lt;0,"▲","")</f>
        <v/>
      </c>
      <c r="H31" s="101">
        <f t="shared" si="3"/>
        <v>1.2567746340630626E-2</v>
      </c>
      <c r="I31" s="85" t="str">
        <f>IF(F31="NA","",IF(L31=0,"",IF((F31-L31)&lt;0,"▲","")))</f>
        <v>▲</v>
      </c>
      <c r="J31" s="86">
        <f>IF(F31="NA","-",IF(L31=0,"-",ABS(F31-L31)))</f>
        <v>0.72999999999996135</v>
      </c>
      <c r="K31" s="42">
        <v>421.2</v>
      </c>
      <c r="L31" s="62">
        <v>475.28</v>
      </c>
    </row>
    <row r="32" spans="2:12" ht="12" customHeight="1">
      <c r="B32" s="25"/>
      <c r="C32" s="30" t="s">
        <v>8</v>
      </c>
      <c r="D32" s="39">
        <v>104.84</v>
      </c>
      <c r="E32" s="41">
        <v>105.17</v>
      </c>
      <c r="F32" s="119">
        <v>107.39</v>
      </c>
      <c r="G32" s="83" t="str">
        <f t="shared" si="13"/>
        <v/>
      </c>
      <c r="H32" s="101">
        <f t="shared" si="3"/>
        <v>2.11086811828467E-2</v>
      </c>
      <c r="I32" s="85" t="str">
        <f>IF(F32="NA","",IF(L32=0,"",IF((F32-L32)&lt;0,"▲","")))</f>
        <v>▲</v>
      </c>
      <c r="J32" s="86">
        <f>IF(F32="NA","-",IF(L32=0,"-",ABS(F32-L32)))</f>
        <v>7.9999999999998295E-2</v>
      </c>
      <c r="K32" s="42">
        <v>75.5</v>
      </c>
      <c r="L32" s="62">
        <v>107.47</v>
      </c>
    </row>
    <row r="33" spans="2:12" ht="12" customHeight="1">
      <c r="B33" s="29"/>
      <c r="C33" s="53" t="s">
        <v>9</v>
      </c>
      <c r="D33" s="91">
        <f>ROUND(D32/D31,3)</f>
        <v>0.22800000000000001</v>
      </c>
      <c r="E33" s="92">
        <f>ROUND(E32/E31,3)</f>
        <v>0.224</v>
      </c>
      <c r="F33" s="74">
        <f>ROUND(F32/F31,3)</f>
        <v>0.22600000000000001</v>
      </c>
      <c r="G33" s="93" t="str">
        <f>IF((F33/E33)-1&lt;0,"▲","")</f>
        <v/>
      </c>
      <c r="H33" s="94">
        <f t="shared" ref="H33" si="14">ABS(+F33-E33)*100</f>
        <v>0.20000000000000018</v>
      </c>
      <c r="I33" s="95" t="str">
        <f>IF(F33="NA","",IF(L33=0,"",IF((F33-L33)&lt;0,"▲","")))</f>
        <v/>
      </c>
      <c r="J33" s="96">
        <f>IF(F33="NA","-",IF(L33=0,"-",ABS(F33-L33)*100))</f>
        <v>0</v>
      </c>
      <c r="K33" s="97">
        <f>K32/K31</f>
        <v>0.17924976258309591</v>
      </c>
      <c r="L33" s="116">
        <f>ROUND(L32/L31,3)</f>
        <v>0.22600000000000001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29</v>
      </c>
      <c r="E36" s="24" t="s">
        <v>36</v>
      </c>
      <c r="F36" s="429" t="s">
        <v>374</v>
      </c>
      <c r="G36" s="430"/>
      <c r="H36" s="430"/>
      <c r="I36" s="430"/>
      <c r="J36" s="430"/>
      <c r="K36" s="79" t="s">
        <v>292</v>
      </c>
      <c r="L36" s="431" t="s">
        <v>23</v>
      </c>
    </row>
    <row r="37" spans="2:12" ht="12" customHeight="1">
      <c r="B37" s="25"/>
      <c r="C37" s="26"/>
      <c r="D37" s="27"/>
      <c r="E37" s="28" t="s">
        <v>4</v>
      </c>
      <c r="F37" s="1" t="s">
        <v>192</v>
      </c>
      <c r="G37" s="434" t="s">
        <v>173</v>
      </c>
      <c r="H37" s="435"/>
      <c r="I37" s="438" t="s">
        <v>194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239.15</v>
      </c>
      <c r="E39" s="61">
        <v>267.48</v>
      </c>
      <c r="F39" s="124">
        <v>281.66000000000003</v>
      </c>
      <c r="G39" s="113" t="str">
        <f>IF((F39/E39)-1&lt;0,"▲","")</f>
        <v/>
      </c>
      <c r="H39" s="101">
        <f>ABS((+F39/E39)-1)</f>
        <v>5.3013309406310771E-2</v>
      </c>
      <c r="I39" s="112" t="str">
        <f>IF(F39="NA","",IF(L39=0,"",IF((F39-L39)&lt;0,"▲","")))</f>
        <v>▲</v>
      </c>
      <c r="J39" s="86">
        <f>IF(F39="NA","-",IF(L39=0,"-",ABS(F39-L39)))</f>
        <v>6.0000000000002274E-2</v>
      </c>
      <c r="K39" s="42">
        <v>236.07</v>
      </c>
      <c r="L39" s="71">
        <v>281.72000000000003</v>
      </c>
    </row>
    <row r="40" spans="2:12" ht="12" customHeight="1">
      <c r="B40" s="25"/>
      <c r="C40" s="30" t="s">
        <v>7</v>
      </c>
      <c r="D40" s="60">
        <v>256.94</v>
      </c>
      <c r="E40" s="61">
        <v>257.91000000000003</v>
      </c>
      <c r="F40" s="124">
        <v>268.89</v>
      </c>
      <c r="G40" s="114" t="str">
        <f t="shared" ref="G40:G41" si="15">IF((F40/E40)-1&lt;0,"▲","")</f>
        <v/>
      </c>
      <c r="H40" s="101">
        <f t="shared" ref="H40:H41" si="16">ABS((+F40/E40)-1)</f>
        <v>4.2572990578108483E-2</v>
      </c>
      <c r="I40" s="85" t="str">
        <f>IF(F40="NA","",IF(L40=0,"",IF((F40-L40)&lt;0,"▲","")))</f>
        <v/>
      </c>
      <c r="J40" s="86">
        <f>IF(F40="NA","-",IF(L40=0,"-",ABS(F40-L40)))</f>
        <v>0.16999999999995907</v>
      </c>
      <c r="K40" s="42">
        <v>224.61</v>
      </c>
      <c r="L40" s="62">
        <v>268.72000000000003</v>
      </c>
    </row>
    <row r="41" spans="2:12" ht="12" customHeight="1">
      <c r="B41" s="25"/>
      <c r="C41" s="30" t="s">
        <v>8</v>
      </c>
      <c r="D41" s="60">
        <v>54.89</v>
      </c>
      <c r="E41" s="61">
        <v>61.55</v>
      </c>
      <c r="F41" s="124">
        <v>71.540000000000006</v>
      </c>
      <c r="G41" s="114" t="str">
        <f t="shared" si="15"/>
        <v/>
      </c>
      <c r="H41" s="101">
        <f t="shared" si="16"/>
        <v>0.1623070674248579</v>
      </c>
      <c r="I41" s="85" t="str">
        <f>IF(F41="NA","",IF(L41=0,"",IF((F41-L41)&lt;0,"▲","")))</f>
        <v>▲</v>
      </c>
      <c r="J41" s="86">
        <f>IF(F41="NA","-",IF(L41=0,"-",ABS(F41-L41)))</f>
        <v>0.72999999999998977</v>
      </c>
      <c r="K41" s="42">
        <v>63.69</v>
      </c>
      <c r="L41" s="62">
        <v>72.27</v>
      </c>
    </row>
    <row r="42" spans="2:12" ht="12" customHeight="1">
      <c r="B42" s="29"/>
      <c r="C42" s="53" t="s">
        <v>9</v>
      </c>
      <c r="D42" s="107">
        <f>ROUND(D41/D40,3)</f>
        <v>0.214</v>
      </c>
      <c r="E42" s="108">
        <f>ROUND(E41/E40,3)</f>
        <v>0.23899999999999999</v>
      </c>
      <c r="F42" s="125">
        <f>ROUND(F41/F40,3)</f>
        <v>0.26600000000000001</v>
      </c>
      <c r="G42" s="109" t="str">
        <f>IF(F42-D42&lt;0,"▲","")</f>
        <v/>
      </c>
      <c r="H42" s="94">
        <f>ABS(+F42-E42)*100</f>
        <v>2.7000000000000024</v>
      </c>
      <c r="I42" s="110" t="str">
        <f>IF(F42="NA","",IF(L42=0,"",IF((F42-L42)&lt;0,"▲","")))</f>
        <v>▲</v>
      </c>
      <c r="J42" s="96">
        <f>ABS(+F42-L42)*100</f>
        <v>0.30000000000000027</v>
      </c>
      <c r="K42" s="97">
        <f>K41/K40</f>
        <v>0.28355816749031654</v>
      </c>
      <c r="L42" s="117">
        <f>ROUND(L41/L40,3)</f>
        <v>0.26900000000000002</v>
      </c>
    </row>
    <row r="43" spans="2:12" ht="12" customHeight="1">
      <c r="B43" s="2" t="s">
        <v>389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247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248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425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3">
    <tabColor theme="1"/>
    <pageSetUpPr fitToPage="1"/>
  </sheetPr>
  <dimension ref="B1:L67"/>
  <sheetViews>
    <sheetView showGridLines="0" defaultGridColor="0" topLeftCell="A4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386</v>
      </c>
    </row>
    <row r="4" spans="2:12" ht="12" customHeight="1"/>
    <row r="5" spans="2:12" ht="12" customHeight="1">
      <c r="B5" s="18" t="s">
        <v>1</v>
      </c>
      <c r="G5" s="19"/>
      <c r="L5" s="20" t="s">
        <v>221</v>
      </c>
    </row>
    <row r="6" spans="2:12" ht="12" customHeight="1">
      <c r="B6" s="21"/>
      <c r="C6" s="22" t="s">
        <v>2</v>
      </c>
      <c r="D6" s="23" t="s">
        <v>29</v>
      </c>
      <c r="E6" s="24" t="s">
        <v>36</v>
      </c>
      <c r="F6" s="429" t="s">
        <v>374</v>
      </c>
      <c r="G6" s="430"/>
      <c r="H6" s="430"/>
      <c r="I6" s="430"/>
      <c r="J6" s="430"/>
      <c r="K6" s="79" t="s">
        <v>292</v>
      </c>
      <c r="L6" s="431" t="s">
        <v>23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2317.52</v>
      </c>
      <c r="E10" s="78">
        <v>2252.6999999999998</v>
      </c>
      <c r="F10" s="119">
        <v>2428.9299999999998</v>
      </c>
      <c r="G10" s="83" t="str">
        <f>IF((F10/E10)-1&lt;0,"▲","")</f>
        <v/>
      </c>
      <c r="H10" s="101">
        <f>ABS((+F10/E10)-1)</f>
        <v>7.8230567763128755E-2</v>
      </c>
      <c r="I10" s="85" t="str">
        <f>IF(F10="NA","",IF(L10=0,"",IF((F10-L10)&lt;0,"▲","")))</f>
        <v/>
      </c>
      <c r="J10" s="86">
        <f>IF(F10="NA","-",IF(L10=0,"-",ABS(F10-L10)))</f>
        <v>4.8999999999996362</v>
      </c>
      <c r="K10" s="42">
        <v>2006</v>
      </c>
      <c r="L10" s="62">
        <v>2424.0300000000002</v>
      </c>
    </row>
    <row r="11" spans="2:12" ht="12" customHeight="1">
      <c r="B11" s="25"/>
      <c r="C11" s="30" t="s">
        <v>7</v>
      </c>
      <c r="D11" s="77">
        <v>2311.29</v>
      </c>
      <c r="E11" s="78">
        <v>2292.2199999999998</v>
      </c>
      <c r="F11" s="119">
        <v>2397.2600000000002</v>
      </c>
      <c r="G11" s="83" t="str">
        <f t="shared" ref="G11:G12" si="0">IF((F11/E11)-1&lt;0,"▲","")</f>
        <v/>
      </c>
      <c r="H11" s="101">
        <f t="shared" ref="H11:H12" si="1">ABS((+F11/E11)-1)</f>
        <v>4.5824571812479009E-2</v>
      </c>
      <c r="I11" s="85" t="str">
        <f>IF(F11="NA","",IF(L11=0,"",IF((F11-L11)&lt;0,"▲","")))</f>
        <v/>
      </c>
      <c r="J11" s="86">
        <f>IF(F11="NA","-",IF(L11=0,"-",ABS(F11-L11)))</f>
        <v>3.8000000000001819</v>
      </c>
      <c r="K11" s="42">
        <v>2050.7999999999997</v>
      </c>
      <c r="L11" s="62">
        <v>2393.46</v>
      </c>
    </row>
    <row r="12" spans="2:12" ht="12" customHeight="1">
      <c r="B12" s="25"/>
      <c r="C12" s="30" t="s">
        <v>8</v>
      </c>
      <c r="D12" s="39">
        <v>469.99</v>
      </c>
      <c r="E12" s="40">
        <v>430.47</v>
      </c>
      <c r="F12" s="119">
        <v>462.14</v>
      </c>
      <c r="G12" s="83" t="str">
        <f t="shared" si="0"/>
        <v/>
      </c>
      <c r="H12" s="101">
        <f t="shared" si="1"/>
        <v>7.3570748251910567E-2</v>
      </c>
      <c r="I12" s="85" t="str">
        <f>IF(F12="NA","",IF(L12=0,"",IF((F12-L12)&lt;0,"▲","")))</f>
        <v>▲</v>
      </c>
      <c r="J12" s="86">
        <f>IF(F12="NA","-",IF(L12=0,"-",ABS(F12-L12)))</f>
        <v>0.46000000000003638</v>
      </c>
      <c r="K12" s="42">
        <v>351.70000000000005</v>
      </c>
      <c r="L12" s="62">
        <v>462.6</v>
      </c>
    </row>
    <row r="13" spans="2:12" ht="12" customHeight="1">
      <c r="B13" s="25"/>
      <c r="C13" s="30" t="s">
        <v>9</v>
      </c>
      <c r="D13" s="81">
        <f>ROUND(D12/D11,3)</f>
        <v>0.20300000000000001</v>
      </c>
      <c r="E13" s="82">
        <f t="shared" ref="E13" si="2">ROUND(E12/E11,3)</f>
        <v>0.188</v>
      </c>
      <c r="F13" s="73">
        <f>ROUND(F12/F11,3)</f>
        <v>0.193</v>
      </c>
      <c r="G13" s="83" t="str">
        <f>IF((F13/E13)-1&lt;0,"▲","")</f>
        <v/>
      </c>
      <c r="H13" s="84">
        <f>ABS(+F13-E13)*100</f>
        <v>0.50000000000000044</v>
      </c>
      <c r="I13" s="85" t="str">
        <f>IF(F13="NA","",IF(L13=0,"",IF((F13-L13)&lt;0,"▲","")))</f>
        <v/>
      </c>
      <c r="J13" s="86">
        <f>IF(F13="NA","-",IF(L13=0,"-",ABS(F13-L13)*100))</f>
        <v>0</v>
      </c>
      <c r="K13" s="87">
        <f>K12/K11</f>
        <v>0.17149405110200902</v>
      </c>
      <c r="L13" s="115">
        <f>ROUND(L12/L11,3)</f>
        <v>0.193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697.16</v>
      </c>
      <c r="E15" s="41">
        <v>655.27</v>
      </c>
      <c r="F15" s="119">
        <v>705.38</v>
      </c>
      <c r="G15" s="83" t="str">
        <f>IF((F15/E15)-1&lt;0,"▲","")</f>
        <v/>
      </c>
      <c r="H15" s="101">
        <f t="shared" ref="H15:H32" si="3">ABS((+F15/E15)-1)</f>
        <v>7.6472293863598217E-2</v>
      </c>
      <c r="I15" s="85" t="str">
        <f>IF(F15="NA","",IF(L15=0,"",IF((F15-L15)&lt;0,"▲","")))</f>
        <v/>
      </c>
      <c r="J15" s="86">
        <f>IF(F15="NA","-",IF(L15=0,"-",ABS(F15-L15)))</f>
        <v>7.5800000000000409</v>
      </c>
      <c r="K15" s="42">
        <v>596.29999999999995</v>
      </c>
      <c r="L15" s="62">
        <v>697.8</v>
      </c>
    </row>
    <row r="16" spans="2:12" ht="12" customHeight="1">
      <c r="B16" s="25"/>
      <c r="C16" s="30" t="s">
        <v>7</v>
      </c>
      <c r="D16" s="77">
        <v>696.77</v>
      </c>
      <c r="E16" s="78">
        <v>680.42</v>
      </c>
      <c r="F16" s="119">
        <v>706.81</v>
      </c>
      <c r="G16" s="83" t="str">
        <f t="shared" ref="G16:G17" si="4">IF((F16/E16)-1&lt;0,"▲","")</f>
        <v/>
      </c>
      <c r="H16" s="101">
        <f t="shared" si="3"/>
        <v>3.878486816965987E-2</v>
      </c>
      <c r="I16" s="85" t="str">
        <f>IF(F16="NA","",IF(L16=0,"",IF((F16-L16)&lt;0,"▲","")))</f>
        <v/>
      </c>
      <c r="J16" s="86">
        <f>IF(F16="NA","-",IF(L16=0,"-",ABS(F16-L16)))</f>
        <v>6.9199999999999591</v>
      </c>
      <c r="K16" s="42">
        <v>615.6</v>
      </c>
      <c r="L16" s="62">
        <v>699.89</v>
      </c>
    </row>
    <row r="17" spans="2:12" ht="12" customHeight="1">
      <c r="B17" s="25"/>
      <c r="C17" s="30" t="s">
        <v>8</v>
      </c>
      <c r="D17" s="39">
        <v>199.57</v>
      </c>
      <c r="E17" s="41">
        <v>174.42</v>
      </c>
      <c r="F17" s="119">
        <v>172.99</v>
      </c>
      <c r="G17" s="83" t="str">
        <f t="shared" si="4"/>
        <v>▲</v>
      </c>
      <c r="H17" s="101">
        <f t="shared" si="3"/>
        <v>8.1986010778579699E-3</v>
      </c>
      <c r="I17" s="85" t="str">
        <f>IF(F17="NA","",IF(L17=0,"",IF((F17-L17)&lt;0,"▲","")))</f>
        <v/>
      </c>
      <c r="J17" s="86">
        <f>IF(F17="NA","-",IF(L17=0,"-",ABS(F17-L17)))</f>
        <v>0.61000000000001364</v>
      </c>
      <c r="K17" s="42">
        <v>134.4</v>
      </c>
      <c r="L17" s="62">
        <v>172.38</v>
      </c>
    </row>
    <row r="18" spans="2:12" ht="12" customHeight="1">
      <c r="B18" s="25"/>
      <c r="C18" s="30" t="s">
        <v>9</v>
      </c>
      <c r="D18" s="81">
        <f>ROUND(D17/D16,3)</f>
        <v>0.28599999999999998</v>
      </c>
      <c r="E18" s="82">
        <f>ROUND(E17/E16,3)</f>
        <v>0.25600000000000001</v>
      </c>
      <c r="F18" s="73">
        <f>ROUND(F17/F16,3)</f>
        <v>0.245</v>
      </c>
      <c r="G18" s="89" t="str">
        <f>IF((F18/E18)-1&lt;0,"▲","")</f>
        <v>▲</v>
      </c>
      <c r="H18" s="84">
        <f t="shared" ref="H18" si="5">ABS(+F18-E18)*100</f>
        <v>1.100000000000001</v>
      </c>
      <c r="I18" s="90" t="str">
        <f>IF(F18="NA","",IF(L18=0,"",IF((F18-L18)&lt;0,"▲","")))</f>
        <v>▲</v>
      </c>
      <c r="J18" s="86">
        <f>IF(F18="NA","-",IF(L18=0,"-",ABS(F18-L18)*100))</f>
        <v>0.10000000000000009</v>
      </c>
      <c r="K18" s="87">
        <f>K17/K16</f>
        <v>0.21832358674463936</v>
      </c>
      <c r="L18" s="115">
        <f>ROUND(L17/L16,3)</f>
        <v>0.246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1154.54</v>
      </c>
      <c r="E20" s="41">
        <v>1128.51</v>
      </c>
      <c r="F20" s="119">
        <v>1245.6199999999999</v>
      </c>
      <c r="G20" s="83" t="str">
        <f>IF((F20/E20)-1&lt;0,"▲","")</f>
        <v/>
      </c>
      <c r="H20" s="101">
        <f t="shared" ref="H20" si="6">ABS((+F20/E20)-1)</f>
        <v>0.10377400288876482</v>
      </c>
      <c r="I20" s="85" t="str">
        <f>IF(F20="NA","",IF(L20=0,"",IF((F20-L20)&lt;0,"▲","")))</f>
        <v>▲</v>
      </c>
      <c r="J20" s="86">
        <f>IF(F20="NA","-",IF(L20=0,"-",ABS(F20-L20)))</f>
        <v>1.9100000000000819</v>
      </c>
      <c r="K20" s="42">
        <v>989.8</v>
      </c>
      <c r="L20" s="62">
        <v>1247.53</v>
      </c>
    </row>
    <row r="21" spans="2:12" ht="12" customHeight="1">
      <c r="B21" s="25"/>
      <c r="C21" s="30" t="s">
        <v>7</v>
      </c>
      <c r="D21" s="39">
        <v>1154.81</v>
      </c>
      <c r="E21" s="41">
        <v>1142.8599999999999</v>
      </c>
      <c r="F21" s="119">
        <v>1215.17</v>
      </c>
      <c r="G21" s="83" t="str">
        <f t="shared" ref="G21:G22" si="7">IF((F21/E21)-1&lt;0,"▲","")</f>
        <v/>
      </c>
      <c r="H21" s="101">
        <f t="shared" si="3"/>
        <v>6.3271091822270531E-2</v>
      </c>
      <c r="I21" s="85" t="str">
        <f>IF(F21="NA","",IF(L21=0,"",IF((F21-L21)&lt;0,"▲","")))</f>
        <v>▲</v>
      </c>
      <c r="J21" s="86">
        <f>IF(F21="NA","-",IF(L21=0,"-",ABS(F21-L21)))</f>
        <v>2.3399999999999181</v>
      </c>
      <c r="K21" s="42">
        <v>1014</v>
      </c>
      <c r="L21" s="62">
        <v>1217.51</v>
      </c>
    </row>
    <row r="22" spans="2:12" ht="12" customHeight="1">
      <c r="B22" s="25"/>
      <c r="C22" s="30" t="s">
        <v>8</v>
      </c>
      <c r="D22" s="39">
        <v>165.58</v>
      </c>
      <c r="E22" s="41">
        <v>151.22999999999999</v>
      </c>
      <c r="F22" s="119">
        <v>181.68</v>
      </c>
      <c r="G22" s="83" t="str">
        <f t="shared" si="7"/>
        <v/>
      </c>
      <c r="H22" s="101">
        <f t="shared" si="3"/>
        <v>0.20134893870263859</v>
      </c>
      <c r="I22" s="85" t="str">
        <f>IF(F22="NA","",IF(L22=0,"",IF((F22-L22)&lt;0,"▲","")))</f>
        <v>▲</v>
      </c>
      <c r="J22" s="86">
        <f>IF(F22="NA","-",IF(L22=0,"-",ABS(F22-L22)))</f>
        <v>0.53000000000000114</v>
      </c>
      <c r="K22" s="42">
        <v>141.80000000000001</v>
      </c>
      <c r="L22" s="62">
        <v>182.21</v>
      </c>
    </row>
    <row r="23" spans="2:12" ht="12" customHeight="1">
      <c r="B23" s="25"/>
      <c r="C23" s="30" t="s">
        <v>9</v>
      </c>
      <c r="D23" s="81">
        <f>ROUND(D22/D21,3)</f>
        <v>0.14299999999999999</v>
      </c>
      <c r="E23" s="82">
        <f>ROUND(E22/E21,3)</f>
        <v>0.13200000000000001</v>
      </c>
      <c r="F23" s="73">
        <f>ROUND(F22/F21,3)</f>
        <v>0.15</v>
      </c>
      <c r="G23" s="89" t="str">
        <f>IF((F23/E23)-1&lt;0,"▲","")</f>
        <v/>
      </c>
      <c r="H23" s="84">
        <f t="shared" ref="H23" si="8">ABS(+F23-E23)*100</f>
        <v>1.7999999999999989</v>
      </c>
      <c r="I23" s="90" t="str">
        <f>IF(F23="NA","",IF(L23=0,"",IF((F23-L23)&lt;0,"▲","")))</f>
        <v/>
      </c>
      <c r="J23" s="86">
        <f>IF(F23="NA","-",IF(L23=0,"-",ABS(F23-L23)*100))</f>
        <v>0</v>
      </c>
      <c r="K23" s="87">
        <f>K22/K21</f>
        <v>0.13984220907297831</v>
      </c>
      <c r="L23" s="115">
        <f>ROUND(L22/L21,3)</f>
        <v>0.15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883.28</v>
      </c>
      <c r="E25" s="41">
        <v>858.78</v>
      </c>
      <c r="F25" s="119">
        <v>957.15</v>
      </c>
      <c r="G25" s="83" t="str">
        <f>IF((F25/E25)-1&lt;0,"▲","")</f>
        <v/>
      </c>
      <c r="H25" s="101">
        <f t="shared" ref="H25" si="9">ABS((+F25/E25)-1)</f>
        <v>0.11454621672605314</v>
      </c>
      <c r="I25" s="85" t="str">
        <f>IF(F25="NA","",IF(L25=0,"",IF((F25-L25)&lt;0,"▲","")))</f>
        <v>▲</v>
      </c>
      <c r="J25" s="86">
        <f>IF(F25="NA","-",IF(L25=0,"-",ABS(F25-L25)))</f>
        <v>2.6900000000000546</v>
      </c>
      <c r="K25" s="42">
        <v>715.3</v>
      </c>
      <c r="L25" s="62">
        <v>959.84</v>
      </c>
    </row>
    <row r="26" spans="2:12" ht="12" customHeight="1">
      <c r="B26" s="51"/>
      <c r="C26" s="30" t="s">
        <v>7</v>
      </c>
      <c r="D26" s="39">
        <v>879.18</v>
      </c>
      <c r="E26" s="41">
        <v>868.07</v>
      </c>
      <c r="F26" s="119">
        <v>930.09</v>
      </c>
      <c r="G26" s="83" t="str">
        <f t="shared" ref="G26:G27" si="10">IF((F26/E26)-1&lt;0,"▲","")</f>
        <v/>
      </c>
      <c r="H26" s="101">
        <f t="shared" si="3"/>
        <v>7.1445851141036965E-2</v>
      </c>
      <c r="I26" s="85" t="str">
        <f>IF(F26="NA","",IF(L26=0,"",IF((F26-L26)&lt;0,"▲","")))</f>
        <v>▲</v>
      </c>
      <c r="J26" s="86">
        <f>IF(F26="NA","-",IF(L26=0,"-",ABS(F26-L26)))</f>
        <v>2.3399999999999181</v>
      </c>
      <c r="K26" s="42">
        <v>729</v>
      </c>
      <c r="L26" s="62">
        <v>932.43</v>
      </c>
    </row>
    <row r="27" spans="2:12" ht="12" customHeight="1">
      <c r="B27" s="51"/>
      <c r="C27" s="30" t="s">
        <v>8</v>
      </c>
      <c r="D27" s="39">
        <v>132.4</v>
      </c>
      <c r="E27" s="41">
        <v>123.11</v>
      </c>
      <c r="F27" s="119">
        <v>150.16999999999999</v>
      </c>
      <c r="G27" s="83" t="str">
        <f t="shared" si="10"/>
        <v/>
      </c>
      <c r="H27" s="101">
        <f t="shared" si="3"/>
        <v>0.21980342782877083</v>
      </c>
      <c r="I27" s="85" t="str">
        <f>IF(F27="NA","",IF(L27=0,"",IF((F27-L27)&lt;0,"▲","")))</f>
        <v>▲</v>
      </c>
      <c r="J27" s="86">
        <f>IF(F27="NA","-",IF(L27=0,"-",ABS(F27-L27)))</f>
        <v>0.80000000000001137</v>
      </c>
      <c r="K27" s="42">
        <v>110.7</v>
      </c>
      <c r="L27" s="62">
        <v>150.97</v>
      </c>
    </row>
    <row r="28" spans="2:12" ht="12" customHeight="1">
      <c r="B28" s="51"/>
      <c r="C28" s="30" t="s">
        <v>9</v>
      </c>
      <c r="D28" s="81">
        <f>ROUND(D27/D26,3)</f>
        <v>0.151</v>
      </c>
      <c r="E28" s="82">
        <f>ROUND(E27/E26,3)</f>
        <v>0.14199999999999999</v>
      </c>
      <c r="F28" s="73">
        <f>ROUND(F27/F26,3)</f>
        <v>0.161</v>
      </c>
      <c r="G28" s="89" t="str">
        <f>IF((F28/E28)-1&lt;0,"▲","")</f>
        <v/>
      </c>
      <c r="H28" s="84">
        <f t="shared" ref="H28" si="11">ABS(+F28-E28)*100</f>
        <v>1.9000000000000017</v>
      </c>
      <c r="I28" s="90" t="str">
        <f>IF(F28="NA","",IF(L28=0,"",IF((F28-L28)&lt;0,"▲","")))</f>
        <v>▲</v>
      </c>
      <c r="J28" s="86">
        <f>IF(F28="NA","-",IF(L28=0,"-",ABS(F28-L28)*100))</f>
        <v>0.10000000000000009</v>
      </c>
      <c r="K28" s="87">
        <f>K27/K26</f>
        <v>0.15185185185185185</v>
      </c>
      <c r="L28" s="115">
        <f>ROUND(L27/L26,3)</f>
        <v>0.16200000000000001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465.83</v>
      </c>
      <c r="E30" s="41">
        <v>468.92</v>
      </c>
      <c r="F30" s="119">
        <v>477.93</v>
      </c>
      <c r="G30" s="83" t="str">
        <f>IF((F30/E30)-1&lt;0,"▲","")</f>
        <v/>
      </c>
      <c r="H30" s="101">
        <f t="shared" ref="H30" si="12">ABS((+F30/E30)-1)</f>
        <v>1.9214364923654248E-2</v>
      </c>
      <c r="I30" s="85" t="str">
        <f>IF(F30="NA","",IF(L30=0,"",IF((F30-L30)&lt;0,"▲","")))</f>
        <v>▲</v>
      </c>
      <c r="J30" s="86">
        <f>IF(F30="NA","-",IF(L30=0,"-",ABS(F30-L30)))</f>
        <v>0.75999999999999091</v>
      </c>
      <c r="K30" s="42">
        <v>419.9</v>
      </c>
      <c r="L30" s="62">
        <v>478.69</v>
      </c>
    </row>
    <row r="31" spans="2:12" ht="12" customHeight="1">
      <c r="B31" s="25"/>
      <c r="C31" s="30" t="s">
        <v>7</v>
      </c>
      <c r="D31" s="39">
        <v>459.71</v>
      </c>
      <c r="E31" s="41">
        <v>468.95</v>
      </c>
      <c r="F31" s="119">
        <v>475.28</v>
      </c>
      <c r="G31" s="83" t="str">
        <f t="shared" ref="G31:G32" si="13">IF((F31/E31)-1&lt;0,"▲","")</f>
        <v/>
      </c>
      <c r="H31" s="101">
        <f t="shared" si="3"/>
        <v>1.3498240750613011E-2</v>
      </c>
      <c r="I31" s="85" t="str">
        <f>IF(F31="NA","",IF(L31=0,"",IF((F31-L31)&lt;0,"▲","")))</f>
        <v>▲</v>
      </c>
      <c r="J31" s="86">
        <f>IF(F31="NA","-",IF(L31=0,"-",ABS(F31-L31)))</f>
        <v>0.78000000000002956</v>
      </c>
      <c r="K31" s="42">
        <v>421.2</v>
      </c>
      <c r="L31" s="62">
        <v>476.06</v>
      </c>
    </row>
    <row r="32" spans="2:12" ht="12" customHeight="1">
      <c r="B32" s="25"/>
      <c r="C32" s="30" t="s">
        <v>8</v>
      </c>
      <c r="D32" s="39">
        <v>104.84</v>
      </c>
      <c r="E32" s="41">
        <v>104.82</v>
      </c>
      <c r="F32" s="119">
        <v>107.47</v>
      </c>
      <c r="G32" s="83" t="str">
        <f t="shared" si="13"/>
        <v/>
      </c>
      <c r="H32" s="101">
        <f t="shared" si="3"/>
        <v>2.5281434840679351E-2</v>
      </c>
      <c r="I32" s="85" t="str">
        <f>IF(F32="NA","",IF(L32=0,"",IF((F32-L32)&lt;0,"▲","")))</f>
        <v>▲</v>
      </c>
      <c r="J32" s="86">
        <f>IF(F32="NA","-",IF(L32=0,"-",ABS(F32-L32)))</f>
        <v>0.54999999999999716</v>
      </c>
      <c r="K32" s="42">
        <v>75.5</v>
      </c>
      <c r="L32" s="62">
        <v>108.02</v>
      </c>
    </row>
    <row r="33" spans="2:12" ht="12" customHeight="1">
      <c r="B33" s="29"/>
      <c r="C33" s="53" t="s">
        <v>9</v>
      </c>
      <c r="D33" s="91">
        <f>ROUND(D32/D31,3)</f>
        <v>0.22800000000000001</v>
      </c>
      <c r="E33" s="92">
        <f>ROUND(E32/E31,3)</f>
        <v>0.224</v>
      </c>
      <c r="F33" s="74">
        <f>ROUND(F32/F31,3)</f>
        <v>0.22600000000000001</v>
      </c>
      <c r="G33" s="93" t="str">
        <f>IF((F33/E33)-1&lt;0,"▲","")</f>
        <v/>
      </c>
      <c r="H33" s="94">
        <f t="shared" ref="H33" si="14">ABS(+F33-E33)*100</f>
        <v>0.20000000000000018</v>
      </c>
      <c r="I33" s="95" t="str">
        <f>IF(F33="NA","",IF(L33=0,"",IF((F33-L33)&lt;0,"▲","")))</f>
        <v>▲</v>
      </c>
      <c r="J33" s="96">
        <f>IF(F33="NA","-",IF(L33=0,"-",ABS(F33-L33)*100))</f>
        <v>0.10000000000000009</v>
      </c>
      <c r="K33" s="97">
        <f>K32/K31</f>
        <v>0.17924976258309591</v>
      </c>
      <c r="L33" s="116">
        <f>ROUND(L32/L31,3)</f>
        <v>0.22700000000000001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29</v>
      </c>
      <c r="E36" s="24" t="s">
        <v>36</v>
      </c>
      <c r="F36" s="429" t="s">
        <v>374</v>
      </c>
      <c r="G36" s="430"/>
      <c r="H36" s="430"/>
      <c r="I36" s="430"/>
      <c r="J36" s="430"/>
      <c r="K36" s="79" t="s">
        <v>292</v>
      </c>
      <c r="L36" s="431" t="s">
        <v>23</v>
      </c>
    </row>
    <row r="37" spans="2:12" ht="12" customHeight="1">
      <c r="B37" s="25"/>
      <c r="C37" s="26"/>
      <c r="D37" s="27"/>
      <c r="E37" s="28" t="s">
        <v>4</v>
      </c>
      <c r="F37" s="1" t="s">
        <v>192</v>
      </c>
      <c r="G37" s="434" t="s">
        <v>193</v>
      </c>
      <c r="H37" s="435"/>
      <c r="I37" s="438" t="s">
        <v>194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239.15</v>
      </c>
      <c r="E39" s="61">
        <v>267.58</v>
      </c>
      <c r="F39" s="124">
        <v>281.72000000000003</v>
      </c>
      <c r="G39" s="113" t="str">
        <f>IF((F39/E39)-1&lt;0,"▲","")</f>
        <v/>
      </c>
      <c r="H39" s="101">
        <f>ABS((+F39/E39)-1)</f>
        <v>5.2844009268256498E-2</v>
      </c>
      <c r="I39" s="112" t="str">
        <f>IF(F39="NA","",IF(L39=0,"",IF((F39-L39)&lt;0,"▲","")))</f>
        <v>▲</v>
      </c>
      <c r="J39" s="86">
        <f>IF(F39="NA","-",IF(L39=0,"-",ABS(F39-L39)))</f>
        <v>4.1699999999999591</v>
      </c>
      <c r="K39" s="42">
        <v>236.07</v>
      </c>
      <c r="L39" s="71">
        <v>285.89</v>
      </c>
    </row>
    <row r="40" spans="2:12" ht="12" customHeight="1">
      <c r="B40" s="25"/>
      <c r="C40" s="30" t="s">
        <v>7</v>
      </c>
      <c r="D40" s="60">
        <v>256.97000000000003</v>
      </c>
      <c r="E40" s="61">
        <v>257.7</v>
      </c>
      <c r="F40" s="124">
        <v>268.72000000000003</v>
      </c>
      <c r="G40" s="114" t="str">
        <f t="shared" ref="G40:G41" si="15">IF((F40/E40)-1&lt;0,"▲","")</f>
        <v/>
      </c>
      <c r="H40" s="101">
        <f t="shared" ref="H40:H41" si="16">ABS((+F40/E40)-1)</f>
        <v>4.2762902599922548E-2</v>
      </c>
      <c r="I40" s="85" t="str">
        <f>IF(F40="NA","",IF(L40=0,"",IF((F40-L40)&lt;0,"▲","")))</f>
        <v>▲</v>
      </c>
      <c r="J40" s="86">
        <f>IF(F40="NA","-",IF(L40=0,"-",ABS(F40-L40)))</f>
        <v>1.8099999999999454</v>
      </c>
      <c r="K40" s="42">
        <v>224.61</v>
      </c>
      <c r="L40" s="62">
        <v>270.52999999999997</v>
      </c>
    </row>
    <row r="41" spans="2:12" ht="12" customHeight="1">
      <c r="B41" s="25"/>
      <c r="C41" s="30" t="s">
        <v>8</v>
      </c>
      <c r="D41" s="60">
        <v>54.86</v>
      </c>
      <c r="E41" s="61">
        <v>62.22</v>
      </c>
      <c r="F41" s="124">
        <v>72.27</v>
      </c>
      <c r="G41" s="114" t="str">
        <f t="shared" si="15"/>
        <v/>
      </c>
      <c r="H41" s="101">
        <f t="shared" si="16"/>
        <v>0.16152362584377999</v>
      </c>
      <c r="I41" s="85" t="str">
        <f>IF(F41="NA","",IF(L41=0,"",IF((F41-L41)&lt;0,"▲","")))</f>
        <v>▲</v>
      </c>
      <c r="J41" s="86">
        <f>IF(F41="NA","-",IF(L41=0,"-",ABS(F41-L41)))</f>
        <v>1.8500000000000085</v>
      </c>
      <c r="K41" s="42">
        <v>63.69</v>
      </c>
      <c r="L41" s="62">
        <v>74.12</v>
      </c>
    </row>
    <row r="42" spans="2:12" ht="12" customHeight="1">
      <c r="B42" s="29"/>
      <c r="C42" s="53" t="s">
        <v>9</v>
      </c>
      <c r="D42" s="107">
        <f>ROUND(D41/D40,3)</f>
        <v>0.21299999999999999</v>
      </c>
      <c r="E42" s="108">
        <f>ROUND(E41/E40,3)</f>
        <v>0.24099999999999999</v>
      </c>
      <c r="F42" s="125">
        <f>ROUND(F41/F40,3)</f>
        <v>0.26900000000000002</v>
      </c>
      <c r="G42" s="109" t="str">
        <f>IF(F42-D42&lt;0,"▲","")</f>
        <v/>
      </c>
      <c r="H42" s="94">
        <f>ABS(+F42-E42)*100</f>
        <v>2.8000000000000025</v>
      </c>
      <c r="I42" s="110" t="str">
        <f>IF(F42="NA","",IF(L42=0,"",IF((F42-L42)&lt;0,"▲","")))</f>
        <v>▲</v>
      </c>
      <c r="J42" s="96">
        <f>ABS(+F42-L42)*100</f>
        <v>0.50000000000000044</v>
      </c>
      <c r="K42" s="97">
        <f>K41/K40</f>
        <v>0.28355816749031654</v>
      </c>
      <c r="L42" s="117">
        <f>ROUND(L41/L40,3)</f>
        <v>0.27400000000000002</v>
      </c>
    </row>
    <row r="43" spans="2:12" ht="12" customHeight="1">
      <c r="B43" s="2" t="s">
        <v>387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247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248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425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E38" sqref="E38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781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2793.65</v>
      </c>
      <c r="E9" s="232">
        <v>2749.77</v>
      </c>
      <c r="F9" s="321">
        <v>2809.49</v>
      </c>
      <c r="G9" s="220"/>
      <c r="H9" s="161" t="s">
        <v>20</v>
      </c>
      <c r="I9" s="221">
        <v>2.171818006596915E-2</v>
      </c>
      <c r="J9" s="220"/>
      <c r="K9" s="160"/>
      <c r="L9" s="306">
        <v>-7.0000000000000007E-2</v>
      </c>
      <c r="M9" s="183">
        <v>2295.0700000000002</v>
      </c>
      <c r="N9" s="136"/>
      <c r="O9" s="137"/>
    </row>
    <row r="10" spans="2:16" ht="12" customHeight="1">
      <c r="B10" s="180"/>
      <c r="C10" s="177" t="s">
        <v>7</v>
      </c>
      <c r="D10" s="320">
        <v>2794.81</v>
      </c>
      <c r="E10" s="232">
        <v>2763.94</v>
      </c>
      <c r="F10" s="321">
        <v>2814.47</v>
      </c>
      <c r="G10" s="220"/>
      <c r="H10" s="161" t="s">
        <v>20</v>
      </c>
      <c r="I10" s="221">
        <v>1.8281872978429314E-2</v>
      </c>
      <c r="J10" s="220"/>
      <c r="L10" s="306">
        <v>2.36</v>
      </c>
      <c r="M10" s="183">
        <v>2284.0230000000001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793.81</v>
      </c>
      <c r="E11" s="232">
        <v>779.64</v>
      </c>
      <c r="F11" s="321">
        <v>774.66</v>
      </c>
      <c r="G11" s="220"/>
      <c r="H11" s="161" t="s">
        <v>460</v>
      </c>
      <c r="I11" s="221">
        <v>6.3875634908419077E-3</v>
      </c>
      <c r="J11" s="220"/>
      <c r="K11" s="160"/>
      <c r="L11" s="306">
        <v>-0.43</v>
      </c>
      <c r="M11" s="183">
        <v>479.94100000000003</v>
      </c>
      <c r="N11" s="136"/>
      <c r="O11" s="137"/>
    </row>
    <row r="12" spans="2:16" ht="12" customHeight="1">
      <c r="B12" s="180"/>
      <c r="C12" s="177" t="s">
        <v>9</v>
      </c>
      <c r="D12" s="330">
        <v>0.28403004139816301</v>
      </c>
      <c r="E12" s="332">
        <v>0.28207558774792507</v>
      </c>
      <c r="F12" s="323">
        <v>0.27524187502442732</v>
      </c>
      <c r="G12" s="220"/>
      <c r="H12" s="161" t="s">
        <v>460</v>
      </c>
      <c r="I12" s="246">
        <v>0.68337127234977535</v>
      </c>
      <c r="J12" s="220"/>
      <c r="K12" s="160"/>
      <c r="L12" s="306">
        <v>-3.8390063868687374E-2</v>
      </c>
      <c r="M12" s="248">
        <v>0.21012967032293459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780.05</v>
      </c>
      <c r="E14" s="232">
        <v>789.17</v>
      </c>
      <c r="F14" s="326">
        <v>786.7</v>
      </c>
      <c r="G14" s="220"/>
      <c r="H14" s="161" t="s">
        <v>460</v>
      </c>
      <c r="I14" s="221">
        <v>3.1298706235663998E-3</v>
      </c>
      <c r="J14" s="220"/>
      <c r="K14" s="160"/>
      <c r="L14" s="306">
        <v>0.96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791.16</v>
      </c>
      <c r="E15" s="232">
        <v>790.83</v>
      </c>
      <c r="F15" s="326">
        <v>798.98</v>
      </c>
      <c r="G15" s="220"/>
      <c r="H15" s="161" t="s">
        <v>20</v>
      </c>
      <c r="I15" s="221">
        <v>1.0305628263975741E-2</v>
      </c>
      <c r="J15" s="220"/>
      <c r="K15" s="160"/>
      <c r="L15" s="306">
        <v>1.46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272.75</v>
      </c>
      <c r="E16" s="232">
        <v>271.10000000000002</v>
      </c>
      <c r="F16" s="326">
        <v>258.83</v>
      </c>
      <c r="G16" s="220"/>
      <c r="H16" s="161" t="s">
        <v>460</v>
      </c>
      <c r="I16" s="221">
        <v>4.5260051641460852E-2</v>
      </c>
      <c r="J16" s="220"/>
      <c r="K16" s="160"/>
      <c r="L16" s="306">
        <v>-0.61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0.34474695383993126</v>
      </c>
      <c r="E17" s="261">
        <v>0.34280439538206697</v>
      </c>
      <c r="F17" s="328">
        <v>0.32395053693459158</v>
      </c>
      <c r="G17" s="262"/>
      <c r="H17" s="263" t="s">
        <v>460</v>
      </c>
      <c r="I17" s="264">
        <v>1.8853858447475391</v>
      </c>
      <c r="J17" s="262"/>
      <c r="K17" s="160"/>
      <c r="L17" s="313">
        <v>-0.13579192796726591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1500.5</v>
      </c>
      <c r="E19" s="232">
        <v>1446.02</v>
      </c>
      <c r="F19" s="326">
        <v>1507.41</v>
      </c>
      <c r="G19" s="220"/>
      <c r="H19" s="161" t="s">
        <v>20</v>
      </c>
      <c r="I19" s="221">
        <v>4.2454461210771788E-2</v>
      </c>
      <c r="J19" s="220"/>
      <c r="K19" s="333"/>
      <c r="L19" s="306">
        <v>-2.67</v>
      </c>
      <c r="M19" s="187">
        <v>1158.1500000000001</v>
      </c>
      <c r="N19" s="136"/>
      <c r="O19" s="141"/>
    </row>
    <row r="20" spans="2:16" ht="12" customHeight="1">
      <c r="B20" s="180"/>
      <c r="C20" s="177" t="s">
        <v>7</v>
      </c>
      <c r="D20" s="320">
        <v>1485.85</v>
      </c>
      <c r="E20" s="232">
        <v>1452.96</v>
      </c>
      <c r="F20" s="326">
        <v>1492.63</v>
      </c>
      <c r="G20" s="220"/>
      <c r="H20" s="161" t="s">
        <v>20</v>
      </c>
      <c r="I20" s="221">
        <v>2.7302885144807831E-2</v>
      </c>
      <c r="J20" s="220"/>
      <c r="K20" s="333"/>
      <c r="L20" s="306">
        <v>0.93</v>
      </c>
      <c r="M20" s="187">
        <v>1138.779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338.29</v>
      </c>
      <c r="E21" s="232">
        <v>331.36</v>
      </c>
      <c r="F21" s="326">
        <v>346.14</v>
      </c>
      <c r="G21" s="220"/>
      <c r="H21" s="161" t="s">
        <v>20</v>
      </c>
      <c r="I21" s="221">
        <v>4.4604056011588566E-2</v>
      </c>
      <c r="J21" s="220"/>
      <c r="K21" s="160"/>
      <c r="L21" s="306">
        <v>-2.33</v>
      </c>
      <c r="M21" s="186">
        <v>175.30799999999999</v>
      </c>
      <c r="N21" s="136"/>
      <c r="O21" s="141"/>
    </row>
    <row r="22" spans="2:16" ht="12" customHeight="1">
      <c r="B22" s="180"/>
      <c r="C22" s="177" t="s">
        <v>9</v>
      </c>
      <c r="D22" s="330">
        <v>0.2276743951273682</v>
      </c>
      <c r="E22" s="237">
        <v>0.22805858385640349</v>
      </c>
      <c r="F22" s="323">
        <v>0.23189939904731913</v>
      </c>
      <c r="G22" s="220"/>
      <c r="H22" s="161" t="s">
        <v>20</v>
      </c>
      <c r="I22" s="246">
        <v>0.38408151909156418</v>
      </c>
      <c r="J22" s="220"/>
      <c r="K22" s="160"/>
      <c r="L22" s="306">
        <v>-0.17065538922799994</v>
      </c>
      <c r="M22" s="248">
        <v>0.15394382931192091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1215.97</v>
      </c>
      <c r="E24" s="232">
        <v>1157.53</v>
      </c>
      <c r="F24" s="326">
        <v>1230.24</v>
      </c>
      <c r="G24" s="220"/>
      <c r="H24" s="161" t="s">
        <v>20</v>
      </c>
      <c r="I24" s="221">
        <v>6.2814786657797272E-2</v>
      </c>
      <c r="J24" s="220"/>
      <c r="K24" s="333"/>
      <c r="L24" s="306">
        <v>-2.33</v>
      </c>
      <c r="M24" s="186">
        <v>898.822</v>
      </c>
      <c r="N24" s="136"/>
      <c r="O24" s="142"/>
    </row>
    <row r="25" spans="2:16" ht="12" customHeight="1">
      <c r="B25" s="180"/>
      <c r="C25" s="270" t="s">
        <v>7</v>
      </c>
      <c r="D25" s="320">
        <v>1198.27</v>
      </c>
      <c r="E25" s="232">
        <v>1166.56</v>
      </c>
      <c r="F25" s="326">
        <v>1212.24</v>
      </c>
      <c r="G25" s="220"/>
      <c r="H25" s="161" t="s">
        <v>20</v>
      </c>
      <c r="I25" s="221">
        <v>3.9157865862021746E-2</v>
      </c>
      <c r="J25" s="220"/>
      <c r="K25" s="333"/>
      <c r="L25" s="306">
        <v>1.48</v>
      </c>
      <c r="M25" s="186">
        <v>877.40700000000004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310.64999999999998</v>
      </c>
      <c r="E26" s="232">
        <v>301.62</v>
      </c>
      <c r="F26" s="326">
        <v>319.63</v>
      </c>
      <c r="G26" s="220"/>
      <c r="H26" s="161" t="s">
        <v>20</v>
      </c>
      <c r="I26" s="221">
        <v>5.971089450301692E-2</v>
      </c>
      <c r="J26" s="220"/>
      <c r="K26" s="160"/>
      <c r="L26" s="306">
        <v>-2.4300000000000002</v>
      </c>
      <c r="M26" s="188">
        <v>144.74199999999999</v>
      </c>
      <c r="N26" s="136"/>
      <c r="O26" s="142"/>
    </row>
    <row r="27" spans="2:16" ht="12" customHeight="1">
      <c r="B27" s="180"/>
      <c r="C27" s="270" t="s">
        <v>9</v>
      </c>
      <c r="D27" s="327">
        <v>0.25924875028165606</v>
      </c>
      <c r="E27" s="268">
        <v>0.25855506789192156</v>
      </c>
      <c r="F27" s="328">
        <v>0.26366891044677621</v>
      </c>
      <c r="G27" s="262"/>
      <c r="H27" s="263" t="s">
        <v>20</v>
      </c>
      <c r="I27" s="264">
        <v>0.51138425548546418</v>
      </c>
      <c r="J27" s="262"/>
      <c r="K27" s="160"/>
      <c r="L27" s="313">
        <v>-0.23293055497879411</v>
      </c>
      <c r="M27" s="267">
        <v>0.16496563168518144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513.1</v>
      </c>
      <c r="E29" s="232">
        <v>514.57000000000005</v>
      </c>
      <c r="F29" s="326">
        <v>515.39</v>
      </c>
      <c r="G29" s="220"/>
      <c r="H29" s="161" t="s">
        <v>20</v>
      </c>
      <c r="I29" s="221">
        <v>1.5935635579220619E-3</v>
      </c>
      <c r="J29" s="220"/>
      <c r="K29" s="333"/>
      <c r="L29" s="306">
        <v>1.65</v>
      </c>
      <c r="M29" s="186">
        <v>476.11</v>
      </c>
      <c r="N29" s="136"/>
      <c r="O29" s="143"/>
    </row>
    <row r="30" spans="2:16" ht="12" customHeight="1">
      <c r="B30" s="180"/>
      <c r="C30" s="272" t="s">
        <v>7</v>
      </c>
      <c r="D30" s="320">
        <v>517.79999999999995</v>
      </c>
      <c r="E30" s="232">
        <v>520.16</v>
      </c>
      <c r="F30" s="326">
        <v>522.87</v>
      </c>
      <c r="G30" s="220"/>
      <c r="H30" s="161" t="s">
        <v>20</v>
      </c>
      <c r="I30" s="221">
        <v>5.2099354044909951E-3</v>
      </c>
      <c r="J30" s="220"/>
      <c r="K30" s="160"/>
      <c r="L30" s="306">
        <v>-0.03</v>
      </c>
      <c r="M30" s="186">
        <v>464.923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182.76</v>
      </c>
      <c r="E31" s="232">
        <v>177.18</v>
      </c>
      <c r="F31" s="326">
        <v>169.7</v>
      </c>
      <c r="G31" s="220"/>
      <c r="H31" s="161" t="s">
        <v>460</v>
      </c>
      <c r="I31" s="221">
        <v>4.221695450953844E-2</v>
      </c>
      <c r="J31" s="220"/>
      <c r="K31" s="333"/>
      <c r="L31" s="306">
        <v>2.52</v>
      </c>
      <c r="M31" s="186">
        <v>124.023</v>
      </c>
      <c r="N31" s="136"/>
      <c r="O31" s="144"/>
    </row>
    <row r="32" spans="2:16" ht="12" customHeight="1">
      <c r="B32" s="170"/>
      <c r="C32" s="273" t="s">
        <v>9</v>
      </c>
      <c r="D32" s="322">
        <v>0.352954808806489</v>
      </c>
      <c r="E32" s="239">
        <v>0.34062596124269456</v>
      </c>
      <c r="F32" s="331">
        <v>0.32455486067282496</v>
      </c>
      <c r="G32" s="222"/>
      <c r="H32" s="189" t="s">
        <v>460</v>
      </c>
      <c r="I32" s="223">
        <v>1.6071100569869601</v>
      </c>
      <c r="J32" s="222"/>
      <c r="K32" s="337"/>
      <c r="L32" s="312">
        <v>0.48378975823678561</v>
      </c>
      <c r="M32" s="191">
        <v>0.26676030224359731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360.41</v>
      </c>
      <c r="E37" s="231">
        <v>378.06</v>
      </c>
      <c r="F37" s="274">
        <v>396.85</v>
      </c>
      <c r="G37" s="218"/>
      <c r="H37" s="212" t="s">
        <v>20</v>
      </c>
      <c r="I37" s="219">
        <v>4.9701105644606836E-2</v>
      </c>
      <c r="J37" s="218"/>
      <c r="K37" s="333"/>
      <c r="L37" s="311">
        <v>-1.36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365.84</v>
      </c>
      <c r="E38" s="232">
        <v>365.9</v>
      </c>
      <c r="F38" s="275">
        <v>381.9</v>
      </c>
      <c r="G38" s="220"/>
      <c r="H38" s="161" t="s">
        <v>20</v>
      </c>
      <c r="I38" s="221">
        <v>4.3727794479365922E-2</v>
      </c>
      <c r="J38" s="220"/>
      <c r="K38" s="333"/>
      <c r="L38" s="306">
        <v>-1.1299999999999999</v>
      </c>
      <c r="M38" s="216">
        <v>265.43200000000002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93.93</v>
      </c>
      <c r="E39" s="232">
        <v>102.15</v>
      </c>
      <c r="F39" s="275">
        <v>114.27</v>
      </c>
      <c r="G39" s="220"/>
      <c r="H39" s="161" t="s">
        <v>20</v>
      </c>
      <c r="I39" s="221">
        <v>0.11864904552129207</v>
      </c>
      <c r="J39" s="220"/>
      <c r="K39" s="333"/>
      <c r="L39" s="306">
        <v>-1.76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0.25675158539252135</v>
      </c>
      <c r="E40" s="233">
        <v>0.27917463787920199</v>
      </c>
      <c r="F40" s="276">
        <v>0.29921445404556168</v>
      </c>
      <c r="G40" s="222"/>
      <c r="H40" s="189" t="s">
        <v>20</v>
      </c>
      <c r="I40" s="223">
        <v>2.0039816166359694</v>
      </c>
      <c r="J40" s="222"/>
      <c r="K40" s="343"/>
      <c r="L40" s="312">
        <v>-0.37122096622418943</v>
      </c>
      <c r="M40" s="217">
        <v>0.2197361282739082</v>
      </c>
      <c r="N40" s="136"/>
    </row>
    <row r="41" spans="2:17" ht="12" customHeight="1">
      <c r="B41" s="294" t="s">
        <v>782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83"/>
      <c r="D52" s="384"/>
      <c r="E52" s="384"/>
      <c r="F52" s="384"/>
      <c r="G52" s="384"/>
      <c r="H52" s="384"/>
      <c r="I52" s="384"/>
      <c r="J52" s="384"/>
      <c r="K52" s="384"/>
      <c r="L52" s="384"/>
      <c r="M52" s="384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2">
    <tabColor theme="1"/>
    <pageSetUpPr fitToPage="1"/>
  </sheetPr>
  <dimension ref="B1:L67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384</v>
      </c>
    </row>
    <row r="4" spans="2:12" ht="12" customHeight="1"/>
    <row r="5" spans="2:12" ht="12" customHeight="1">
      <c r="B5" s="18" t="s">
        <v>1</v>
      </c>
      <c r="G5" s="19"/>
      <c r="L5" s="20" t="s">
        <v>378</v>
      </c>
    </row>
    <row r="6" spans="2:12" ht="12" customHeight="1">
      <c r="B6" s="21"/>
      <c r="C6" s="22" t="s">
        <v>2</v>
      </c>
      <c r="D6" s="23" t="s">
        <v>29</v>
      </c>
      <c r="E6" s="24" t="s">
        <v>36</v>
      </c>
      <c r="F6" s="429" t="s">
        <v>374</v>
      </c>
      <c r="G6" s="430"/>
      <c r="H6" s="430"/>
      <c r="I6" s="430"/>
      <c r="J6" s="430"/>
      <c r="K6" s="79" t="s">
        <v>292</v>
      </c>
      <c r="L6" s="431" t="s">
        <v>23</v>
      </c>
    </row>
    <row r="7" spans="2:12" ht="12" customHeight="1">
      <c r="B7" s="25"/>
      <c r="C7" s="26"/>
      <c r="D7" s="27"/>
      <c r="E7" s="28" t="s">
        <v>4</v>
      </c>
      <c r="F7" s="1" t="s">
        <v>379</v>
      </c>
      <c r="G7" s="434" t="s">
        <v>380</v>
      </c>
      <c r="H7" s="435"/>
      <c r="I7" s="438" t="s">
        <v>381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2317.61</v>
      </c>
      <c r="E10" s="78">
        <v>2251.14</v>
      </c>
      <c r="F10" s="119">
        <v>2424.0300000000002</v>
      </c>
      <c r="G10" s="83" t="str">
        <f>IF((F10/E10)-1&lt;0,"▲","")</f>
        <v/>
      </c>
      <c r="H10" s="101">
        <f>ABS((+F10/E10)-1)</f>
        <v>7.6801087449025918E-2</v>
      </c>
      <c r="I10" s="85" t="str">
        <f>IF(F10="NA","",IF(L10=0,"",IF((F10-L10)&lt;0,"▲","")))</f>
        <v>▲</v>
      </c>
      <c r="J10" s="86">
        <f>IF(F10="NA","-",IF(L10=0,"-",ABS(F10-L10)))</f>
        <v>1.0199999999999818</v>
      </c>
      <c r="K10" s="42">
        <v>2006</v>
      </c>
      <c r="L10" s="62">
        <v>2425.0500000000002</v>
      </c>
    </row>
    <row r="11" spans="2:12" ht="12" customHeight="1">
      <c r="B11" s="25"/>
      <c r="C11" s="30" t="s">
        <v>7</v>
      </c>
      <c r="D11" s="77">
        <v>2311.37</v>
      </c>
      <c r="E11" s="78">
        <v>2289.1799999999998</v>
      </c>
      <c r="F11" s="119">
        <v>2393.46</v>
      </c>
      <c r="G11" s="83" t="str">
        <f t="shared" ref="G11:G12" si="0">IF((F11/E11)-1&lt;0,"▲","")</f>
        <v/>
      </c>
      <c r="H11" s="101">
        <f t="shared" ref="H11:H12" si="1">ABS((+F11/E11)-1)</f>
        <v>4.5553429612350316E-2</v>
      </c>
      <c r="I11" s="85" t="str">
        <f>IF(F11="NA","",IF(L11=0,"",IF((F11-L11)&lt;0,"▲","")))</f>
        <v/>
      </c>
      <c r="J11" s="86">
        <f>IF(F11="NA","-",IF(L11=0,"-",ABS(F11-L11)))</f>
        <v>2.9499999999998181</v>
      </c>
      <c r="K11" s="42">
        <v>2050.8000000000002</v>
      </c>
      <c r="L11" s="62">
        <v>2390.5100000000002</v>
      </c>
    </row>
    <row r="12" spans="2:12" ht="12" customHeight="1">
      <c r="B12" s="25"/>
      <c r="C12" s="30" t="s">
        <v>8</v>
      </c>
      <c r="D12" s="39">
        <v>470.08</v>
      </c>
      <c r="E12" s="40">
        <v>432.04</v>
      </c>
      <c r="F12" s="119">
        <v>462.6</v>
      </c>
      <c r="G12" s="83" t="str">
        <f t="shared" si="0"/>
        <v/>
      </c>
      <c r="H12" s="101">
        <f t="shared" si="1"/>
        <v>7.0734191278585268E-2</v>
      </c>
      <c r="I12" s="85" t="str">
        <f>IF(F12="NA","",IF(L12=0,"",IF((F12-L12)&lt;0,"▲","")))</f>
        <v>▲</v>
      </c>
      <c r="J12" s="86">
        <f>IF(F12="NA","-",IF(L12=0,"-",ABS(F12-L12)))</f>
        <v>10.849999999999966</v>
      </c>
      <c r="K12" s="42">
        <v>351.5</v>
      </c>
      <c r="L12" s="62">
        <v>473.45</v>
      </c>
    </row>
    <row r="13" spans="2:12" ht="12" customHeight="1">
      <c r="B13" s="25"/>
      <c r="C13" s="30" t="s">
        <v>9</v>
      </c>
      <c r="D13" s="81">
        <f>ROUND(D12/D11,3)</f>
        <v>0.20300000000000001</v>
      </c>
      <c r="E13" s="82">
        <f t="shared" ref="E13" si="2">ROUND(E12/E11,3)</f>
        <v>0.189</v>
      </c>
      <c r="F13" s="73">
        <f>ROUND(F12/F11,3)</f>
        <v>0.193</v>
      </c>
      <c r="G13" s="83" t="str">
        <f>IF((F13/E13)-1&lt;0,"▲","")</f>
        <v/>
      </c>
      <c r="H13" s="84">
        <f>ABS(+F13-E13)*100</f>
        <v>0.40000000000000036</v>
      </c>
      <c r="I13" s="85" t="str">
        <f>IF(F13="NA","",IF(L13=0,"",IF((F13-L13)&lt;0,"▲","")))</f>
        <v>▲</v>
      </c>
      <c r="J13" s="86">
        <f>IF(F13="NA","-",IF(L13=0,"-",ABS(F13-L13)*100))</f>
        <v>0.50000000000000044</v>
      </c>
      <c r="K13" s="87">
        <f>K12/K11</f>
        <v>0.17139652818412326</v>
      </c>
      <c r="L13" s="115">
        <f>ROUND(L12/L11,3)</f>
        <v>0.19800000000000001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697.17</v>
      </c>
      <c r="E15" s="41">
        <v>655.25</v>
      </c>
      <c r="F15" s="119">
        <v>697.8</v>
      </c>
      <c r="G15" s="83" t="str">
        <f>IF((F15/E15)-1&lt;0,"▲","")</f>
        <v/>
      </c>
      <c r="H15" s="101">
        <f t="shared" ref="H15:H32" si="3">ABS((+F15/E15)-1)</f>
        <v>6.4937046928653208E-2</v>
      </c>
      <c r="I15" s="85" t="str">
        <f>IF(F15="NA","",IF(L15=0,"",IF((F15-L15)&lt;0,"▲","")))</f>
        <v/>
      </c>
      <c r="J15" s="86">
        <f>IF(F15="NA","-",IF(L15=0,"-",ABS(F15-L15)))</f>
        <v>1.9399999999999409</v>
      </c>
      <c r="K15" s="42">
        <v>596.29999999999995</v>
      </c>
      <c r="L15" s="62">
        <v>695.86</v>
      </c>
    </row>
    <row r="16" spans="2:12" ht="12" customHeight="1">
      <c r="B16" s="25"/>
      <c r="C16" s="30" t="s">
        <v>7</v>
      </c>
      <c r="D16" s="77">
        <v>696.92</v>
      </c>
      <c r="E16" s="78">
        <v>680.26</v>
      </c>
      <c r="F16" s="119">
        <v>699.89</v>
      </c>
      <c r="G16" s="83" t="str">
        <f t="shared" ref="G16:G17" si="4">IF((F16/E16)-1&lt;0,"▲","")</f>
        <v/>
      </c>
      <c r="H16" s="101">
        <f t="shared" si="3"/>
        <v>2.8856613647722851E-2</v>
      </c>
      <c r="I16" s="85" t="str">
        <f>IF(F16="NA","",IF(L16=0,"",IF((F16-L16)&lt;0,"▲","")))</f>
        <v/>
      </c>
      <c r="J16" s="86">
        <f>IF(F16="NA","-",IF(L16=0,"-",ABS(F16-L16)))</f>
        <v>5.4099999999999682</v>
      </c>
      <c r="K16" s="42">
        <v>615.6</v>
      </c>
      <c r="L16" s="62">
        <v>694.48</v>
      </c>
    </row>
    <row r="17" spans="2:12" ht="12" customHeight="1">
      <c r="B17" s="25"/>
      <c r="C17" s="30" t="s">
        <v>8</v>
      </c>
      <c r="D17" s="39">
        <v>199.49</v>
      </c>
      <c r="E17" s="41">
        <v>174.47</v>
      </c>
      <c r="F17" s="119">
        <v>172.38</v>
      </c>
      <c r="G17" s="83" t="str">
        <f t="shared" si="4"/>
        <v>▲</v>
      </c>
      <c r="H17" s="101">
        <f t="shared" si="3"/>
        <v>1.1979136814352032E-2</v>
      </c>
      <c r="I17" s="85" t="str">
        <f>IF(F17="NA","",IF(L17=0,"",IF((F17-L17)&lt;0,"▲","")))</f>
        <v>▲</v>
      </c>
      <c r="J17" s="86">
        <f>IF(F17="NA","-",IF(L17=0,"-",ABS(F17-L17)))</f>
        <v>8.8700000000000045</v>
      </c>
      <c r="K17" s="42">
        <v>134.30000000000001</v>
      </c>
      <c r="L17" s="62">
        <v>181.25</v>
      </c>
    </row>
    <row r="18" spans="2:12" ht="12" customHeight="1">
      <c r="B18" s="25"/>
      <c r="C18" s="30" t="s">
        <v>9</v>
      </c>
      <c r="D18" s="81">
        <f>ROUND(D17/D16,3)</f>
        <v>0.28599999999999998</v>
      </c>
      <c r="E18" s="82">
        <f>ROUND(E17/E16,3)</f>
        <v>0.25600000000000001</v>
      </c>
      <c r="F18" s="73">
        <f>ROUND(F17/F16,3)</f>
        <v>0.246</v>
      </c>
      <c r="G18" s="89" t="str">
        <f>IF((F18/E18)-1&lt;0,"▲","")</f>
        <v>▲</v>
      </c>
      <c r="H18" s="84">
        <f t="shared" ref="H18" si="5">ABS(+F18-E18)*100</f>
        <v>1.0000000000000009</v>
      </c>
      <c r="I18" s="90" t="str">
        <f>IF(F18="NA","",IF(L18=0,"",IF((F18-L18)&lt;0,"▲","")))</f>
        <v>▲</v>
      </c>
      <c r="J18" s="86">
        <f>IF(F18="NA","-",IF(L18=0,"-",ABS(F18-L18)*100))</f>
        <v>1.5000000000000013</v>
      </c>
      <c r="K18" s="87">
        <f>K17/K16</f>
        <v>0.21816114359974009</v>
      </c>
      <c r="L18" s="115">
        <f>ROUND(L17/L16,3)</f>
        <v>0.26100000000000001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1154.6300000000001</v>
      </c>
      <c r="E20" s="41">
        <v>1126.04</v>
      </c>
      <c r="F20" s="119">
        <v>1247.53</v>
      </c>
      <c r="G20" s="83" t="str">
        <f>IF((F20/E20)-1&lt;0,"▲","")</f>
        <v/>
      </c>
      <c r="H20" s="101">
        <f t="shared" ref="H20" si="6">ABS((+F20/E20)-1)</f>
        <v>0.10789137153209483</v>
      </c>
      <c r="I20" s="85" t="str">
        <f>IF(F20="NA","",IF(L20=0,"",IF((F20-L20)&lt;0,"▲","")))</f>
        <v>▲</v>
      </c>
      <c r="J20" s="86">
        <f>IF(F20="NA","-",IF(L20=0,"-",ABS(F20-L20)))</f>
        <v>2.5</v>
      </c>
      <c r="K20" s="42">
        <v>989.8</v>
      </c>
      <c r="L20" s="62">
        <v>1250.03</v>
      </c>
    </row>
    <row r="21" spans="2:12" ht="12" customHeight="1">
      <c r="B21" s="25"/>
      <c r="C21" s="30" t="s">
        <v>7</v>
      </c>
      <c r="D21" s="39">
        <v>1154.74</v>
      </c>
      <c r="E21" s="41">
        <v>1139.6400000000001</v>
      </c>
      <c r="F21" s="119">
        <v>1217.51</v>
      </c>
      <c r="G21" s="83" t="str">
        <f t="shared" ref="G21:G22" si="7">IF((F21/E21)-1&lt;0,"▲","")</f>
        <v/>
      </c>
      <c r="H21" s="101">
        <f t="shared" si="3"/>
        <v>6.8328594994910619E-2</v>
      </c>
      <c r="I21" s="85" t="str">
        <f>IF(F21="NA","",IF(L21=0,"",IF((F21-L21)&lt;0,"▲","")))</f>
        <v>▲</v>
      </c>
      <c r="J21" s="86">
        <f>IF(F21="NA","-",IF(L21=0,"-",ABS(F21-L21)))</f>
        <v>2.2100000000000364</v>
      </c>
      <c r="K21" s="42">
        <v>1014</v>
      </c>
      <c r="L21" s="62">
        <v>1219.72</v>
      </c>
    </row>
    <row r="22" spans="2:12" ht="12" customHeight="1">
      <c r="B22" s="25"/>
      <c r="C22" s="30" t="s">
        <v>8</v>
      </c>
      <c r="D22" s="39">
        <v>165.78</v>
      </c>
      <c r="E22" s="41">
        <v>152.18</v>
      </c>
      <c r="F22" s="119">
        <v>182.21</v>
      </c>
      <c r="G22" s="83" t="str">
        <f t="shared" si="7"/>
        <v/>
      </c>
      <c r="H22" s="101">
        <f t="shared" si="3"/>
        <v>0.19733210671573143</v>
      </c>
      <c r="I22" s="85" t="str">
        <f>IF(F22="NA","",IF(L22=0,"",IF((F22-L22)&lt;0,"▲","")))</f>
        <v>▲</v>
      </c>
      <c r="J22" s="86">
        <f>IF(F22="NA","-",IF(L22=0,"-",ABS(F22-L22)))</f>
        <v>1.3700000000000045</v>
      </c>
      <c r="K22" s="42">
        <v>141.80000000000001</v>
      </c>
      <c r="L22" s="62">
        <v>183.58</v>
      </c>
    </row>
    <row r="23" spans="2:12" ht="12" customHeight="1">
      <c r="B23" s="25"/>
      <c r="C23" s="30" t="s">
        <v>9</v>
      </c>
      <c r="D23" s="81">
        <f>ROUND(D22/D21,3)</f>
        <v>0.14399999999999999</v>
      </c>
      <c r="E23" s="82">
        <f>ROUND(E22/E21,3)</f>
        <v>0.13400000000000001</v>
      </c>
      <c r="F23" s="73">
        <f>ROUND(F22/F21,3)</f>
        <v>0.15</v>
      </c>
      <c r="G23" s="89" t="str">
        <f>IF((F23/E23)-1&lt;0,"▲","")</f>
        <v/>
      </c>
      <c r="H23" s="84">
        <f t="shared" ref="H23" si="8">ABS(+F23-E23)*100</f>
        <v>1.5999999999999988</v>
      </c>
      <c r="I23" s="90" t="str">
        <f>IF(F23="NA","",IF(L23=0,"",IF((F23-L23)&lt;0,"▲","")))</f>
        <v>▲</v>
      </c>
      <c r="J23" s="86">
        <f>IF(F23="NA","-",IF(L23=0,"-",ABS(F23-L23)*100))</f>
        <v>0.10000000000000009</v>
      </c>
      <c r="K23" s="87">
        <f>K22/K21</f>
        <v>0.13984220907297831</v>
      </c>
      <c r="L23" s="115">
        <f>ROUND(L22/L21,3)</f>
        <v>0.151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883.25</v>
      </c>
      <c r="E25" s="41">
        <v>855.05</v>
      </c>
      <c r="F25" s="119">
        <v>959.84</v>
      </c>
      <c r="G25" s="83" t="str">
        <f>IF((F25/E25)-1&lt;0,"▲","")</f>
        <v/>
      </c>
      <c r="H25" s="101">
        <f t="shared" ref="H25" si="9">ABS((+F25/E25)-1)</f>
        <v>0.12255423659435127</v>
      </c>
      <c r="I25" s="85" t="str">
        <f>IF(F25="NA","",IF(L25=0,"",IF((F25-L25)&lt;0,"▲","")))</f>
        <v>▲</v>
      </c>
      <c r="J25" s="86">
        <f>IF(F25="NA","-",IF(L25=0,"-",ABS(F25-L25)))</f>
        <v>2.7400000000000091</v>
      </c>
      <c r="K25" s="42">
        <v>715.3</v>
      </c>
      <c r="L25" s="62">
        <v>962.58</v>
      </c>
    </row>
    <row r="26" spans="2:12" ht="12" customHeight="1">
      <c r="B26" s="51"/>
      <c r="C26" s="30" t="s">
        <v>7</v>
      </c>
      <c r="D26" s="39">
        <v>879.11</v>
      </c>
      <c r="E26" s="41">
        <v>863.91</v>
      </c>
      <c r="F26" s="119">
        <v>932.43</v>
      </c>
      <c r="G26" s="83" t="str">
        <f t="shared" ref="G26:G27" si="10">IF((F26/E26)-1&lt;0,"▲","")</f>
        <v/>
      </c>
      <c r="H26" s="101">
        <f t="shared" si="3"/>
        <v>7.9313817411535981E-2</v>
      </c>
      <c r="I26" s="85" t="str">
        <f>IF(F26="NA","",IF(L26=0,"",IF((F26-L26)&lt;0,"▲","")))</f>
        <v>▲</v>
      </c>
      <c r="J26" s="86">
        <f>IF(F26="NA","-",IF(L26=0,"-",ABS(F26-L26)))</f>
        <v>2.6299999999999955</v>
      </c>
      <c r="K26" s="42">
        <v>729</v>
      </c>
      <c r="L26" s="62">
        <v>935.06</v>
      </c>
    </row>
    <row r="27" spans="2:12" ht="12" customHeight="1">
      <c r="B27" s="51"/>
      <c r="C27" s="30" t="s">
        <v>8</v>
      </c>
      <c r="D27" s="39">
        <v>132.41999999999999</v>
      </c>
      <c r="E27" s="41">
        <v>123.57</v>
      </c>
      <c r="F27" s="119">
        <v>150.97</v>
      </c>
      <c r="G27" s="83" t="str">
        <f t="shared" si="10"/>
        <v/>
      </c>
      <c r="H27" s="101">
        <f t="shared" si="3"/>
        <v>0.22173666747592469</v>
      </c>
      <c r="I27" s="85" t="str">
        <f>IF(F27="NA","",IF(L27=0,"",IF((F27-L27)&lt;0,"▲","")))</f>
        <v>▲</v>
      </c>
      <c r="J27" s="86">
        <f>IF(F27="NA","-",IF(L27=0,"-",ABS(F27-L27)))</f>
        <v>0.86000000000001364</v>
      </c>
      <c r="K27" s="42">
        <v>110.7</v>
      </c>
      <c r="L27" s="62">
        <v>151.83000000000001</v>
      </c>
    </row>
    <row r="28" spans="2:12" ht="12" customHeight="1">
      <c r="B28" s="51"/>
      <c r="C28" s="30" t="s">
        <v>9</v>
      </c>
      <c r="D28" s="81">
        <f>ROUND(D27/D26,3)</f>
        <v>0.151</v>
      </c>
      <c r="E28" s="82">
        <f>ROUND(E27/E26,3)</f>
        <v>0.14299999999999999</v>
      </c>
      <c r="F28" s="73">
        <f>ROUND(F27/F26,3)</f>
        <v>0.16200000000000001</v>
      </c>
      <c r="G28" s="89" t="str">
        <f>IF((F28/E28)-1&lt;0,"▲","")</f>
        <v/>
      </c>
      <c r="H28" s="84">
        <f t="shared" ref="H28" si="11">ABS(+F28-E28)*100</f>
        <v>1.9000000000000017</v>
      </c>
      <c r="I28" s="90" t="str">
        <f>IF(F28="NA","",IF(L28=0,"",IF((F28-L28)&lt;0,"▲","")))</f>
        <v/>
      </c>
      <c r="J28" s="86">
        <f>IF(F28="NA","-",IF(L28=0,"-",ABS(F28-L28)*100))</f>
        <v>0</v>
      </c>
      <c r="K28" s="87">
        <f>K27/K26</f>
        <v>0.15185185185185185</v>
      </c>
      <c r="L28" s="115">
        <f>ROUND(L27/L26,3)</f>
        <v>0.16200000000000001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465.8</v>
      </c>
      <c r="E30" s="41">
        <v>469.85</v>
      </c>
      <c r="F30" s="119">
        <v>478.69</v>
      </c>
      <c r="G30" s="83" t="str">
        <f>IF((F30/E30)-1&lt;0,"▲","")</f>
        <v/>
      </c>
      <c r="H30" s="101">
        <f t="shared" ref="H30" si="12">ABS((+F30/E30)-1)</f>
        <v>1.8814515270831E-2</v>
      </c>
      <c r="I30" s="85" t="str">
        <f>IF(F30="NA","",IF(L30=0,"",IF((F30-L30)&lt;0,"▲","")))</f>
        <v>▲</v>
      </c>
      <c r="J30" s="86">
        <f>IF(F30="NA","-",IF(L30=0,"-",ABS(F30-L30)))</f>
        <v>0.47000000000002728</v>
      </c>
      <c r="K30" s="42">
        <v>419.9</v>
      </c>
      <c r="L30" s="62">
        <v>479.16</v>
      </c>
    </row>
    <row r="31" spans="2:12" ht="12" customHeight="1">
      <c r="B31" s="25"/>
      <c r="C31" s="30" t="s">
        <v>7</v>
      </c>
      <c r="D31" s="39">
        <v>459.72</v>
      </c>
      <c r="E31" s="41">
        <v>469.28</v>
      </c>
      <c r="F31" s="119">
        <v>476.06</v>
      </c>
      <c r="G31" s="83" t="str">
        <f t="shared" ref="G31:G32" si="13">IF((F31/E31)-1&lt;0,"▲","")</f>
        <v/>
      </c>
      <c r="H31" s="101">
        <f t="shared" si="3"/>
        <v>1.4447664507330371E-2</v>
      </c>
      <c r="I31" s="85" t="str">
        <f>IF(F31="NA","",IF(L31=0,"",IF((F31-L31)&lt;0,"▲","")))</f>
        <v>▲</v>
      </c>
      <c r="J31" s="86">
        <f>IF(F31="NA","-",IF(L31=0,"-",ABS(F31-L31)))</f>
        <v>0.25999999999999091</v>
      </c>
      <c r="K31" s="42">
        <v>421.2</v>
      </c>
      <c r="L31" s="62">
        <v>476.32</v>
      </c>
    </row>
    <row r="32" spans="2:12" ht="12" customHeight="1">
      <c r="B32" s="25"/>
      <c r="C32" s="30" t="s">
        <v>8</v>
      </c>
      <c r="D32" s="39">
        <v>104.81</v>
      </c>
      <c r="E32" s="41">
        <v>105.38</v>
      </c>
      <c r="F32" s="119">
        <v>108.02</v>
      </c>
      <c r="G32" s="83" t="str">
        <f t="shared" si="13"/>
        <v/>
      </c>
      <c r="H32" s="101">
        <f t="shared" si="3"/>
        <v>2.5052192066805867E-2</v>
      </c>
      <c r="I32" s="85" t="str">
        <f>IF(F32="NA","",IF(L32=0,"",IF((F32-L32)&lt;0,"▲","")))</f>
        <v>▲</v>
      </c>
      <c r="J32" s="86">
        <f>IF(F32="NA","-",IF(L32=0,"-",ABS(F32-L32)))</f>
        <v>0.60000000000000853</v>
      </c>
      <c r="K32" s="42">
        <v>75.5</v>
      </c>
      <c r="L32" s="62">
        <v>108.62</v>
      </c>
    </row>
    <row r="33" spans="2:12" ht="12" customHeight="1">
      <c r="B33" s="29"/>
      <c r="C33" s="53" t="s">
        <v>9</v>
      </c>
      <c r="D33" s="91">
        <f>ROUND(D32/D31,3)</f>
        <v>0.22800000000000001</v>
      </c>
      <c r="E33" s="92">
        <f>ROUND(E32/E31,3)</f>
        <v>0.22500000000000001</v>
      </c>
      <c r="F33" s="74">
        <f>ROUND(F32/F31,3)</f>
        <v>0.22700000000000001</v>
      </c>
      <c r="G33" s="93" t="str">
        <f>IF((F33/E33)-1&lt;0,"▲","")</f>
        <v/>
      </c>
      <c r="H33" s="94">
        <f t="shared" ref="H33" si="14">ABS(+F33-E33)*100</f>
        <v>0.20000000000000018</v>
      </c>
      <c r="I33" s="95" t="str">
        <f>IF(F33="NA","",IF(L33=0,"",IF((F33-L33)&lt;0,"▲","")))</f>
        <v>▲</v>
      </c>
      <c r="J33" s="96">
        <f>IF(F33="NA","-",IF(L33=0,"-",ABS(F33-L33)*100))</f>
        <v>0.10000000000000009</v>
      </c>
      <c r="K33" s="97">
        <f>K32/K31</f>
        <v>0.17924976258309591</v>
      </c>
      <c r="L33" s="116">
        <f>ROUND(L32/L31,3)</f>
        <v>0.22800000000000001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29</v>
      </c>
      <c r="E36" s="24" t="s">
        <v>36</v>
      </c>
      <c r="F36" s="429" t="s">
        <v>374</v>
      </c>
      <c r="G36" s="430"/>
      <c r="H36" s="430"/>
      <c r="I36" s="430"/>
      <c r="J36" s="430"/>
      <c r="K36" s="79" t="s">
        <v>292</v>
      </c>
      <c r="L36" s="431" t="s">
        <v>23</v>
      </c>
    </row>
    <row r="37" spans="2:12" ht="12" customHeight="1">
      <c r="B37" s="25"/>
      <c r="C37" s="26"/>
      <c r="D37" s="27"/>
      <c r="E37" s="28" t="s">
        <v>4</v>
      </c>
      <c r="F37" s="1" t="s">
        <v>185</v>
      </c>
      <c r="G37" s="434" t="s">
        <v>382</v>
      </c>
      <c r="H37" s="435"/>
      <c r="I37" s="438" t="s">
        <v>383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239.15</v>
      </c>
      <c r="E39" s="61">
        <v>268.02</v>
      </c>
      <c r="F39" s="124">
        <v>285.89</v>
      </c>
      <c r="G39" s="113" t="str">
        <f>IF((F39/E39)-1&lt;0,"▲","")</f>
        <v/>
      </c>
      <c r="H39" s="101">
        <f>ABS((+F39/E39)-1)</f>
        <v>6.6674128796358589E-2</v>
      </c>
      <c r="I39" s="112" t="str">
        <f>IF(F39="NA","",IF(L39=0,"",IF((F39-L39)&lt;0,"▲","")))</f>
        <v/>
      </c>
      <c r="J39" s="86">
        <f>IF(F39="NA","-",IF(L39=0,"-",ABS(F39-L39)))</f>
        <v>0.58999999999997499</v>
      </c>
      <c r="K39" s="42">
        <v>236.07</v>
      </c>
      <c r="L39" s="71">
        <v>285.3</v>
      </c>
    </row>
    <row r="40" spans="2:12" ht="12" customHeight="1">
      <c r="B40" s="25"/>
      <c r="C40" s="30" t="s">
        <v>7</v>
      </c>
      <c r="D40" s="60">
        <v>256.08999999999997</v>
      </c>
      <c r="E40" s="61">
        <v>258.85000000000002</v>
      </c>
      <c r="F40" s="124">
        <v>270.52999999999997</v>
      </c>
      <c r="G40" s="114" t="str">
        <f t="shared" ref="G40:G41" si="15">IF((F40/E40)-1&lt;0,"▲","")</f>
        <v/>
      </c>
      <c r="H40" s="101">
        <f t="shared" ref="H40:H41" si="16">ABS((+F40/E40)-1)</f>
        <v>4.5122657909986374E-2</v>
      </c>
      <c r="I40" s="85" t="str">
        <f>IF(F40="NA","",IF(L40=0,"",IF((F40-L40)&lt;0,"▲","")))</f>
        <v/>
      </c>
      <c r="J40" s="86">
        <f>IF(F40="NA","-",IF(L40=0,"-",ABS(F40-L40)))</f>
        <v>0.37999999999999545</v>
      </c>
      <c r="K40" s="42">
        <v>224.71</v>
      </c>
      <c r="L40" s="62">
        <v>270.14999999999998</v>
      </c>
    </row>
    <row r="41" spans="2:12" ht="12" customHeight="1">
      <c r="B41" s="25"/>
      <c r="C41" s="30" t="s">
        <v>8</v>
      </c>
      <c r="D41" s="60">
        <v>54.98</v>
      </c>
      <c r="E41" s="61">
        <v>61.52</v>
      </c>
      <c r="F41" s="124">
        <v>74.12</v>
      </c>
      <c r="G41" s="114" t="str">
        <f t="shared" si="15"/>
        <v/>
      </c>
      <c r="H41" s="101">
        <f t="shared" si="16"/>
        <v>0.20481144343302993</v>
      </c>
      <c r="I41" s="85" t="str">
        <f>IF(F41="NA","",IF(L41=0,"",IF((F41-L41)&lt;0,"▲","")))</f>
        <v/>
      </c>
      <c r="J41" s="86">
        <f>IF(F41="NA","-",IF(L41=0,"-",ABS(F41-L41)))</f>
        <v>0.43000000000000682</v>
      </c>
      <c r="K41" s="42">
        <v>62.9</v>
      </c>
      <c r="L41" s="62">
        <v>73.69</v>
      </c>
    </row>
    <row r="42" spans="2:12" ht="12" customHeight="1">
      <c r="B42" s="29"/>
      <c r="C42" s="53" t="s">
        <v>9</v>
      </c>
      <c r="D42" s="107">
        <f>ROUND(D41/D40,3)</f>
        <v>0.215</v>
      </c>
      <c r="E42" s="108">
        <f>ROUND(E41/E40,3)</f>
        <v>0.23799999999999999</v>
      </c>
      <c r="F42" s="125">
        <f>ROUND(F41/F40,3)</f>
        <v>0.27400000000000002</v>
      </c>
      <c r="G42" s="109" t="str">
        <f>IF(F42-D42&lt;0,"▲","")</f>
        <v/>
      </c>
      <c r="H42" s="94">
        <f>ABS(+F42-E42)*100</f>
        <v>3.6000000000000032</v>
      </c>
      <c r="I42" s="110" t="str">
        <f>IF(F42="NA","",IF(L42=0,"",IF((F42-L42)&lt;0,"▲","")))</f>
        <v/>
      </c>
      <c r="J42" s="96">
        <f>ABS(+F42-L42)*100</f>
        <v>0.10000000000000009</v>
      </c>
      <c r="K42" s="97">
        <f>K41/K40</f>
        <v>0.27991633661163273</v>
      </c>
      <c r="L42" s="117">
        <f>ROUND(L41/L40,3)</f>
        <v>0.27300000000000002</v>
      </c>
    </row>
    <row r="43" spans="2:12" ht="12" customHeight="1">
      <c r="B43" s="2" t="s">
        <v>385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31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26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425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1">
    <tabColor theme="1"/>
    <pageSetUpPr fitToPage="1"/>
  </sheetPr>
  <dimension ref="B1:L67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376</v>
      </c>
    </row>
    <row r="4" spans="2:12" ht="12" customHeight="1"/>
    <row r="5" spans="2:12" ht="12" customHeight="1">
      <c r="B5" s="18" t="s">
        <v>1</v>
      </c>
      <c r="G5" s="19"/>
      <c r="L5" s="20" t="s">
        <v>186</v>
      </c>
    </row>
    <row r="6" spans="2:12" ht="12" customHeight="1">
      <c r="B6" s="21"/>
      <c r="C6" s="22" t="s">
        <v>2</v>
      </c>
      <c r="D6" s="23" t="s">
        <v>29</v>
      </c>
      <c r="E6" s="24" t="s">
        <v>36</v>
      </c>
      <c r="F6" s="429" t="s">
        <v>374</v>
      </c>
      <c r="G6" s="430"/>
      <c r="H6" s="430"/>
      <c r="I6" s="430"/>
      <c r="J6" s="430"/>
      <c r="K6" s="79" t="s">
        <v>292</v>
      </c>
      <c r="L6" s="431" t="s">
        <v>23</v>
      </c>
    </row>
    <row r="7" spans="2:12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2317.61</v>
      </c>
      <c r="E10" s="78">
        <v>2252.66</v>
      </c>
      <c r="F10" s="119">
        <v>2425.0500000000002</v>
      </c>
      <c r="G10" s="83" t="str">
        <f>IF((F10/E10)-1&lt;0,"▲","")</f>
        <v/>
      </c>
      <c r="H10" s="101">
        <f>ABS((+F10/E10)-1)</f>
        <v>7.6527305496613129E-2</v>
      </c>
      <c r="I10" s="85" t="str">
        <f>IF(F10="NA","",IF(L10=0,"",IF((F10-L10)&lt;0,"▲","")))</f>
        <v>▲</v>
      </c>
      <c r="J10" s="86">
        <f>IF(F10="NA","-",IF(L10=0,"-",ABS(F10-L10)))</f>
        <v>8.6099999999996726</v>
      </c>
      <c r="K10" s="42">
        <v>2006</v>
      </c>
      <c r="L10" s="62">
        <v>2433.66</v>
      </c>
    </row>
    <row r="11" spans="2:12" ht="12" customHeight="1">
      <c r="B11" s="25"/>
      <c r="C11" s="30" t="s">
        <v>7</v>
      </c>
      <c r="D11" s="77">
        <v>2311.34</v>
      </c>
      <c r="E11" s="78">
        <v>2283.6999999999998</v>
      </c>
      <c r="F11" s="119">
        <v>2390.5100000000002</v>
      </c>
      <c r="G11" s="83" t="str">
        <f t="shared" ref="G11:G12" si="0">IF((F11/E11)-1&lt;0,"▲","")</f>
        <v/>
      </c>
      <c r="H11" s="101">
        <f t="shared" ref="H11:H12" si="1">ABS((+F11/E11)-1)</f>
        <v>4.6770591583833454E-2</v>
      </c>
      <c r="I11" s="85" t="str">
        <f>IF(F11="NA","",IF(L11=0,"",IF((F11-L11)&lt;0,"▲","")))</f>
        <v>▲</v>
      </c>
      <c r="J11" s="86">
        <f>IF(F11="NA","-",IF(L11=0,"-",ABS(F11-L11)))</f>
        <v>2.7099999999995816</v>
      </c>
      <c r="K11" s="42">
        <v>2050.8000000000002</v>
      </c>
      <c r="L11" s="62">
        <v>2393.2199999999998</v>
      </c>
    </row>
    <row r="12" spans="2:12" ht="12" customHeight="1">
      <c r="B12" s="25"/>
      <c r="C12" s="30" t="s">
        <v>8</v>
      </c>
      <c r="D12" s="39">
        <v>469.96</v>
      </c>
      <c r="E12" s="40">
        <v>438.92</v>
      </c>
      <c r="F12" s="119">
        <v>473.45</v>
      </c>
      <c r="G12" s="83" t="str">
        <f t="shared" si="0"/>
        <v/>
      </c>
      <c r="H12" s="101">
        <f t="shared" si="1"/>
        <v>7.867037273307198E-2</v>
      </c>
      <c r="I12" s="85" t="str">
        <f>IF(F12="NA","",IF(L12=0,"",IF((F12-L12)&lt;0,"▲","")))</f>
        <v>▲</v>
      </c>
      <c r="J12" s="86">
        <f>IF(F12="NA","-",IF(L12=0,"-",ABS(F12-L12)))</f>
        <v>6.910000000000025</v>
      </c>
      <c r="K12" s="42">
        <v>351.5</v>
      </c>
      <c r="L12" s="62">
        <v>480.36</v>
      </c>
    </row>
    <row r="13" spans="2:12" ht="12" customHeight="1">
      <c r="B13" s="25"/>
      <c r="C13" s="30" t="s">
        <v>9</v>
      </c>
      <c r="D13" s="81">
        <f>ROUND(D12/D11,3)</f>
        <v>0.20300000000000001</v>
      </c>
      <c r="E13" s="82">
        <f t="shared" ref="E13" si="2">ROUND(E12/E11,3)</f>
        <v>0.192</v>
      </c>
      <c r="F13" s="73">
        <f>ROUND(F12/F11,3)</f>
        <v>0.19800000000000001</v>
      </c>
      <c r="G13" s="83" t="str">
        <f>IF((F13/E13)-1&lt;0,"▲","")</f>
        <v/>
      </c>
      <c r="H13" s="84">
        <f>ABS(+F13-E13)*100</f>
        <v>0.60000000000000053</v>
      </c>
      <c r="I13" s="85" t="str">
        <f>IF(F13="NA","",IF(L13=0,"",IF((F13-L13)&lt;0,"▲","")))</f>
        <v>▲</v>
      </c>
      <c r="J13" s="86">
        <f>IF(F13="NA","-",IF(L13=0,"-",ABS(F13-L13)*100))</f>
        <v>0.30000000000000027</v>
      </c>
      <c r="K13" s="87">
        <f>K12/K11</f>
        <v>0.17139652818412326</v>
      </c>
      <c r="L13" s="115">
        <f>ROUND(L12/L11,3)</f>
        <v>0.20100000000000001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697.17</v>
      </c>
      <c r="E15" s="41">
        <v>655.59</v>
      </c>
      <c r="F15" s="119">
        <v>695.86</v>
      </c>
      <c r="G15" s="83" t="str">
        <f>IF((F15/E15)-1&lt;0,"▲","")</f>
        <v/>
      </c>
      <c r="H15" s="101">
        <f t="shared" ref="H15:H32" si="3">ABS((+F15/E15)-1)</f>
        <v>6.1425586113271979E-2</v>
      </c>
      <c r="I15" s="85" t="str">
        <f>IF(F15="NA","",IF(L15=0,"",IF((F15-L15)&lt;0,"▲","")))</f>
        <v>▲</v>
      </c>
      <c r="J15" s="86">
        <f>IF(F15="NA","-",IF(L15=0,"-",ABS(F15-L15)))</f>
        <v>5.2400000000000091</v>
      </c>
      <c r="K15" s="42">
        <v>596.29999999999995</v>
      </c>
      <c r="L15" s="62">
        <v>701.1</v>
      </c>
    </row>
    <row r="16" spans="2:12" ht="12" customHeight="1">
      <c r="B16" s="25"/>
      <c r="C16" s="30" t="s">
        <v>7</v>
      </c>
      <c r="D16" s="77">
        <v>696.91</v>
      </c>
      <c r="E16" s="78">
        <v>675.19</v>
      </c>
      <c r="F16" s="119">
        <v>694.48</v>
      </c>
      <c r="G16" s="83" t="str">
        <f t="shared" ref="G16:G17" si="4">IF((F16/E16)-1&lt;0,"▲","")</f>
        <v/>
      </c>
      <c r="H16" s="101">
        <f t="shared" si="3"/>
        <v>2.8569735926183615E-2</v>
      </c>
      <c r="I16" s="85" t="str">
        <f>IF(F16="NA","",IF(L16=0,"",IF((F16-L16)&lt;0,"▲","")))</f>
        <v>▲</v>
      </c>
      <c r="J16" s="86">
        <f>IF(F16="NA","-",IF(L16=0,"-",ABS(F16-L16)))</f>
        <v>0.40999999999996817</v>
      </c>
      <c r="K16" s="42">
        <v>615.6</v>
      </c>
      <c r="L16" s="62">
        <v>694.89</v>
      </c>
    </row>
    <row r="17" spans="2:12" ht="12" customHeight="1">
      <c r="B17" s="25"/>
      <c r="C17" s="30" t="s">
        <v>8</v>
      </c>
      <c r="D17" s="39">
        <v>199.47</v>
      </c>
      <c r="E17" s="41">
        <v>179.87</v>
      </c>
      <c r="F17" s="119">
        <v>181.25</v>
      </c>
      <c r="G17" s="83" t="str">
        <f t="shared" si="4"/>
        <v/>
      </c>
      <c r="H17" s="101">
        <f t="shared" si="3"/>
        <v>7.6722077055650928E-3</v>
      </c>
      <c r="I17" s="85" t="str">
        <f>IF(F17="NA","",IF(L17=0,"",IF((F17-L17)&lt;0,"▲","")))</f>
        <v>▲</v>
      </c>
      <c r="J17" s="86">
        <f>IF(F17="NA","-",IF(L17=0,"-",ABS(F17-L17)))</f>
        <v>5.1299999999999955</v>
      </c>
      <c r="K17" s="42">
        <v>134.30000000000001</v>
      </c>
      <c r="L17" s="62">
        <v>186.38</v>
      </c>
    </row>
    <row r="18" spans="2:12" ht="12" customHeight="1">
      <c r="B18" s="25"/>
      <c r="C18" s="30" t="s">
        <v>9</v>
      </c>
      <c r="D18" s="81">
        <f>ROUND(D17/D16,3)</f>
        <v>0.28599999999999998</v>
      </c>
      <c r="E18" s="82">
        <f>ROUND(E17/E16,3)</f>
        <v>0.26600000000000001</v>
      </c>
      <c r="F18" s="73">
        <f>ROUND(F17/F16,3)</f>
        <v>0.26100000000000001</v>
      </c>
      <c r="G18" s="89" t="str">
        <f>IF((F18/E18)-1&lt;0,"▲","")</f>
        <v>▲</v>
      </c>
      <c r="H18" s="84">
        <f t="shared" ref="H18" si="5">ABS(+F18-E18)*100</f>
        <v>0.50000000000000044</v>
      </c>
      <c r="I18" s="90" t="str">
        <f>IF(F18="NA","",IF(L18=0,"",IF((F18-L18)&lt;0,"▲","")))</f>
        <v>▲</v>
      </c>
      <c r="J18" s="86">
        <f>IF(F18="NA","-",IF(L18=0,"-",ABS(F18-L18)*100))</f>
        <v>0.70000000000000062</v>
      </c>
      <c r="K18" s="87">
        <f>K17/K16</f>
        <v>0.21816114359974009</v>
      </c>
      <c r="L18" s="115">
        <f>ROUND(L17/L16,3)</f>
        <v>0.26800000000000002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1154.6300000000001</v>
      </c>
      <c r="E20" s="41">
        <v>1126.8800000000001</v>
      </c>
      <c r="F20" s="119">
        <v>1250.03</v>
      </c>
      <c r="G20" s="83" t="str">
        <f>IF((F20/E20)-1&lt;0,"▲","")</f>
        <v/>
      </c>
      <c r="H20" s="101">
        <f t="shared" ref="H20" si="6">ABS((+F20/E20)-1)</f>
        <v>0.10928404089166532</v>
      </c>
      <c r="I20" s="85" t="str">
        <f>IF(F20="NA","",IF(L20=0,"",IF((F20-L20)&lt;0,"▲","")))</f>
        <v>▲</v>
      </c>
      <c r="J20" s="86">
        <f>IF(F20="NA","-",IF(L20=0,"-",ABS(F20-L20)))</f>
        <v>3.2699999999999818</v>
      </c>
      <c r="K20" s="42">
        <v>989.8</v>
      </c>
      <c r="L20" s="62">
        <v>1253.3</v>
      </c>
    </row>
    <row r="21" spans="2:12" ht="12" customHeight="1">
      <c r="B21" s="25"/>
      <c r="C21" s="30" t="s">
        <v>7</v>
      </c>
      <c r="D21" s="39">
        <v>1154.73</v>
      </c>
      <c r="E21" s="41">
        <v>1139.26</v>
      </c>
      <c r="F21" s="119">
        <v>1219.72</v>
      </c>
      <c r="G21" s="83" t="str">
        <f t="shared" ref="G21:G22" si="7">IF((F21/E21)-1&lt;0,"▲","")</f>
        <v/>
      </c>
      <c r="H21" s="101">
        <f t="shared" si="3"/>
        <v>7.0624791531344933E-2</v>
      </c>
      <c r="I21" s="85" t="str">
        <f>IF(F21="NA","",IF(L21=0,"",IF((F21-L21)&lt;0,"▲","")))</f>
        <v>▲</v>
      </c>
      <c r="J21" s="86">
        <f>IF(F21="NA","-",IF(L21=0,"-",ABS(F21-L21)))</f>
        <v>1.7699999999999818</v>
      </c>
      <c r="K21" s="42">
        <v>1014</v>
      </c>
      <c r="L21" s="62">
        <v>1221.49</v>
      </c>
    </row>
    <row r="22" spans="2:12" ht="12" customHeight="1">
      <c r="B22" s="25"/>
      <c r="C22" s="30" t="s">
        <v>8</v>
      </c>
      <c r="D22" s="39">
        <v>165.65</v>
      </c>
      <c r="E22" s="41">
        <v>153.27000000000001</v>
      </c>
      <c r="F22" s="119">
        <v>183.58</v>
      </c>
      <c r="G22" s="83" t="str">
        <f t="shared" si="7"/>
        <v/>
      </c>
      <c r="H22" s="101">
        <f t="shared" si="3"/>
        <v>0.19775559470215964</v>
      </c>
      <c r="I22" s="85" t="str">
        <f>IF(F22="NA","",IF(L22=0,"",IF((F22-L22)&lt;0,"▲","")))</f>
        <v>▲</v>
      </c>
      <c r="J22" s="86">
        <f>IF(F22="NA","-",IF(L22=0,"-",ABS(F22-L22)))</f>
        <v>2.5499999999999829</v>
      </c>
      <c r="K22" s="42">
        <v>141.69999999999999</v>
      </c>
      <c r="L22" s="62">
        <v>186.13</v>
      </c>
    </row>
    <row r="23" spans="2:12" ht="12" customHeight="1">
      <c r="B23" s="25"/>
      <c r="C23" s="30" t="s">
        <v>9</v>
      </c>
      <c r="D23" s="81">
        <f>ROUND(D22/D21,3)</f>
        <v>0.14299999999999999</v>
      </c>
      <c r="E23" s="82">
        <f>ROUND(E22/E21,3)</f>
        <v>0.13500000000000001</v>
      </c>
      <c r="F23" s="73">
        <f>ROUND(F22/F21,3)</f>
        <v>0.151</v>
      </c>
      <c r="G23" s="89" t="str">
        <f>IF((F23/E23)-1&lt;0,"▲","")</f>
        <v/>
      </c>
      <c r="H23" s="84">
        <f t="shared" ref="H23" si="8">ABS(+F23-E23)*100</f>
        <v>1.5999999999999988</v>
      </c>
      <c r="I23" s="90" t="str">
        <f>IF(F23="NA","",IF(L23=0,"",IF((F23-L23)&lt;0,"▲","")))</f>
        <v>▲</v>
      </c>
      <c r="J23" s="86">
        <f>IF(F23="NA","-",IF(L23=0,"-",ABS(F23-L23)*100))</f>
        <v>0.10000000000000009</v>
      </c>
      <c r="K23" s="87">
        <f>K22/K21</f>
        <v>0.13974358974358972</v>
      </c>
      <c r="L23" s="115">
        <f>ROUND(L22/L21,3)</f>
        <v>0.152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883.25</v>
      </c>
      <c r="E25" s="41">
        <v>855.72</v>
      </c>
      <c r="F25" s="119">
        <v>962.58</v>
      </c>
      <c r="G25" s="83" t="str">
        <f>IF((F25/E25)-1&lt;0,"▲","")</f>
        <v/>
      </c>
      <c r="H25" s="101">
        <f t="shared" ref="H25" si="9">ABS((+F25/E25)-1)</f>
        <v>0.12487729631187783</v>
      </c>
      <c r="I25" s="85" t="str">
        <f>IF(F25="NA","",IF(L25=0,"",IF((F25-L25)&lt;0,"▲","")))</f>
        <v>▲</v>
      </c>
      <c r="J25" s="86">
        <f>IF(F25="NA","-",IF(L25=0,"-",ABS(F25-L25)))</f>
        <v>3.3600000000000136</v>
      </c>
      <c r="K25" s="42">
        <v>715.3</v>
      </c>
      <c r="L25" s="62">
        <v>965.94</v>
      </c>
    </row>
    <row r="26" spans="2:12" ht="12" customHeight="1">
      <c r="B26" s="51"/>
      <c r="C26" s="30" t="s">
        <v>7</v>
      </c>
      <c r="D26" s="39">
        <v>879.07</v>
      </c>
      <c r="E26" s="41">
        <v>863.71</v>
      </c>
      <c r="F26" s="119">
        <v>935.06</v>
      </c>
      <c r="G26" s="83" t="str">
        <f t="shared" ref="G26:G27" si="10">IF((F26/E26)-1&lt;0,"▲","")</f>
        <v/>
      </c>
      <c r="H26" s="101">
        <f t="shared" si="3"/>
        <v>8.2608745991131105E-2</v>
      </c>
      <c r="I26" s="85" t="str">
        <f>IF(F26="NA","",IF(L26=0,"",IF((F26-L26)&lt;0,"▲","")))</f>
        <v>▲</v>
      </c>
      <c r="J26" s="86">
        <f>IF(F26="NA","-",IF(L26=0,"-",ABS(F26-L26)))</f>
        <v>1.6800000000000637</v>
      </c>
      <c r="K26" s="42">
        <v>729</v>
      </c>
      <c r="L26" s="62">
        <v>936.74</v>
      </c>
    </row>
    <row r="27" spans="2:12" ht="12" customHeight="1">
      <c r="B27" s="51"/>
      <c r="C27" s="30" t="s">
        <v>8</v>
      </c>
      <c r="D27" s="39">
        <v>132.30000000000001</v>
      </c>
      <c r="E27" s="41">
        <v>124.31</v>
      </c>
      <c r="F27" s="119">
        <v>151.83000000000001</v>
      </c>
      <c r="G27" s="83" t="str">
        <f t="shared" si="10"/>
        <v/>
      </c>
      <c r="H27" s="101">
        <f t="shared" si="3"/>
        <v>0.22138202879897029</v>
      </c>
      <c r="I27" s="85" t="str">
        <f>IF(F27="NA","",IF(L27=0,"",IF((F27-L27)&lt;0,"▲","")))</f>
        <v>▲</v>
      </c>
      <c r="J27" s="86">
        <f>IF(F27="NA","-",IF(L27=0,"-",ABS(F27-L27)))</f>
        <v>2.7999999999999829</v>
      </c>
      <c r="K27" s="42">
        <v>110.6</v>
      </c>
      <c r="L27" s="62">
        <v>154.63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0.14399999999999999</v>
      </c>
      <c r="F28" s="73">
        <f>ROUND(F27/F26,3)</f>
        <v>0.16200000000000001</v>
      </c>
      <c r="G28" s="89" t="str">
        <f>IF((F28/E28)-1&lt;0,"▲","")</f>
        <v/>
      </c>
      <c r="H28" s="84">
        <f t="shared" ref="H28" si="11">ABS(+F28-E28)*100</f>
        <v>1.8000000000000016</v>
      </c>
      <c r="I28" s="90" t="str">
        <f>IF(F28="NA","",IF(L28=0,"",IF((F28-L28)&lt;0,"▲","")))</f>
        <v>▲</v>
      </c>
      <c r="J28" s="86">
        <f>IF(F28="NA","-",IF(L28=0,"-",ABS(F28-L28)*100))</f>
        <v>0.30000000000000027</v>
      </c>
      <c r="K28" s="87">
        <f>K27/K26</f>
        <v>0.15171467764060356</v>
      </c>
      <c r="L28" s="115">
        <f>ROUND(L27/L26,3)</f>
        <v>0.16500000000000001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465.81</v>
      </c>
      <c r="E30" s="41">
        <v>470.19</v>
      </c>
      <c r="F30" s="119">
        <v>479.16</v>
      </c>
      <c r="G30" s="83" t="str">
        <f>IF((F30/E30)-1&lt;0,"▲","")</f>
        <v/>
      </c>
      <c r="H30" s="101">
        <f t="shared" ref="H30" si="12">ABS((+F30/E30)-1)</f>
        <v>1.9077394244879864E-2</v>
      </c>
      <c r="I30" s="85" t="str">
        <f>IF(F30="NA","",IF(L30=0,"",IF((F30-L30)&lt;0,"▲","")))</f>
        <v>▲</v>
      </c>
      <c r="J30" s="86">
        <f>IF(F30="NA","-",IF(L30=0,"-",ABS(F30-L30)))</f>
        <v>9.9999999999965894E-2</v>
      </c>
      <c r="K30" s="42">
        <v>419.9</v>
      </c>
      <c r="L30" s="62">
        <v>479.26</v>
      </c>
    </row>
    <row r="31" spans="2:12" ht="12" customHeight="1">
      <c r="B31" s="25"/>
      <c r="C31" s="30" t="s">
        <v>7</v>
      </c>
      <c r="D31" s="39">
        <v>459.7</v>
      </c>
      <c r="E31" s="41">
        <v>469.25</v>
      </c>
      <c r="F31" s="119">
        <v>476.32</v>
      </c>
      <c r="G31" s="83" t="str">
        <f t="shared" ref="G31:G32" si="13">IF((F31/E31)-1&lt;0,"▲","")</f>
        <v/>
      </c>
      <c r="H31" s="101">
        <f t="shared" si="3"/>
        <v>1.5066595631326507E-2</v>
      </c>
      <c r="I31" s="85" t="str">
        <f>IF(F31="NA","",IF(L31=0,"",IF((F31-L31)&lt;0,"▲","")))</f>
        <v>▲</v>
      </c>
      <c r="J31" s="86">
        <f>IF(F31="NA","-",IF(L31=0,"-",ABS(F31-L31)))</f>
        <v>0.51999999999998181</v>
      </c>
      <c r="K31" s="42">
        <v>421.2</v>
      </c>
      <c r="L31" s="62">
        <v>476.84</v>
      </c>
    </row>
    <row r="32" spans="2:12" ht="12" customHeight="1">
      <c r="B32" s="25"/>
      <c r="C32" s="30" t="s">
        <v>8</v>
      </c>
      <c r="D32" s="39">
        <v>104.84</v>
      </c>
      <c r="E32" s="41">
        <v>105.78</v>
      </c>
      <c r="F32" s="119">
        <v>108.62</v>
      </c>
      <c r="G32" s="83" t="str">
        <f t="shared" si="13"/>
        <v/>
      </c>
      <c r="H32" s="101">
        <f t="shared" si="3"/>
        <v>2.6848175458498824E-2</v>
      </c>
      <c r="I32" s="85" t="str">
        <f>IF(F32="NA","",IF(L32=0,"",IF((F32-L32)&lt;0,"▲","")))</f>
        <v/>
      </c>
      <c r="J32" s="86">
        <f>IF(F32="NA","-",IF(L32=0,"-",ABS(F32-L32)))</f>
        <v>0.78000000000000114</v>
      </c>
      <c r="K32" s="42">
        <v>75.5</v>
      </c>
      <c r="L32" s="62">
        <v>107.84</v>
      </c>
    </row>
    <row r="33" spans="2:12" ht="12" customHeight="1">
      <c r="B33" s="29"/>
      <c r="C33" s="53" t="s">
        <v>9</v>
      </c>
      <c r="D33" s="91">
        <f>ROUND(D32/D31,3)</f>
        <v>0.22800000000000001</v>
      </c>
      <c r="E33" s="92">
        <f>ROUND(E32/E31,3)</f>
        <v>0.22500000000000001</v>
      </c>
      <c r="F33" s="74">
        <f>ROUND(F32/F31,3)</f>
        <v>0.22800000000000001</v>
      </c>
      <c r="G33" s="93" t="str">
        <f>IF((F33/E33)-1&lt;0,"▲","")</f>
        <v/>
      </c>
      <c r="H33" s="94">
        <f t="shared" ref="H33" si="14">ABS(+F33-E33)*100</f>
        <v>0.30000000000000027</v>
      </c>
      <c r="I33" s="95" t="str">
        <f>IF(F33="NA","",IF(L33=0,"",IF((F33-L33)&lt;0,"▲","")))</f>
        <v/>
      </c>
      <c r="J33" s="96">
        <f>IF(F33="NA","-",IF(L33=0,"-",ABS(F33-L33)*100))</f>
        <v>0.20000000000000018</v>
      </c>
      <c r="K33" s="97">
        <f>K32/K31</f>
        <v>0.17924976258309591</v>
      </c>
      <c r="L33" s="116">
        <f>ROUND(L32/L31,3)</f>
        <v>0.22600000000000001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29</v>
      </c>
      <c r="E36" s="24" t="s">
        <v>36</v>
      </c>
      <c r="F36" s="429" t="s">
        <v>374</v>
      </c>
      <c r="G36" s="430"/>
      <c r="H36" s="430"/>
      <c r="I36" s="430"/>
      <c r="J36" s="430"/>
      <c r="K36" s="79" t="s">
        <v>292</v>
      </c>
      <c r="L36" s="431" t="s">
        <v>23</v>
      </c>
    </row>
    <row r="37" spans="2:12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239.46</v>
      </c>
      <c r="E39" s="61">
        <v>267.61</v>
      </c>
      <c r="F39" s="124">
        <v>285.3</v>
      </c>
      <c r="G39" s="113" t="str">
        <f>IF((F39/E39)-1&lt;0,"▲","")</f>
        <v/>
      </c>
      <c r="H39" s="101">
        <f>ABS((+F39/E39)-1)</f>
        <v>6.6103658308732882E-2</v>
      </c>
      <c r="I39" s="112" t="str">
        <f>IF(F39="NA","",IF(L39=0,"",IF((F39-L39)&lt;0,"▲","")))</f>
        <v>▲</v>
      </c>
      <c r="J39" s="86">
        <f>IF(F39="NA","-",IF(L39=0,"-",ABS(F39-L39)))</f>
        <v>0.19999999999998863</v>
      </c>
      <c r="K39" s="42">
        <v>236.07</v>
      </c>
      <c r="L39" s="71">
        <v>285.5</v>
      </c>
    </row>
    <row r="40" spans="2:12" ht="12" customHeight="1">
      <c r="B40" s="25"/>
      <c r="C40" s="30" t="s">
        <v>7</v>
      </c>
      <c r="D40" s="60">
        <v>256.06</v>
      </c>
      <c r="E40" s="61">
        <v>258.95</v>
      </c>
      <c r="F40" s="124">
        <v>270.14999999999998</v>
      </c>
      <c r="G40" s="114" t="str">
        <f t="shared" ref="G40:G41" si="15">IF((F40/E40)-1&lt;0,"▲","")</f>
        <v/>
      </c>
      <c r="H40" s="101">
        <f t="shared" ref="H40:H41" si="16">ABS((+F40/E40)-1)</f>
        <v>4.3251592971616182E-2</v>
      </c>
      <c r="I40" s="85" t="str">
        <f>IF(F40="NA","",IF(L40=0,"",IF((F40-L40)&lt;0,"▲","")))</f>
        <v>▲</v>
      </c>
      <c r="J40" s="86">
        <f>IF(F40="NA","-",IF(L40=0,"-",ABS(F40-L40)))</f>
        <v>3.0000000000029559E-2</v>
      </c>
      <c r="K40" s="42">
        <v>224.71</v>
      </c>
      <c r="L40" s="62">
        <v>270.18</v>
      </c>
    </row>
    <row r="41" spans="2:12" ht="12" customHeight="1">
      <c r="B41" s="25"/>
      <c r="C41" s="30" t="s">
        <v>8</v>
      </c>
      <c r="D41" s="60">
        <v>54.79</v>
      </c>
      <c r="E41" s="61">
        <v>61.21</v>
      </c>
      <c r="F41" s="124">
        <v>73.69</v>
      </c>
      <c r="G41" s="114" t="str">
        <f t="shared" si="15"/>
        <v/>
      </c>
      <c r="H41" s="101">
        <f t="shared" si="16"/>
        <v>0.20388825355334084</v>
      </c>
      <c r="I41" s="85" t="str">
        <f>IF(F41="NA","",IF(L41=0,"",IF((F41-L41)&lt;0,"▲","")))</f>
        <v>▲</v>
      </c>
      <c r="J41" s="86">
        <f>IF(F41="NA","-",IF(L41=0,"-",ABS(F41-L41)))</f>
        <v>1.269999999999996</v>
      </c>
      <c r="K41" s="42">
        <v>62.9</v>
      </c>
      <c r="L41" s="62">
        <v>74.959999999999994</v>
      </c>
    </row>
    <row r="42" spans="2:12" ht="12" customHeight="1">
      <c r="B42" s="29"/>
      <c r="C42" s="53" t="s">
        <v>9</v>
      </c>
      <c r="D42" s="107">
        <f>ROUND(D41/D40,3)</f>
        <v>0.214</v>
      </c>
      <c r="E42" s="108">
        <f>ROUND(E41/E40,3)</f>
        <v>0.23599999999999999</v>
      </c>
      <c r="F42" s="125">
        <f>ROUND(F41/F40,3)</f>
        <v>0.27300000000000002</v>
      </c>
      <c r="G42" s="109" t="str">
        <f>IF(F42-D42&lt;0,"▲","")</f>
        <v/>
      </c>
      <c r="H42" s="94">
        <f>ABS(+F42-E42)*100</f>
        <v>3.7000000000000033</v>
      </c>
      <c r="I42" s="110" t="str">
        <f>IF(F42="NA","",IF(L42=0,"",IF((F42-L42)&lt;0,"▲","")))</f>
        <v>▲</v>
      </c>
      <c r="J42" s="96">
        <f>ABS(+F42-L42)*100</f>
        <v>0.40000000000000036</v>
      </c>
      <c r="K42" s="97">
        <f>K41/K40</f>
        <v>0.27991633661163273</v>
      </c>
      <c r="L42" s="117">
        <f>ROUND(L41/L40,3)</f>
        <v>0.27700000000000002</v>
      </c>
    </row>
    <row r="43" spans="2:12" ht="12" customHeight="1">
      <c r="B43" s="2" t="s">
        <v>377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425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0">
    <tabColor theme="1"/>
    <pageSetUpPr fitToPage="1"/>
  </sheetPr>
  <dimension ref="B1:L67"/>
  <sheetViews>
    <sheetView showGridLines="0" defaultGridColor="0" topLeftCell="A4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373</v>
      </c>
    </row>
    <row r="4" spans="2:12" ht="12" customHeight="1"/>
    <row r="5" spans="2:12" ht="12" customHeight="1">
      <c r="B5" s="18" t="s">
        <v>1</v>
      </c>
      <c r="G5" s="19"/>
      <c r="L5" s="20" t="s">
        <v>186</v>
      </c>
    </row>
    <row r="6" spans="2:12" ht="12" customHeight="1">
      <c r="B6" s="21"/>
      <c r="C6" s="22" t="s">
        <v>2</v>
      </c>
      <c r="D6" s="23" t="s">
        <v>29</v>
      </c>
      <c r="E6" s="24" t="s">
        <v>36</v>
      </c>
      <c r="F6" s="429" t="s">
        <v>374</v>
      </c>
      <c r="G6" s="430"/>
      <c r="H6" s="430"/>
      <c r="I6" s="430"/>
      <c r="J6" s="430"/>
      <c r="K6" s="79" t="s">
        <v>292</v>
      </c>
      <c r="L6" s="431" t="s">
        <v>27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2317.3200000000002</v>
      </c>
      <c r="E10" s="78">
        <v>2254.14</v>
      </c>
      <c r="F10" s="119">
        <v>2433.66</v>
      </c>
      <c r="G10" s="83" t="str">
        <f>IF((F10/E10)-1&lt;0,"▲","")</f>
        <v/>
      </c>
      <c r="H10" s="101">
        <f>ABS((+F10/E10)-1)</f>
        <v>7.9640128829620238E-2</v>
      </c>
      <c r="I10" s="85" t="str">
        <f>IF(F10="NA","",IF(L10=0,"",IF((F10-L10)&lt;0,"▲","")))</f>
        <v/>
      </c>
      <c r="J10" s="86" t="str">
        <f>IF(F10="NA","-",IF(L10=0,"-",ABS(F10-L10)))</f>
        <v>-</v>
      </c>
      <c r="K10" s="42">
        <v>2006</v>
      </c>
      <c r="L10" s="62">
        <v>0</v>
      </c>
    </row>
    <row r="11" spans="2:12" ht="12" customHeight="1">
      <c r="B11" s="25"/>
      <c r="C11" s="30" t="s">
        <v>7</v>
      </c>
      <c r="D11" s="77">
        <v>2310.91</v>
      </c>
      <c r="E11" s="78">
        <v>2284.3200000000002</v>
      </c>
      <c r="F11" s="119">
        <v>2393.2199999999998</v>
      </c>
      <c r="G11" s="83" t="str">
        <f t="shared" ref="G11:G12" si="0">IF((F11/E11)-1&lt;0,"▲","")</f>
        <v/>
      </c>
      <c r="H11" s="101">
        <f t="shared" ref="H11:H12" si="1">ABS((+F11/E11)-1)</f>
        <v>4.767283042656012E-2</v>
      </c>
      <c r="I11" s="85" t="str">
        <f>IF(F11="NA","",IF(L11=0,"",IF((F11-L11)&lt;0,"▲","")))</f>
        <v/>
      </c>
      <c r="J11" s="86" t="str">
        <f>IF(F11="NA","-",IF(L11=0,"-",ABS(F11-L11)))</f>
        <v>-</v>
      </c>
      <c r="K11" s="42">
        <v>2050.8000000000002</v>
      </c>
      <c r="L11" s="62">
        <v>0</v>
      </c>
    </row>
    <row r="12" spans="2:12" ht="12" customHeight="1">
      <c r="B12" s="25"/>
      <c r="C12" s="30" t="s">
        <v>8</v>
      </c>
      <c r="D12" s="39">
        <v>470.1</v>
      </c>
      <c r="E12" s="40">
        <v>439.92</v>
      </c>
      <c r="F12" s="119">
        <v>480.36</v>
      </c>
      <c r="G12" s="83" t="str">
        <f t="shared" si="0"/>
        <v/>
      </c>
      <c r="H12" s="101">
        <f t="shared" si="1"/>
        <v>9.1925804691762147E-2</v>
      </c>
      <c r="I12" s="85" t="str">
        <f>IF(F12="NA","",IF(L12=0,"",IF((F12-L12)&lt;0,"▲","")))</f>
        <v/>
      </c>
      <c r="J12" s="86" t="str">
        <f>IF(F12="NA","-",IF(L12=0,"-",ABS(F12-L12)))</f>
        <v>-</v>
      </c>
      <c r="K12" s="42">
        <v>351.5</v>
      </c>
      <c r="L12" s="62">
        <v>0</v>
      </c>
    </row>
    <row r="13" spans="2:12" ht="12" customHeight="1">
      <c r="B13" s="25"/>
      <c r="C13" s="30" t="s">
        <v>9</v>
      </c>
      <c r="D13" s="81">
        <f>ROUND(D12/D11,3)</f>
        <v>0.20300000000000001</v>
      </c>
      <c r="E13" s="82">
        <f t="shared" ref="E13" si="2">ROUND(E12/E11,3)</f>
        <v>0.193</v>
      </c>
      <c r="F13" s="73">
        <f>ROUND(F12/F11,3)</f>
        <v>0.20100000000000001</v>
      </c>
      <c r="G13" s="83" t="str">
        <f>IF((F13/E13)-1&lt;0,"▲","")</f>
        <v/>
      </c>
      <c r="H13" s="84">
        <f>ABS(+F13-E13)*100</f>
        <v>0.80000000000000071</v>
      </c>
      <c r="I13" s="85" t="str">
        <f>IF(F13="NA","",IF(L13=0,"",IF((F13-L13)&lt;0,"▲","")))</f>
        <v/>
      </c>
      <c r="J13" s="86" t="s">
        <v>95</v>
      </c>
      <c r="K13" s="87">
        <f>K12/K11</f>
        <v>0.17139652818412326</v>
      </c>
      <c r="L13" s="88" t="s">
        <v>95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697.17</v>
      </c>
      <c r="E15" s="41">
        <v>655.64</v>
      </c>
      <c r="F15" s="119">
        <v>701.1</v>
      </c>
      <c r="G15" s="83" t="str">
        <f>IF((F15/E15)-1&lt;0,"▲","")</f>
        <v/>
      </c>
      <c r="H15" s="101">
        <f t="shared" ref="H15:H32" si="3">ABS((+F15/E15)-1)</f>
        <v>6.9336831187847059E-2</v>
      </c>
      <c r="I15" s="85" t="str">
        <f>IF(F15="NA","",IF(L15=0,"",IF((F15-L15)&lt;0,"▲","")))</f>
        <v/>
      </c>
      <c r="J15" s="86" t="str">
        <f>IF(F15="NA","-",IF(L15=0,"-",ABS(F15-L15)))</f>
        <v>-</v>
      </c>
      <c r="K15" s="42">
        <v>596.29999999999995</v>
      </c>
      <c r="L15" s="62">
        <v>0</v>
      </c>
    </row>
    <row r="16" spans="2:12" ht="12" customHeight="1">
      <c r="B16" s="25"/>
      <c r="C16" s="30" t="s">
        <v>7</v>
      </c>
      <c r="D16" s="77">
        <v>696.91</v>
      </c>
      <c r="E16" s="78">
        <v>674.94</v>
      </c>
      <c r="F16" s="119">
        <v>694.89</v>
      </c>
      <c r="G16" s="83" t="str">
        <f t="shared" ref="G16:G17" si="4">IF((F16/E16)-1&lt;0,"▲","")</f>
        <v/>
      </c>
      <c r="H16" s="101">
        <f t="shared" si="3"/>
        <v>2.9558182949595446E-2</v>
      </c>
      <c r="I16" s="85" t="str">
        <f>IF(F16="NA","",IF(L16=0,"",IF((F16-L16)&lt;0,"▲","")))</f>
        <v/>
      </c>
      <c r="J16" s="86" t="str">
        <f>IF(F16="NA","-",IF(L16=0,"-",ABS(F16-L16)))</f>
        <v>-</v>
      </c>
      <c r="K16" s="42">
        <v>615.6</v>
      </c>
      <c r="L16" s="62">
        <v>0</v>
      </c>
    </row>
    <row r="17" spans="2:12" ht="12" customHeight="1">
      <c r="B17" s="25"/>
      <c r="C17" s="30" t="s">
        <v>8</v>
      </c>
      <c r="D17" s="39">
        <v>199.47</v>
      </c>
      <c r="E17" s="41">
        <v>180.17</v>
      </c>
      <c r="F17" s="119">
        <v>186.38</v>
      </c>
      <c r="G17" s="83" t="str">
        <f t="shared" si="4"/>
        <v/>
      </c>
      <c r="H17" s="101">
        <f t="shared" si="3"/>
        <v>3.4467447410778673E-2</v>
      </c>
      <c r="I17" s="85" t="str">
        <f>IF(F17="NA","",IF(L17=0,"",IF((F17-L17)&lt;0,"▲","")))</f>
        <v/>
      </c>
      <c r="J17" s="86" t="str">
        <f>IF(F17="NA","-",IF(L17=0,"-",ABS(F17-L17)))</f>
        <v>-</v>
      </c>
      <c r="K17" s="42">
        <v>134.30000000000001</v>
      </c>
      <c r="L17" s="62">
        <v>0</v>
      </c>
    </row>
    <row r="18" spans="2:12" ht="12" customHeight="1">
      <c r="B18" s="25"/>
      <c r="C18" s="30" t="s">
        <v>9</v>
      </c>
      <c r="D18" s="81">
        <f>ROUND(D17/D16,3)</f>
        <v>0.28599999999999998</v>
      </c>
      <c r="E18" s="82">
        <f>ROUND(E17/E16,3)</f>
        <v>0.26700000000000002</v>
      </c>
      <c r="F18" s="73">
        <f>ROUND(F17/F16,3)</f>
        <v>0.26800000000000002</v>
      </c>
      <c r="G18" s="89" t="str">
        <f>IF((F18/E18)-1&lt;0,"▲","")</f>
        <v/>
      </c>
      <c r="H18" s="84">
        <f t="shared" ref="H18" si="5">ABS(+F18-E18)*100</f>
        <v>0.10000000000000009</v>
      </c>
      <c r="I18" s="90" t="str">
        <f>IF(F18="NA","",IF(L18=0,"",IF((F18-L18)&lt;0,"▲","")))</f>
        <v/>
      </c>
      <c r="J18" s="86" t="s">
        <v>95</v>
      </c>
      <c r="K18" s="87">
        <f>K17/K16</f>
        <v>0.21816114359974009</v>
      </c>
      <c r="L18" s="88" t="s">
        <v>95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1154.3399999999999</v>
      </c>
      <c r="E20" s="41">
        <v>1128.28</v>
      </c>
      <c r="F20" s="119">
        <v>1253.3</v>
      </c>
      <c r="G20" s="83" t="str">
        <f>IF((F20/E20)-1&lt;0,"▲","")</f>
        <v/>
      </c>
      <c r="H20" s="101">
        <f t="shared" ref="H20" si="6">ABS((+F20/E20)-1)</f>
        <v>0.11080582834048291</v>
      </c>
      <c r="I20" s="85" t="str">
        <f>IF(F20="NA","",IF(L20=0,"",IF((F20-L20)&lt;0,"▲","")))</f>
        <v/>
      </c>
      <c r="J20" s="86" t="str">
        <f>IF(F20="NA","-",IF(L20=0,"-",ABS(F20-L20)))</f>
        <v>-</v>
      </c>
      <c r="K20" s="42">
        <v>989.8</v>
      </c>
      <c r="L20" s="62">
        <v>0</v>
      </c>
    </row>
    <row r="21" spans="2:12" ht="12" customHeight="1">
      <c r="B21" s="25"/>
      <c r="C21" s="30" t="s">
        <v>7</v>
      </c>
      <c r="D21" s="39">
        <v>1154.51</v>
      </c>
      <c r="E21" s="41">
        <v>1139.53</v>
      </c>
      <c r="F21" s="119">
        <v>1221.49</v>
      </c>
      <c r="G21" s="83" t="str">
        <f t="shared" ref="G21:G22" si="7">IF((F21/E21)-1&lt;0,"▲","")</f>
        <v/>
      </c>
      <c r="H21" s="101">
        <f t="shared" si="3"/>
        <v>7.1924389880038353E-2</v>
      </c>
      <c r="I21" s="85" t="str">
        <f>IF(F21="NA","",IF(L21=0,"",IF((F21-L21)&lt;0,"▲","")))</f>
        <v/>
      </c>
      <c r="J21" s="86" t="str">
        <f>IF(F21="NA","-",IF(L21=0,"-",ABS(F21-L21)))</f>
        <v>-</v>
      </c>
      <c r="K21" s="42">
        <v>1014</v>
      </c>
      <c r="L21" s="62">
        <v>0</v>
      </c>
    </row>
    <row r="22" spans="2:12" ht="12" customHeight="1">
      <c r="B22" s="25"/>
      <c r="C22" s="30" t="s">
        <v>8</v>
      </c>
      <c r="D22" s="39">
        <v>165.57</v>
      </c>
      <c r="E22" s="41">
        <v>154.32</v>
      </c>
      <c r="F22" s="119">
        <v>186.13</v>
      </c>
      <c r="G22" s="83" t="str">
        <f t="shared" si="7"/>
        <v/>
      </c>
      <c r="H22" s="101">
        <f t="shared" si="3"/>
        <v>0.20613011923276314</v>
      </c>
      <c r="I22" s="85" t="str">
        <f>IF(F22="NA","",IF(L22=0,"",IF((F22-L22)&lt;0,"▲","")))</f>
        <v/>
      </c>
      <c r="J22" s="86" t="str">
        <f>IF(F22="NA","-",IF(L22=0,"-",ABS(F22-L22)))</f>
        <v>-</v>
      </c>
      <c r="K22" s="42">
        <v>141.69999999999999</v>
      </c>
      <c r="L22" s="62">
        <v>0</v>
      </c>
    </row>
    <row r="23" spans="2:12" ht="12" customHeight="1">
      <c r="B23" s="25"/>
      <c r="C23" s="30" t="s">
        <v>9</v>
      </c>
      <c r="D23" s="81">
        <f>ROUND(D22/D21,3)</f>
        <v>0.14299999999999999</v>
      </c>
      <c r="E23" s="82">
        <f>ROUND(E22/E21,3)</f>
        <v>0.13500000000000001</v>
      </c>
      <c r="F23" s="73">
        <f>ROUND(F22/F21,3)</f>
        <v>0.152</v>
      </c>
      <c r="G23" s="89" t="str">
        <f>IF((F23/E23)-1&lt;0,"▲","")</f>
        <v/>
      </c>
      <c r="H23" s="84">
        <f t="shared" ref="H23" si="8">ABS(+F23-E23)*100</f>
        <v>1.6999999999999988</v>
      </c>
      <c r="I23" s="90" t="str">
        <f>IF(F23="NA","",IF(L23=0,"",IF((F23-L23)&lt;0,"▲","")))</f>
        <v/>
      </c>
      <c r="J23" s="86" t="s">
        <v>95</v>
      </c>
      <c r="K23" s="87">
        <f>K22/K21</f>
        <v>0.13974358974358972</v>
      </c>
      <c r="L23" s="88" t="s">
        <v>95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882.96</v>
      </c>
      <c r="E25" s="41">
        <v>857.12</v>
      </c>
      <c r="F25" s="119">
        <v>965.94</v>
      </c>
      <c r="G25" s="83" t="str">
        <f>IF((F25/E25)-1&lt;0,"▲","")</f>
        <v/>
      </c>
      <c r="H25" s="101">
        <f t="shared" ref="H25" si="9">ABS((+F25/E25)-1)</f>
        <v>0.12696005226806051</v>
      </c>
      <c r="I25" s="85" t="str">
        <f>IF(F25="NA","",IF(L25=0,"",IF((F25-L25)&lt;0,"▲","")))</f>
        <v/>
      </c>
      <c r="J25" s="86" t="str">
        <f>IF(F25="NA","-",IF(L25=0,"-",ABS(F25-L25)))</f>
        <v>-</v>
      </c>
      <c r="K25" s="42">
        <v>715.3</v>
      </c>
      <c r="L25" s="62">
        <v>0</v>
      </c>
    </row>
    <row r="26" spans="2:12" ht="12" customHeight="1">
      <c r="B26" s="51"/>
      <c r="C26" s="30" t="s">
        <v>7</v>
      </c>
      <c r="D26" s="39">
        <v>878.85</v>
      </c>
      <c r="E26" s="41">
        <v>863.92</v>
      </c>
      <c r="F26" s="119">
        <v>936.74</v>
      </c>
      <c r="G26" s="83" t="str">
        <f t="shared" ref="G26:G27" si="10">IF((F26/E26)-1&lt;0,"▲","")</f>
        <v/>
      </c>
      <c r="H26" s="101">
        <f t="shared" si="3"/>
        <v>8.4290212056671976E-2</v>
      </c>
      <c r="I26" s="85" t="str">
        <f>IF(F26="NA","",IF(L26=0,"",IF((F26-L26)&lt;0,"▲","")))</f>
        <v/>
      </c>
      <c r="J26" s="86" t="str">
        <f>IF(F26="NA","-",IF(L26=0,"-",ABS(F26-L26)))</f>
        <v>-</v>
      </c>
      <c r="K26" s="42">
        <v>729</v>
      </c>
      <c r="L26" s="62">
        <v>0</v>
      </c>
    </row>
    <row r="27" spans="2:12" ht="12" customHeight="1">
      <c r="B27" s="51"/>
      <c r="C27" s="30" t="s">
        <v>8</v>
      </c>
      <c r="D27" s="39">
        <v>132.22</v>
      </c>
      <c r="E27" s="41">
        <v>125.43</v>
      </c>
      <c r="F27" s="119">
        <v>154.63</v>
      </c>
      <c r="G27" s="83" t="str">
        <f t="shared" si="10"/>
        <v/>
      </c>
      <c r="H27" s="101">
        <f t="shared" si="3"/>
        <v>0.23279917085226809</v>
      </c>
      <c r="I27" s="85" t="str">
        <f>IF(F27="NA","",IF(L27=0,"",IF((F27-L27)&lt;0,"▲","")))</f>
        <v/>
      </c>
      <c r="J27" s="86" t="str">
        <f>IF(F27="NA","-",IF(L27=0,"-",ABS(F27-L27)))</f>
        <v>-</v>
      </c>
      <c r="K27" s="42">
        <v>110.6</v>
      </c>
      <c r="L27" s="62">
        <v>0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0.14499999999999999</v>
      </c>
      <c r="F28" s="73">
        <f>ROUND(F27/F26,3)</f>
        <v>0.16500000000000001</v>
      </c>
      <c r="G28" s="89" t="str">
        <f>IF((F28/E28)-1&lt;0,"▲","")</f>
        <v/>
      </c>
      <c r="H28" s="84">
        <f t="shared" ref="H28" si="11">ABS(+F28-E28)*100</f>
        <v>2.0000000000000018</v>
      </c>
      <c r="I28" s="90" t="str">
        <f>IF(F28="NA","",IF(L28=0,"",IF((F28-L28)&lt;0,"▲","")))</f>
        <v/>
      </c>
      <c r="J28" s="86" t="s">
        <v>95</v>
      </c>
      <c r="K28" s="87">
        <f>K27/K26</f>
        <v>0.15171467764060356</v>
      </c>
      <c r="L28" s="88" t="s">
        <v>95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80"/>
    </row>
    <row r="30" spans="2:12" ht="12" customHeight="1">
      <c r="B30" s="25"/>
      <c r="C30" s="30" t="s">
        <v>6</v>
      </c>
      <c r="D30" s="39">
        <v>465.81</v>
      </c>
      <c r="E30" s="41">
        <v>470.22</v>
      </c>
      <c r="F30" s="119">
        <v>479.26</v>
      </c>
      <c r="G30" s="83" t="str">
        <f>IF((F30/E30)-1&lt;0,"▲","")</f>
        <v/>
      </c>
      <c r="H30" s="101">
        <f t="shared" ref="H30" si="12">ABS((+F30/E30)-1)</f>
        <v>1.9225043596614366E-2</v>
      </c>
      <c r="I30" s="85" t="str">
        <f>IF(F30="NA","",IF(L30=0,"",IF((F30-L30)&lt;0,"▲","")))</f>
        <v/>
      </c>
      <c r="J30" s="86" t="str">
        <f>IF(F30="NA","-",IF(L30=0,"-",ABS(F30-L30)))</f>
        <v>-</v>
      </c>
      <c r="K30" s="42">
        <v>419.9</v>
      </c>
      <c r="L30" s="62">
        <v>0</v>
      </c>
    </row>
    <row r="31" spans="2:12" ht="12" customHeight="1">
      <c r="B31" s="25"/>
      <c r="C31" s="30" t="s">
        <v>7</v>
      </c>
      <c r="D31" s="39">
        <v>459.48</v>
      </c>
      <c r="E31" s="41">
        <v>469.85</v>
      </c>
      <c r="F31" s="119">
        <v>476.84</v>
      </c>
      <c r="G31" s="83" t="str">
        <f t="shared" ref="G31:G32" si="13">IF((F31/E31)-1&lt;0,"▲","")</f>
        <v/>
      </c>
      <c r="H31" s="101">
        <f t="shared" si="3"/>
        <v>1.4877088432478258E-2</v>
      </c>
      <c r="I31" s="85" t="str">
        <f>IF(F31="NA","",IF(L31=0,"",IF((F31-L31)&lt;0,"▲","")))</f>
        <v/>
      </c>
      <c r="J31" s="86" t="str">
        <f>IF(F31="NA","-",IF(L31=0,"-",ABS(F31-L31)))</f>
        <v>-</v>
      </c>
      <c r="K31" s="42">
        <v>421.2</v>
      </c>
      <c r="L31" s="62">
        <v>0</v>
      </c>
    </row>
    <row r="32" spans="2:12" ht="12" customHeight="1">
      <c r="B32" s="25"/>
      <c r="C32" s="30" t="s">
        <v>8</v>
      </c>
      <c r="D32" s="39">
        <v>105.06</v>
      </c>
      <c r="E32" s="41">
        <v>105.43</v>
      </c>
      <c r="F32" s="119">
        <v>107.84</v>
      </c>
      <c r="G32" s="83" t="str">
        <f t="shared" si="13"/>
        <v/>
      </c>
      <c r="H32" s="101">
        <f t="shared" si="3"/>
        <v>2.2858768851370614E-2</v>
      </c>
      <c r="I32" s="85" t="str">
        <f>IF(F32="NA","",IF(L32=0,"",IF((F32-L32)&lt;0,"▲","")))</f>
        <v/>
      </c>
      <c r="J32" s="86" t="str">
        <f>IF(F32="NA","-",IF(L32=0,"-",ABS(F32-L32)))</f>
        <v>-</v>
      </c>
      <c r="K32" s="42">
        <v>75.5</v>
      </c>
      <c r="L32" s="62">
        <v>0</v>
      </c>
    </row>
    <row r="33" spans="2:12" ht="12" customHeight="1">
      <c r="B33" s="29"/>
      <c r="C33" s="53" t="s">
        <v>9</v>
      </c>
      <c r="D33" s="91">
        <f>ROUND(D32/D31,3)</f>
        <v>0.22900000000000001</v>
      </c>
      <c r="E33" s="92">
        <f>ROUND(E32/E31,3)</f>
        <v>0.224</v>
      </c>
      <c r="F33" s="74">
        <f>ROUND(F32/F31,3)</f>
        <v>0.22600000000000001</v>
      </c>
      <c r="G33" s="93" t="str">
        <f>IF((F33/E33)-1&lt;0,"▲","")</f>
        <v/>
      </c>
      <c r="H33" s="94">
        <f t="shared" ref="H33" si="14">ABS(+F33-E33)*100</f>
        <v>0.20000000000000018</v>
      </c>
      <c r="I33" s="95" t="str">
        <f>IF(F33="NA","",IF(L33=0,"",IF((F33-L33)&lt;0,"▲","")))</f>
        <v/>
      </c>
      <c r="J33" s="96" t="s">
        <v>95</v>
      </c>
      <c r="K33" s="97">
        <f>K32/K31</f>
        <v>0.17924976258309591</v>
      </c>
      <c r="L33" s="98" t="s">
        <v>95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29</v>
      </c>
      <c r="E36" s="24" t="s">
        <v>36</v>
      </c>
      <c r="F36" s="429" t="s">
        <v>374</v>
      </c>
      <c r="G36" s="430"/>
      <c r="H36" s="430"/>
      <c r="I36" s="430"/>
      <c r="J36" s="430"/>
      <c r="K36" s="79" t="s">
        <v>292</v>
      </c>
      <c r="L36" s="431" t="s">
        <v>27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189</v>
      </c>
      <c r="H37" s="435"/>
      <c r="I37" s="438" t="s">
        <v>190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239.46</v>
      </c>
      <c r="E39" s="61">
        <v>269.11</v>
      </c>
      <c r="F39" s="124">
        <v>285.5</v>
      </c>
      <c r="G39" s="113" t="str">
        <f>IF((F39/E39)-1&lt;0,"▲","")</f>
        <v/>
      </c>
      <c r="H39" s="101">
        <f>ABS((+F39/E39)-1)</f>
        <v>6.0904462859053821E-2</v>
      </c>
      <c r="I39" s="112" t="str">
        <f>IF(F39="NA","",IF(L39=0,"",IF((F39-L39)&lt;0,"▲","")))</f>
        <v/>
      </c>
      <c r="J39" s="86" t="str">
        <f>IF(F39="NA","-",IF(L39=0,"-",ABS(F39-L39)))</f>
        <v>-</v>
      </c>
      <c r="K39" s="42">
        <v>236.07</v>
      </c>
      <c r="L39" s="71">
        <v>0</v>
      </c>
    </row>
    <row r="40" spans="2:12" ht="12" customHeight="1">
      <c r="B40" s="25"/>
      <c r="C40" s="30" t="s">
        <v>7</v>
      </c>
      <c r="D40" s="60">
        <v>256.16000000000003</v>
      </c>
      <c r="E40" s="61">
        <v>258.74</v>
      </c>
      <c r="F40" s="124">
        <v>270.18</v>
      </c>
      <c r="G40" s="114" t="str">
        <f t="shared" ref="G40:G41" si="15">IF((F40/E40)-1&lt;0,"▲","")</f>
        <v/>
      </c>
      <c r="H40" s="101">
        <f t="shared" ref="H40:H41" si="16">ABS((+F40/E40)-1)</f>
        <v>4.4214269150498531E-2</v>
      </c>
      <c r="I40" s="85" t="str">
        <f>IF(F40="NA","",IF(L40=0,"",IF((F40-L40)&lt;0,"▲","")))</f>
        <v/>
      </c>
      <c r="J40" s="86" t="str">
        <f>IF(F40="NA","-",IF(L40=0,"-",ABS(F40-L40)))</f>
        <v>-</v>
      </c>
      <c r="K40" s="42">
        <v>224.91</v>
      </c>
      <c r="L40" s="62">
        <v>0</v>
      </c>
    </row>
    <row r="41" spans="2:12" ht="12" customHeight="1">
      <c r="B41" s="25"/>
      <c r="C41" s="30" t="s">
        <v>8</v>
      </c>
      <c r="D41" s="60">
        <v>54.71</v>
      </c>
      <c r="E41" s="61">
        <v>62.46</v>
      </c>
      <c r="F41" s="124">
        <v>74.959999999999994</v>
      </c>
      <c r="G41" s="114" t="str">
        <f t="shared" si="15"/>
        <v/>
      </c>
      <c r="H41" s="101">
        <f t="shared" si="16"/>
        <v>0.20012808197246224</v>
      </c>
      <c r="I41" s="85" t="str">
        <f>IF(F41="NA","",IF(L41=0,"",IF((F41-L41)&lt;0,"▲","")))</f>
        <v/>
      </c>
      <c r="J41" s="86" t="str">
        <f>IF(F41="NA","-",IF(L41=0,"-",ABS(F41-L41)))</f>
        <v>-</v>
      </c>
      <c r="K41" s="42">
        <v>62.64</v>
      </c>
      <c r="L41" s="62">
        <v>0</v>
      </c>
    </row>
    <row r="42" spans="2:12" ht="12" customHeight="1">
      <c r="B42" s="29"/>
      <c r="C42" s="53" t="s">
        <v>9</v>
      </c>
      <c r="D42" s="107">
        <f>ROUND(D41/D40,3)</f>
        <v>0.214</v>
      </c>
      <c r="E42" s="108">
        <f>ROUND(E41/E40,3)</f>
        <v>0.24099999999999999</v>
      </c>
      <c r="F42" s="125">
        <f>ROUND(F41/F40,3)</f>
        <v>0.27700000000000002</v>
      </c>
      <c r="G42" s="109" t="str">
        <f>IF(F42-D42&lt;0,"▲","")</f>
        <v/>
      </c>
      <c r="H42" s="94">
        <f>ABS(+F42-E42)*100</f>
        <v>3.6000000000000032</v>
      </c>
      <c r="I42" s="110" t="str">
        <f>IF(F42="NA","",IF(L42=0,"",IF((F42-L42)&lt;0,"▲","")))</f>
        <v/>
      </c>
      <c r="J42" s="96" t="s">
        <v>95</v>
      </c>
      <c r="K42" s="97">
        <f>K41/K40</f>
        <v>0.27851140456182472</v>
      </c>
      <c r="L42" s="111" t="s">
        <v>95</v>
      </c>
    </row>
    <row r="43" spans="2:12" ht="12" customHeight="1">
      <c r="B43" s="2" t="s">
        <v>375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425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9">
    <tabColor theme="1"/>
    <pageSetUpPr fitToPage="1"/>
  </sheetPr>
  <dimension ref="B1:L67"/>
  <sheetViews>
    <sheetView showGridLines="0" defaultGridColor="0" topLeftCell="A34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371</v>
      </c>
    </row>
    <row r="4" spans="2:12" ht="12" customHeight="1"/>
    <row r="5" spans="2:12" ht="12" customHeight="1">
      <c r="B5" s="18" t="s">
        <v>1</v>
      </c>
      <c r="G5" s="19"/>
      <c r="L5" s="20" t="s">
        <v>221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27</v>
      </c>
    </row>
    <row r="7" spans="2:12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2200.81</v>
      </c>
      <c r="E10" s="78">
        <v>2315.5300000000002</v>
      </c>
      <c r="F10" s="119">
        <v>2247.4899999999998</v>
      </c>
      <c r="G10" s="83" t="str">
        <f>IF((F10/E10)-1&lt;0,"▲","")</f>
        <v>▲</v>
      </c>
      <c r="H10" s="101">
        <f>ABS((+F10/E10)-1)</f>
        <v>2.9384201457117953E-2</v>
      </c>
      <c r="I10" s="85" t="str">
        <f>IF(F10="NA","",IF(L10=0,"",IF((F10-L10)&lt;0,"▲","")))</f>
        <v/>
      </c>
      <c r="J10" s="86">
        <f>IF(F10="NA","-",IF(L10=0,"-",ABS(F10-L10)))</f>
        <v>0.55999999999994543</v>
      </c>
      <c r="K10" s="42">
        <v>2006</v>
      </c>
      <c r="L10" s="62">
        <v>2246.9299999999998</v>
      </c>
    </row>
    <row r="11" spans="2:12" ht="12" customHeight="1">
      <c r="B11" s="25"/>
      <c r="C11" s="30" t="s">
        <v>7</v>
      </c>
      <c r="D11" s="77">
        <v>2231.35</v>
      </c>
      <c r="E11" s="78">
        <v>2309.52</v>
      </c>
      <c r="F11" s="119">
        <v>2277.7600000000002</v>
      </c>
      <c r="G11" s="83" t="str">
        <f t="shared" ref="G11:G12" si="0">IF((F11/E11)-1&lt;0,"▲","")</f>
        <v>▲</v>
      </c>
      <c r="H11" s="101">
        <f t="shared" ref="H11:H12" si="1">ABS((+F11/E11)-1)</f>
        <v>1.3751775260660071E-2</v>
      </c>
      <c r="I11" s="85" t="str">
        <f>IF(F11="NA","",IF(L11=0,"",IF((F11-L11)&lt;0,"▲","")))</f>
        <v>▲</v>
      </c>
      <c r="J11" s="86">
        <f>IF(F11="NA","-",IF(L11=0,"-",ABS(F11-L11)))</f>
        <v>8.0199999999999818</v>
      </c>
      <c r="K11" s="42">
        <v>2051.1</v>
      </c>
      <c r="L11" s="62">
        <v>2285.7800000000002</v>
      </c>
    </row>
    <row r="12" spans="2:12" ht="12" customHeight="1">
      <c r="B12" s="25"/>
      <c r="C12" s="30" t="s">
        <v>8</v>
      </c>
      <c r="D12" s="39">
        <v>463.6</v>
      </c>
      <c r="E12" s="40">
        <v>469.6</v>
      </c>
      <c r="F12" s="119">
        <v>439.33</v>
      </c>
      <c r="G12" s="83" t="str">
        <f t="shared" si="0"/>
        <v>▲</v>
      </c>
      <c r="H12" s="101">
        <f t="shared" si="1"/>
        <v>6.4459114139693408E-2</v>
      </c>
      <c r="I12" s="85" t="str">
        <f>IF(F12="NA","",IF(L12=0,"",IF((F12-L12)&lt;0,"▲","")))</f>
        <v/>
      </c>
      <c r="J12" s="86">
        <f>IF(F12="NA","-",IF(L12=0,"-",ABS(F12-L12)))</f>
        <v>12.050000000000011</v>
      </c>
      <c r="K12" s="42">
        <v>351.2</v>
      </c>
      <c r="L12" s="62">
        <v>427.28</v>
      </c>
    </row>
    <row r="13" spans="2:12" ht="12" customHeight="1">
      <c r="B13" s="25"/>
      <c r="C13" s="30" t="s">
        <v>9</v>
      </c>
      <c r="D13" s="81">
        <f>ROUND(D12/D11,3)</f>
        <v>0.20799999999999999</v>
      </c>
      <c r="E13" s="82">
        <f t="shared" ref="E13" si="2">ROUND(E12/E11,3)</f>
        <v>0.20300000000000001</v>
      </c>
      <c r="F13" s="73">
        <f>ROUND(F12/F11,3)</f>
        <v>0.193</v>
      </c>
      <c r="G13" s="83" t="str">
        <f>IF((F13/E13)-1&lt;0,"▲","")</f>
        <v>▲</v>
      </c>
      <c r="H13" s="84">
        <f>ABS(+F13-E13)*100</f>
        <v>1.0000000000000009</v>
      </c>
      <c r="I13" s="85" t="str">
        <f>IF(F13="NA","",IF(L13=0,"",IF((F13-L13)&lt;0,"▲","")))</f>
        <v/>
      </c>
      <c r="J13" s="86">
        <f>IF(F13="NA","-",IF(L13=0,"-",ABS(F13-L13)*100))</f>
        <v>0.60000000000000053</v>
      </c>
      <c r="K13" s="87">
        <f>K12/K11</f>
        <v>0.17122519623616597</v>
      </c>
      <c r="L13" s="115">
        <f>ROUND(L12/L11,3)</f>
        <v>0.187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652.16999999999996</v>
      </c>
      <c r="E15" s="41">
        <v>696.94</v>
      </c>
      <c r="F15" s="119">
        <v>655.43</v>
      </c>
      <c r="G15" s="83" t="str">
        <f>IF((F15/E15)-1&lt;0,"▲","")</f>
        <v>▲</v>
      </c>
      <c r="H15" s="101">
        <f t="shared" ref="H15:H32" si="3">ABS((+F15/E15)-1)</f>
        <v>5.9560363876373978E-2</v>
      </c>
      <c r="I15" s="85" t="str">
        <f>IF(F15="NA","",IF(L15=0,"",IF((F15-L15)&lt;0,"▲","")))</f>
        <v>▲</v>
      </c>
      <c r="J15" s="86">
        <f>IF(F15="NA","-",IF(L15=0,"-",ABS(F15-L15)))</f>
        <v>5.0000000000068212E-2</v>
      </c>
      <c r="K15" s="42">
        <v>596.29999999999995</v>
      </c>
      <c r="L15" s="62">
        <v>655.48</v>
      </c>
    </row>
    <row r="16" spans="2:12" ht="12" customHeight="1">
      <c r="B16" s="25"/>
      <c r="C16" s="30" t="s">
        <v>7</v>
      </c>
      <c r="D16" s="77">
        <v>654.74</v>
      </c>
      <c r="E16" s="78">
        <v>696.46</v>
      </c>
      <c r="F16" s="119">
        <v>672.55</v>
      </c>
      <c r="G16" s="83" t="str">
        <f t="shared" ref="G16:G17" si="4">IF((F16/E16)-1&lt;0,"▲","")</f>
        <v>▲</v>
      </c>
      <c r="H16" s="101">
        <f t="shared" si="3"/>
        <v>3.4330758406800221E-2</v>
      </c>
      <c r="I16" s="85" t="str">
        <f>IF(F16="NA","",IF(L16=0,"",IF((F16-L16)&lt;0,"▲","")))</f>
        <v>▲</v>
      </c>
      <c r="J16" s="86">
        <f>IF(F16="NA","-",IF(L16=0,"-",ABS(F16-L16)))</f>
        <v>1.1700000000000728</v>
      </c>
      <c r="K16" s="42">
        <v>615.79999999999995</v>
      </c>
      <c r="L16" s="62">
        <v>673.72</v>
      </c>
    </row>
    <row r="17" spans="2:12" ht="12" customHeight="1">
      <c r="B17" s="25"/>
      <c r="C17" s="30" t="s">
        <v>8</v>
      </c>
      <c r="D17" s="39">
        <v>198.9</v>
      </c>
      <c r="E17" s="41">
        <v>199.38</v>
      </c>
      <c r="F17" s="119">
        <v>182.26</v>
      </c>
      <c r="G17" s="83" t="str">
        <f t="shared" si="4"/>
        <v>▲</v>
      </c>
      <c r="H17" s="101">
        <f t="shared" si="3"/>
        <v>8.5866185174039544E-2</v>
      </c>
      <c r="I17" s="85" t="str">
        <f>IF(F17="NA","",IF(L17=0,"",IF((F17-L17)&lt;0,"▲","")))</f>
        <v/>
      </c>
      <c r="J17" s="86">
        <f>IF(F17="NA","-",IF(L17=0,"-",ABS(F17-L17)))</f>
        <v>4.0300000000000011</v>
      </c>
      <c r="K17" s="42">
        <v>133.9</v>
      </c>
      <c r="L17" s="62">
        <v>178.23</v>
      </c>
    </row>
    <row r="18" spans="2:12" ht="12" customHeight="1">
      <c r="B18" s="25"/>
      <c r="C18" s="30" t="s">
        <v>9</v>
      </c>
      <c r="D18" s="81">
        <f>ROUND(D17/D16,3)</f>
        <v>0.30399999999999999</v>
      </c>
      <c r="E18" s="82">
        <f>ROUND(E17/E16,3)</f>
        <v>0.28599999999999998</v>
      </c>
      <c r="F18" s="73">
        <f>ROUND(F17/F16,3)</f>
        <v>0.27100000000000002</v>
      </c>
      <c r="G18" s="89" t="str">
        <f>IF((F18/E18)-1&lt;0,"▲","")</f>
        <v>▲</v>
      </c>
      <c r="H18" s="84">
        <f t="shared" ref="H18" si="5">ABS(+F18-E18)*100</f>
        <v>1.4999999999999958</v>
      </c>
      <c r="I18" s="90" t="str">
        <f>IF(F18="NA","",IF(L18=0,"",IF((F18-L18)&lt;0,"▲","")))</f>
        <v/>
      </c>
      <c r="J18" s="86">
        <f>IF(F18="NA","-",IF(L18=0,"-",ABS(F18-L18)*100))</f>
        <v>0.60000000000000053</v>
      </c>
      <c r="K18" s="87">
        <f>K17/K16</f>
        <v>0.21744072750893151</v>
      </c>
      <c r="L18" s="115">
        <f>ROUND(L17/L16,3)</f>
        <v>0.26500000000000001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1099.55</v>
      </c>
      <c r="E20" s="41">
        <v>1152.78</v>
      </c>
      <c r="F20" s="119">
        <v>1124.46</v>
      </c>
      <c r="G20" s="83" t="str">
        <f>IF((F20/E20)-1&lt;0,"▲","")</f>
        <v>▲</v>
      </c>
      <c r="H20" s="101">
        <f t="shared" ref="H20" si="6">ABS((+F20/E20)-1)</f>
        <v>2.4566699630458544E-2</v>
      </c>
      <c r="I20" s="85" t="str">
        <f>IF(F20="NA","",IF(L20=0,"",IF((F20-L20)&lt;0,"▲","")))</f>
        <v/>
      </c>
      <c r="J20" s="86">
        <f>IF(F20="NA","-",IF(L20=0,"-",ABS(F20-L20)))</f>
        <v>1.0799999999999272</v>
      </c>
      <c r="K20" s="42">
        <v>989.8</v>
      </c>
      <c r="L20" s="62">
        <v>1123.3800000000001</v>
      </c>
    </row>
    <row r="21" spans="2:12" ht="12" customHeight="1">
      <c r="B21" s="25"/>
      <c r="C21" s="30" t="s">
        <v>7</v>
      </c>
      <c r="D21" s="39">
        <v>1131.01</v>
      </c>
      <c r="E21" s="41">
        <v>1154.07</v>
      </c>
      <c r="F21" s="119">
        <v>1135.9000000000001</v>
      </c>
      <c r="G21" s="83" t="str">
        <f t="shared" ref="G21:G22" si="7">IF((F21/E21)-1&lt;0,"▲","")</f>
        <v>▲</v>
      </c>
      <c r="H21" s="101">
        <f t="shared" si="3"/>
        <v>1.5744278943218171E-2</v>
      </c>
      <c r="I21" s="85" t="str">
        <f>IF(F21="NA","",IF(L21=0,"",IF((F21-L21)&lt;0,"▲","")))</f>
        <v>▲</v>
      </c>
      <c r="J21" s="86">
        <f>IF(F21="NA","-",IF(L21=0,"-",ABS(F21-L21)))</f>
        <v>5.9299999999998363</v>
      </c>
      <c r="K21" s="42">
        <v>1014.1</v>
      </c>
      <c r="L21" s="62">
        <v>1141.83</v>
      </c>
    </row>
    <row r="22" spans="2:12" ht="12" customHeight="1">
      <c r="B22" s="25"/>
      <c r="C22" s="30" t="s">
        <v>8</v>
      </c>
      <c r="D22" s="39">
        <v>166.02</v>
      </c>
      <c r="E22" s="41">
        <v>164.72</v>
      </c>
      <c r="F22" s="119">
        <v>153.28</v>
      </c>
      <c r="G22" s="83" t="str">
        <f t="shared" si="7"/>
        <v>▲</v>
      </c>
      <c r="H22" s="101">
        <f t="shared" si="3"/>
        <v>6.9451189898008692E-2</v>
      </c>
      <c r="I22" s="85" t="str">
        <f>IF(F22="NA","",IF(L22=0,"",IF((F22-L22)&lt;0,"▲","")))</f>
        <v/>
      </c>
      <c r="J22" s="86">
        <f>IF(F22="NA","-",IF(L22=0,"-",ABS(F22-L22)))</f>
        <v>7.5500000000000114</v>
      </c>
      <c r="K22" s="42">
        <v>141.80000000000001</v>
      </c>
      <c r="L22" s="62">
        <v>145.72999999999999</v>
      </c>
    </row>
    <row r="23" spans="2:12" ht="12" customHeight="1">
      <c r="B23" s="25"/>
      <c r="C23" s="30" t="s">
        <v>9</v>
      </c>
      <c r="D23" s="81">
        <f>ROUND(D22/D21,3)</f>
        <v>0.14699999999999999</v>
      </c>
      <c r="E23" s="82">
        <f>ROUND(E22/E21,3)</f>
        <v>0.14299999999999999</v>
      </c>
      <c r="F23" s="73">
        <f>ROUND(F22/F21,3)</f>
        <v>0.13500000000000001</v>
      </c>
      <c r="G23" s="89" t="str">
        <f>IF((F23/E23)-1&lt;0,"▲","")</f>
        <v>▲</v>
      </c>
      <c r="H23" s="84">
        <f t="shared" ref="H23" si="8">ABS(+F23-E23)*100</f>
        <v>0.79999999999999793</v>
      </c>
      <c r="I23" s="90" t="str">
        <f>IF(F23="NA","",IF(L23=0,"",IF((F23-L23)&lt;0,"▲","")))</f>
        <v/>
      </c>
      <c r="J23" s="86">
        <f>IF(F23="NA","-",IF(L23=0,"-",ABS(F23-L23)*100))</f>
        <v>0.70000000000000062</v>
      </c>
      <c r="K23" s="87">
        <f>K22/K21</f>
        <v>0.13982841928803866</v>
      </c>
      <c r="L23" s="115">
        <f>ROUND(L22/L21,3)</f>
        <v>0.128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832.49</v>
      </c>
      <c r="E25" s="41">
        <v>882.5</v>
      </c>
      <c r="F25" s="119">
        <v>855.92</v>
      </c>
      <c r="G25" s="83" t="str">
        <f>IF((F25/E25)-1&lt;0,"▲","")</f>
        <v>▲</v>
      </c>
      <c r="H25" s="101">
        <f t="shared" ref="H25" si="9">ABS((+F25/E25)-1)</f>
        <v>3.0118980169971721E-2</v>
      </c>
      <c r="I25" s="85" t="str">
        <f>IF(F25="NA","",IF(L25=0,"",IF((F25-L25)&lt;0,"▲","")))</f>
        <v/>
      </c>
      <c r="J25" s="86">
        <f>IF(F25="NA","-",IF(L25=0,"-",ABS(F25-L25)))</f>
        <v>1.8499999999999091</v>
      </c>
      <c r="K25" s="42">
        <v>715.1</v>
      </c>
      <c r="L25" s="62">
        <v>854.07</v>
      </c>
    </row>
    <row r="26" spans="2:12" ht="12" customHeight="1">
      <c r="B26" s="51"/>
      <c r="C26" s="30" t="s">
        <v>7</v>
      </c>
      <c r="D26" s="39">
        <v>850.31</v>
      </c>
      <c r="E26" s="41">
        <v>878.81</v>
      </c>
      <c r="F26" s="119">
        <v>862.51</v>
      </c>
      <c r="G26" s="83" t="str">
        <f t="shared" ref="G26:G27" si="10">IF((F26/E26)-1&lt;0,"▲","")</f>
        <v>▲</v>
      </c>
      <c r="H26" s="101">
        <f t="shared" si="3"/>
        <v>1.8547808968946589E-2</v>
      </c>
      <c r="I26" s="85" t="str">
        <f>IF(F26="NA","",IF(L26=0,"",IF((F26-L26)&lt;0,"▲","")))</f>
        <v>▲</v>
      </c>
      <c r="J26" s="86">
        <f>IF(F26="NA","-",IF(L26=0,"-",ABS(F26-L26)))</f>
        <v>5.2400000000000091</v>
      </c>
      <c r="K26" s="42">
        <v>728.9</v>
      </c>
      <c r="L26" s="62">
        <v>867.75</v>
      </c>
    </row>
    <row r="27" spans="2:12" ht="12" customHeight="1">
      <c r="B27" s="51"/>
      <c r="C27" s="30" t="s">
        <v>8</v>
      </c>
      <c r="D27" s="39">
        <v>128.19</v>
      </c>
      <c r="E27" s="41">
        <v>131.88</v>
      </c>
      <c r="F27" s="119">
        <v>125.29</v>
      </c>
      <c r="G27" s="83" t="str">
        <f t="shared" si="10"/>
        <v>▲</v>
      </c>
      <c r="H27" s="101">
        <f t="shared" si="3"/>
        <v>4.996966939642089E-2</v>
      </c>
      <c r="I27" s="85" t="str">
        <f>IF(F27="NA","",IF(L27=0,"",IF((F27-L27)&lt;0,"▲","")))</f>
        <v/>
      </c>
      <c r="J27" s="86">
        <f>IF(F27="NA","-",IF(L27=0,"-",ABS(F27-L27)))</f>
        <v>7.8100000000000023</v>
      </c>
      <c r="K27" s="42">
        <v>110.7</v>
      </c>
      <c r="L27" s="62">
        <v>117.48</v>
      </c>
    </row>
    <row r="28" spans="2:12" ht="12" customHeight="1">
      <c r="B28" s="51"/>
      <c r="C28" s="30" t="s">
        <v>9</v>
      </c>
      <c r="D28" s="81">
        <f>ROUND(D27/D26,3)</f>
        <v>0.151</v>
      </c>
      <c r="E28" s="82">
        <f>ROUND(E27/E26,3)</f>
        <v>0.15</v>
      </c>
      <c r="F28" s="73">
        <f>ROUND(F27/F26,3)</f>
        <v>0.14499999999999999</v>
      </c>
      <c r="G28" s="89" t="str">
        <f>IF((F28/E28)-1&lt;0,"▲","")</f>
        <v>▲</v>
      </c>
      <c r="H28" s="84">
        <f t="shared" ref="H28" si="11">ABS(+F28-E28)*100</f>
        <v>0.50000000000000044</v>
      </c>
      <c r="I28" s="90" t="str">
        <f>IF(F28="NA","",IF(L28=0,"",IF((F28-L28)&lt;0,"▲","")))</f>
        <v/>
      </c>
      <c r="J28" s="86">
        <f>IF(F28="NA","-",IF(L28=0,"-",ABS(F28-L28)*100))</f>
        <v>0.99999999999999811</v>
      </c>
      <c r="K28" s="87">
        <f>K27/K26</f>
        <v>0.15187268486760874</v>
      </c>
      <c r="L28" s="115">
        <f>ROUND(L27/L26,3)</f>
        <v>0.13500000000000001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449.09</v>
      </c>
      <c r="E30" s="41">
        <v>465.81</v>
      </c>
      <c r="F30" s="119">
        <v>467.6</v>
      </c>
      <c r="G30" s="83" t="str">
        <f>IF((F30/E30)-1&lt;0,"▲","")</f>
        <v/>
      </c>
      <c r="H30" s="101">
        <f t="shared" ref="H30" si="12">ABS((+F30/E30)-1)</f>
        <v>3.842768510766259E-3</v>
      </c>
      <c r="I30" s="85" t="str">
        <f>IF(F30="NA","",IF(L30=0,"",IF((F30-L30)&lt;0,"▲","")))</f>
        <v>▲</v>
      </c>
      <c r="J30" s="86">
        <f>IF(F30="NA","-",IF(L30=0,"-",ABS(F30-L30)))</f>
        <v>0.46999999999997044</v>
      </c>
      <c r="K30" s="42">
        <v>419.9</v>
      </c>
      <c r="L30" s="62">
        <v>468.07</v>
      </c>
    </row>
    <row r="31" spans="2:12" ht="12" customHeight="1">
      <c r="B31" s="25"/>
      <c r="C31" s="30" t="s">
        <v>7</v>
      </c>
      <c r="D31" s="39">
        <v>445.61</v>
      </c>
      <c r="E31" s="41">
        <v>458.99</v>
      </c>
      <c r="F31" s="119">
        <v>469.3</v>
      </c>
      <c r="G31" s="83" t="str">
        <f t="shared" ref="G31:G32" si="13">IF((F31/E31)-1&lt;0,"▲","")</f>
        <v/>
      </c>
      <c r="H31" s="101">
        <f t="shared" si="3"/>
        <v>2.2462363014444708E-2</v>
      </c>
      <c r="I31" s="85" t="str">
        <f>IF(F31="NA","",IF(L31=0,"",IF((F31-L31)&lt;0,"▲","")))</f>
        <v>▲</v>
      </c>
      <c r="J31" s="86">
        <f>IF(F31="NA","-",IF(L31=0,"-",ABS(F31-L31)))</f>
        <v>0.93000000000000682</v>
      </c>
      <c r="K31" s="42">
        <v>421.2</v>
      </c>
      <c r="L31" s="62">
        <v>470.23</v>
      </c>
    </row>
    <row r="32" spans="2:12" ht="12" customHeight="1">
      <c r="B32" s="25"/>
      <c r="C32" s="30" t="s">
        <v>8</v>
      </c>
      <c r="D32" s="39">
        <v>98.68</v>
      </c>
      <c r="E32" s="41">
        <v>105.5</v>
      </c>
      <c r="F32" s="119">
        <v>103.79</v>
      </c>
      <c r="G32" s="83" t="str">
        <f t="shared" si="13"/>
        <v>▲</v>
      </c>
      <c r="H32" s="101">
        <f t="shared" si="3"/>
        <v>1.6208530805687182E-2</v>
      </c>
      <c r="I32" s="85" t="str">
        <f>IF(F32="NA","",IF(L32=0,"",IF((F32-L32)&lt;0,"▲","")))</f>
        <v/>
      </c>
      <c r="J32" s="86">
        <f>IF(F32="NA","-",IF(L32=0,"-",ABS(F32-L32)))</f>
        <v>0.47000000000001307</v>
      </c>
      <c r="K32" s="42">
        <v>75.5</v>
      </c>
      <c r="L32" s="62">
        <v>103.32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0.23</v>
      </c>
      <c r="F33" s="74">
        <f>ROUND(F32/F31,3)</f>
        <v>0.221</v>
      </c>
      <c r="G33" s="93" t="str">
        <f>IF((F33/E33)-1&lt;0,"▲","")</f>
        <v>▲</v>
      </c>
      <c r="H33" s="94">
        <f t="shared" ref="H33" si="14">ABS(+F33-E33)*100</f>
        <v>0.9000000000000008</v>
      </c>
      <c r="I33" s="95" t="str">
        <f>IF(F33="NA","",IF(L33=0,"",IF((F33-L33)&lt;0,"▲","")))</f>
        <v/>
      </c>
      <c r="J33" s="96">
        <f>IF(F33="NA","-",IF(L33=0,"-",ABS(F33-L33)*100))</f>
        <v>0.10000000000000009</v>
      </c>
      <c r="K33" s="97">
        <f>K32/K31</f>
        <v>0.17924976258309591</v>
      </c>
      <c r="L33" s="116">
        <f>ROUND(L32/L31,3)</f>
        <v>0.22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27</v>
      </c>
    </row>
    <row r="37" spans="2:12" ht="12" customHeight="1">
      <c r="B37" s="25"/>
      <c r="C37" s="26"/>
      <c r="D37" s="27"/>
      <c r="E37" s="28" t="s">
        <v>4</v>
      </c>
      <c r="F37" s="1" t="s">
        <v>172</v>
      </c>
      <c r="G37" s="434" t="s">
        <v>24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263.89999999999998</v>
      </c>
      <c r="E39" s="61">
        <v>239.77</v>
      </c>
      <c r="F39" s="124">
        <v>269.63</v>
      </c>
      <c r="G39" s="113" t="str">
        <f>IF((F39/E39)-1&lt;0,"▲","")</f>
        <v/>
      </c>
      <c r="H39" s="101">
        <f>ABS((+F39/E39)-1)</f>
        <v>0.1245360136797764</v>
      </c>
      <c r="I39" s="112" t="str">
        <f>IF(F39="NA","",IF(L39=0,"",IF((F39-L39)&lt;0,"▲","")))</f>
        <v/>
      </c>
      <c r="J39" s="86">
        <f>IF(F39="NA","-",IF(L39=0,"-",ABS(F39-L39)))</f>
        <v>1.6299999999999955</v>
      </c>
      <c r="K39" s="42">
        <v>236.01</v>
      </c>
      <c r="L39" s="71">
        <v>268</v>
      </c>
    </row>
    <row r="40" spans="2:12" ht="12" customHeight="1">
      <c r="B40" s="25"/>
      <c r="C40" s="30" t="s">
        <v>7</v>
      </c>
      <c r="D40" s="60">
        <v>251.63</v>
      </c>
      <c r="E40" s="61">
        <v>256.02999999999997</v>
      </c>
      <c r="F40" s="124">
        <v>259.75</v>
      </c>
      <c r="G40" s="114" t="str">
        <f t="shared" ref="G40:G41" si="15">IF((F40/E40)-1&lt;0,"▲","")</f>
        <v/>
      </c>
      <c r="H40" s="101">
        <f t="shared" ref="H40:H41" si="16">ABS((+F40/E40)-1)</f>
        <v>1.452954731867373E-2</v>
      </c>
      <c r="I40" s="85" t="str">
        <f>IF(F40="NA","",IF(L40=0,"",IF((F40-L40)&lt;0,"▲","")))</f>
        <v>▲</v>
      </c>
      <c r="J40" s="86">
        <f>IF(F40="NA","-",IF(L40=0,"-",ABS(F40-L40)))</f>
        <v>1.1200000000000045</v>
      </c>
      <c r="K40" s="42">
        <v>224.87</v>
      </c>
      <c r="L40" s="62">
        <v>260.87</v>
      </c>
    </row>
    <row r="41" spans="2:12" ht="12" customHeight="1">
      <c r="B41" s="25"/>
      <c r="C41" s="30" t="s">
        <v>8</v>
      </c>
      <c r="D41" s="60">
        <v>70.11</v>
      </c>
      <c r="E41" s="61">
        <v>55.13</v>
      </c>
      <c r="F41" s="124">
        <v>62.63</v>
      </c>
      <c r="G41" s="114" t="str">
        <f t="shared" si="15"/>
        <v/>
      </c>
      <c r="H41" s="101">
        <f t="shared" si="16"/>
        <v>0.13604208235080728</v>
      </c>
      <c r="I41" s="85" t="str">
        <f>IF(F41="NA","",IF(L41=0,"",IF((F41-L41)&lt;0,"▲","")))</f>
        <v/>
      </c>
      <c r="J41" s="86">
        <f>IF(F41="NA","-",IF(L41=0,"-",ABS(F41-L41)))</f>
        <v>2.4200000000000017</v>
      </c>
      <c r="K41" s="42">
        <v>62.49</v>
      </c>
      <c r="L41" s="62">
        <v>60.21</v>
      </c>
    </row>
    <row r="42" spans="2:12" ht="12" customHeight="1">
      <c r="B42" s="29"/>
      <c r="C42" s="53" t="s">
        <v>9</v>
      </c>
      <c r="D42" s="107">
        <f>ROUND(D41/D40,3)</f>
        <v>0.27900000000000003</v>
      </c>
      <c r="E42" s="108">
        <f>ROUND(E41/E40,3)</f>
        <v>0.215</v>
      </c>
      <c r="F42" s="125">
        <f>ROUND(F41/F40,3)</f>
        <v>0.24099999999999999</v>
      </c>
      <c r="G42" s="109" t="str">
        <f>IF(F42-D42&lt;0,"▲","")</f>
        <v>▲</v>
      </c>
      <c r="H42" s="94">
        <f>ABS(+F42-E42)*100</f>
        <v>2.5999999999999996</v>
      </c>
      <c r="I42" s="110" t="str">
        <f>IF(F42="NA","",IF(L42=0,"",IF((F42-L42)&lt;0,"▲","")))</f>
        <v/>
      </c>
      <c r="J42" s="96">
        <f>ABS(+F42-L42)*100</f>
        <v>0.99999999999999811</v>
      </c>
      <c r="K42" s="97">
        <f>K41/K40</f>
        <v>0.2778938942500111</v>
      </c>
      <c r="L42" s="117">
        <f>ROUND(L41/L40,3)</f>
        <v>0.23100000000000001</v>
      </c>
    </row>
    <row r="43" spans="2:12" ht="12" customHeight="1">
      <c r="B43" s="2" t="s">
        <v>372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369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370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425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8">
    <tabColor theme="1"/>
    <pageSetUpPr fitToPage="1"/>
  </sheetPr>
  <dimension ref="B1:L67"/>
  <sheetViews>
    <sheetView showGridLines="0" defaultGridColor="0" topLeftCell="A34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367</v>
      </c>
    </row>
    <row r="4" spans="2:12" ht="12" customHeight="1"/>
    <row r="5" spans="2:12" ht="12" customHeight="1">
      <c r="B5" s="18" t="s">
        <v>1</v>
      </c>
      <c r="G5" s="19"/>
      <c r="L5" s="20" t="s">
        <v>221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27</v>
      </c>
    </row>
    <row r="7" spans="2:12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2200.81</v>
      </c>
      <c r="E10" s="78">
        <v>2316.73</v>
      </c>
      <c r="F10" s="119">
        <v>2246.9299999999998</v>
      </c>
      <c r="G10" s="83" t="str">
        <f>IF((F10/E10)-1&lt;0,"▲","")</f>
        <v>▲</v>
      </c>
      <c r="H10" s="101">
        <f>ABS((+F10/E10)-1)</f>
        <v>3.0128672741320806E-2</v>
      </c>
      <c r="I10" s="85" t="str">
        <f>IF(F10="NA","",IF(L10=0,"",IF((F10-L10)&lt;0,"▲","")))</f>
        <v/>
      </c>
      <c r="J10" s="86">
        <f>IF(F10="NA","-",IF(L10=0,"-",ABS(F10-L10)))</f>
        <v>0</v>
      </c>
      <c r="K10" s="42">
        <v>2006</v>
      </c>
      <c r="L10" s="62">
        <v>2246.9299999999998</v>
      </c>
    </row>
    <row r="11" spans="2:12" ht="12" customHeight="1">
      <c r="B11" s="25"/>
      <c r="C11" s="30" t="s">
        <v>7</v>
      </c>
      <c r="D11" s="77">
        <v>2231.9</v>
      </c>
      <c r="E11" s="78">
        <v>2313.09</v>
      </c>
      <c r="F11" s="119">
        <v>2285.7800000000002</v>
      </c>
      <c r="G11" s="83" t="str">
        <f t="shared" ref="G11:G12" si="0">IF((F11/E11)-1&lt;0,"▲","")</f>
        <v>▲</v>
      </c>
      <c r="H11" s="101">
        <f t="shared" ref="H11:H12" si="1">ABS((+F11/E11)-1)</f>
        <v>1.1806717421284918E-2</v>
      </c>
      <c r="I11" s="85" t="str">
        <f>IF(F11="NA","",IF(L11=0,"",IF((F11-L11)&lt;0,"▲","")))</f>
        <v/>
      </c>
      <c r="J11" s="86">
        <f>IF(F11="NA","-",IF(L11=0,"-",ABS(F11-L11)))</f>
        <v>0</v>
      </c>
      <c r="K11" s="42">
        <v>2051.1</v>
      </c>
      <c r="L11" s="62">
        <v>2285.7800000000002</v>
      </c>
    </row>
    <row r="12" spans="2:12" ht="12" customHeight="1">
      <c r="B12" s="25"/>
      <c r="C12" s="30" t="s">
        <v>8</v>
      </c>
      <c r="D12" s="39">
        <v>462.49</v>
      </c>
      <c r="E12" s="40">
        <v>466.13</v>
      </c>
      <c r="F12" s="119">
        <v>427.28</v>
      </c>
      <c r="G12" s="83" t="str">
        <f t="shared" si="0"/>
        <v>▲</v>
      </c>
      <c r="H12" s="101">
        <f t="shared" si="1"/>
        <v>8.3345847724883626E-2</v>
      </c>
      <c r="I12" s="85" t="str">
        <f>IF(F12="NA","",IF(L12=0,"",IF((F12-L12)&lt;0,"▲","")))</f>
        <v/>
      </c>
      <c r="J12" s="86">
        <f>IF(F12="NA","-",IF(L12=0,"-",ABS(F12-L12)))</f>
        <v>0</v>
      </c>
      <c r="K12" s="42">
        <v>351.1</v>
      </c>
      <c r="L12" s="62">
        <v>427.28</v>
      </c>
    </row>
    <row r="13" spans="2:12" ht="12" customHeight="1">
      <c r="B13" s="25"/>
      <c r="C13" s="30" t="s">
        <v>9</v>
      </c>
      <c r="D13" s="81">
        <f>ROUND(D12/D11,3)</f>
        <v>0.20699999999999999</v>
      </c>
      <c r="E13" s="82">
        <f t="shared" ref="E13" si="2">ROUND(E12/E11,3)</f>
        <v>0.20200000000000001</v>
      </c>
      <c r="F13" s="73">
        <f>ROUND(F12/F11,3)</f>
        <v>0.187</v>
      </c>
      <c r="G13" s="83" t="str">
        <f>IF((F13/E13)-1&lt;0,"▲","")</f>
        <v>▲</v>
      </c>
      <c r="H13" s="84">
        <f>ABS(+F13-E13)*100</f>
        <v>1.5000000000000013</v>
      </c>
      <c r="I13" s="85" t="str">
        <f>IF(F13="NA","",IF(L13=0,"",IF((F13-L13)&lt;0,"▲","")))</f>
        <v/>
      </c>
      <c r="J13" s="86">
        <f>IF(F13="NA","-",IF(L13=0,"-",ABS(F13-L13)*100))</f>
        <v>0</v>
      </c>
      <c r="K13" s="87">
        <f>K12/K11</f>
        <v>0.17117644190921946</v>
      </c>
      <c r="L13" s="115">
        <f>ROUND(L12/L11,3)</f>
        <v>0.187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652.16999999999996</v>
      </c>
      <c r="E15" s="41">
        <v>697.01</v>
      </c>
      <c r="F15" s="119">
        <v>655.48</v>
      </c>
      <c r="G15" s="83" t="str">
        <f>IF((F15/E15)-1&lt;0,"▲","")</f>
        <v>▲</v>
      </c>
      <c r="H15" s="101">
        <f t="shared" ref="H15:H32" si="3">ABS((+F15/E15)-1)</f>
        <v>5.9583076282980096E-2</v>
      </c>
      <c r="I15" s="85" t="str">
        <f>IF(F15="NA","",IF(L15=0,"",IF((F15-L15)&lt;0,"▲","")))</f>
        <v/>
      </c>
      <c r="J15" s="86">
        <f>IF(F15="NA","-",IF(L15=0,"-",ABS(F15-L15)))</f>
        <v>1.8700000000000045</v>
      </c>
      <c r="K15" s="42">
        <v>596.29999999999995</v>
      </c>
      <c r="L15" s="62">
        <v>653.61</v>
      </c>
    </row>
    <row r="16" spans="2:12" ht="12" customHeight="1">
      <c r="B16" s="25"/>
      <c r="C16" s="30" t="s">
        <v>7</v>
      </c>
      <c r="D16" s="77">
        <v>655.26</v>
      </c>
      <c r="E16" s="78">
        <v>698.45</v>
      </c>
      <c r="F16" s="119">
        <v>673.72</v>
      </c>
      <c r="G16" s="83" t="str">
        <f t="shared" ref="G16:G17" si="4">IF((F16/E16)-1&lt;0,"▲","")</f>
        <v>▲</v>
      </c>
      <c r="H16" s="101">
        <f t="shared" si="3"/>
        <v>3.5406972582146201E-2</v>
      </c>
      <c r="I16" s="85" t="str">
        <f>IF(F16="NA","",IF(L16=0,"",IF((F16-L16)&lt;0,"▲","")))</f>
        <v/>
      </c>
      <c r="J16" s="86">
        <f>IF(F16="NA","-",IF(L16=0,"-",ABS(F16-L16)))</f>
        <v>0.29000000000007731</v>
      </c>
      <c r="K16" s="42">
        <v>615.79999999999995</v>
      </c>
      <c r="L16" s="62">
        <v>673.43</v>
      </c>
    </row>
    <row r="17" spans="2:12" ht="12" customHeight="1">
      <c r="B17" s="25"/>
      <c r="C17" s="30" t="s">
        <v>8</v>
      </c>
      <c r="D17" s="39">
        <v>197.91</v>
      </c>
      <c r="E17" s="41">
        <v>196.47</v>
      </c>
      <c r="F17" s="119">
        <v>178.23</v>
      </c>
      <c r="G17" s="83" t="str">
        <f t="shared" si="4"/>
        <v>▲</v>
      </c>
      <c r="H17" s="101">
        <f t="shared" si="3"/>
        <v>9.2838601313177671E-2</v>
      </c>
      <c r="I17" s="85" t="str">
        <f>IF(F17="NA","",IF(L17=0,"",IF((F17-L17)&lt;0,"▲","")))</f>
        <v/>
      </c>
      <c r="J17" s="86">
        <f>IF(F17="NA","-",IF(L17=0,"-",ABS(F17-L17)))</f>
        <v>1.5</v>
      </c>
      <c r="K17" s="42">
        <v>133.80000000000001</v>
      </c>
      <c r="L17" s="62">
        <v>176.73</v>
      </c>
    </row>
    <row r="18" spans="2:12" ht="12" customHeight="1">
      <c r="B18" s="25"/>
      <c r="C18" s="30" t="s">
        <v>9</v>
      </c>
      <c r="D18" s="81">
        <f>ROUND(D17/D16,3)</f>
        <v>0.30199999999999999</v>
      </c>
      <c r="E18" s="82">
        <f>ROUND(E17/E16,3)</f>
        <v>0.28100000000000003</v>
      </c>
      <c r="F18" s="73">
        <f>ROUND(F17/F16,3)</f>
        <v>0.26500000000000001</v>
      </c>
      <c r="G18" s="89" t="str">
        <f>IF((F18/E18)-1&lt;0,"▲","")</f>
        <v>▲</v>
      </c>
      <c r="H18" s="84">
        <f t="shared" ref="H18" si="5">ABS(+F18-E18)*100</f>
        <v>1.6000000000000014</v>
      </c>
      <c r="I18" s="90" t="str">
        <f>IF(F18="NA","",IF(L18=0,"",IF((F18-L18)&lt;0,"▲","")))</f>
        <v/>
      </c>
      <c r="J18" s="86">
        <f>IF(F18="NA","-",IF(L18=0,"-",ABS(F18-L18)*100))</f>
        <v>0.30000000000000027</v>
      </c>
      <c r="K18" s="87">
        <f>K17/K16</f>
        <v>0.21727833712244238</v>
      </c>
      <c r="L18" s="115">
        <f>ROUND(L17/L16,3)</f>
        <v>0.26200000000000001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1099.55</v>
      </c>
      <c r="E20" s="41">
        <v>1153.53</v>
      </c>
      <c r="F20" s="119">
        <v>1123.3800000000001</v>
      </c>
      <c r="G20" s="83" t="str">
        <f>IF((F20/E20)-1&lt;0,"▲","")</f>
        <v>▲</v>
      </c>
      <c r="H20" s="101">
        <f t="shared" ref="H20" si="6">ABS((+F20/E20)-1)</f>
        <v>2.6137161582273416E-2</v>
      </c>
      <c r="I20" s="85" t="str">
        <f>IF(F20="NA","",IF(L20=0,"",IF((F20-L20)&lt;0,"▲","")))</f>
        <v>▲</v>
      </c>
      <c r="J20" s="86">
        <f>IF(F20="NA","-",IF(L20=0,"-",ABS(F20-L20)))</f>
        <v>0.78999999999996362</v>
      </c>
      <c r="K20" s="42">
        <v>989.8</v>
      </c>
      <c r="L20" s="62">
        <v>1124.17</v>
      </c>
    </row>
    <row r="21" spans="2:12" ht="12" customHeight="1">
      <c r="B21" s="25"/>
      <c r="C21" s="30" t="s">
        <v>7</v>
      </c>
      <c r="D21" s="39">
        <v>1131.03</v>
      </c>
      <c r="E21" s="41">
        <v>1155.25</v>
      </c>
      <c r="F21" s="119">
        <v>1141.83</v>
      </c>
      <c r="G21" s="83" t="str">
        <f t="shared" ref="G21:G22" si="7">IF((F21/E21)-1&lt;0,"▲","")</f>
        <v>▲</v>
      </c>
      <c r="H21" s="101">
        <f t="shared" si="3"/>
        <v>1.1616533217918223E-2</v>
      </c>
      <c r="I21" s="85" t="str">
        <f>IF(F21="NA","",IF(L21=0,"",IF((F21-L21)&lt;0,"▲","")))</f>
        <v>▲</v>
      </c>
      <c r="J21" s="86">
        <f>IF(F21="NA","-",IF(L21=0,"-",ABS(F21-L21)))</f>
        <v>0.42000000000007276</v>
      </c>
      <c r="K21" s="42">
        <v>1014.1</v>
      </c>
      <c r="L21" s="62">
        <v>1142.25</v>
      </c>
    </row>
    <row r="22" spans="2:12" ht="12" customHeight="1">
      <c r="B22" s="25"/>
      <c r="C22" s="30" t="s">
        <v>8</v>
      </c>
      <c r="D22" s="39">
        <v>165.9</v>
      </c>
      <c r="E22" s="41">
        <v>164.18</v>
      </c>
      <c r="F22" s="119">
        <v>145.72999999999999</v>
      </c>
      <c r="G22" s="83" t="str">
        <f t="shared" si="7"/>
        <v>▲</v>
      </c>
      <c r="H22" s="101">
        <f t="shared" si="3"/>
        <v>0.11237665976367417</v>
      </c>
      <c r="I22" s="85" t="str">
        <f>IF(F22="NA","",IF(L22=0,"",IF((F22-L22)&lt;0,"▲","")))</f>
        <v>▲</v>
      </c>
      <c r="J22" s="86">
        <f>IF(F22="NA","-",IF(L22=0,"-",ABS(F22-L22)))</f>
        <v>0.5700000000000216</v>
      </c>
      <c r="K22" s="42">
        <v>141.80000000000001</v>
      </c>
      <c r="L22" s="62">
        <v>146.30000000000001</v>
      </c>
    </row>
    <row r="23" spans="2:12" ht="12" customHeight="1">
      <c r="B23" s="25"/>
      <c r="C23" s="30" t="s">
        <v>9</v>
      </c>
      <c r="D23" s="81">
        <f>ROUND(D22/D21,3)</f>
        <v>0.14699999999999999</v>
      </c>
      <c r="E23" s="82">
        <f>ROUND(E22/E21,3)</f>
        <v>0.14199999999999999</v>
      </c>
      <c r="F23" s="73">
        <f>ROUND(F22/F21,3)</f>
        <v>0.128</v>
      </c>
      <c r="G23" s="89" t="str">
        <f>IF((F23/E23)-1&lt;0,"▲","")</f>
        <v>▲</v>
      </c>
      <c r="H23" s="84">
        <f t="shared" ref="H23" si="8">ABS(+F23-E23)*100</f>
        <v>1.3999999999999986</v>
      </c>
      <c r="I23" s="90" t="str">
        <f>IF(F23="NA","",IF(L23=0,"",IF((F23-L23)&lt;0,"▲","")))</f>
        <v/>
      </c>
      <c r="J23" s="86">
        <f>IF(F23="NA","-",IF(L23=0,"-",ABS(F23-L23)*100))</f>
        <v>0</v>
      </c>
      <c r="K23" s="87">
        <f>K22/K21</f>
        <v>0.13982841928803866</v>
      </c>
      <c r="L23" s="115">
        <f>ROUND(L22/L21,3)</f>
        <v>0.128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832.49</v>
      </c>
      <c r="E25" s="41">
        <v>882.71</v>
      </c>
      <c r="F25" s="119">
        <v>854.07</v>
      </c>
      <c r="G25" s="83" t="str">
        <f>IF((F25/E25)-1&lt;0,"▲","")</f>
        <v>▲</v>
      </c>
      <c r="H25" s="101">
        <f t="shared" ref="H25" si="9">ABS((+F25/E25)-1)</f>
        <v>3.2445537039344718E-2</v>
      </c>
      <c r="I25" s="85" t="str">
        <f>IF(F25="NA","",IF(L25=0,"",IF((F25-L25)&lt;0,"▲","")))</f>
        <v>▲</v>
      </c>
      <c r="J25" s="86">
        <f>IF(F25="NA","-",IF(L25=0,"-",ABS(F25-L25)))</f>
        <v>0.30999999999994543</v>
      </c>
      <c r="K25" s="42">
        <v>715.1</v>
      </c>
      <c r="L25" s="62">
        <v>854.38</v>
      </c>
    </row>
    <row r="26" spans="2:12" ht="12" customHeight="1">
      <c r="B26" s="51"/>
      <c r="C26" s="30" t="s">
        <v>7</v>
      </c>
      <c r="D26" s="39">
        <v>850.34</v>
      </c>
      <c r="E26" s="41">
        <v>879.61</v>
      </c>
      <c r="F26" s="119">
        <v>867.75</v>
      </c>
      <c r="G26" s="83" t="str">
        <f t="shared" ref="G26:G27" si="10">IF((F26/E26)-1&lt;0,"▲","")</f>
        <v>▲</v>
      </c>
      <c r="H26" s="101">
        <f t="shared" si="3"/>
        <v>1.3483248257750602E-2</v>
      </c>
      <c r="I26" s="85" t="str">
        <f>IF(F26="NA","",IF(L26=0,"",IF((F26-L26)&lt;0,"▲","")))</f>
        <v/>
      </c>
      <c r="J26" s="86">
        <f>IF(F26="NA","-",IF(L26=0,"-",ABS(F26-L26)))</f>
        <v>0.40999999999996817</v>
      </c>
      <c r="K26" s="42">
        <v>728.9</v>
      </c>
      <c r="L26" s="62">
        <v>867.34</v>
      </c>
    </row>
    <row r="27" spans="2:12" ht="12" customHeight="1">
      <c r="B27" s="51"/>
      <c r="C27" s="30" t="s">
        <v>8</v>
      </c>
      <c r="D27" s="39">
        <v>128.07</v>
      </c>
      <c r="E27" s="41">
        <v>131.16</v>
      </c>
      <c r="F27" s="119">
        <v>117.48</v>
      </c>
      <c r="G27" s="83" t="str">
        <f t="shared" si="10"/>
        <v>▲</v>
      </c>
      <c r="H27" s="101">
        <f t="shared" si="3"/>
        <v>0.10430009149130826</v>
      </c>
      <c r="I27" s="85" t="str">
        <f>IF(F27="NA","",IF(L27=0,"",IF((F27-L27)&lt;0,"▲","")))</f>
        <v>▲</v>
      </c>
      <c r="J27" s="86">
        <f>IF(F27="NA","-",IF(L27=0,"-",ABS(F27-L27)))</f>
        <v>0.56000000000000227</v>
      </c>
      <c r="K27" s="42">
        <v>110.7</v>
      </c>
      <c r="L27" s="62">
        <v>118.04</v>
      </c>
    </row>
    <row r="28" spans="2:12" ht="12" customHeight="1">
      <c r="B28" s="51"/>
      <c r="C28" s="30" t="s">
        <v>9</v>
      </c>
      <c r="D28" s="81">
        <f>ROUND(D27/D26,3)</f>
        <v>0.151</v>
      </c>
      <c r="E28" s="82">
        <f>ROUND(E27/E26,3)</f>
        <v>0.14899999999999999</v>
      </c>
      <c r="F28" s="73">
        <f>ROUND(F27/F26,3)</f>
        <v>0.13500000000000001</v>
      </c>
      <c r="G28" s="89" t="str">
        <f>IF((F28/E28)-1&lt;0,"▲","")</f>
        <v>▲</v>
      </c>
      <c r="H28" s="84">
        <f t="shared" ref="H28" si="11">ABS(+F28-E28)*100</f>
        <v>1.3999999999999986</v>
      </c>
      <c r="I28" s="90" t="str">
        <f>IF(F28="NA","",IF(L28=0,"",IF((F28-L28)&lt;0,"▲","")))</f>
        <v>▲</v>
      </c>
      <c r="J28" s="86">
        <f>IF(F28="NA","-",IF(L28=0,"-",ABS(F28-L28)*100))</f>
        <v>0.10000000000000009</v>
      </c>
      <c r="K28" s="87">
        <f>K27/K26</f>
        <v>0.15187268486760874</v>
      </c>
      <c r="L28" s="115">
        <f>ROUND(L27/L26,3)</f>
        <v>0.13600000000000001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449.09</v>
      </c>
      <c r="E30" s="41">
        <v>466.19</v>
      </c>
      <c r="F30" s="119">
        <v>468.07</v>
      </c>
      <c r="G30" s="83" t="str">
        <f>IF((F30/E30)-1&lt;0,"▲","")</f>
        <v/>
      </c>
      <c r="H30" s="101">
        <f t="shared" ref="H30" si="12">ABS((+F30/E30)-1)</f>
        <v>4.0326905339025387E-3</v>
      </c>
      <c r="I30" s="85" t="str">
        <f>IF(F30="NA","",IF(L30=0,"",IF((F30-L30)&lt;0,"▲","")))</f>
        <v/>
      </c>
      <c r="J30" s="86">
        <f>IF(F30="NA","-",IF(L30=0,"-",ABS(F30-L30)))</f>
        <v>2.2599999999999909</v>
      </c>
      <c r="K30" s="42">
        <v>419.9</v>
      </c>
      <c r="L30" s="62">
        <v>465.81</v>
      </c>
    </row>
    <row r="31" spans="2:12" ht="12" customHeight="1">
      <c r="B31" s="25"/>
      <c r="C31" s="30" t="s">
        <v>7</v>
      </c>
      <c r="D31" s="39">
        <v>445.6</v>
      </c>
      <c r="E31" s="41">
        <v>459.39</v>
      </c>
      <c r="F31" s="119">
        <v>470.23</v>
      </c>
      <c r="G31" s="83" t="str">
        <f t="shared" ref="G31:G32" si="13">IF((F31/E31)-1&lt;0,"▲","")</f>
        <v/>
      </c>
      <c r="H31" s="101">
        <f t="shared" si="3"/>
        <v>2.3596508413330719E-2</v>
      </c>
      <c r="I31" s="85" t="str">
        <f>IF(F31="NA","",IF(L31=0,"",IF((F31-L31)&lt;0,"▲","")))</f>
        <v/>
      </c>
      <c r="J31" s="86">
        <f>IF(F31="NA","-",IF(L31=0,"-",ABS(F31-L31)))</f>
        <v>0.91000000000002501</v>
      </c>
      <c r="K31" s="42">
        <v>421.2</v>
      </c>
      <c r="L31" s="62">
        <v>469.32</v>
      </c>
    </row>
    <row r="32" spans="2:12" ht="12" customHeight="1">
      <c r="B32" s="25"/>
      <c r="C32" s="30" t="s">
        <v>8</v>
      </c>
      <c r="D32" s="39">
        <v>98.68</v>
      </c>
      <c r="E32" s="41">
        <v>105.48</v>
      </c>
      <c r="F32" s="119">
        <v>103.32</v>
      </c>
      <c r="G32" s="83" t="str">
        <f t="shared" si="13"/>
        <v>▲</v>
      </c>
      <c r="H32" s="101">
        <f t="shared" si="3"/>
        <v>2.0477815699658786E-2</v>
      </c>
      <c r="I32" s="85" t="str">
        <f>IF(F32="NA","",IF(L32=0,"",IF((F32-L32)&lt;0,"▲","")))</f>
        <v/>
      </c>
      <c r="J32" s="86">
        <f>IF(F32="NA","-",IF(L32=0,"-",ABS(F32-L32)))</f>
        <v>1.3699999999999903</v>
      </c>
      <c r="K32" s="42">
        <v>75.5</v>
      </c>
      <c r="L32" s="62">
        <v>101.95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0.23</v>
      </c>
      <c r="F33" s="74">
        <f>ROUND(F32/F31,3)</f>
        <v>0.22</v>
      </c>
      <c r="G33" s="93" t="str">
        <f>IF((F33/E33)-1&lt;0,"▲","")</f>
        <v>▲</v>
      </c>
      <c r="H33" s="94">
        <f t="shared" ref="H33" si="14">ABS(+F33-E33)*100</f>
        <v>1.0000000000000009</v>
      </c>
      <c r="I33" s="95" t="str">
        <f>IF(F33="NA","",IF(L33=0,"",IF((F33-L33)&lt;0,"▲","")))</f>
        <v/>
      </c>
      <c r="J33" s="96">
        <f>IF(F33="NA","-",IF(L33=0,"-",ABS(F33-L33)*100))</f>
        <v>0.30000000000000027</v>
      </c>
      <c r="K33" s="97">
        <f>K32/K31</f>
        <v>0.17924976258309591</v>
      </c>
      <c r="L33" s="116">
        <f>ROUND(L32/L31,3)</f>
        <v>0.217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27</v>
      </c>
    </row>
    <row r="37" spans="2:12" ht="12" customHeight="1">
      <c r="B37" s="25"/>
      <c r="C37" s="26"/>
      <c r="D37" s="27"/>
      <c r="E37" s="28" t="s">
        <v>4</v>
      </c>
      <c r="F37" s="1" t="s">
        <v>192</v>
      </c>
      <c r="G37" s="434" t="s">
        <v>193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263.58999999999997</v>
      </c>
      <c r="E39" s="61">
        <v>238.73</v>
      </c>
      <c r="F39" s="124">
        <v>268</v>
      </c>
      <c r="G39" s="113" t="str">
        <f>IF((F39/E39)-1&lt;0,"▲","")</f>
        <v/>
      </c>
      <c r="H39" s="101">
        <f>ABS((+F39/E39)-1)</f>
        <v>0.12260712939303819</v>
      </c>
      <c r="I39" s="112" t="str">
        <f>IF(F39="NA","",IF(L39=0,"",IF((F39-L39)&lt;0,"▲","")))</f>
        <v>▲</v>
      </c>
      <c r="J39" s="86">
        <f>IF(F39="NA","-",IF(L39=0,"-",ABS(F39-L39)))</f>
        <v>1.5</v>
      </c>
      <c r="K39" s="42">
        <v>235.96</v>
      </c>
      <c r="L39" s="71">
        <v>269.5</v>
      </c>
    </row>
    <row r="40" spans="2:12" ht="12" customHeight="1">
      <c r="B40" s="25"/>
      <c r="C40" s="30" t="s">
        <v>7</v>
      </c>
      <c r="D40" s="60">
        <v>251.96</v>
      </c>
      <c r="E40" s="61">
        <v>256.18</v>
      </c>
      <c r="F40" s="124">
        <v>260.87</v>
      </c>
      <c r="G40" s="114" t="str">
        <f t="shared" ref="G40:G41" si="15">IF((F40/E40)-1&lt;0,"▲","")</f>
        <v/>
      </c>
      <c r="H40" s="101">
        <f t="shared" ref="H40:H41" si="16">ABS((+F40/E40)-1)</f>
        <v>1.8307440081192894E-2</v>
      </c>
      <c r="I40" s="85" t="str">
        <f>IF(F40="NA","",IF(L40=0,"",IF((F40-L40)&lt;0,"▲","")))</f>
        <v>▲</v>
      </c>
      <c r="J40" s="86">
        <f>IF(F40="NA","-",IF(L40=0,"-",ABS(F40-L40)))</f>
        <v>1.4499999999999886</v>
      </c>
      <c r="K40" s="42">
        <v>224.87</v>
      </c>
      <c r="L40" s="62">
        <v>262.32</v>
      </c>
    </row>
    <row r="41" spans="2:12" ht="12" customHeight="1">
      <c r="B41" s="25"/>
      <c r="C41" s="30" t="s">
        <v>8</v>
      </c>
      <c r="D41" s="60">
        <v>69.92</v>
      </c>
      <c r="E41" s="61">
        <v>55.25</v>
      </c>
      <c r="F41" s="124">
        <v>60.21</v>
      </c>
      <c r="G41" s="114" t="str">
        <f t="shared" si="15"/>
        <v/>
      </c>
      <c r="H41" s="101">
        <f t="shared" si="16"/>
        <v>8.9773755656108678E-2</v>
      </c>
      <c r="I41" s="85" t="str">
        <f>IF(F41="NA","",IF(L41=0,"",IF((F41-L41)&lt;0,"▲","")))</f>
        <v/>
      </c>
      <c r="J41" s="86">
        <f>IF(F41="NA","-",IF(L41=0,"-",ABS(F41-L41)))</f>
        <v>9.0000000000003411E-2</v>
      </c>
      <c r="K41" s="42">
        <v>62.5</v>
      </c>
      <c r="L41" s="62">
        <v>60.12</v>
      </c>
    </row>
    <row r="42" spans="2:12" ht="12" customHeight="1">
      <c r="B42" s="29"/>
      <c r="C42" s="53" t="s">
        <v>9</v>
      </c>
      <c r="D42" s="107">
        <f>ROUND(D41/D40,3)</f>
        <v>0.27800000000000002</v>
      </c>
      <c r="E42" s="108">
        <f>ROUND(E41/E40,3)</f>
        <v>0.216</v>
      </c>
      <c r="F42" s="125">
        <f>ROUND(F41/F40,3)</f>
        <v>0.23100000000000001</v>
      </c>
      <c r="G42" s="109" t="str">
        <f>IF(F42-D42&lt;0,"▲","")</f>
        <v>▲</v>
      </c>
      <c r="H42" s="94">
        <f>ABS(+F42-E42)*100</f>
        <v>1.5000000000000013</v>
      </c>
      <c r="I42" s="110" t="str">
        <f>IF(F42="NA","",IF(L42=0,"",IF((F42-L42)&lt;0,"▲","")))</f>
        <v/>
      </c>
      <c r="J42" s="96">
        <f>ABS(+F42-L42)*100</f>
        <v>0.20000000000000018</v>
      </c>
      <c r="K42" s="97">
        <f>K41/K40</f>
        <v>0.27793836438831326</v>
      </c>
      <c r="L42" s="117">
        <f>ROUND(L41/L40,3)</f>
        <v>0.22900000000000001</v>
      </c>
    </row>
    <row r="43" spans="2:12" ht="12" customHeight="1">
      <c r="B43" s="2" t="s">
        <v>368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424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7">
    <tabColor theme="1"/>
    <pageSetUpPr fitToPage="1"/>
  </sheetPr>
  <dimension ref="B1:L67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365</v>
      </c>
    </row>
    <row r="4" spans="2:12" ht="12" customHeight="1"/>
    <row r="5" spans="2:12" ht="12" customHeight="1">
      <c r="B5" s="18" t="s">
        <v>1</v>
      </c>
      <c r="G5" s="19"/>
      <c r="L5" s="20" t="s">
        <v>186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27</v>
      </c>
    </row>
    <row r="7" spans="2:12" ht="12" customHeight="1">
      <c r="B7" s="25"/>
      <c r="C7" s="26"/>
      <c r="D7" s="27"/>
      <c r="E7" s="28" t="s">
        <v>4</v>
      </c>
      <c r="F7" s="1" t="s">
        <v>188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2200.4899999999998</v>
      </c>
      <c r="E10" s="78">
        <v>2314.96</v>
      </c>
      <c r="F10" s="119">
        <v>2243.59</v>
      </c>
      <c r="G10" s="83" t="str">
        <f>IF((F10/E10)-1&lt;0,"▲","")</f>
        <v>▲</v>
      </c>
      <c r="H10" s="101">
        <f>ABS((+F10/E10)-1)</f>
        <v>3.0829906348273761E-2</v>
      </c>
      <c r="I10" s="85" t="str">
        <f>IF(F10="NA","",IF(L10=0,"",IF((F10-L10)&lt;0,"▲","")))</f>
        <v/>
      </c>
      <c r="J10" s="86">
        <f>IF(F10="NA","-",IF(L10=0,"-",ABS(F10-L10)))</f>
        <v>2.5</v>
      </c>
      <c r="K10" s="42">
        <v>2006</v>
      </c>
      <c r="L10" s="62">
        <v>2241.09</v>
      </c>
    </row>
    <row r="11" spans="2:12" ht="12" customHeight="1">
      <c r="B11" s="25"/>
      <c r="C11" s="30" t="s">
        <v>7</v>
      </c>
      <c r="D11" s="77">
        <v>2231.67</v>
      </c>
      <c r="E11" s="78">
        <v>2311.0100000000002</v>
      </c>
      <c r="F11" s="119">
        <v>2284.9899999999998</v>
      </c>
      <c r="G11" s="83" t="str">
        <f t="shared" ref="G11:G12" si="0">IF((F11/E11)-1&lt;0,"▲","")</f>
        <v>▲</v>
      </c>
      <c r="H11" s="101">
        <f t="shared" ref="H11:H12" si="1">ABS((+F11/E11)-1)</f>
        <v>1.1259146433810541E-2</v>
      </c>
      <c r="I11" s="85" t="str">
        <f>IF(F11="NA","",IF(L11=0,"",IF((F11-L11)&lt;0,"▲","")))</f>
        <v/>
      </c>
      <c r="J11" s="86">
        <f>IF(F11="NA","-",IF(L11=0,"-",ABS(F11-L11)))</f>
        <v>0.67999999999983629</v>
      </c>
      <c r="K11" s="42">
        <v>2051.1</v>
      </c>
      <c r="L11" s="62">
        <v>2284.31</v>
      </c>
    </row>
    <row r="12" spans="2:12" ht="12" customHeight="1">
      <c r="B12" s="25"/>
      <c r="C12" s="30" t="s">
        <v>8</v>
      </c>
      <c r="D12" s="39">
        <v>462.42</v>
      </c>
      <c r="E12" s="40">
        <v>466.37</v>
      </c>
      <c r="F12" s="119">
        <v>424.97</v>
      </c>
      <c r="G12" s="83" t="str">
        <f t="shared" si="0"/>
        <v>▲</v>
      </c>
      <c r="H12" s="101">
        <f t="shared" si="1"/>
        <v>8.8770718528207171E-2</v>
      </c>
      <c r="I12" s="85" t="str">
        <f>IF(F12="NA","",IF(L12=0,"",IF((F12-L12)&lt;0,"▲","")))</f>
        <v/>
      </c>
      <c r="J12" s="86">
        <f>IF(F12="NA","-",IF(L12=0,"-",ABS(F12-L12)))</f>
        <v>1.6400000000000432</v>
      </c>
      <c r="K12" s="42">
        <v>351.1</v>
      </c>
      <c r="L12" s="62">
        <v>423.33</v>
      </c>
    </row>
    <row r="13" spans="2:12" ht="12" customHeight="1">
      <c r="B13" s="25"/>
      <c r="C13" s="30" t="s">
        <v>9</v>
      </c>
      <c r="D13" s="81">
        <f>ROUND(D12/D11,3)</f>
        <v>0.20699999999999999</v>
      </c>
      <c r="E13" s="82">
        <f t="shared" ref="E13" si="2">ROUND(E12/E11,3)</f>
        <v>0.20200000000000001</v>
      </c>
      <c r="F13" s="73">
        <f>ROUND(F12/F11,3)</f>
        <v>0.186</v>
      </c>
      <c r="G13" s="83" t="str">
        <f>IF((F13/E13)-1&lt;0,"▲","")</f>
        <v>▲</v>
      </c>
      <c r="H13" s="84">
        <f>ABS(+F13-E13)*100</f>
        <v>1.6000000000000014</v>
      </c>
      <c r="I13" s="85" t="str">
        <f>IF(F13="NA","",IF(L13=0,"",IF((F13-L13)&lt;0,"▲","")))</f>
        <v/>
      </c>
      <c r="J13" s="86">
        <f>IF(F13="NA","-",IF(L13=0,"-",ABS(F13-L13)*100))</f>
        <v>0.10000000000000009</v>
      </c>
      <c r="K13" s="87">
        <f>K12/K11</f>
        <v>0.17117644190921946</v>
      </c>
      <c r="L13" s="115">
        <f>ROUND(L12/L11,3)</f>
        <v>0.185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652.02</v>
      </c>
      <c r="E15" s="41">
        <v>696.64</v>
      </c>
      <c r="F15" s="119">
        <v>653.61</v>
      </c>
      <c r="G15" s="83" t="str">
        <f>IF((F15/E15)-1&lt;0,"▲","")</f>
        <v>▲</v>
      </c>
      <c r="H15" s="101">
        <f t="shared" ref="H15:H32" si="3">ABS((+F15/E15)-1)</f>
        <v>6.1767914561322912E-2</v>
      </c>
      <c r="I15" s="85" t="str">
        <f>IF(F15="NA","",IF(L15=0,"",IF((F15-L15)&lt;0,"▲","")))</f>
        <v>▲</v>
      </c>
      <c r="J15" s="86">
        <f>IF(F15="NA","-",IF(L15=0,"-",ABS(F15-L15)))</f>
        <v>0.69999999999993179</v>
      </c>
      <c r="K15" s="42">
        <v>596.29999999999995</v>
      </c>
      <c r="L15" s="62">
        <v>654.30999999999995</v>
      </c>
    </row>
    <row r="16" spans="2:12" ht="12" customHeight="1">
      <c r="B16" s="25"/>
      <c r="C16" s="30" t="s">
        <v>7</v>
      </c>
      <c r="D16" s="77">
        <v>655.11</v>
      </c>
      <c r="E16" s="78">
        <v>698.03</v>
      </c>
      <c r="F16" s="119">
        <v>673.43</v>
      </c>
      <c r="G16" s="83" t="str">
        <f t="shared" ref="G16:G17" si="4">IF((F16/E16)-1&lt;0,"▲","")</f>
        <v>▲</v>
      </c>
      <c r="H16" s="101">
        <f t="shared" si="3"/>
        <v>3.5242038307809143E-2</v>
      </c>
      <c r="I16" s="85" t="str">
        <f>IF(F16="NA","",IF(L16=0,"",IF((F16-L16)&lt;0,"▲","")))</f>
        <v>▲</v>
      </c>
      <c r="J16" s="86">
        <f>IF(F16="NA","-",IF(L16=0,"-",ABS(F16-L16)))</f>
        <v>2.0000000000095497E-2</v>
      </c>
      <c r="K16" s="42">
        <v>615.79999999999995</v>
      </c>
      <c r="L16" s="62">
        <v>673.45</v>
      </c>
    </row>
    <row r="17" spans="2:12" ht="12" customHeight="1">
      <c r="B17" s="25"/>
      <c r="C17" s="30" t="s">
        <v>8</v>
      </c>
      <c r="D17" s="39">
        <v>197.94</v>
      </c>
      <c r="E17" s="41">
        <v>196.54</v>
      </c>
      <c r="F17" s="119">
        <v>176.73</v>
      </c>
      <c r="G17" s="83" t="str">
        <f t="shared" si="4"/>
        <v>▲</v>
      </c>
      <c r="H17" s="101">
        <f t="shared" si="3"/>
        <v>0.10079373155591742</v>
      </c>
      <c r="I17" s="85" t="str">
        <f>IF(F17="NA","",IF(L17=0,"",IF((F17-L17)&lt;0,"▲","")))</f>
        <v/>
      </c>
      <c r="J17" s="86">
        <f>IF(F17="NA","-",IF(L17=0,"-",ABS(F17-L17)))</f>
        <v>9.0000000000003411E-2</v>
      </c>
      <c r="K17" s="42">
        <v>133.80000000000001</v>
      </c>
      <c r="L17" s="62">
        <v>176.64</v>
      </c>
    </row>
    <row r="18" spans="2:12" ht="12" customHeight="1">
      <c r="B18" s="25"/>
      <c r="C18" s="30" t="s">
        <v>9</v>
      </c>
      <c r="D18" s="81">
        <f>ROUND(D17/D16,3)</f>
        <v>0.30199999999999999</v>
      </c>
      <c r="E18" s="82">
        <f>ROUND(E17/E16,3)</f>
        <v>0.28199999999999997</v>
      </c>
      <c r="F18" s="73">
        <f>ROUND(F17/F16,3)</f>
        <v>0.26200000000000001</v>
      </c>
      <c r="G18" s="89" t="str">
        <f>IF((F18/E18)-1&lt;0,"▲","")</f>
        <v>▲</v>
      </c>
      <c r="H18" s="84">
        <f t="shared" ref="H18" si="5">ABS(+F18-E18)*100</f>
        <v>1.9999999999999962</v>
      </c>
      <c r="I18" s="90" t="str">
        <f>IF(F18="NA","",IF(L18=0,"",IF((F18-L18)&lt;0,"▲","")))</f>
        <v/>
      </c>
      <c r="J18" s="86">
        <f>IF(F18="NA","-",IF(L18=0,"-",ABS(F18-L18)*100))</f>
        <v>0</v>
      </c>
      <c r="K18" s="87">
        <f>K17/K16</f>
        <v>0.21727833712244238</v>
      </c>
      <c r="L18" s="115">
        <f>ROUND(L17/L16,3)</f>
        <v>0.26200000000000001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1099.3800000000001</v>
      </c>
      <c r="E20" s="41">
        <v>1153.3</v>
      </c>
      <c r="F20" s="119">
        <v>1124.17</v>
      </c>
      <c r="G20" s="83" t="str">
        <f>IF((F20/E20)-1&lt;0,"▲","")</f>
        <v>▲</v>
      </c>
      <c r="H20" s="101">
        <f t="shared" ref="H20" si="6">ABS((+F20/E20)-1)</f>
        <v>2.5257955432237855E-2</v>
      </c>
      <c r="I20" s="85" t="str">
        <f>IF(F20="NA","",IF(L20=0,"",IF((F20-L20)&lt;0,"▲","")))</f>
        <v/>
      </c>
      <c r="J20" s="86">
        <f>IF(F20="NA","-",IF(L20=0,"-",ABS(F20-L20)))</f>
        <v>2.9400000000000546</v>
      </c>
      <c r="K20" s="42">
        <v>989.8</v>
      </c>
      <c r="L20" s="62">
        <v>1121.23</v>
      </c>
    </row>
    <row r="21" spans="2:12" ht="12" customHeight="1">
      <c r="B21" s="25"/>
      <c r="C21" s="30" t="s">
        <v>7</v>
      </c>
      <c r="D21" s="39">
        <v>1130.96</v>
      </c>
      <c r="E21" s="41">
        <v>1154.72</v>
      </c>
      <c r="F21" s="119">
        <v>1142.25</v>
      </c>
      <c r="G21" s="83" t="str">
        <f t="shared" ref="G21:G22" si="7">IF((F21/E21)-1&lt;0,"▲","")</f>
        <v>▲</v>
      </c>
      <c r="H21" s="101">
        <f t="shared" si="3"/>
        <v>1.0799154773451614E-2</v>
      </c>
      <c r="I21" s="85" t="str">
        <f>IF(F21="NA","",IF(L21=0,"",IF((F21-L21)&lt;0,"▲","")))</f>
        <v>▲</v>
      </c>
      <c r="J21" s="86">
        <f>IF(F21="NA","-",IF(L21=0,"-",ABS(F21-L21)))</f>
        <v>2.9999999999972715E-2</v>
      </c>
      <c r="K21" s="42">
        <v>1014.1</v>
      </c>
      <c r="L21" s="62">
        <v>1142.28</v>
      </c>
    </row>
    <row r="22" spans="2:12" ht="12" customHeight="1">
      <c r="B22" s="25"/>
      <c r="C22" s="30" t="s">
        <v>8</v>
      </c>
      <c r="D22" s="39">
        <v>165.8</v>
      </c>
      <c r="E22" s="41">
        <v>164.38</v>
      </c>
      <c r="F22" s="119">
        <v>146.30000000000001</v>
      </c>
      <c r="G22" s="83" t="str">
        <f t="shared" si="7"/>
        <v>▲</v>
      </c>
      <c r="H22" s="101">
        <f t="shared" si="3"/>
        <v>0.10998904976274482</v>
      </c>
      <c r="I22" s="85" t="str">
        <f>IF(F22="NA","",IF(L22=0,"",IF((F22-L22)&lt;0,"▲","")))</f>
        <v/>
      </c>
      <c r="J22" s="86">
        <f>IF(F22="NA","-",IF(L22=0,"-",ABS(F22-L22)))</f>
        <v>2.0900000000000034</v>
      </c>
      <c r="K22" s="42">
        <v>141.80000000000001</v>
      </c>
      <c r="L22" s="62">
        <v>144.21</v>
      </c>
    </row>
    <row r="23" spans="2:12" ht="12" customHeight="1">
      <c r="B23" s="25"/>
      <c r="C23" s="30" t="s">
        <v>9</v>
      </c>
      <c r="D23" s="81">
        <f>ROUND(D22/D21,3)</f>
        <v>0.14699999999999999</v>
      </c>
      <c r="E23" s="82">
        <f>ROUND(E22/E21,3)</f>
        <v>0.14199999999999999</v>
      </c>
      <c r="F23" s="73">
        <f>ROUND(F22/F21,3)</f>
        <v>0.128</v>
      </c>
      <c r="G23" s="89" t="str">
        <f>IF((F23/E23)-1&lt;0,"▲","")</f>
        <v>▲</v>
      </c>
      <c r="H23" s="84">
        <f t="shared" ref="H23" si="8">ABS(+F23-E23)*100</f>
        <v>1.3999999999999986</v>
      </c>
      <c r="I23" s="90" t="str">
        <f>IF(F23="NA","",IF(L23=0,"",IF((F23-L23)&lt;0,"▲","")))</f>
        <v/>
      </c>
      <c r="J23" s="86">
        <f>IF(F23="NA","-",IF(L23=0,"-",ABS(F23-L23)*100))</f>
        <v>0.20000000000000018</v>
      </c>
      <c r="K23" s="87">
        <f>K22/K21</f>
        <v>0.13982841928803866</v>
      </c>
      <c r="L23" s="115">
        <f>ROUND(L22/L21,3)</f>
        <v>0.126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832.33</v>
      </c>
      <c r="E25" s="41">
        <v>882.47</v>
      </c>
      <c r="F25" s="119">
        <v>854.38</v>
      </c>
      <c r="G25" s="83" t="str">
        <f>IF((F25/E25)-1&lt;0,"▲","")</f>
        <v>▲</v>
      </c>
      <c r="H25" s="101">
        <f t="shared" ref="H25" si="9">ABS((+F25/E25)-1)</f>
        <v>3.1831110406019492E-2</v>
      </c>
      <c r="I25" s="85" t="str">
        <f>IF(F25="NA","",IF(L25=0,"",IF((F25-L25)&lt;0,"▲","")))</f>
        <v/>
      </c>
      <c r="J25" s="86">
        <f>IF(F25="NA","-",IF(L25=0,"-",ABS(F25-L25)))</f>
        <v>2.0800000000000409</v>
      </c>
      <c r="K25" s="42">
        <v>715.1</v>
      </c>
      <c r="L25" s="62">
        <v>852.3</v>
      </c>
    </row>
    <row r="26" spans="2:12" ht="12" customHeight="1">
      <c r="B26" s="51"/>
      <c r="C26" s="30" t="s">
        <v>7</v>
      </c>
      <c r="D26" s="39">
        <v>850.31</v>
      </c>
      <c r="E26" s="41">
        <v>879.39</v>
      </c>
      <c r="F26" s="119">
        <v>867.34</v>
      </c>
      <c r="G26" s="83" t="str">
        <f t="shared" ref="G26:G27" si="10">IF((F26/E26)-1&lt;0,"▲","")</f>
        <v>▲</v>
      </c>
      <c r="H26" s="101">
        <f t="shared" si="3"/>
        <v>1.3702680267003164E-2</v>
      </c>
      <c r="I26" s="85" t="str">
        <f>IF(F26="NA","",IF(L26=0,"",IF((F26-L26)&lt;0,"▲","")))</f>
        <v>▲</v>
      </c>
      <c r="J26" s="86">
        <f>IF(F26="NA","-",IF(L26=0,"-",ABS(F26-L26)))</f>
        <v>0.76999999999998181</v>
      </c>
      <c r="K26" s="42">
        <v>728.9</v>
      </c>
      <c r="L26" s="62">
        <v>868.11</v>
      </c>
    </row>
    <row r="27" spans="2:12" ht="12" customHeight="1">
      <c r="B27" s="51"/>
      <c r="C27" s="30" t="s">
        <v>8</v>
      </c>
      <c r="D27" s="39">
        <v>127.92</v>
      </c>
      <c r="E27" s="41">
        <v>131.01</v>
      </c>
      <c r="F27" s="119">
        <v>118.04</v>
      </c>
      <c r="G27" s="83" t="str">
        <f t="shared" si="10"/>
        <v>▲</v>
      </c>
      <c r="H27" s="101">
        <f t="shared" si="3"/>
        <v>9.9000076330051034E-2</v>
      </c>
      <c r="I27" s="85" t="str">
        <f>IF(F27="NA","",IF(L27=0,"",IF((F27-L27)&lt;0,"▲","")))</f>
        <v/>
      </c>
      <c r="J27" s="86">
        <f>IF(F27="NA","-",IF(L27=0,"-",ABS(F27-L27)))</f>
        <v>2.0500000000000114</v>
      </c>
      <c r="K27" s="42">
        <v>110.7</v>
      </c>
      <c r="L27" s="62">
        <v>115.99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0.14899999999999999</v>
      </c>
      <c r="F28" s="73">
        <f>ROUND(F27/F26,3)</f>
        <v>0.13600000000000001</v>
      </c>
      <c r="G28" s="89" t="str">
        <f>IF((F28/E28)-1&lt;0,"▲","")</f>
        <v>▲</v>
      </c>
      <c r="H28" s="84">
        <f t="shared" ref="H28" si="11">ABS(+F28-E28)*100</f>
        <v>1.2999999999999985</v>
      </c>
      <c r="I28" s="90" t="str">
        <f>IF(F28="NA","",IF(L28=0,"",IF((F28-L28)&lt;0,"▲","")))</f>
        <v/>
      </c>
      <c r="J28" s="86">
        <f>IF(F28="NA","-",IF(L28=0,"-",ABS(F28-L28)*100))</f>
        <v>0.20000000000000018</v>
      </c>
      <c r="K28" s="87">
        <f>K27/K26</f>
        <v>0.15187268486760874</v>
      </c>
      <c r="L28" s="115">
        <f>ROUND(L27/L26,3)</f>
        <v>0.13400000000000001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449.09</v>
      </c>
      <c r="E30" s="41">
        <v>465.03</v>
      </c>
      <c r="F30" s="119">
        <v>465.81</v>
      </c>
      <c r="G30" s="83" t="str">
        <f>IF((F30/E30)-1&lt;0,"▲","")</f>
        <v/>
      </c>
      <c r="H30" s="101">
        <f t="shared" ref="H30" si="12">ABS((+F30/E30)-1)</f>
        <v>1.6773111412167196E-3</v>
      </c>
      <c r="I30" s="85" t="str">
        <f>IF(F30="NA","",IF(L30=0,"",IF((F30-L30)&lt;0,"▲","")))</f>
        <v/>
      </c>
      <c r="J30" s="86">
        <f>IF(F30="NA","-",IF(L30=0,"-",ABS(F30-L30)))</f>
        <v>0.25999999999999091</v>
      </c>
      <c r="K30" s="42">
        <v>419.9</v>
      </c>
      <c r="L30" s="62">
        <v>465.55</v>
      </c>
    </row>
    <row r="31" spans="2:12" ht="12" customHeight="1">
      <c r="B31" s="25"/>
      <c r="C31" s="30" t="s">
        <v>7</v>
      </c>
      <c r="D31" s="39">
        <v>445.6</v>
      </c>
      <c r="E31" s="41">
        <v>458.25</v>
      </c>
      <c r="F31" s="119">
        <v>469.32</v>
      </c>
      <c r="G31" s="83" t="str">
        <f t="shared" ref="G31:G32" si="13">IF((F31/E31)-1&lt;0,"▲","")</f>
        <v/>
      </c>
      <c r="H31" s="101">
        <f t="shared" si="3"/>
        <v>2.4157119476268418E-2</v>
      </c>
      <c r="I31" s="85" t="str">
        <f>IF(F31="NA","",IF(L31=0,"",IF((F31-L31)&lt;0,"▲","")))</f>
        <v/>
      </c>
      <c r="J31" s="86">
        <f>IF(F31="NA","-",IF(L31=0,"-",ABS(F31-L31)))</f>
        <v>0.74000000000000909</v>
      </c>
      <c r="K31" s="42">
        <v>421.2</v>
      </c>
      <c r="L31" s="62">
        <v>468.58</v>
      </c>
    </row>
    <row r="32" spans="2:12" ht="12" customHeight="1">
      <c r="B32" s="25"/>
      <c r="C32" s="30" t="s">
        <v>8</v>
      </c>
      <c r="D32" s="39">
        <v>98.68</v>
      </c>
      <c r="E32" s="41">
        <v>105.46</v>
      </c>
      <c r="F32" s="119">
        <v>101.95</v>
      </c>
      <c r="G32" s="83" t="str">
        <f t="shared" si="13"/>
        <v>▲</v>
      </c>
      <c r="H32" s="101">
        <f t="shared" si="3"/>
        <v>3.3282761236487657E-2</v>
      </c>
      <c r="I32" s="85" t="str">
        <f>IF(F32="NA","",IF(L32=0,"",IF((F32-L32)&lt;0,"▲","")))</f>
        <v>▲</v>
      </c>
      <c r="J32" s="86">
        <f>IF(F32="NA","-",IF(L32=0,"-",ABS(F32-L32)))</f>
        <v>0.53000000000000114</v>
      </c>
      <c r="K32" s="42">
        <v>75.5</v>
      </c>
      <c r="L32" s="62">
        <v>102.48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0.23</v>
      </c>
      <c r="F33" s="74">
        <f>ROUND(F32/F31,3)</f>
        <v>0.217</v>
      </c>
      <c r="G33" s="93" t="str">
        <f>IF((F33/E33)-1&lt;0,"▲","")</f>
        <v>▲</v>
      </c>
      <c r="H33" s="94">
        <f t="shared" ref="H33" si="14">ABS(+F33-E33)*100</f>
        <v>1.3000000000000012</v>
      </c>
      <c r="I33" s="95" t="str">
        <f>IF(F33="NA","",IF(L33=0,"",IF((F33-L33)&lt;0,"▲","")))</f>
        <v>▲</v>
      </c>
      <c r="J33" s="96">
        <f>IF(F33="NA","-",IF(L33=0,"-",ABS(F33-L33)*100))</f>
        <v>0.20000000000000018</v>
      </c>
      <c r="K33" s="97">
        <f>K32/K31</f>
        <v>0.17924976258309591</v>
      </c>
      <c r="L33" s="116">
        <f>ROUND(L32/L31,3)</f>
        <v>0.219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27</v>
      </c>
    </row>
    <row r="37" spans="2:12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263.58999999999997</v>
      </c>
      <c r="E39" s="61">
        <v>238.73</v>
      </c>
      <c r="F39" s="124">
        <v>269.5</v>
      </c>
      <c r="G39" s="113" t="str">
        <f>IF((F39/E39)-1&lt;0,"▲","")</f>
        <v/>
      </c>
      <c r="H39" s="101">
        <f>ABS((+F39/E39)-1)</f>
        <v>0.12889037825158134</v>
      </c>
      <c r="I39" s="112" t="str">
        <f>IF(F39="NA","",IF(L39=0,"",IF((F39-L39)&lt;0,"▲","")))</f>
        <v/>
      </c>
      <c r="J39" s="86">
        <f>IF(F39="NA","-",IF(L39=0,"-",ABS(F39-L39)))</f>
        <v>8.9999999999974989E-2</v>
      </c>
      <c r="K39" s="42">
        <v>235.96</v>
      </c>
      <c r="L39" s="71">
        <v>269.41000000000003</v>
      </c>
    </row>
    <row r="40" spans="2:12" ht="12" customHeight="1">
      <c r="B40" s="25"/>
      <c r="C40" s="30" t="s">
        <v>7</v>
      </c>
      <c r="D40" s="60">
        <v>251.96</v>
      </c>
      <c r="E40" s="61">
        <v>256.18</v>
      </c>
      <c r="F40" s="124">
        <v>262.32</v>
      </c>
      <c r="G40" s="114" t="str">
        <f t="shared" ref="G40:G41" si="15">IF((F40/E40)-1&lt;0,"▲","")</f>
        <v/>
      </c>
      <c r="H40" s="101">
        <f t="shared" ref="H40:H41" si="16">ABS((+F40/E40)-1)</f>
        <v>2.3967522835506294E-2</v>
      </c>
      <c r="I40" s="85" t="str">
        <f>IF(F40="NA","",IF(L40=0,"",IF((F40-L40)&lt;0,"▲","")))</f>
        <v>▲</v>
      </c>
      <c r="J40" s="86">
        <f>IF(F40="NA","-",IF(L40=0,"-",ABS(F40-L40)))</f>
        <v>0.35000000000002274</v>
      </c>
      <c r="K40" s="42">
        <v>224.87</v>
      </c>
      <c r="L40" s="62">
        <v>262.67</v>
      </c>
    </row>
    <row r="41" spans="2:12" ht="12" customHeight="1">
      <c r="B41" s="25"/>
      <c r="C41" s="30" t="s">
        <v>8</v>
      </c>
      <c r="D41" s="60">
        <v>69.92</v>
      </c>
      <c r="E41" s="61">
        <v>55.25</v>
      </c>
      <c r="F41" s="124">
        <v>60.12</v>
      </c>
      <c r="G41" s="114" t="str">
        <f t="shared" si="15"/>
        <v/>
      </c>
      <c r="H41" s="101">
        <f t="shared" si="16"/>
        <v>8.814479638009054E-2</v>
      </c>
      <c r="I41" s="85" t="str">
        <f>IF(F41="NA","",IF(L41=0,"",IF((F41-L41)&lt;0,"▲","")))</f>
        <v/>
      </c>
      <c r="J41" s="86">
        <f>IF(F41="NA","-",IF(L41=0,"-",ABS(F41-L41)))</f>
        <v>0.65999999999999659</v>
      </c>
      <c r="K41" s="42">
        <v>62.5</v>
      </c>
      <c r="L41" s="62">
        <v>59.46</v>
      </c>
    </row>
    <row r="42" spans="2:12" ht="12" customHeight="1">
      <c r="B42" s="29"/>
      <c r="C42" s="53" t="s">
        <v>9</v>
      </c>
      <c r="D42" s="107">
        <f>ROUND(D41/D40,3)</f>
        <v>0.27800000000000002</v>
      </c>
      <c r="E42" s="108">
        <f>ROUND(E41/E40,3)</f>
        <v>0.216</v>
      </c>
      <c r="F42" s="125">
        <f>ROUND(F41/F40,3)</f>
        <v>0.22900000000000001</v>
      </c>
      <c r="G42" s="109" t="str">
        <f>IF(F42-D42&lt;0,"▲","")</f>
        <v>▲</v>
      </c>
      <c r="H42" s="94">
        <f>ABS(+F42-E42)*100</f>
        <v>1.3000000000000012</v>
      </c>
      <c r="I42" s="110" t="str">
        <f>IF(F42="NA","",IF(L42=0,"",IF((F42-L42)&lt;0,"▲","")))</f>
        <v/>
      </c>
      <c r="J42" s="96">
        <f>ABS(+F42-L42)*100</f>
        <v>0.30000000000000027</v>
      </c>
      <c r="K42" s="97">
        <f>K41/K40</f>
        <v>0.27793836438831326</v>
      </c>
      <c r="L42" s="117">
        <f>ROUND(L41/L40,3)</f>
        <v>0.22600000000000001</v>
      </c>
    </row>
    <row r="43" spans="2:12" ht="12" customHeight="1">
      <c r="B43" s="2" t="s">
        <v>366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247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248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364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6">
    <tabColor theme="1"/>
    <pageSetUpPr fitToPage="1"/>
  </sheetPr>
  <dimension ref="B1:L67"/>
  <sheetViews>
    <sheetView showGridLines="0" defaultGridColor="0" topLeftCell="A19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362</v>
      </c>
    </row>
    <row r="4" spans="2:12" ht="12" customHeight="1"/>
    <row r="5" spans="2:12" ht="12" customHeight="1">
      <c r="B5" s="18" t="s">
        <v>1</v>
      </c>
      <c r="G5" s="19"/>
      <c r="L5" s="20" t="s">
        <v>221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27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2200.86</v>
      </c>
      <c r="E10" s="78">
        <v>2315.85</v>
      </c>
      <c r="F10" s="119">
        <v>2241.09</v>
      </c>
      <c r="G10" s="83" t="str">
        <f>IF((F10/E10)-1&lt;0,"▲","")</f>
        <v>▲</v>
      </c>
      <c r="H10" s="101">
        <f>ABS((+F10/E10)-1)</f>
        <v>3.2281883541680045E-2</v>
      </c>
      <c r="I10" s="85" t="str">
        <f>IF(F10="NA","",IF(L10=0,"",IF((F10-L10)&lt;0,"▲","")))</f>
        <v/>
      </c>
      <c r="J10" s="86">
        <f>IF(F10="NA","-",IF(L10=0,"-",ABS(F10-L10)))</f>
        <v>1.6900000000000546</v>
      </c>
      <c r="K10" s="42">
        <v>2005.2</v>
      </c>
      <c r="L10" s="62">
        <v>2239.4</v>
      </c>
    </row>
    <row r="11" spans="2:12" ht="12" customHeight="1">
      <c r="B11" s="25"/>
      <c r="C11" s="30" t="s">
        <v>7</v>
      </c>
      <c r="D11" s="77">
        <v>2231.15</v>
      </c>
      <c r="E11" s="78">
        <v>2311.06</v>
      </c>
      <c r="F11" s="119">
        <v>2284.31</v>
      </c>
      <c r="G11" s="83" t="str">
        <f t="shared" ref="G11:G12" si="0">IF((F11/E11)-1&lt;0,"▲","")</f>
        <v>▲</v>
      </c>
      <c r="H11" s="101">
        <f t="shared" ref="H11:H12" si="1">ABS((+F11/E11)-1)</f>
        <v>1.1574775211374844E-2</v>
      </c>
      <c r="I11" s="85" t="str">
        <f>IF(F11="NA","",IF(L11=0,"",IF((F11-L11)&lt;0,"▲","")))</f>
        <v/>
      </c>
      <c r="J11" s="86">
        <f>IF(F11="NA","-",IF(L11=0,"-",ABS(F11-L11)))</f>
        <v>4.6999999999998181</v>
      </c>
      <c r="K11" s="42">
        <v>2051</v>
      </c>
      <c r="L11" s="62">
        <v>2279.61</v>
      </c>
    </row>
    <row r="12" spans="2:12" ht="12" customHeight="1">
      <c r="B12" s="25"/>
      <c r="C12" s="30" t="s">
        <v>8</v>
      </c>
      <c r="D12" s="39">
        <v>461.75</v>
      </c>
      <c r="E12" s="40">
        <v>466.54</v>
      </c>
      <c r="F12" s="119">
        <v>423.33</v>
      </c>
      <c r="G12" s="83" t="str">
        <f t="shared" si="0"/>
        <v>▲</v>
      </c>
      <c r="H12" s="101">
        <f t="shared" si="1"/>
        <v>9.2617996313285156E-2</v>
      </c>
      <c r="I12" s="85" t="str">
        <f>IF(F12="NA","",IF(L12=0,"",IF((F12-L12)&lt;0,"▲","")))</f>
        <v>▲</v>
      </c>
      <c r="J12" s="86">
        <f>IF(F12="NA","-",IF(L12=0,"-",ABS(F12-L12)))</f>
        <v>2.6200000000000045</v>
      </c>
      <c r="K12" s="42">
        <v>350.7</v>
      </c>
      <c r="L12" s="62">
        <v>425.95</v>
      </c>
    </row>
    <row r="13" spans="2:12" ht="12" customHeight="1">
      <c r="B13" s="25"/>
      <c r="C13" s="30" t="s">
        <v>9</v>
      </c>
      <c r="D13" s="81">
        <f>ROUND(D12/D11,3)</f>
        <v>0.20699999999999999</v>
      </c>
      <c r="E13" s="82">
        <f t="shared" ref="E13" si="2">ROUND(E12/E11,3)</f>
        <v>0.20200000000000001</v>
      </c>
      <c r="F13" s="73">
        <f>ROUND(F12/F11,3)</f>
        <v>0.185</v>
      </c>
      <c r="G13" s="83" t="str">
        <f>IF((F13/E13)-1&lt;0,"▲","")</f>
        <v>▲</v>
      </c>
      <c r="H13" s="84">
        <f>ABS(+F13-E13)*100</f>
        <v>1.7000000000000015</v>
      </c>
      <c r="I13" s="85" t="str">
        <f>IF(F13="NA","",IF(L13=0,"",IF((F13-L13)&lt;0,"▲","")))</f>
        <v>▲</v>
      </c>
      <c r="J13" s="86">
        <f>IF(F13="NA","-",IF(L13=0,"-",ABS(F13-L13)*100))</f>
        <v>0.20000000000000018</v>
      </c>
      <c r="K13" s="87">
        <f>K12/K11</f>
        <v>0.17098976109215017</v>
      </c>
      <c r="L13" s="115">
        <f>ROUND(L12/L11,3)</f>
        <v>0.187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652.24</v>
      </c>
      <c r="E15" s="41">
        <v>696.44</v>
      </c>
      <c r="F15" s="119">
        <v>654.30999999999995</v>
      </c>
      <c r="G15" s="83" t="str">
        <f>IF((F15/E15)-1&lt;0,"▲","")</f>
        <v>▲</v>
      </c>
      <c r="H15" s="101">
        <f t="shared" ref="H15:H32" si="3">ABS((+F15/E15)-1)</f>
        <v>6.0493366262707626E-2</v>
      </c>
      <c r="I15" s="85" t="str">
        <f>IF(F15="NA","",IF(L15=0,"",IF((F15-L15)&lt;0,"▲","")))</f>
        <v>▲</v>
      </c>
      <c r="J15" s="86">
        <f>IF(F15="NA","-",IF(L15=0,"-",ABS(F15-L15)))</f>
        <v>0.80000000000006821</v>
      </c>
      <c r="K15" s="42">
        <v>596.1</v>
      </c>
      <c r="L15" s="62">
        <v>655.11</v>
      </c>
    </row>
    <row r="16" spans="2:12" ht="12" customHeight="1">
      <c r="B16" s="25"/>
      <c r="C16" s="30" t="s">
        <v>7</v>
      </c>
      <c r="D16" s="77">
        <v>654.74</v>
      </c>
      <c r="E16" s="78">
        <v>698.44</v>
      </c>
      <c r="F16" s="119">
        <v>673.45</v>
      </c>
      <c r="G16" s="83" t="str">
        <f t="shared" ref="G16:G17" si="4">IF((F16/E16)-1&lt;0,"▲","")</f>
        <v>▲</v>
      </c>
      <c r="H16" s="101">
        <f t="shared" si="3"/>
        <v>3.5779737701162606E-2</v>
      </c>
      <c r="I16" s="85" t="str">
        <f>IF(F16="NA","",IF(L16=0,"",IF((F16-L16)&lt;0,"▲","")))</f>
        <v>▲</v>
      </c>
      <c r="J16" s="86">
        <f>IF(F16="NA","-",IF(L16=0,"-",ABS(F16-L16)))</f>
        <v>0.4799999999999045</v>
      </c>
      <c r="K16" s="42">
        <v>615.70000000000005</v>
      </c>
      <c r="L16" s="62">
        <v>673.93</v>
      </c>
    </row>
    <row r="17" spans="2:12" ht="12" customHeight="1">
      <c r="B17" s="25"/>
      <c r="C17" s="30" t="s">
        <v>8</v>
      </c>
      <c r="D17" s="39">
        <v>197.77</v>
      </c>
      <c r="E17" s="41">
        <v>195.78</v>
      </c>
      <c r="F17" s="119">
        <v>176.64</v>
      </c>
      <c r="G17" s="83" t="str">
        <f t="shared" si="4"/>
        <v>▲</v>
      </c>
      <c r="H17" s="101">
        <f t="shared" si="3"/>
        <v>9.7762794973950462E-2</v>
      </c>
      <c r="I17" s="85" t="str">
        <f>IF(F17="NA","",IF(L17=0,"",IF((F17-L17)&lt;0,"▲","")))</f>
        <v>▲</v>
      </c>
      <c r="J17" s="86">
        <f>IF(F17="NA","-",IF(L17=0,"-",ABS(F17-L17)))</f>
        <v>0.31000000000000227</v>
      </c>
      <c r="K17" s="42">
        <v>133.9</v>
      </c>
      <c r="L17" s="62">
        <v>176.95</v>
      </c>
    </row>
    <row r="18" spans="2:12" ht="12" customHeight="1">
      <c r="B18" s="25"/>
      <c r="C18" s="30" t="s">
        <v>9</v>
      </c>
      <c r="D18" s="81">
        <f>ROUND(D17/D16,3)</f>
        <v>0.30199999999999999</v>
      </c>
      <c r="E18" s="82">
        <f>ROUND(E17/E16,3)</f>
        <v>0.28000000000000003</v>
      </c>
      <c r="F18" s="73">
        <f>ROUND(F17/F16,3)</f>
        <v>0.26200000000000001</v>
      </c>
      <c r="G18" s="89" t="str">
        <f>IF((F18/E18)-1&lt;0,"▲","")</f>
        <v>▲</v>
      </c>
      <c r="H18" s="84">
        <f t="shared" ref="H18" si="5">ABS(+F18-E18)*100</f>
        <v>1.8000000000000016</v>
      </c>
      <c r="I18" s="90" t="str">
        <f>IF(F18="NA","",IF(L18=0,"",IF((F18-L18)&lt;0,"▲","")))</f>
        <v>▲</v>
      </c>
      <c r="J18" s="86">
        <f>IF(F18="NA","-",IF(L18=0,"-",ABS(F18-L18)*100))</f>
        <v>0.10000000000000009</v>
      </c>
      <c r="K18" s="87">
        <f>K17/K16</f>
        <v>0.21747604352769206</v>
      </c>
      <c r="L18" s="115">
        <f>ROUND(L17/L16,3)</f>
        <v>0.26300000000000001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1099.32</v>
      </c>
      <c r="E20" s="41">
        <v>1154.4000000000001</v>
      </c>
      <c r="F20" s="119">
        <v>1121.23</v>
      </c>
      <c r="G20" s="83" t="str">
        <f>IF((F20/E20)-1&lt;0,"▲","")</f>
        <v>▲</v>
      </c>
      <c r="H20" s="101">
        <f t="shared" ref="H20" si="6">ABS((+F20/E20)-1)</f>
        <v>2.8733541233541326E-2</v>
      </c>
      <c r="I20" s="85" t="str">
        <f>IF(F20="NA","",IF(L20=0,"",IF((F20-L20)&lt;0,"▲","")))</f>
        <v/>
      </c>
      <c r="J20" s="86">
        <f>IF(F20="NA","-",IF(L20=0,"-",ABS(F20-L20)))</f>
        <v>2.2799999999999727</v>
      </c>
      <c r="K20" s="42">
        <v>989.2</v>
      </c>
      <c r="L20" s="62">
        <v>1118.95</v>
      </c>
    </row>
    <row r="21" spans="2:12" ht="12" customHeight="1">
      <c r="B21" s="25"/>
      <c r="C21" s="30" t="s">
        <v>7</v>
      </c>
      <c r="D21" s="39">
        <v>1130.57</v>
      </c>
      <c r="E21" s="41">
        <v>1154.47</v>
      </c>
      <c r="F21" s="119">
        <v>1142.28</v>
      </c>
      <c r="G21" s="83" t="str">
        <f t="shared" ref="G21:G22" si="7">IF((F21/E21)-1&lt;0,"▲","")</f>
        <v>▲</v>
      </c>
      <c r="H21" s="101">
        <f t="shared" si="3"/>
        <v>1.055895779015481E-2</v>
      </c>
      <c r="I21" s="85" t="str">
        <f>IF(F21="NA","",IF(L21=0,"",IF((F21-L21)&lt;0,"▲","")))</f>
        <v/>
      </c>
      <c r="J21" s="86">
        <f>IF(F21="NA","-",IF(L21=0,"-",ABS(F21-L21)))</f>
        <v>5.0999999999999091</v>
      </c>
      <c r="K21" s="42">
        <v>1014.1</v>
      </c>
      <c r="L21" s="62">
        <v>1137.18</v>
      </c>
    </row>
    <row r="22" spans="2:12" ht="12" customHeight="1">
      <c r="B22" s="25"/>
      <c r="C22" s="30" t="s">
        <v>8</v>
      </c>
      <c r="D22" s="39">
        <v>165.33</v>
      </c>
      <c r="E22" s="41">
        <v>165.26</v>
      </c>
      <c r="F22" s="119">
        <v>144.21</v>
      </c>
      <c r="G22" s="83" t="str">
        <f t="shared" si="7"/>
        <v>▲</v>
      </c>
      <c r="H22" s="101">
        <f t="shared" si="3"/>
        <v>0.12737504538303268</v>
      </c>
      <c r="I22" s="85" t="str">
        <f>IF(F22="NA","",IF(L22=0,"",IF((F22-L22)&lt;0,"▲","")))</f>
        <v>▲</v>
      </c>
      <c r="J22" s="86">
        <f>IF(F22="NA","-",IF(L22=0,"-",ABS(F22-L22)))</f>
        <v>2.25</v>
      </c>
      <c r="K22" s="42">
        <v>141.30000000000001</v>
      </c>
      <c r="L22" s="62">
        <v>146.46</v>
      </c>
    </row>
    <row r="23" spans="2:12" ht="12" customHeight="1">
      <c r="B23" s="25"/>
      <c r="C23" s="30" t="s">
        <v>9</v>
      </c>
      <c r="D23" s="81">
        <f>ROUND(D22/D21,3)</f>
        <v>0.14599999999999999</v>
      </c>
      <c r="E23" s="82">
        <f>ROUND(E22/E21,3)</f>
        <v>0.14299999999999999</v>
      </c>
      <c r="F23" s="73">
        <f>ROUND(F22/F21,3)</f>
        <v>0.126</v>
      </c>
      <c r="G23" s="89" t="str">
        <f>IF((F23/E23)-1&lt;0,"▲","")</f>
        <v>▲</v>
      </c>
      <c r="H23" s="84">
        <f t="shared" ref="H23" si="8">ABS(+F23-E23)*100</f>
        <v>1.6999999999999988</v>
      </c>
      <c r="I23" s="90" t="str">
        <f>IF(F23="NA","",IF(L23=0,"",IF((F23-L23)&lt;0,"▲","")))</f>
        <v>▲</v>
      </c>
      <c r="J23" s="86">
        <f>IF(F23="NA","-",IF(L23=0,"-",ABS(F23-L23)*100))</f>
        <v>0.30000000000000027</v>
      </c>
      <c r="K23" s="87">
        <f>K22/K21</f>
        <v>0.13933537126516124</v>
      </c>
      <c r="L23" s="115">
        <f>ROUND(L22/L21,3)</f>
        <v>0.129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832.33</v>
      </c>
      <c r="E25" s="41">
        <v>883.54</v>
      </c>
      <c r="F25" s="119">
        <v>852.3</v>
      </c>
      <c r="G25" s="83" t="str">
        <f>IF((F25/E25)-1&lt;0,"▲","")</f>
        <v>▲</v>
      </c>
      <c r="H25" s="101">
        <f t="shared" ref="H25" si="9">ABS((+F25/E25)-1)</f>
        <v>3.5357765353011716E-2</v>
      </c>
      <c r="I25" s="85" t="str">
        <f>IF(F25="NA","",IF(L25=0,"",IF((F25-L25)&lt;0,"▲","")))</f>
        <v/>
      </c>
      <c r="J25" s="86">
        <f>IF(F25="NA","-",IF(L25=0,"-",ABS(F25-L25)))</f>
        <v>3.2099999999999227</v>
      </c>
      <c r="K25" s="42">
        <v>714.5</v>
      </c>
      <c r="L25" s="62">
        <v>849.09</v>
      </c>
    </row>
    <row r="26" spans="2:12" ht="12" customHeight="1">
      <c r="B26" s="51"/>
      <c r="C26" s="30" t="s">
        <v>7</v>
      </c>
      <c r="D26" s="39">
        <v>849.96</v>
      </c>
      <c r="E26" s="41">
        <v>879.24</v>
      </c>
      <c r="F26" s="119">
        <v>868.11</v>
      </c>
      <c r="G26" s="83" t="str">
        <f t="shared" ref="G26:G27" si="10">IF((F26/E26)-1&lt;0,"▲","")</f>
        <v>▲</v>
      </c>
      <c r="H26" s="101">
        <f t="shared" si="3"/>
        <v>1.2658659751603629E-2</v>
      </c>
      <c r="I26" s="85" t="str">
        <f>IF(F26="NA","",IF(L26=0,"",IF((F26-L26)&lt;0,"▲","")))</f>
        <v/>
      </c>
      <c r="J26" s="86">
        <f>IF(F26="NA","-",IF(L26=0,"-",ABS(F26-L26)))</f>
        <v>5.5900000000000318</v>
      </c>
      <c r="K26" s="42">
        <v>728.9</v>
      </c>
      <c r="L26" s="62">
        <v>862.52</v>
      </c>
    </row>
    <row r="27" spans="2:12" ht="12" customHeight="1">
      <c r="B27" s="51"/>
      <c r="C27" s="30" t="s">
        <v>8</v>
      </c>
      <c r="D27" s="39">
        <v>127.48</v>
      </c>
      <c r="E27" s="41">
        <v>131.79</v>
      </c>
      <c r="F27" s="119">
        <v>115.99</v>
      </c>
      <c r="G27" s="83" t="str">
        <f t="shared" si="10"/>
        <v>▲</v>
      </c>
      <c r="H27" s="101">
        <f t="shared" si="3"/>
        <v>0.11988770012899308</v>
      </c>
      <c r="I27" s="85" t="str">
        <f>IF(F27="NA","",IF(L27=0,"",IF((F27-L27)&lt;0,"▲","")))</f>
        <v>▲</v>
      </c>
      <c r="J27" s="86">
        <f>IF(F27="NA","-",IF(L27=0,"-",ABS(F27-L27)))</f>
        <v>1.6200000000000045</v>
      </c>
      <c r="K27" s="42">
        <v>110.2</v>
      </c>
      <c r="L27" s="62">
        <v>117.61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0.15</v>
      </c>
      <c r="F28" s="73">
        <f>ROUND(F27/F26,3)</f>
        <v>0.13400000000000001</v>
      </c>
      <c r="G28" s="89" t="str">
        <f>IF((F28/E28)-1&lt;0,"▲","")</f>
        <v>▲</v>
      </c>
      <c r="H28" s="84">
        <f t="shared" ref="H28" si="11">ABS(+F28-E28)*100</f>
        <v>1.5999999999999988</v>
      </c>
      <c r="I28" s="90" t="str">
        <f>IF(F28="NA","",IF(L28=0,"",IF((F28-L28)&lt;0,"▲","")))</f>
        <v>▲</v>
      </c>
      <c r="J28" s="86">
        <f>IF(F28="NA","-",IF(L28=0,"-",ABS(F28-L28)*100))</f>
        <v>0.20000000000000018</v>
      </c>
      <c r="K28" s="87">
        <f>K27/K26</f>
        <v>0.15118671971463851</v>
      </c>
      <c r="L28" s="115">
        <f>ROUND(L27/L26,3)</f>
        <v>0.13600000000000001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449.3</v>
      </c>
      <c r="E30" s="41">
        <v>465.02</v>
      </c>
      <c r="F30" s="119">
        <v>465.55</v>
      </c>
      <c r="G30" s="83" t="str">
        <f>IF((F30/E30)-1&lt;0,"▲","")</f>
        <v/>
      </c>
      <c r="H30" s="101">
        <f t="shared" ref="H30" si="12">ABS((+F30/E30)-1)</f>
        <v>1.1397359253366712E-3</v>
      </c>
      <c r="I30" s="85" t="str">
        <f>IF(F30="NA","",IF(L30=0,"",IF((F30-L30)&lt;0,"▲","")))</f>
        <v/>
      </c>
      <c r="J30" s="86">
        <f>IF(F30="NA","-",IF(L30=0,"-",ABS(F30-L30)))</f>
        <v>0.21000000000003638</v>
      </c>
      <c r="K30" s="42">
        <v>419.9</v>
      </c>
      <c r="L30" s="62">
        <v>465.34</v>
      </c>
    </row>
    <row r="31" spans="2:12" ht="12" customHeight="1">
      <c r="B31" s="25"/>
      <c r="C31" s="30" t="s">
        <v>7</v>
      </c>
      <c r="D31" s="39">
        <v>445.84</v>
      </c>
      <c r="E31" s="41">
        <v>458.16</v>
      </c>
      <c r="F31" s="119">
        <v>468.58</v>
      </c>
      <c r="G31" s="83" t="str">
        <f t="shared" ref="G31:G32" si="13">IF((F31/E31)-1&lt;0,"▲","")</f>
        <v/>
      </c>
      <c r="H31" s="101">
        <f t="shared" si="3"/>
        <v>2.2743146499039524E-2</v>
      </c>
      <c r="I31" s="85" t="str">
        <f>IF(F31="NA","",IF(L31=0,"",IF((F31-L31)&lt;0,"▲","")))</f>
        <v/>
      </c>
      <c r="J31" s="86">
        <f>IF(F31="NA","-",IF(L31=0,"-",ABS(F31-L31)))</f>
        <v>6.9999999999993179E-2</v>
      </c>
      <c r="K31" s="42">
        <v>421.2</v>
      </c>
      <c r="L31" s="62">
        <v>468.51</v>
      </c>
    </row>
    <row r="32" spans="2:12" ht="12" customHeight="1">
      <c r="B32" s="25"/>
      <c r="C32" s="30" t="s">
        <v>8</v>
      </c>
      <c r="D32" s="39">
        <v>98.65</v>
      </c>
      <c r="E32" s="41">
        <v>105.5</v>
      </c>
      <c r="F32" s="119">
        <v>102.48</v>
      </c>
      <c r="G32" s="83" t="str">
        <f t="shared" si="13"/>
        <v>▲</v>
      </c>
      <c r="H32" s="101">
        <f t="shared" si="3"/>
        <v>2.8625592417061529E-2</v>
      </c>
      <c r="I32" s="85" t="str">
        <f>IF(F32="NA","",IF(L32=0,"",IF((F32-L32)&lt;0,"▲","")))</f>
        <v>▲</v>
      </c>
      <c r="J32" s="86">
        <f>IF(F32="NA","-",IF(L32=0,"-",ABS(F32-L32)))</f>
        <v>6.0000000000002274E-2</v>
      </c>
      <c r="K32" s="42">
        <v>75.5</v>
      </c>
      <c r="L32" s="62">
        <v>102.54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0.23</v>
      </c>
      <c r="F33" s="74">
        <f>ROUND(F32/F31,3)</f>
        <v>0.219</v>
      </c>
      <c r="G33" s="93" t="str">
        <f>IF((F33/E33)-1&lt;0,"▲","")</f>
        <v>▲</v>
      </c>
      <c r="H33" s="94">
        <f t="shared" ref="H33" si="14">ABS(+F33-E33)*100</f>
        <v>1.100000000000001</v>
      </c>
      <c r="I33" s="95" t="str">
        <f>IF(F33="NA","",IF(L33=0,"",IF((F33-L33)&lt;0,"▲","")))</f>
        <v/>
      </c>
      <c r="J33" s="96">
        <f>IF(F33="NA","-",IF(L33=0,"-",ABS(F33-L33)*100))</f>
        <v>0</v>
      </c>
      <c r="K33" s="97">
        <f>K32/K31</f>
        <v>0.17924976258309591</v>
      </c>
      <c r="L33" s="116">
        <f>ROUND(L32/L31,3)</f>
        <v>0.219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27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193</v>
      </c>
      <c r="H37" s="435"/>
      <c r="I37" s="438" t="s">
        <v>194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263.58999999999997</v>
      </c>
      <c r="E39" s="61">
        <v>238.73</v>
      </c>
      <c r="F39" s="124">
        <v>269.41000000000003</v>
      </c>
      <c r="G39" s="113" t="str">
        <f>IF((F39/E39)-1&lt;0,"▲","")</f>
        <v/>
      </c>
      <c r="H39" s="101">
        <f>ABS((+F39/E39)-1)</f>
        <v>0.1285133833200689</v>
      </c>
      <c r="I39" s="112" t="str">
        <f>IF(F39="NA","",IF(L39=0,"",IF((F39-L39)&lt;0,"▲","")))</f>
        <v/>
      </c>
      <c r="J39" s="86">
        <f>IF(F39="NA","-",IF(L39=0,"-",ABS(F39-L39)))</f>
        <v>1.6899999999999977</v>
      </c>
      <c r="K39" s="42">
        <v>235.96</v>
      </c>
      <c r="L39" s="71">
        <v>267.72000000000003</v>
      </c>
    </row>
    <row r="40" spans="2:12" ht="12" customHeight="1">
      <c r="B40" s="25"/>
      <c r="C40" s="30" t="s">
        <v>7</v>
      </c>
      <c r="D40" s="60">
        <v>251.96</v>
      </c>
      <c r="E40" s="61">
        <v>256.2</v>
      </c>
      <c r="F40" s="124">
        <v>262.67</v>
      </c>
      <c r="G40" s="114" t="str">
        <f t="shared" ref="G40:G41" si="15">IF((F40/E40)-1&lt;0,"▲","")</f>
        <v/>
      </c>
      <c r="H40" s="101">
        <f t="shared" ref="H40:H41" si="16">ABS((+F40/E40)-1)</f>
        <v>2.5253708040593459E-2</v>
      </c>
      <c r="I40" s="85" t="str">
        <f>IF(F40="NA","",IF(L40=0,"",IF((F40-L40)&lt;0,"▲","")))</f>
        <v/>
      </c>
      <c r="J40" s="86">
        <f>IF(F40="NA","-",IF(L40=0,"-",ABS(F40-L40)))</f>
        <v>1.4200000000000159</v>
      </c>
      <c r="K40" s="42">
        <v>224.87</v>
      </c>
      <c r="L40" s="62">
        <v>261.25</v>
      </c>
    </row>
    <row r="41" spans="2:12" ht="12" customHeight="1">
      <c r="B41" s="25"/>
      <c r="C41" s="30" t="s">
        <v>8</v>
      </c>
      <c r="D41" s="60">
        <v>69.92</v>
      </c>
      <c r="E41" s="61">
        <v>55.1</v>
      </c>
      <c r="F41" s="124">
        <v>59.46</v>
      </c>
      <c r="G41" s="114" t="str">
        <f t="shared" si="15"/>
        <v/>
      </c>
      <c r="H41" s="101">
        <f t="shared" si="16"/>
        <v>7.9128856624319344E-2</v>
      </c>
      <c r="I41" s="85" t="str">
        <f>IF(F41="NA","",IF(L41=0,"",IF((F41-L41)&lt;0,"▲","")))</f>
        <v>▲</v>
      </c>
      <c r="J41" s="86">
        <f>IF(F41="NA","-",IF(L41=0,"-",ABS(F41-L41)))</f>
        <v>0.46999999999999886</v>
      </c>
      <c r="K41" s="42">
        <v>62.5</v>
      </c>
      <c r="L41" s="62">
        <v>59.93</v>
      </c>
    </row>
    <row r="42" spans="2:12" ht="12" customHeight="1">
      <c r="B42" s="29"/>
      <c r="C42" s="53" t="s">
        <v>9</v>
      </c>
      <c r="D42" s="107">
        <f>ROUND(D41/D40,3)</f>
        <v>0.27800000000000002</v>
      </c>
      <c r="E42" s="108">
        <f>ROUND(E41/E40,3)</f>
        <v>0.215</v>
      </c>
      <c r="F42" s="125">
        <f>ROUND(F41/F40,3)</f>
        <v>0.22600000000000001</v>
      </c>
      <c r="G42" s="109" t="str">
        <f>IF(F42-D42&lt;0,"▲","")</f>
        <v>▲</v>
      </c>
      <c r="H42" s="94">
        <f>ABS(+F42-E42)*100</f>
        <v>1.100000000000001</v>
      </c>
      <c r="I42" s="110" t="str">
        <f>IF(F42="NA","",IF(L42=0,"",IF((F42-L42)&lt;0,"▲","")))</f>
        <v>▲</v>
      </c>
      <c r="J42" s="96">
        <f>ABS(+F42-L42)*100</f>
        <v>0.30000000000000027</v>
      </c>
      <c r="K42" s="97">
        <f>K41/K40</f>
        <v>0.27793836438831326</v>
      </c>
      <c r="L42" s="117">
        <f>ROUND(L41/L40,3)</f>
        <v>0.22900000000000001</v>
      </c>
    </row>
    <row r="43" spans="2:12" ht="12" customHeight="1">
      <c r="B43" s="2" t="s">
        <v>363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322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5">
    <tabColor theme="1"/>
    <pageSetUpPr fitToPage="1"/>
  </sheetPr>
  <dimension ref="B1:L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360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27</v>
      </c>
    </row>
    <row r="7" spans="2:12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2199.88</v>
      </c>
      <c r="E10" s="78">
        <v>2313.9899999999998</v>
      </c>
      <c r="F10" s="119">
        <v>2239.4</v>
      </c>
      <c r="G10" s="83" t="str">
        <f>IF((F10/E10)-1&lt;0,"▲","")</f>
        <v>▲</v>
      </c>
      <c r="H10" s="101">
        <f>ABS((+F10/E10)-1)</f>
        <v>3.2234365749203575E-2</v>
      </c>
      <c r="I10" s="85" t="str">
        <f>IF(F10="NA","",IF(L10=0,"",IF((F10-L10)&lt;0,"▲","")))</f>
        <v/>
      </c>
      <c r="J10" s="86">
        <f>IF(F10="NA","-",IF(L10=0,"-",ABS(F10-L10)))</f>
        <v>12.650000000000091</v>
      </c>
      <c r="K10" s="42">
        <v>2005.2</v>
      </c>
      <c r="L10" s="62">
        <v>2226.75</v>
      </c>
    </row>
    <row r="11" spans="2:12" ht="12" customHeight="1">
      <c r="B11" s="25"/>
      <c r="C11" s="30" t="s">
        <v>7</v>
      </c>
      <c r="D11" s="77">
        <v>2231.06</v>
      </c>
      <c r="E11" s="78">
        <v>2308.85</v>
      </c>
      <c r="F11" s="119">
        <v>2279.61</v>
      </c>
      <c r="G11" s="83" t="str">
        <f t="shared" ref="G11:G12" si="0">IF((F11/E11)-1&lt;0,"▲","")</f>
        <v>▲</v>
      </c>
      <c r="H11" s="101">
        <f t="shared" ref="H11:H12" si="1">ABS((+F11/E11)-1)</f>
        <v>1.2664313402776184E-2</v>
      </c>
      <c r="I11" s="85" t="str">
        <f>IF(F11="NA","",IF(L11=0,"",IF((F11-L11)&lt;0,"▲","")))</f>
        <v/>
      </c>
      <c r="J11" s="86">
        <f>IF(F11="NA","-",IF(L11=0,"-",ABS(F11-L11)))</f>
        <v>6.9900000000002365</v>
      </c>
      <c r="K11" s="42">
        <v>2045.1</v>
      </c>
      <c r="L11" s="62">
        <v>2272.62</v>
      </c>
    </row>
    <row r="12" spans="2:12" ht="12" customHeight="1">
      <c r="B12" s="25"/>
      <c r="C12" s="30" t="s">
        <v>8</v>
      </c>
      <c r="D12" s="39">
        <v>461.01</v>
      </c>
      <c r="E12" s="40">
        <v>466.16</v>
      </c>
      <c r="F12" s="119">
        <v>425.95</v>
      </c>
      <c r="G12" s="83" t="str">
        <f t="shared" si="0"/>
        <v>▲</v>
      </c>
      <c r="H12" s="101">
        <f t="shared" si="1"/>
        <v>8.6257937188948031E-2</v>
      </c>
      <c r="I12" s="85" t="str">
        <f>IF(F12="NA","",IF(L12=0,"",IF((F12-L12)&lt;0,"▲","")))</f>
        <v/>
      </c>
      <c r="J12" s="86">
        <f>IF(F12="NA","-",IF(L12=0,"-",ABS(F12-L12)))</f>
        <v>2.4399999999999977</v>
      </c>
      <c r="K12" s="42">
        <v>351</v>
      </c>
      <c r="L12" s="62">
        <v>423.51</v>
      </c>
    </row>
    <row r="13" spans="2:12" ht="12" customHeight="1">
      <c r="B13" s="25"/>
      <c r="C13" s="30" t="s">
        <v>9</v>
      </c>
      <c r="D13" s="81">
        <f>ROUND(D12/D11,3)</f>
        <v>0.20699999999999999</v>
      </c>
      <c r="E13" s="82">
        <f t="shared" ref="E13" si="2">ROUND(E12/E11,3)</f>
        <v>0.20200000000000001</v>
      </c>
      <c r="F13" s="73">
        <f>ROUND(F12/F11,3)</f>
        <v>0.187</v>
      </c>
      <c r="G13" s="83" t="str">
        <f>IF((F13/E13)-1&lt;0,"▲","")</f>
        <v>▲</v>
      </c>
      <c r="H13" s="84">
        <f>ABS(+F13-E13)*100</f>
        <v>1.5000000000000013</v>
      </c>
      <c r="I13" s="85" t="str">
        <f>IF(F13="NA","",IF(L13=0,"",IF((F13-L13)&lt;0,"▲","")))</f>
        <v/>
      </c>
      <c r="J13" s="86">
        <f>IF(F13="NA","-",IF(L13=0,"-",ABS(F13-L13)*100))</f>
        <v>0.10000000000000009</v>
      </c>
      <c r="K13" s="87">
        <f>K12/K11</f>
        <v>0.17162974915652046</v>
      </c>
      <c r="L13" s="115">
        <f>ROUND(L12/L11,3)</f>
        <v>0.186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652.24</v>
      </c>
      <c r="E15" s="41">
        <v>696.43</v>
      </c>
      <c r="F15" s="119">
        <v>655.11</v>
      </c>
      <c r="G15" s="83" t="str">
        <f>IF((F15/E15)-1&lt;0,"▲","")</f>
        <v>▲</v>
      </c>
      <c r="H15" s="101">
        <f t="shared" ref="H15:H32" si="3">ABS((+F15/E15)-1)</f>
        <v>5.9331160346337675E-2</v>
      </c>
      <c r="I15" s="85" t="str">
        <f>IF(F15="NA","",IF(L15=0,"",IF((F15-L15)&lt;0,"▲","")))</f>
        <v/>
      </c>
      <c r="J15" s="86">
        <f>IF(F15="NA","-",IF(L15=0,"-",ABS(F15-L15)))</f>
        <v>3.6800000000000637</v>
      </c>
      <c r="K15" s="42">
        <v>596.1</v>
      </c>
      <c r="L15" s="62">
        <v>651.42999999999995</v>
      </c>
    </row>
    <row r="16" spans="2:12" ht="12" customHeight="1">
      <c r="B16" s="25"/>
      <c r="C16" s="30" t="s">
        <v>7</v>
      </c>
      <c r="D16" s="77">
        <v>654.74</v>
      </c>
      <c r="E16" s="78">
        <v>698.44</v>
      </c>
      <c r="F16" s="119">
        <v>673.93</v>
      </c>
      <c r="G16" s="83" t="str">
        <f t="shared" ref="G16:G17" si="4">IF((F16/E16)-1&lt;0,"▲","")</f>
        <v>▲</v>
      </c>
      <c r="H16" s="101">
        <f t="shared" si="3"/>
        <v>3.5092491838955575E-2</v>
      </c>
      <c r="I16" s="85" t="str">
        <f>IF(F16="NA","",IF(L16=0,"",IF((F16-L16)&lt;0,"▲","")))</f>
        <v>▲</v>
      </c>
      <c r="J16" s="86">
        <f>IF(F16="NA","-",IF(L16=0,"-",ABS(F16-L16)))</f>
        <v>1.2100000000000364</v>
      </c>
      <c r="K16" s="42">
        <v>615.70000000000005</v>
      </c>
      <c r="L16" s="62">
        <v>675.14</v>
      </c>
    </row>
    <row r="17" spans="2:12" ht="12" customHeight="1">
      <c r="B17" s="25"/>
      <c r="C17" s="30" t="s">
        <v>8</v>
      </c>
      <c r="D17" s="39">
        <v>197.77</v>
      </c>
      <c r="E17" s="41">
        <v>195.77</v>
      </c>
      <c r="F17" s="119">
        <v>176.95</v>
      </c>
      <c r="G17" s="83" t="str">
        <f t="shared" si="4"/>
        <v>▲</v>
      </c>
      <c r="H17" s="101">
        <f t="shared" si="3"/>
        <v>9.6133217551208183E-2</v>
      </c>
      <c r="I17" s="85" t="str">
        <f>IF(F17="NA","",IF(L17=0,"",IF((F17-L17)&lt;0,"▲","")))</f>
        <v/>
      </c>
      <c r="J17" s="86">
        <f>IF(F17="NA","-",IF(L17=0,"-",ABS(F17-L17)))</f>
        <v>2.7699999999999818</v>
      </c>
      <c r="K17" s="42">
        <v>133.9</v>
      </c>
      <c r="L17" s="62">
        <v>174.18</v>
      </c>
    </row>
    <row r="18" spans="2:12" ht="12" customHeight="1">
      <c r="B18" s="25"/>
      <c r="C18" s="30" t="s">
        <v>9</v>
      </c>
      <c r="D18" s="81">
        <f>ROUND(D17/D16,3)</f>
        <v>0.30199999999999999</v>
      </c>
      <c r="E18" s="82">
        <f>ROUND(E17/E16,3)</f>
        <v>0.28000000000000003</v>
      </c>
      <c r="F18" s="73">
        <f>ROUND(F17/F16,3)</f>
        <v>0.26300000000000001</v>
      </c>
      <c r="G18" s="89" t="str">
        <f>IF((F18/E18)-1&lt;0,"▲","")</f>
        <v>▲</v>
      </c>
      <c r="H18" s="84">
        <f t="shared" ref="H18" si="5">ABS(+F18-E18)*100</f>
        <v>1.7000000000000015</v>
      </c>
      <c r="I18" s="90" t="str">
        <f>IF(F18="NA","",IF(L18=0,"",IF((F18-L18)&lt;0,"▲","")))</f>
        <v/>
      </c>
      <c r="J18" s="86">
        <f>IF(F18="NA","-",IF(L18=0,"-",ABS(F18-L18)*100))</f>
        <v>0.50000000000000044</v>
      </c>
      <c r="K18" s="87">
        <f>K17/K16</f>
        <v>0.21747604352769206</v>
      </c>
      <c r="L18" s="115">
        <f>ROUND(L17/L16,3)</f>
        <v>0.25800000000000001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1098.3399999999999</v>
      </c>
      <c r="E20" s="41">
        <v>1152.55</v>
      </c>
      <c r="F20" s="119">
        <v>1118.95</v>
      </c>
      <c r="G20" s="83" t="str">
        <f>IF((F20/E20)-1&lt;0,"▲","")</f>
        <v>▲</v>
      </c>
      <c r="H20" s="101">
        <f t="shared" ref="H20" si="6">ABS((+F20/E20)-1)</f>
        <v>2.9152748253871819E-2</v>
      </c>
      <c r="I20" s="85" t="str">
        <f>IF(F20="NA","",IF(L20=0,"",IF((F20-L20)&lt;0,"▲","")))</f>
        <v/>
      </c>
      <c r="J20" s="86">
        <f>IF(F20="NA","-",IF(L20=0,"-",ABS(F20-L20)))</f>
        <v>7.9400000000000546</v>
      </c>
      <c r="K20" s="42">
        <v>989.2</v>
      </c>
      <c r="L20" s="62">
        <v>1111.01</v>
      </c>
    </row>
    <row r="21" spans="2:12" ht="12" customHeight="1">
      <c r="B21" s="25"/>
      <c r="C21" s="30" t="s">
        <v>7</v>
      </c>
      <c r="D21" s="39">
        <v>1130.49</v>
      </c>
      <c r="E21" s="41">
        <v>1152.45</v>
      </c>
      <c r="F21" s="119">
        <v>1137.18</v>
      </c>
      <c r="G21" s="83" t="str">
        <f t="shared" ref="G21:G22" si="7">IF((F21/E21)-1&lt;0,"▲","")</f>
        <v>▲</v>
      </c>
      <c r="H21" s="101">
        <f t="shared" si="3"/>
        <v>1.3250032539372625E-2</v>
      </c>
      <c r="I21" s="85" t="str">
        <f>IF(F21="NA","",IF(L21=0,"",IF((F21-L21)&lt;0,"▲","")))</f>
        <v/>
      </c>
      <c r="J21" s="86">
        <f>IF(F21="NA","-",IF(L21=0,"-",ABS(F21-L21)))</f>
        <v>7.5600000000001728</v>
      </c>
      <c r="K21" s="42">
        <v>1013.8</v>
      </c>
      <c r="L21" s="62">
        <v>1129.6199999999999</v>
      </c>
    </row>
    <row r="22" spans="2:12" ht="12" customHeight="1">
      <c r="B22" s="25"/>
      <c r="C22" s="30" t="s">
        <v>8</v>
      </c>
      <c r="D22" s="39">
        <v>164.59</v>
      </c>
      <c r="E22" s="41">
        <v>164.69</v>
      </c>
      <c r="F22" s="119">
        <v>146.46</v>
      </c>
      <c r="G22" s="83" t="str">
        <f t="shared" si="7"/>
        <v>▲</v>
      </c>
      <c r="H22" s="101">
        <f t="shared" si="3"/>
        <v>0.11069281680733489</v>
      </c>
      <c r="I22" s="85" t="str">
        <f>IF(F22="NA","",IF(L22=0,"",IF((F22-L22)&lt;0,"▲","")))</f>
        <v>▲</v>
      </c>
      <c r="J22" s="86">
        <f>IF(F22="NA","-",IF(L22=0,"-",ABS(F22-L22)))</f>
        <v>0.62000000000000455</v>
      </c>
      <c r="K22" s="42">
        <v>141.69999999999999</v>
      </c>
      <c r="L22" s="62">
        <v>147.08000000000001</v>
      </c>
    </row>
    <row r="23" spans="2:12" ht="12" customHeight="1">
      <c r="B23" s="25"/>
      <c r="C23" s="30" t="s">
        <v>9</v>
      </c>
      <c r="D23" s="81">
        <f>ROUND(D22/D21,3)</f>
        <v>0.14599999999999999</v>
      </c>
      <c r="E23" s="82">
        <f>ROUND(E22/E21,3)</f>
        <v>0.14299999999999999</v>
      </c>
      <c r="F23" s="73">
        <f>ROUND(F22/F21,3)</f>
        <v>0.129</v>
      </c>
      <c r="G23" s="89" t="str">
        <f>IF((F23/E23)-1&lt;0,"▲","")</f>
        <v>▲</v>
      </c>
      <c r="H23" s="84">
        <f t="shared" ref="H23" si="8">ABS(+F23-E23)*100</f>
        <v>1.3999999999999986</v>
      </c>
      <c r="I23" s="90" t="str">
        <f>IF(F23="NA","",IF(L23=0,"",IF((F23-L23)&lt;0,"▲","")))</f>
        <v>▲</v>
      </c>
      <c r="J23" s="86">
        <f>IF(F23="NA","-",IF(L23=0,"-",ABS(F23-L23)*100))</f>
        <v>0.10000000000000009</v>
      </c>
      <c r="K23" s="87">
        <f>K22/K21</f>
        <v>0.13977115801933321</v>
      </c>
      <c r="L23" s="115">
        <f>ROUND(L22/L21,3)</f>
        <v>0.13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831.36</v>
      </c>
      <c r="E25" s="41">
        <v>881.75</v>
      </c>
      <c r="F25" s="119">
        <v>849.09</v>
      </c>
      <c r="G25" s="83" t="str">
        <f>IF((F25/E25)-1&lt;0,"▲","")</f>
        <v>▲</v>
      </c>
      <c r="H25" s="101">
        <f t="shared" ref="H25" si="9">ABS((+F25/E25)-1)</f>
        <v>3.7039977317833817E-2</v>
      </c>
      <c r="I25" s="85" t="str">
        <f>IF(F25="NA","",IF(L25=0,"",IF((F25-L25)&lt;0,"▲","")))</f>
        <v/>
      </c>
      <c r="J25" s="86">
        <f>IF(F25="NA","-",IF(L25=0,"-",ABS(F25-L25)))</f>
        <v>9.3899999999999864</v>
      </c>
      <c r="K25" s="42">
        <v>714.5</v>
      </c>
      <c r="L25" s="62">
        <v>839.7</v>
      </c>
    </row>
    <row r="26" spans="2:12" ht="12" customHeight="1">
      <c r="B26" s="51"/>
      <c r="C26" s="30" t="s">
        <v>7</v>
      </c>
      <c r="D26" s="39">
        <v>849.58</v>
      </c>
      <c r="E26" s="41">
        <v>877.77</v>
      </c>
      <c r="F26" s="119">
        <v>862.52</v>
      </c>
      <c r="G26" s="83" t="str">
        <f t="shared" ref="G26:G27" si="10">IF((F26/E26)-1&lt;0,"▲","")</f>
        <v>▲</v>
      </c>
      <c r="H26" s="101">
        <f t="shared" si="3"/>
        <v>1.7373571664559107E-2</v>
      </c>
      <c r="I26" s="85" t="str">
        <f>IF(F26="NA","",IF(L26=0,"",IF((F26-L26)&lt;0,"▲","")))</f>
        <v/>
      </c>
      <c r="J26" s="86">
        <f>IF(F26="NA","-",IF(L26=0,"-",ABS(F26-L26)))</f>
        <v>8.7300000000000182</v>
      </c>
      <c r="K26" s="42">
        <v>728.6</v>
      </c>
      <c r="L26" s="62">
        <v>853.79</v>
      </c>
    </row>
    <row r="27" spans="2:12" ht="12" customHeight="1">
      <c r="B27" s="51"/>
      <c r="C27" s="30" t="s">
        <v>8</v>
      </c>
      <c r="D27" s="39">
        <v>127.06</v>
      </c>
      <c r="E27" s="41">
        <v>131.04</v>
      </c>
      <c r="F27" s="119">
        <v>117.61</v>
      </c>
      <c r="G27" s="83" t="str">
        <f t="shared" si="10"/>
        <v>▲</v>
      </c>
      <c r="H27" s="101">
        <f t="shared" si="3"/>
        <v>0.10248778998778996</v>
      </c>
      <c r="I27" s="85" t="str">
        <f>IF(F27="NA","",IF(L27=0,"",IF((F27-L27)&lt;0,"▲","")))</f>
        <v>▲</v>
      </c>
      <c r="J27" s="86">
        <f>IF(F27="NA","-",IF(L27=0,"-",ABS(F27-L27)))</f>
        <v>0.37999999999999545</v>
      </c>
      <c r="K27" s="42">
        <v>110.6</v>
      </c>
      <c r="L27" s="62">
        <v>117.99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0.14899999999999999</v>
      </c>
      <c r="F28" s="73">
        <f>ROUND(F27/F26,3)</f>
        <v>0.13600000000000001</v>
      </c>
      <c r="G28" s="89" t="str">
        <f>IF((F28/E28)-1&lt;0,"▲","")</f>
        <v>▲</v>
      </c>
      <c r="H28" s="84">
        <f t="shared" ref="H28" si="11">ABS(+F28-E28)*100</f>
        <v>1.2999999999999985</v>
      </c>
      <c r="I28" s="90" t="str">
        <f>IF(F28="NA","",IF(L28=0,"",IF((F28-L28)&lt;0,"▲","")))</f>
        <v>▲</v>
      </c>
      <c r="J28" s="86">
        <f>IF(F28="NA","-",IF(L28=0,"-",ABS(F28-L28)*100))</f>
        <v>0.20000000000000018</v>
      </c>
      <c r="K28" s="87">
        <f>K27/K26</f>
        <v>0.15179796870710952</v>
      </c>
      <c r="L28" s="115">
        <f>ROUND(L27/L26,3)</f>
        <v>0.13800000000000001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449.3</v>
      </c>
      <c r="E30" s="41">
        <v>465.01</v>
      </c>
      <c r="F30" s="119">
        <v>465.34</v>
      </c>
      <c r="G30" s="83" t="str">
        <f>IF((F30/E30)-1&lt;0,"▲","")</f>
        <v/>
      </c>
      <c r="H30" s="101">
        <f t="shared" ref="H30" si="12">ABS((+F30/E30)-1)</f>
        <v>7.0966215780310371E-4</v>
      </c>
      <c r="I30" s="85" t="str">
        <f>IF(F30="NA","",IF(L30=0,"",IF((F30-L30)&lt;0,"▲","")))</f>
        <v/>
      </c>
      <c r="J30" s="86">
        <f>IF(F30="NA","-",IF(L30=0,"-",ABS(F30-L30)))</f>
        <v>1.0299999999999727</v>
      </c>
      <c r="K30" s="42">
        <v>419.9</v>
      </c>
      <c r="L30" s="62">
        <v>464.31</v>
      </c>
    </row>
    <row r="31" spans="2:12" ht="12" customHeight="1">
      <c r="B31" s="25"/>
      <c r="C31" s="30" t="s">
        <v>7</v>
      </c>
      <c r="D31" s="39">
        <v>445.83</v>
      </c>
      <c r="E31" s="41">
        <v>457.96</v>
      </c>
      <c r="F31" s="119">
        <v>468.51</v>
      </c>
      <c r="G31" s="83" t="str">
        <f t="shared" ref="G31:G32" si="13">IF((F31/E31)-1&lt;0,"▲","")</f>
        <v/>
      </c>
      <c r="H31" s="101">
        <f t="shared" si="3"/>
        <v>2.3036946458206087E-2</v>
      </c>
      <c r="I31" s="85" t="str">
        <f>IF(F31="NA","",IF(L31=0,"",IF((F31-L31)&lt;0,"▲","")))</f>
        <v/>
      </c>
      <c r="J31" s="86">
        <f>IF(F31="NA","-",IF(L31=0,"-",ABS(F31-L31)))</f>
        <v>0.63999999999998636</v>
      </c>
      <c r="K31" s="42">
        <v>421.3</v>
      </c>
      <c r="L31" s="62">
        <v>467.87</v>
      </c>
    </row>
    <row r="32" spans="2:12" ht="12" customHeight="1">
      <c r="B32" s="25"/>
      <c r="C32" s="30" t="s">
        <v>8</v>
      </c>
      <c r="D32" s="39">
        <v>98.65</v>
      </c>
      <c r="E32" s="41">
        <v>105.7</v>
      </c>
      <c r="F32" s="119">
        <v>102.54</v>
      </c>
      <c r="G32" s="83" t="str">
        <f t="shared" si="13"/>
        <v>▲</v>
      </c>
      <c r="H32" s="101">
        <f t="shared" si="3"/>
        <v>2.9895931882686799E-2</v>
      </c>
      <c r="I32" s="85" t="str">
        <f>IF(F32="NA","",IF(L32=0,"",IF((F32-L32)&lt;0,"▲","")))</f>
        <v/>
      </c>
      <c r="J32" s="86">
        <f>IF(F32="NA","-",IF(L32=0,"-",ABS(F32-L32)))</f>
        <v>0.29000000000000625</v>
      </c>
      <c r="K32" s="42">
        <v>75.400000000000006</v>
      </c>
      <c r="L32" s="62">
        <v>102.25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0.23100000000000001</v>
      </c>
      <c r="F33" s="74">
        <f>ROUND(F32/F31,3)</f>
        <v>0.219</v>
      </c>
      <c r="G33" s="93" t="str">
        <f>IF((F33/E33)-1&lt;0,"▲","")</f>
        <v>▲</v>
      </c>
      <c r="H33" s="94">
        <f t="shared" ref="H33" si="14">ABS(+F33-E33)*100</f>
        <v>1.2000000000000011</v>
      </c>
      <c r="I33" s="95" t="str">
        <f>IF(F33="NA","",IF(L33=0,"",IF((F33-L33)&lt;0,"▲","")))</f>
        <v/>
      </c>
      <c r="J33" s="96">
        <f>IF(F33="NA","-",IF(L33=0,"-",ABS(F33-L33)*100))</f>
        <v>0</v>
      </c>
      <c r="K33" s="97">
        <f>K32/K31</f>
        <v>0.17896985521006409</v>
      </c>
      <c r="L33" s="116">
        <f>ROUND(L32/L31,3)</f>
        <v>0.219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27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263.58999999999997</v>
      </c>
      <c r="E39" s="61">
        <v>239.63</v>
      </c>
      <c r="F39" s="124">
        <v>267.72000000000003</v>
      </c>
      <c r="G39" s="113" t="str">
        <f>IF((F39/E39)-1&lt;0,"▲","")</f>
        <v/>
      </c>
      <c r="H39" s="101">
        <f>ABS((+F39/E39)-1)</f>
        <v>0.11722238450945222</v>
      </c>
      <c r="I39" s="112" t="str">
        <f>IF(F39="NA","",IF(L39=0,"",IF((F39-L39)&lt;0,"▲","")))</f>
        <v/>
      </c>
      <c r="J39" s="86">
        <f>IF(F39="NA","-",IF(L39=0,"-",ABS(F39-L39)))</f>
        <v>0.12000000000000455</v>
      </c>
      <c r="K39" s="42">
        <v>235.96</v>
      </c>
      <c r="L39" s="71">
        <v>267.60000000000002</v>
      </c>
    </row>
    <row r="40" spans="2:12" ht="12" customHeight="1">
      <c r="B40" s="25"/>
      <c r="C40" s="30" t="s">
        <v>7</v>
      </c>
      <c r="D40" s="60">
        <v>251.96</v>
      </c>
      <c r="E40" s="61">
        <v>256.18</v>
      </c>
      <c r="F40" s="124">
        <v>261.25</v>
      </c>
      <c r="G40" s="114" t="str">
        <f t="shared" ref="G40:G41" si="15">IF((F40/E40)-1&lt;0,"▲","")</f>
        <v/>
      </c>
      <c r="H40" s="101">
        <f t="shared" ref="H40:H41" si="16">ABS((+F40/E40)-1)</f>
        <v>1.9790772113357669E-2</v>
      </c>
      <c r="I40" s="85" t="str">
        <f>IF(F40="NA","",IF(L40=0,"",IF((F40-L40)&lt;0,"▲","")))</f>
        <v/>
      </c>
      <c r="J40" s="86">
        <f>IF(F40="NA","-",IF(L40=0,"-",ABS(F40-L40)))</f>
        <v>0.22000000000002728</v>
      </c>
      <c r="K40" s="42">
        <v>224.87</v>
      </c>
      <c r="L40" s="62">
        <v>261.02999999999997</v>
      </c>
    </row>
    <row r="41" spans="2:12" ht="12" customHeight="1">
      <c r="B41" s="25"/>
      <c r="C41" s="30" t="s">
        <v>8</v>
      </c>
      <c r="D41" s="60">
        <v>69.930000000000007</v>
      </c>
      <c r="E41" s="61">
        <v>56</v>
      </c>
      <c r="F41" s="124">
        <v>59.93</v>
      </c>
      <c r="G41" s="114" t="str">
        <f t="shared" si="15"/>
        <v/>
      </c>
      <c r="H41" s="101">
        <f t="shared" si="16"/>
        <v>7.0178571428571423E-2</v>
      </c>
      <c r="I41" s="85" t="str">
        <f>IF(F41="NA","",IF(L41=0,"",IF((F41-L41)&lt;0,"▲","")))</f>
        <v>▲</v>
      </c>
      <c r="J41" s="86">
        <f>IF(F41="NA","-",IF(L41=0,"-",ABS(F41-L41)))</f>
        <v>9.0000000000003411E-2</v>
      </c>
      <c r="K41" s="42">
        <v>62.5</v>
      </c>
      <c r="L41" s="62">
        <v>60.02</v>
      </c>
    </row>
    <row r="42" spans="2:12" ht="12" customHeight="1">
      <c r="B42" s="29"/>
      <c r="C42" s="53" t="s">
        <v>9</v>
      </c>
      <c r="D42" s="107">
        <f>ROUND(D41/D40,3)</f>
        <v>0.27800000000000002</v>
      </c>
      <c r="E42" s="108">
        <f>ROUND(E41/E40,3)</f>
        <v>0.219</v>
      </c>
      <c r="F42" s="125">
        <f>ROUND(F41/F40,3)</f>
        <v>0.22900000000000001</v>
      </c>
      <c r="G42" s="109" t="str">
        <f>IF(F42-D42&lt;0,"▲","")</f>
        <v>▲</v>
      </c>
      <c r="H42" s="94">
        <f>ABS(+F42-E42)*100</f>
        <v>1.0000000000000009</v>
      </c>
      <c r="I42" s="110" t="str">
        <f>IF(F42="NA","",IF(L42=0,"",IF((F42-L42)&lt;0,"▲","")))</f>
        <v>▲</v>
      </c>
      <c r="J42" s="96">
        <f>ABS(+F42-L42)*100</f>
        <v>0.10000000000000009</v>
      </c>
      <c r="K42" s="97">
        <f>K41/K40</f>
        <v>0.27793836438831326</v>
      </c>
      <c r="L42" s="117">
        <f>ROUND(L41/L40,3)</f>
        <v>0.23</v>
      </c>
    </row>
    <row r="43" spans="2:12" ht="12" customHeight="1">
      <c r="B43" s="2" t="s">
        <v>361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322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4">
    <tabColor theme="1"/>
    <pageSetUpPr fitToPage="1"/>
  </sheetPr>
  <dimension ref="B1:L67"/>
  <sheetViews>
    <sheetView showGridLines="0" defaultGridColor="0" topLeftCell="A19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358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27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2199.37</v>
      </c>
      <c r="E10" s="78">
        <v>2312.08</v>
      </c>
      <c r="F10" s="119">
        <v>2226.75</v>
      </c>
      <c r="G10" s="83" t="str">
        <f>IF((F10/E10)-1&lt;0,"▲","")</f>
        <v>▲</v>
      </c>
      <c r="H10" s="101">
        <f>ABS((+F10/E10)-1)</f>
        <v>3.6906162416525334E-2</v>
      </c>
      <c r="I10" s="85" t="str">
        <f>IF(F10="NA","",IF(L10=0,"",IF((F10-L10)&lt;0,"▲","")))</f>
        <v>▲</v>
      </c>
      <c r="J10" s="86">
        <f>IF(F10="NA","-",IF(L10=0,"-",ABS(F10-L10)))</f>
        <v>1.5199999999999818</v>
      </c>
      <c r="K10" s="42">
        <v>2004.7</v>
      </c>
      <c r="L10" s="62">
        <v>2228.27</v>
      </c>
    </row>
    <row r="11" spans="2:12" ht="12" customHeight="1">
      <c r="B11" s="25"/>
      <c r="C11" s="30" t="s">
        <v>7</v>
      </c>
      <c r="D11" s="77">
        <v>2231</v>
      </c>
      <c r="E11" s="78">
        <v>2303.75</v>
      </c>
      <c r="F11" s="119">
        <v>2272.62</v>
      </c>
      <c r="G11" s="83" t="str">
        <f t="shared" ref="G11:G12" si="0">IF((F11/E11)-1&lt;0,"▲","")</f>
        <v>▲</v>
      </c>
      <c r="H11" s="101">
        <f t="shared" ref="H11:H12" si="1">ABS((+F11/E11)-1)</f>
        <v>1.3512750949538854E-2</v>
      </c>
      <c r="I11" s="85" t="str">
        <f>IF(F11="NA","",IF(L11=0,"",IF((F11-L11)&lt;0,"▲","")))</f>
        <v>▲</v>
      </c>
      <c r="J11" s="86">
        <f>IF(F11="NA","-",IF(L11=0,"-",ABS(F11-L11)))</f>
        <v>2.7600000000002183</v>
      </c>
      <c r="K11" s="42">
        <v>2050.5</v>
      </c>
      <c r="L11" s="62">
        <v>2275.38</v>
      </c>
    </row>
    <row r="12" spans="2:12" ht="12" customHeight="1">
      <c r="B12" s="25"/>
      <c r="C12" s="30" t="s">
        <v>8</v>
      </c>
      <c r="D12" s="39">
        <v>461.06</v>
      </c>
      <c r="E12" s="40">
        <v>469.38</v>
      </c>
      <c r="F12" s="119">
        <v>423.51</v>
      </c>
      <c r="G12" s="83" t="str">
        <f t="shared" si="0"/>
        <v>▲</v>
      </c>
      <c r="H12" s="101">
        <f t="shared" si="1"/>
        <v>9.7724658059567981E-2</v>
      </c>
      <c r="I12" s="85" t="str">
        <f>IF(F12="NA","",IF(L12=0,"",IF((F12-L12)&lt;0,"▲","")))</f>
        <v/>
      </c>
      <c r="J12" s="86">
        <f>IF(F12="NA","-",IF(L12=0,"-",ABS(F12-L12)))</f>
        <v>2.2300000000000182</v>
      </c>
      <c r="K12" s="42">
        <v>350.8</v>
      </c>
      <c r="L12" s="62">
        <v>421.28</v>
      </c>
    </row>
    <row r="13" spans="2:12" ht="12" customHeight="1">
      <c r="B13" s="25"/>
      <c r="C13" s="30" t="s">
        <v>9</v>
      </c>
      <c r="D13" s="81">
        <f>ROUND(D12/D11,3)</f>
        <v>0.20699999999999999</v>
      </c>
      <c r="E13" s="82">
        <f t="shared" ref="E13" si="2">ROUND(E12/E11,3)</f>
        <v>0.20399999999999999</v>
      </c>
      <c r="F13" s="73">
        <f>ROUND(F12/F11,3)</f>
        <v>0.186</v>
      </c>
      <c r="G13" s="83" t="str">
        <f>IF((F13/E13)-1&lt;0,"▲","")</f>
        <v>▲</v>
      </c>
      <c r="H13" s="84">
        <f>ABS(+F13-E13)*100</f>
        <v>1.7999999999999989</v>
      </c>
      <c r="I13" s="85" t="str">
        <f>IF(F13="NA","",IF(L13=0,"",IF((F13-L13)&lt;0,"▲","")))</f>
        <v/>
      </c>
      <c r="J13" s="86">
        <f>IF(F13="NA","-",IF(L13=0,"-",ABS(F13-L13)*100))</f>
        <v>0.10000000000000009</v>
      </c>
      <c r="K13" s="87">
        <f>K12/K11</f>
        <v>0.17108022433552791</v>
      </c>
      <c r="L13" s="115">
        <f>ROUND(L12/L11,3)</f>
        <v>0.185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652.13</v>
      </c>
      <c r="E15" s="41">
        <v>696.06</v>
      </c>
      <c r="F15" s="119">
        <v>651.42999999999995</v>
      </c>
      <c r="G15" s="83" t="str">
        <f>IF((F15/E15)-1&lt;0,"▲","")</f>
        <v>▲</v>
      </c>
      <c r="H15" s="101">
        <f t="shared" ref="H15:H32" si="3">ABS((+F15/E15)-1)</f>
        <v>6.4118035801511319E-2</v>
      </c>
      <c r="I15" s="85" t="str">
        <f>IF(F15="NA","",IF(L15=0,"",IF((F15-L15)&lt;0,"▲","")))</f>
        <v>▲</v>
      </c>
      <c r="J15" s="86">
        <f>IF(F15="NA","-",IF(L15=0,"-",ABS(F15-L15)))</f>
        <v>1.6200000000000045</v>
      </c>
      <c r="K15" s="42">
        <v>596.1</v>
      </c>
      <c r="L15" s="62">
        <v>653.04999999999995</v>
      </c>
    </row>
    <row r="16" spans="2:12" ht="12" customHeight="1">
      <c r="B16" s="25"/>
      <c r="C16" s="30" t="s">
        <v>7</v>
      </c>
      <c r="D16" s="77">
        <v>654.94000000000005</v>
      </c>
      <c r="E16" s="78">
        <v>696.12</v>
      </c>
      <c r="F16" s="119">
        <v>675.14</v>
      </c>
      <c r="G16" s="83" t="str">
        <f t="shared" ref="G16:G17" si="4">IF((F16/E16)-1&lt;0,"▲","")</f>
        <v>▲</v>
      </c>
      <c r="H16" s="101">
        <f t="shared" si="3"/>
        <v>3.0138481870941813E-2</v>
      </c>
      <c r="I16" s="85" t="str">
        <f>IF(F16="NA","",IF(L16=0,"",IF((F16-L16)&lt;0,"▲","")))</f>
        <v>▲</v>
      </c>
      <c r="J16" s="86">
        <f>IF(F16="NA","-",IF(L16=0,"-",ABS(F16-L16)))</f>
        <v>3.0800000000000409</v>
      </c>
      <c r="K16" s="42">
        <v>615.70000000000005</v>
      </c>
      <c r="L16" s="62">
        <v>678.22</v>
      </c>
    </row>
    <row r="17" spans="2:12" ht="12" customHeight="1">
      <c r="B17" s="25"/>
      <c r="C17" s="30" t="s">
        <v>8</v>
      </c>
      <c r="D17" s="39">
        <v>197.95</v>
      </c>
      <c r="E17" s="41">
        <v>197.89</v>
      </c>
      <c r="F17" s="119">
        <v>174.18</v>
      </c>
      <c r="G17" s="83" t="str">
        <f t="shared" si="4"/>
        <v>▲</v>
      </c>
      <c r="H17" s="101">
        <f t="shared" si="3"/>
        <v>0.11981403810197577</v>
      </c>
      <c r="I17" s="85" t="str">
        <f>IF(F17="NA","",IF(L17=0,"",IF((F17-L17)&lt;0,"▲","")))</f>
        <v/>
      </c>
      <c r="J17" s="86">
        <f>IF(F17="NA","-",IF(L17=0,"-",ABS(F17-L17)))</f>
        <v>1.1800000000000068</v>
      </c>
      <c r="K17" s="42">
        <v>133.9</v>
      </c>
      <c r="L17" s="62">
        <v>173</v>
      </c>
    </row>
    <row r="18" spans="2:12" ht="12" customHeight="1">
      <c r="B18" s="25"/>
      <c r="C18" s="30" t="s">
        <v>9</v>
      </c>
      <c r="D18" s="81">
        <f>ROUND(D17/D16,3)</f>
        <v>0.30199999999999999</v>
      </c>
      <c r="E18" s="82">
        <f>ROUND(E17/E16,3)</f>
        <v>0.28399999999999997</v>
      </c>
      <c r="F18" s="73">
        <f>ROUND(F17/F16,3)</f>
        <v>0.25800000000000001</v>
      </c>
      <c r="G18" s="89" t="str">
        <f>IF((F18/E18)-1&lt;0,"▲","")</f>
        <v>▲</v>
      </c>
      <c r="H18" s="84">
        <f t="shared" ref="H18" si="5">ABS(+F18-E18)*100</f>
        <v>2.599999999999997</v>
      </c>
      <c r="I18" s="90" t="str">
        <f>IF(F18="NA","",IF(L18=0,"",IF((F18-L18)&lt;0,"▲","")))</f>
        <v/>
      </c>
      <c r="J18" s="86">
        <f>IF(F18="NA","-",IF(L18=0,"-",ABS(F18-L18)*100))</f>
        <v>0.30000000000000027</v>
      </c>
      <c r="K18" s="87">
        <f>K17/K16</f>
        <v>0.21747604352769206</v>
      </c>
      <c r="L18" s="115">
        <f>ROUND(L17/L16,3)</f>
        <v>0.255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1097.93</v>
      </c>
      <c r="E20" s="41">
        <v>1151.24</v>
      </c>
      <c r="F20" s="119">
        <v>1111.01</v>
      </c>
      <c r="G20" s="83" t="str">
        <f>IF((F20/E20)-1&lt;0,"▲","")</f>
        <v>▲</v>
      </c>
      <c r="H20" s="101">
        <f t="shared" ref="H20" si="6">ABS((+F20/E20)-1)</f>
        <v>3.4944928946179732E-2</v>
      </c>
      <c r="I20" s="85" t="str">
        <f>IF(F20="NA","",IF(L20=0,"",IF((F20-L20)&lt;0,"▲","")))</f>
        <v/>
      </c>
      <c r="J20" s="86">
        <f>IF(F20="NA","-",IF(L20=0,"-",ABS(F20-L20)))</f>
        <v>0.87999999999988177</v>
      </c>
      <c r="K20" s="42">
        <v>989.2</v>
      </c>
      <c r="L20" s="62">
        <v>1110.1300000000001</v>
      </c>
    </row>
    <row r="21" spans="2:12" ht="12" customHeight="1">
      <c r="B21" s="25"/>
      <c r="C21" s="30" t="s">
        <v>7</v>
      </c>
      <c r="D21" s="39">
        <v>1130.24</v>
      </c>
      <c r="E21" s="41">
        <v>1150</v>
      </c>
      <c r="F21" s="119">
        <v>1129.6199999999999</v>
      </c>
      <c r="G21" s="83" t="str">
        <f t="shared" ref="G21:G22" si="7">IF((F21/E21)-1&lt;0,"▲","")</f>
        <v>▲</v>
      </c>
      <c r="H21" s="101">
        <f t="shared" si="3"/>
        <v>1.7721739130434844E-2</v>
      </c>
      <c r="I21" s="85" t="str">
        <f>IF(F21="NA","",IF(L21=0,"",IF((F21-L21)&lt;0,"▲","")))</f>
        <v/>
      </c>
      <c r="J21" s="86">
        <f>IF(F21="NA","-",IF(L21=0,"-",ABS(F21-L21)))</f>
        <v>1.0399999999999636</v>
      </c>
      <c r="K21" s="42">
        <v>1013.8</v>
      </c>
      <c r="L21" s="62">
        <v>1128.58</v>
      </c>
    </row>
    <row r="22" spans="2:12" ht="12" customHeight="1">
      <c r="B22" s="25"/>
      <c r="C22" s="30" t="s">
        <v>8</v>
      </c>
      <c r="D22" s="39">
        <v>164.44</v>
      </c>
      <c r="E22" s="41">
        <v>165.68</v>
      </c>
      <c r="F22" s="119">
        <v>147.08000000000001</v>
      </c>
      <c r="G22" s="83" t="str">
        <f t="shared" si="7"/>
        <v>▲</v>
      </c>
      <c r="H22" s="101">
        <f t="shared" si="3"/>
        <v>0.11226460647030412</v>
      </c>
      <c r="I22" s="85" t="str">
        <f>IF(F22="NA","",IF(L22=0,"",IF((F22-L22)&lt;0,"▲","")))</f>
        <v/>
      </c>
      <c r="J22" s="86">
        <f>IF(F22="NA","-",IF(L22=0,"-",ABS(F22-L22)))</f>
        <v>0.76000000000001933</v>
      </c>
      <c r="K22" s="42">
        <v>141.69999999999999</v>
      </c>
      <c r="L22" s="62">
        <v>146.32</v>
      </c>
    </row>
    <row r="23" spans="2:12" ht="12" customHeight="1">
      <c r="B23" s="25"/>
      <c r="C23" s="30" t="s">
        <v>9</v>
      </c>
      <c r="D23" s="81">
        <f>ROUND(D22/D21,3)</f>
        <v>0.14499999999999999</v>
      </c>
      <c r="E23" s="82">
        <f>ROUND(E22/E21,3)</f>
        <v>0.14399999999999999</v>
      </c>
      <c r="F23" s="73">
        <f>ROUND(F22/F21,3)</f>
        <v>0.13</v>
      </c>
      <c r="G23" s="89" t="str">
        <f>IF((F23/E23)-1&lt;0,"▲","")</f>
        <v>▲</v>
      </c>
      <c r="H23" s="84">
        <f t="shared" ref="H23" si="8">ABS(+F23-E23)*100</f>
        <v>1.3999999999999986</v>
      </c>
      <c r="I23" s="90" t="str">
        <f>IF(F23="NA","",IF(L23=0,"",IF((F23-L23)&lt;0,"▲","")))</f>
        <v/>
      </c>
      <c r="J23" s="86">
        <f>IF(F23="NA","-",IF(L23=0,"-",ABS(F23-L23)*100))</f>
        <v>0</v>
      </c>
      <c r="K23" s="87">
        <f>K22/K21</f>
        <v>0.13977115801933321</v>
      </c>
      <c r="L23" s="115">
        <f>ROUND(L22/L21,3)</f>
        <v>0.13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830.95</v>
      </c>
      <c r="E25" s="41">
        <v>880.49</v>
      </c>
      <c r="F25" s="119">
        <v>839.7</v>
      </c>
      <c r="G25" s="83" t="str">
        <f>IF((F25/E25)-1&lt;0,"▲","")</f>
        <v>▲</v>
      </c>
      <c r="H25" s="101">
        <f t="shared" ref="H25" si="9">ABS((+F25/E25)-1)</f>
        <v>4.6326477302411129E-2</v>
      </c>
      <c r="I25" s="85" t="str">
        <f>IF(F25="NA","",IF(L25=0,"",IF((F25-L25)&lt;0,"▲","")))</f>
        <v/>
      </c>
      <c r="J25" s="86">
        <f>IF(F25="NA","-",IF(L25=0,"-",ABS(F25-L25)))</f>
        <v>0.68000000000006366</v>
      </c>
      <c r="K25" s="42">
        <v>714.5</v>
      </c>
      <c r="L25" s="62">
        <v>839.02</v>
      </c>
    </row>
    <row r="26" spans="2:12" ht="12" customHeight="1">
      <c r="B26" s="51"/>
      <c r="C26" s="30" t="s">
        <v>7</v>
      </c>
      <c r="D26" s="39">
        <v>849.24</v>
      </c>
      <c r="E26" s="41">
        <v>875.41</v>
      </c>
      <c r="F26" s="119">
        <v>853.79</v>
      </c>
      <c r="G26" s="83" t="str">
        <f t="shared" ref="G26:G27" si="10">IF((F26/E26)-1&lt;0,"▲","")</f>
        <v>▲</v>
      </c>
      <c r="H26" s="101">
        <f t="shared" si="3"/>
        <v>2.4696999120412122E-2</v>
      </c>
      <c r="I26" s="85" t="str">
        <f>IF(F26="NA","",IF(L26=0,"",IF((F26-L26)&lt;0,"▲","")))</f>
        <v/>
      </c>
      <c r="J26" s="86">
        <f>IF(F26="NA","-",IF(L26=0,"-",ABS(F26-L26)))</f>
        <v>0.5</v>
      </c>
      <c r="K26" s="42">
        <v>728.6</v>
      </c>
      <c r="L26" s="62">
        <v>853.29</v>
      </c>
    </row>
    <row r="27" spans="2:12" ht="12" customHeight="1">
      <c r="B27" s="51"/>
      <c r="C27" s="30" t="s">
        <v>8</v>
      </c>
      <c r="D27" s="39">
        <v>127</v>
      </c>
      <c r="E27" s="41">
        <v>132.08000000000001</v>
      </c>
      <c r="F27" s="119">
        <v>117.99</v>
      </c>
      <c r="G27" s="83" t="str">
        <f t="shared" si="10"/>
        <v>▲</v>
      </c>
      <c r="H27" s="101">
        <f t="shared" si="3"/>
        <v>0.10667777104784992</v>
      </c>
      <c r="I27" s="85" t="str">
        <f>IF(F27="NA","",IF(L27=0,"",IF((F27-L27)&lt;0,"▲","")))</f>
        <v/>
      </c>
      <c r="J27" s="86">
        <f>IF(F27="NA","-",IF(L27=0,"-",ABS(F27-L27)))</f>
        <v>0.71999999999999886</v>
      </c>
      <c r="K27" s="42">
        <v>110.6</v>
      </c>
      <c r="L27" s="62">
        <v>117.27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0.151</v>
      </c>
      <c r="F28" s="73">
        <f>ROUND(F27/F26,3)</f>
        <v>0.13800000000000001</v>
      </c>
      <c r="G28" s="89" t="str">
        <f>IF((F28/E28)-1&lt;0,"▲","")</f>
        <v>▲</v>
      </c>
      <c r="H28" s="84">
        <f t="shared" ref="H28" si="11">ABS(+F28-E28)*100</f>
        <v>1.2999999999999985</v>
      </c>
      <c r="I28" s="90" t="str">
        <f>IF(F28="NA","",IF(L28=0,"",IF((F28-L28)&lt;0,"▲","")))</f>
        <v/>
      </c>
      <c r="J28" s="86">
        <f>IF(F28="NA","-",IF(L28=0,"-",ABS(F28-L28)*100))</f>
        <v>0.10000000000000009</v>
      </c>
      <c r="K28" s="87">
        <f>K27/K26</f>
        <v>0.15179796870710952</v>
      </c>
      <c r="L28" s="115">
        <f>ROUND(L27/L26,3)</f>
        <v>0.13700000000000001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449.3</v>
      </c>
      <c r="E30" s="41">
        <v>464.79</v>
      </c>
      <c r="F30" s="119">
        <v>464.31</v>
      </c>
      <c r="G30" s="83" t="str">
        <f>IF((F30/E30)-1&lt;0,"▲","")</f>
        <v>▲</v>
      </c>
      <c r="H30" s="101">
        <f t="shared" ref="H30" si="12">ABS((+F30/E30)-1)</f>
        <v>1.0327244562060578E-3</v>
      </c>
      <c r="I30" s="85" t="str">
        <f>IF(F30="NA","",IF(L30=0,"",IF((F30-L30)&lt;0,"▲","")))</f>
        <v>▲</v>
      </c>
      <c r="J30" s="86">
        <f>IF(F30="NA","-",IF(L30=0,"-",ABS(F30-L30)))</f>
        <v>0.79000000000002046</v>
      </c>
      <c r="K30" s="42">
        <v>419.9</v>
      </c>
      <c r="L30" s="62">
        <v>465.1</v>
      </c>
    </row>
    <row r="31" spans="2:12" ht="12" customHeight="1">
      <c r="B31" s="25"/>
      <c r="C31" s="30" t="s">
        <v>7</v>
      </c>
      <c r="D31" s="39">
        <v>445.82</v>
      </c>
      <c r="E31" s="41">
        <v>457.63</v>
      </c>
      <c r="F31" s="119">
        <v>467.87</v>
      </c>
      <c r="G31" s="83" t="str">
        <f t="shared" ref="G31:G32" si="13">IF((F31/E31)-1&lt;0,"▲","")</f>
        <v/>
      </c>
      <c r="H31" s="101">
        <f t="shared" si="3"/>
        <v>2.2376155409391973E-2</v>
      </c>
      <c r="I31" s="85" t="str">
        <f>IF(F31="NA","",IF(L31=0,"",IF((F31-L31)&lt;0,"▲","")))</f>
        <v>▲</v>
      </c>
      <c r="J31" s="86">
        <f>IF(F31="NA","-",IF(L31=0,"-",ABS(F31-L31)))</f>
        <v>0.70999999999997954</v>
      </c>
      <c r="K31" s="42">
        <v>421.3</v>
      </c>
      <c r="L31" s="62">
        <v>468.58</v>
      </c>
    </row>
    <row r="32" spans="2:12" ht="12" customHeight="1">
      <c r="B32" s="25"/>
      <c r="C32" s="30" t="s">
        <v>8</v>
      </c>
      <c r="D32" s="39">
        <v>98.66</v>
      </c>
      <c r="E32" s="41">
        <v>105.81</v>
      </c>
      <c r="F32" s="119">
        <v>102.25</v>
      </c>
      <c r="G32" s="83" t="str">
        <f t="shared" si="13"/>
        <v>▲</v>
      </c>
      <c r="H32" s="101">
        <f t="shared" si="3"/>
        <v>3.3645213117852735E-2</v>
      </c>
      <c r="I32" s="85" t="str">
        <f>IF(F32="NA","",IF(L32=0,"",IF((F32-L32)&lt;0,"▲","")))</f>
        <v/>
      </c>
      <c r="J32" s="86">
        <f>IF(F32="NA","-",IF(L32=0,"-",ABS(F32-L32)))</f>
        <v>0.28000000000000114</v>
      </c>
      <c r="K32" s="42">
        <v>75.36</v>
      </c>
      <c r="L32" s="62">
        <v>101.97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0.23100000000000001</v>
      </c>
      <c r="F33" s="74">
        <f>ROUND(F32/F31,3)</f>
        <v>0.219</v>
      </c>
      <c r="G33" s="93" t="str">
        <f>IF((F33/E33)-1&lt;0,"▲","")</f>
        <v>▲</v>
      </c>
      <c r="H33" s="94">
        <f t="shared" ref="H33" si="14">ABS(+F33-E33)*100</f>
        <v>1.2000000000000011</v>
      </c>
      <c r="I33" s="95" t="str">
        <f>IF(F33="NA","",IF(L33=0,"",IF((F33-L33)&lt;0,"▲","")))</f>
        <v/>
      </c>
      <c r="J33" s="96">
        <f>IF(F33="NA","-",IF(L33=0,"-",ABS(F33-L33)*100))</f>
        <v>0.10000000000000009</v>
      </c>
      <c r="K33" s="97">
        <f>K32/K31</f>
        <v>0.1788749109897935</v>
      </c>
      <c r="L33" s="116">
        <f>ROUND(L32/L31,3)</f>
        <v>0.218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27</v>
      </c>
    </row>
    <row r="37" spans="2:12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264.68</v>
      </c>
      <c r="E39" s="61">
        <v>239.22</v>
      </c>
      <c r="F39" s="124">
        <v>267.60000000000002</v>
      </c>
      <c r="G39" s="113" t="str">
        <f>IF((F39/E39)-1&lt;0,"▲","")</f>
        <v/>
      </c>
      <c r="H39" s="101">
        <f>ABS((+F39/E39)-1)</f>
        <v>0.11863556558816168</v>
      </c>
      <c r="I39" s="112" t="str">
        <f>IF(F39="NA","",IF(L39=0,"",IF((F39-L39)&lt;0,"▲","")))</f>
        <v/>
      </c>
      <c r="J39" s="86">
        <f>IF(F39="NA","-",IF(L39=0,"-",ABS(F39-L39)))</f>
        <v>3.32000000000005</v>
      </c>
      <c r="K39" s="42">
        <v>235.96</v>
      </c>
      <c r="L39" s="71">
        <v>264.27999999999997</v>
      </c>
    </row>
    <row r="40" spans="2:12" ht="12" customHeight="1">
      <c r="B40" s="25"/>
      <c r="C40" s="30" t="s">
        <v>7</v>
      </c>
      <c r="D40" s="60">
        <v>251.51</v>
      </c>
      <c r="E40" s="61">
        <v>255.84</v>
      </c>
      <c r="F40" s="124">
        <v>261.02999999999997</v>
      </c>
      <c r="G40" s="114" t="str">
        <f t="shared" ref="G40:G41" si="15">IF((F40/E40)-1&lt;0,"▲","")</f>
        <v/>
      </c>
      <c r="H40" s="101">
        <f t="shared" ref="H40:H41" si="16">ABS((+F40/E40)-1)</f>
        <v>2.0286116322701497E-2</v>
      </c>
      <c r="I40" s="85" t="str">
        <f>IF(F40="NA","",IF(L40=0,"",IF((F40-L40)&lt;0,"▲","")))</f>
        <v/>
      </c>
      <c r="J40" s="86">
        <f>IF(F40="NA","-",IF(L40=0,"-",ABS(F40-L40)))</f>
        <v>2.2699999999999818</v>
      </c>
      <c r="K40" s="42">
        <v>224.87</v>
      </c>
      <c r="L40" s="62">
        <v>258.76</v>
      </c>
    </row>
    <row r="41" spans="2:12" ht="12" customHeight="1">
      <c r="B41" s="25"/>
      <c r="C41" s="30" t="s">
        <v>8</v>
      </c>
      <c r="D41" s="60">
        <v>70.44</v>
      </c>
      <c r="E41" s="61">
        <v>56</v>
      </c>
      <c r="F41" s="124">
        <v>60.02</v>
      </c>
      <c r="G41" s="114" t="str">
        <f t="shared" si="15"/>
        <v/>
      </c>
      <c r="H41" s="101">
        <f t="shared" si="16"/>
        <v>7.1785714285714342E-2</v>
      </c>
      <c r="I41" s="85" t="str">
        <f>IF(F41="NA","",IF(L41=0,"",IF((F41-L41)&lt;0,"▲","")))</f>
        <v/>
      </c>
      <c r="J41" s="86">
        <f>IF(F41="NA","-",IF(L41=0,"-",ABS(F41-L41)))</f>
        <v>2.4600000000000009</v>
      </c>
      <c r="K41" s="42">
        <v>62.5</v>
      </c>
      <c r="L41" s="62">
        <v>57.56</v>
      </c>
    </row>
    <row r="42" spans="2:12" ht="12" customHeight="1">
      <c r="B42" s="29"/>
      <c r="C42" s="53" t="s">
        <v>9</v>
      </c>
      <c r="D42" s="107">
        <f>ROUND(D41/D40,3)</f>
        <v>0.28000000000000003</v>
      </c>
      <c r="E42" s="108">
        <f>ROUND(E41/E40,3)</f>
        <v>0.219</v>
      </c>
      <c r="F42" s="125">
        <f>ROUND(F41/F40,3)</f>
        <v>0.23</v>
      </c>
      <c r="G42" s="109" t="str">
        <f>IF(F42-D42&lt;0,"▲","")</f>
        <v>▲</v>
      </c>
      <c r="H42" s="94">
        <f>ABS(+F42-E42)*100</f>
        <v>1.100000000000001</v>
      </c>
      <c r="I42" s="110" t="str">
        <f>IF(F42="NA","",IF(L42=0,"",IF((F42-L42)&lt;0,"▲","")))</f>
        <v/>
      </c>
      <c r="J42" s="96">
        <f>ABS(+F42-L42)*100</f>
        <v>0.80000000000000071</v>
      </c>
      <c r="K42" s="97">
        <f>K41/K40</f>
        <v>0.27793836438831326</v>
      </c>
      <c r="L42" s="117">
        <f>ROUND(L41/L40,3)</f>
        <v>0.222</v>
      </c>
    </row>
    <row r="43" spans="2:12" ht="12" customHeight="1">
      <c r="B43" s="2" t="s">
        <v>359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247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356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357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3">
    <tabColor theme="1"/>
    <pageSetUpPr fitToPage="1"/>
  </sheetPr>
  <dimension ref="B1:L67"/>
  <sheetViews>
    <sheetView showGridLines="0" defaultGridColor="0" topLeftCell="A19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354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27</v>
      </c>
    </row>
    <row r="7" spans="2:12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2198.62</v>
      </c>
      <c r="E10" s="78">
        <v>2309.39</v>
      </c>
      <c r="F10" s="119">
        <v>2228.27</v>
      </c>
      <c r="G10" s="83" t="str">
        <f>IF((F10/E10)-1&lt;0,"▲","")</f>
        <v>▲</v>
      </c>
      <c r="H10" s="101">
        <f>ABS((+F10/E10)-1)</f>
        <v>3.5126158855801726E-2</v>
      </c>
      <c r="I10" s="85" t="str">
        <f>IF(F10="NA","",IF(L10=0,"",IF((F10-L10)&lt;0,"▲","")))</f>
        <v>▲</v>
      </c>
      <c r="J10" s="86">
        <f>IF(F10="NA","-",IF(L10=0,"-",ABS(F10-L10)))</f>
        <v>7.9800000000000182</v>
      </c>
      <c r="K10" s="42">
        <v>2004.7</v>
      </c>
      <c r="L10" s="62">
        <v>2236.25</v>
      </c>
    </row>
    <row r="11" spans="2:12" ht="12" customHeight="1">
      <c r="B11" s="25"/>
      <c r="C11" s="30" t="s">
        <v>7</v>
      </c>
      <c r="D11" s="77">
        <v>2230</v>
      </c>
      <c r="E11" s="78">
        <v>2302.15</v>
      </c>
      <c r="F11" s="119">
        <v>2275.38</v>
      </c>
      <c r="G11" s="83" t="str">
        <f t="shared" ref="G11:G12" si="0">IF((F11/E11)-1&lt;0,"▲","")</f>
        <v>▲</v>
      </c>
      <c r="H11" s="101">
        <f t="shared" ref="H11:H12" si="1">ABS((+F11/E11)-1)</f>
        <v>1.1628260539061297E-2</v>
      </c>
      <c r="I11" s="85" t="str">
        <f>IF(F11="NA","",IF(L11=0,"",IF((F11-L11)&lt;0,"▲","")))</f>
        <v>▲</v>
      </c>
      <c r="J11" s="86">
        <f>IF(F11="NA","-",IF(L11=0,"-",ABS(F11-L11)))</f>
        <v>5.9699999999997999</v>
      </c>
      <c r="K11" s="42">
        <v>2050.5</v>
      </c>
      <c r="L11" s="62">
        <v>2281.35</v>
      </c>
    </row>
    <row r="12" spans="2:12" ht="12" customHeight="1">
      <c r="B12" s="25"/>
      <c r="C12" s="30" t="s">
        <v>8</v>
      </c>
      <c r="D12" s="39">
        <v>461.15</v>
      </c>
      <c r="E12" s="40">
        <v>468.39</v>
      </c>
      <c r="F12" s="119">
        <v>421.28</v>
      </c>
      <c r="G12" s="83" t="str">
        <f t="shared" si="0"/>
        <v>▲</v>
      </c>
      <c r="H12" s="101">
        <f t="shared" si="1"/>
        <v>0.10057857768099232</v>
      </c>
      <c r="I12" s="85" t="str">
        <f>IF(F12="NA","",IF(L12=0,"",IF((F12-L12)&lt;0,"▲","")))</f>
        <v>▲</v>
      </c>
      <c r="J12" s="86">
        <f>IF(F12="NA","-",IF(L12=0,"-",ABS(F12-L12)))</f>
        <v>10.600000000000023</v>
      </c>
      <c r="K12" s="42">
        <v>350.8</v>
      </c>
      <c r="L12" s="62">
        <v>431.88</v>
      </c>
    </row>
    <row r="13" spans="2:12" ht="12" customHeight="1">
      <c r="B13" s="25"/>
      <c r="C13" s="30" t="s">
        <v>9</v>
      </c>
      <c r="D13" s="81">
        <f>ROUND(D12/D11,3)</f>
        <v>0.20699999999999999</v>
      </c>
      <c r="E13" s="82">
        <f t="shared" ref="E13" si="2">ROUND(E12/E11,3)</f>
        <v>0.20300000000000001</v>
      </c>
      <c r="F13" s="73">
        <f>ROUND(F12/F11,3)</f>
        <v>0.185</v>
      </c>
      <c r="G13" s="83" t="str">
        <f>IF((F13/E13)-1&lt;0,"▲","")</f>
        <v>▲</v>
      </c>
      <c r="H13" s="84">
        <f>ABS(+F13-E13)*100</f>
        <v>1.8000000000000016</v>
      </c>
      <c r="I13" s="85" t="str">
        <f>IF(F13="NA","",IF(L13=0,"",IF((F13-L13)&lt;0,"▲","")))</f>
        <v>▲</v>
      </c>
      <c r="J13" s="86">
        <f>IF(F13="NA","-",IF(L13=0,"-",ABS(F13-L13)*100))</f>
        <v>0.40000000000000036</v>
      </c>
      <c r="K13" s="87">
        <f>K12/K11</f>
        <v>0.17108022433552791</v>
      </c>
      <c r="L13" s="115">
        <f>ROUND(L12/L11,3)</f>
        <v>0.189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651.97</v>
      </c>
      <c r="E15" s="41">
        <v>695.69</v>
      </c>
      <c r="F15" s="119">
        <v>653.04999999999995</v>
      </c>
      <c r="G15" s="83" t="str">
        <f>IF((F15/E15)-1&lt;0,"▲","")</f>
        <v>▲</v>
      </c>
      <c r="H15" s="101">
        <f t="shared" ref="H15:H32" si="3">ABS((+F15/E15)-1)</f>
        <v>6.1291667265592542E-2</v>
      </c>
      <c r="I15" s="85" t="str">
        <f>IF(F15="NA","",IF(L15=0,"",IF((F15-L15)&lt;0,"▲","")))</f>
        <v>▲</v>
      </c>
      <c r="J15" s="86">
        <f>IF(F15="NA","-",IF(L15=0,"-",ABS(F15-L15)))</f>
        <v>5.6800000000000637</v>
      </c>
      <c r="K15" s="42">
        <v>596.1</v>
      </c>
      <c r="L15" s="62">
        <v>658.73</v>
      </c>
    </row>
    <row r="16" spans="2:12" ht="12" customHeight="1">
      <c r="B16" s="25"/>
      <c r="C16" s="30" t="s">
        <v>7</v>
      </c>
      <c r="D16" s="77">
        <v>654.73</v>
      </c>
      <c r="E16" s="78">
        <v>695.46</v>
      </c>
      <c r="F16" s="119">
        <v>678.22</v>
      </c>
      <c r="G16" s="83" t="str">
        <f t="shared" ref="G16:G17" si="4">IF((F16/E16)-1&lt;0,"▲","")</f>
        <v>▲</v>
      </c>
      <c r="H16" s="101">
        <f t="shared" si="3"/>
        <v>2.4789348057400851E-2</v>
      </c>
      <c r="I16" s="85" t="str">
        <f>IF(F16="NA","",IF(L16=0,"",IF((F16-L16)&lt;0,"▲","")))</f>
        <v>▲</v>
      </c>
      <c r="J16" s="86">
        <f>IF(F16="NA","-",IF(L16=0,"-",ABS(F16-L16)))</f>
        <v>2.4399999999999409</v>
      </c>
      <c r="K16" s="42">
        <v>615.70000000000005</v>
      </c>
      <c r="L16" s="62">
        <v>680.66</v>
      </c>
    </row>
    <row r="17" spans="2:12" ht="12" customHeight="1">
      <c r="B17" s="25"/>
      <c r="C17" s="30" t="s">
        <v>8</v>
      </c>
      <c r="D17" s="39">
        <v>197.93</v>
      </c>
      <c r="E17" s="41">
        <v>198.17</v>
      </c>
      <c r="F17" s="119">
        <v>173</v>
      </c>
      <c r="G17" s="83" t="str">
        <f t="shared" si="4"/>
        <v>▲</v>
      </c>
      <c r="H17" s="101">
        <f t="shared" si="3"/>
        <v>0.12701216127567239</v>
      </c>
      <c r="I17" s="85" t="str">
        <f>IF(F17="NA","",IF(L17=0,"",IF((F17-L17)&lt;0,"▲","")))</f>
        <v>▲</v>
      </c>
      <c r="J17" s="86">
        <f>IF(F17="NA","-",IF(L17=0,"-",ABS(F17-L17)))</f>
        <v>3.710000000000008</v>
      </c>
      <c r="K17" s="42">
        <v>133.9</v>
      </c>
      <c r="L17" s="62">
        <v>176.71</v>
      </c>
    </row>
    <row r="18" spans="2:12" ht="12" customHeight="1">
      <c r="B18" s="25"/>
      <c r="C18" s="30" t="s">
        <v>9</v>
      </c>
      <c r="D18" s="81">
        <f>ROUND(D17/D16,3)</f>
        <v>0.30199999999999999</v>
      </c>
      <c r="E18" s="82">
        <f>ROUND(E17/E16,3)</f>
        <v>0.28499999999999998</v>
      </c>
      <c r="F18" s="73">
        <f>ROUND(F17/F16,3)</f>
        <v>0.255</v>
      </c>
      <c r="G18" s="89" t="str">
        <f>IF((F18/E18)-1&lt;0,"▲","")</f>
        <v>▲</v>
      </c>
      <c r="H18" s="84">
        <f t="shared" ref="H18" si="5">ABS(+F18-E18)*100</f>
        <v>2.9999999999999973</v>
      </c>
      <c r="I18" s="90" t="str">
        <f>IF(F18="NA","",IF(L18=0,"",IF((F18-L18)&lt;0,"▲","")))</f>
        <v>▲</v>
      </c>
      <c r="J18" s="86">
        <f>IF(F18="NA","-",IF(L18=0,"-",ABS(F18-L18)*100))</f>
        <v>0.50000000000000044</v>
      </c>
      <c r="K18" s="87">
        <f>K17/K16</f>
        <v>0.21747604352769206</v>
      </c>
      <c r="L18" s="115">
        <f>ROUND(L17/L16,3)</f>
        <v>0.26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1097.3499999999999</v>
      </c>
      <c r="E20" s="41">
        <v>1148.83</v>
      </c>
      <c r="F20" s="119">
        <v>1110.1300000000001</v>
      </c>
      <c r="G20" s="83" t="str">
        <f>IF((F20/E20)-1&lt;0,"▲","")</f>
        <v>▲</v>
      </c>
      <c r="H20" s="101">
        <f t="shared" ref="H20" si="6">ABS((+F20/E20)-1)</f>
        <v>3.3686446210492216E-2</v>
      </c>
      <c r="I20" s="85" t="str">
        <f>IF(F20="NA","",IF(L20=0,"",IF((F20-L20)&lt;0,"▲","")))</f>
        <v>▲</v>
      </c>
      <c r="J20" s="86">
        <f>IF(F20="NA","-",IF(L20=0,"-",ABS(F20-L20)))</f>
        <v>3.1899999999998272</v>
      </c>
      <c r="K20" s="42">
        <v>988.7</v>
      </c>
      <c r="L20" s="62">
        <v>1113.32</v>
      </c>
    </row>
    <row r="21" spans="2:12" ht="12" customHeight="1">
      <c r="B21" s="25"/>
      <c r="C21" s="30" t="s">
        <v>7</v>
      </c>
      <c r="D21" s="39">
        <v>1129.46</v>
      </c>
      <c r="E21" s="41">
        <v>1148.6199999999999</v>
      </c>
      <c r="F21" s="119">
        <v>1128.58</v>
      </c>
      <c r="G21" s="83" t="str">
        <f t="shared" ref="G21:G22" si="7">IF((F21/E21)-1&lt;0,"▲","")</f>
        <v>▲</v>
      </c>
      <c r="H21" s="101">
        <f t="shared" si="3"/>
        <v>1.744702338458326E-2</v>
      </c>
      <c r="I21" s="85" t="str">
        <f>IF(F21="NA","",IF(L21=0,"",IF((F21-L21)&lt;0,"▲","")))</f>
        <v>▲</v>
      </c>
      <c r="J21" s="86">
        <f>IF(F21="NA","-",IF(L21=0,"-",ABS(F21-L21)))</f>
        <v>4.4200000000000728</v>
      </c>
      <c r="K21" s="42">
        <v>1013.5</v>
      </c>
      <c r="L21" s="62">
        <v>1133</v>
      </c>
    </row>
    <row r="22" spans="2:12" ht="12" customHeight="1">
      <c r="B22" s="25"/>
      <c r="C22" s="30" t="s">
        <v>8</v>
      </c>
      <c r="D22" s="39">
        <v>164.55</v>
      </c>
      <c r="E22" s="41">
        <v>164.77</v>
      </c>
      <c r="F22" s="119">
        <v>146.32</v>
      </c>
      <c r="G22" s="83" t="str">
        <f t="shared" si="7"/>
        <v>▲</v>
      </c>
      <c r="H22" s="101">
        <f t="shared" si="3"/>
        <v>0.11197426716028414</v>
      </c>
      <c r="I22" s="85" t="str">
        <f>IF(F22="NA","",IF(L22=0,"",IF((F22-L22)&lt;0,"▲","")))</f>
        <v>▲</v>
      </c>
      <c r="J22" s="86">
        <f>IF(F22="NA","-",IF(L22=0,"-",ABS(F22-L22)))</f>
        <v>6.6200000000000045</v>
      </c>
      <c r="K22" s="42">
        <v>141.5</v>
      </c>
      <c r="L22" s="62">
        <v>152.94</v>
      </c>
    </row>
    <row r="23" spans="2:12" ht="12" customHeight="1">
      <c r="B23" s="25"/>
      <c r="C23" s="30" t="s">
        <v>9</v>
      </c>
      <c r="D23" s="81">
        <f>ROUND(D22/D21,3)</f>
        <v>0.14599999999999999</v>
      </c>
      <c r="E23" s="82">
        <f>ROUND(E22/E21,3)</f>
        <v>0.14299999999999999</v>
      </c>
      <c r="F23" s="73">
        <f>ROUND(F22/F21,3)</f>
        <v>0.13</v>
      </c>
      <c r="G23" s="89" t="str">
        <f>IF((F23/E23)-1&lt;0,"▲","")</f>
        <v>▲</v>
      </c>
      <c r="H23" s="84">
        <f t="shared" ref="H23" si="8">ABS(+F23-E23)*100</f>
        <v>1.2999999999999985</v>
      </c>
      <c r="I23" s="90" t="str">
        <f>IF(F23="NA","",IF(L23=0,"",IF((F23-L23)&lt;0,"▲","")))</f>
        <v>▲</v>
      </c>
      <c r="J23" s="86">
        <f>IF(F23="NA","-",IF(L23=0,"-",ABS(F23-L23)*100))</f>
        <v>0.50000000000000044</v>
      </c>
      <c r="K23" s="87">
        <f>K22/K21</f>
        <v>0.13961519486926494</v>
      </c>
      <c r="L23" s="115">
        <f>ROUND(L22/L21,3)</f>
        <v>0.13500000000000001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830.29</v>
      </c>
      <c r="E25" s="41">
        <v>877.75</v>
      </c>
      <c r="F25" s="119">
        <v>839.02</v>
      </c>
      <c r="G25" s="83" t="str">
        <f>IF((F25/E25)-1&lt;0,"▲","")</f>
        <v>▲</v>
      </c>
      <c r="H25" s="101">
        <f t="shared" ref="H25" si="9">ABS((+F25/E25)-1)</f>
        <v>4.4124181144972963E-2</v>
      </c>
      <c r="I25" s="85" t="str">
        <f>IF(F25="NA","",IF(L25=0,"",IF((F25-L25)&lt;0,"▲","")))</f>
        <v>▲</v>
      </c>
      <c r="J25" s="86">
        <f>IF(F25="NA","-",IF(L25=0,"-",ABS(F25-L25)))</f>
        <v>2.0399999999999636</v>
      </c>
      <c r="K25" s="42">
        <v>714</v>
      </c>
      <c r="L25" s="62">
        <v>841.06</v>
      </c>
    </row>
    <row r="26" spans="2:12" ht="12" customHeight="1">
      <c r="B26" s="51"/>
      <c r="C26" s="30" t="s">
        <v>7</v>
      </c>
      <c r="D26" s="39">
        <v>848.41</v>
      </c>
      <c r="E26" s="41">
        <v>873.35</v>
      </c>
      <c r="F26" s="119">
        <v>853.29</v>
      </c>
      <c r="G26" s="83" t="str">
        <f t="shared" ref="G26:G27" si="10">IF((F26/E26)-1&lt;0,"▲","")</f>
        <v>▲</v>
      </c>
      <c r="H26" s="101">
        <f t="shared" si="3"/>
        <v>2.2969027308639256E-2</v>
      </c>
      <c r="I26" s="85" t="str">
        <f>IF(F26="NA","",IF(L26=0,"",IF((F26-L26)&lt;0,"▲","")))</f>
        <v>▲</v>
      </c>
      <c r="J26" s="86">
        <f>IF(F26="NA","-",IF(L26=0,"-",ABS(F26-L26)))</f>
        <v>3.4100000000000819</v>
      </c>
      <c r="K26" s="42">
        <v>728.3</v>
      </c>
      <c r="L26" s="62">
        <v>856.7</v>
      </c>
    </row>
    <row r="27" spans="2:12" ht="12" customHeight="1">
      <c r="B27" s="51"/>
      <c r="C27" s="30" t="s">
        <v>8</v>
      </c>
      <c r="D27" s="39">
        <v>127.13</v>
      </c>
      <c r="E27" s="41">
        <v>131.54</v>
      </c>
      <c r="F27" s="119">
        <v>117.27</v>
      </c>
      <c r="G27" s="83" t="str">
        <f t="shared" si="10"/>
        <v>▲</v>
      </c>
      <c r="H27" s="101">
        <f t="shared" si="3"/>
        <v>0.10848411129694391</v>
      </c>
      <c r="I27" s="85" t="str">
        <f>IF(F27="NA","",IF(L27=0,"",IF((F27-L27)&lt;0,"▲","")))</f>
        <v>▲</v>
      </c>
      <c r="J27" s="86">
        <f>IF(F27="NA","-",IF(L27=0,"-",ABS(F27-L27)))</f>
        <v>6.6800000000000068</v>
      </c>
      <c r="K27" s="42">
        <v>110.5</v>
      </c>
      <c r="L27" s="62">
        <v>123.95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0.151</v>
      </c>
      <c r="F28" s="73">
        <f>ROUND(F27/F26,3)</f>
        <v>0.13700000000000001</v>
      </c>
      <c r="G28" s="89" t="str">
        <f>IF((F28/E28)-1&lt;0,"▲","")</f>
        <v>▲</v>
      </c>
      <c r="H28" s="84">
        <f t="shared" ref="H28" si="11">ABS(+F28-E28)*100</f>
        <v>1.3999999999999986</v>
      </c>
      <c r="I28" s="90" t="str">
        <f>IF(F28="NA","",IF(L28=0,"",IF((F28-L28)&lt;0,"▲","")))</f>
        <v>▲</v>
      </c>
      <c r="J28" s="86">
        <f>IF(F28="NA","-",IF(L28=0,"-",ABS(F28-L28)*100))</f>
        <v>0.79999999999999793</v>
      </c>
      <c r="K28" s="87">
        <f>K27/K26</f>
        <v>0.1517231909927228</v>
      </c>
      <c r="L28" s="115">
        <f>ROUND(L27/L26,3)</f>
        <v>0.14499999999999999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449.3</v>
      </c>
      <c r="E30" s="41">
        <v>464.87</v>
      </c>
      <c r="F30" s="119">
        <v>465.1</v>
      </c>
      <c r="G30" s="83" t="str">
        <f>IF((F30/E30)-1&lt;0,"▲","")</f>
        <v/>
      </c>
      <c r="H30" s="101">
        <f t="shared" ref="H30" si="12">ABS((+F30/E30)-1)</f>
        <v>4.9476197646658449E-4</v>
      </c>
      <c r="I30" s="85" t="str">
        <f>IF(F30="NA","",IF(L30=0,"",IF((F30-L30)&lt;0,"▲","")))</f>
        <v/>
      </c>
      <c r="J30" s="86">
        <f>IF(F30="NA","-",IF(L30=0,"-",ABS(F30-L30)))</f>
        <v>0.90000000000003411</v>
      </c>
      <c r="K30" s="42">
        <v>419.9</v>
      </c>
      <c r="L30" s="62">
        <v>464.2</v>
      </c>
    </row>
    <row r="31" spans="2:12" ht="12" customHeight="1">
      <c r="B31" s="25"/>
      <c r="C31" s="30" t="s">
        <v>7</v>
      </c>
      <c r="D31" s="39">
        <v>445.81</v>
      </c>
      <c r="E31" s="41">
        <v>458.08</v>
      </c>
      <c r="F31" s="119">
        <v>468.58</v>
      </c>
      <c r="G31" s="83" t="str">
        <f t="shared" ref="G31:G32" si="13">IF((F31/E31)-1&lt;0,"▲","")</f>
        <v/>
      </c>
      <c r="H31" s="101">
        <f t="shared" si="3"/>
        <v>2.2921760391197976E-2</v>
      </c>
      <c r="I31" s="85" t="str">
        <f>IF(F31="NA","",IF(L31=0,"",IF((F31-L31)&lt;0,"▲","")))</f>
        <v/>
      </c>
      <c r="J31" s="86">
        <f>IF(F31="NA","-",IF(L31=0,"-",ABS(F31-L31)))</f>
        <v>0.88999999999998636</v>
      </c>
      <c r="K31" s="42">
        <v>421.3</v>
      </c>
      <c r="L31" s="62">
        <v>467.69</v>
      </c>
    </row>
    <row r="32" spans="2:12" ht="12" customHeight="1">
      <c r="B32" s="25"/>
      <c r="C32" s="30" t="s">
        <v>8</v>
      </c>
      <c r="D32" s="39">
        <v>98.66</v>
      </c>
      <c r="E32" s="41">
        <v>105.45</v>
      </c>
      <c r="F32" s="119">
        <v>101.97</v>
      </c>
      <c r="G32" s="83" t="str">
        <f t="shared" si="13"/>
        <v>▲</v>
      </c>
      <c r="H32" s="101">
        <f t="shared" si="3"/>
        <v>3.3001422475106734E-2</v>
      </c>
      <c r="I32" s="85" t="str">
        <f>IF(F32="NA","",IF(L32=0,"",IF((F32-L32)&lt;0,"▲","")))</f>
        <v>▲</v>
      </c>
      <c r="J32" s="86">
        <f>IF(F32="NA","-",IF(L32=0,"-",ABS(F32-L32)))</f>
        <v>0.26000000000000512</v>
      </c>
      <c r="K32" s="42">
        <v>75.36</v>
      </c>
      <c r="L32" s="62">
        <v>102.23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0.23</v>
      </c>
      <c r="F33" s="74">
        <f>ROUND(F32/F31,3)</f>
        <v>0.218</v>
      </c>
      <c r="G33" s="93" t="str">
        <f>IF((F33/E33)-1&lt;0,"▲","")</f>
        <v>▲</v>
      </c>
      <c r="H33" s="94">
        <f t="shared" ref="H33" si="14">ABS(+F33-E33)*100</f>
        <v>1.2000000000000011</v>
      </c>
      <c r="I33" s="95" t="str">
        <f>IF(F33="NA","",IF(L33=0,"",IF((F33-L33)&lt;0,"▲","")))</f>
        <v>▲</v>
      </c>
      <c r="J33" s="96">
        <f>IF(F33="NA","-",IF(L33=0,"-",ABS(F33-L33)*100))</f>
        <v>0.10000000000000009</v>
      </c>
      <c r="K33" s="97">
        <f>K32/K31</f>
        <v>0.1788749109897935</v>
      </c>
      <c r="L33" s="116">
        <f>ROUND(L32/L31,3)</f>
        <v>0.219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27</v>
      </c>
    </row>
    <row r="37" spans="2:12" ht="12" customHeight="1">
      <c r="B37" s="25"/>
      <c r="C37" s="26"/>
      <c r="D37" s="27"/>
      <c r="E37" s="28" t="s">
        <v>4</v>
      </c>
      <c r="F37" s="1" t="s">
        <v>349</v>
      </c>
      <c r="G37" s="434" t="s">
        <v>350</v>
      </c>
      <c r="H37" s="435"/>
      <c r="I37" s="438" t="s">
        <v>351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264.68</v>
      </c>
      <c r="E39" s="61">
        <v>238.11</v>
      </c>
      <c r="F39" s="124">
        <v>264.27999999999997</v>
      </c>
      <c r="G39" s="113" t="str">
        <f>IF((F39/E39)-1&lt;0,"▲","")</f>
        <v/>
      </c>
      <c r="H39" s="101">
        <f>ABS((+F39/E39)-1)</f>
        <v>0.10990718575448311</v>
      </c>
      <c r="I39" s="112" t="str">
        <f>IF(F39="NA","",IF(L39=0,"",IF((F39-L39)&lt;0,"▲","")))</f>
        <v/>
      </c>
      <c r="J39" s="86">
        <f>IF(F39="NA","-",IF(L39=0,"-",ABS(F39-L39)))</f>
        <v>6.1499999999999773</v>
      </c>
      <c r="K39" s="42">
        <v>235.96</v>
      </c>
      <c r="L39" s="71">
        <v>258.13</v>
      </c>
    </row>
    <row r="40" spans="2:12" ht="12" customHeight="1">
      <c r="B40" s="25"/>
      <c r="C40" s="30" t="s">
        <v>7</v>
      </c>
      <c r="D40" s="60">
        <v>251.4</v>
      </c>
      <c r="E40" s="61">
        <v>254.19</v>
      </c>
      <c r="F40" s="124">
        <v>258.76</v>
      </c>
      <c r="G40" s="114" t="str">
        <f t="shared" ref="G40:G41" si="15">IF((F40/E40)-1&lt;0,"▲","")</f>
        <v/>
      </c>
      <c r="H40" s="101">
        <f t="shared" ref="H40:H41" si="16">ABS((+F40/E40)-1)</f>
        <v>1.7978677367323614E-2</v>
      </c>
      <c r="I40" s="85" t="str">
        <f>IF(F40="NA","",IF(L40=0,"",IF((F40-L40)&lt;0,"▲","")))</f>
        <v/>
      </c>
      <c r="J40" s="86">
        <f>IF(F40="NA","-",IF(L40=0,"-",ABS(F40-L40)))</f>
        <v>2.0299999999999727</v>
      </c>
      <c r="K40" s="42">
        <v>224.87</v>
      </c>
      <c r="L40" s="62">
        <v>256.73</v>
      </c>
    </row>
    <row r="41" spans="2:12" ht="12" customHeight="1">
      <c r="B41" s="25"/>
      <c r="C41" s="30" t="s">
        <v>8</v>
      </c>
      <c r="D41" s="60">
        <v>70.56</v>
      </c>
      <c r="E41" s="61">
        <v>54.79</v>
      </c>
      <c r="F41" s="124">
        <v>57.56</v>
      </c>
      <c r="G41" s="114" t="str">
        <f t="shared" si="15"/>
        <v/>
      </c>
      <c r="H41" s="101">
        <f t="shared" si="16"/>
        <v>5.0556670925351321E-2</v>
      </c>
      <c r="I41" s="85" t="str">
        <f>IF(F41="NA","",IF(L41=0,"",IF((F41-L41)&lt;0,"▲","")))</f>
        <v/>
      </c>
      <c r="J41" s="86">
        <f>IF(F41="NA","-",IF(L41=0,"-",ABS(F41-L41)))</f>
        <v>4.4600000000000009</v>
      </c>
      <c r="K41" s="42">
        <v>62.5</v>
      </c>
      <c r="L41" s="62">
        <v>53.1</v>
      </c>
    </row>
    <row r="42" spans="2:12" ht="12" customHeight="1">
      <c r="B42" s="29"/>
      <c r="C42" s="53" t="s">
        <v>9</v>
      </c>
      <c r="D42" s="107">
        <f>ROUND(D41/D40,3)</f>
        <v>0.28100000000000003</v>
      </c>
      <c r="E42" s="108">
        <f>ROUND(E41/E40,3)</f>
        <v>0.216</v>
      </c>
      <c r="F42" s="125">
        <f>ROUND(F41/F40,3)</f>
        <v>0.222</v>
      </c>
      <c r="G42" s="109" t="str">
        <f>IF(F42-D42&lt;0,"▲","")</f>
        <v>▲</v>
      </c>
      <c r="H42" s="94">
        <f>ABS(+F42-E42)*100</f>
        <v>0.60000000000000053</v>
      </c>
      <c r="I42" s="110" t="str">
        <f>IF(F42="NA","",IF(L42=0,"",IF((F42-L42)&lt;0,"▲","")))</f>
        <v/>
      </c>
      <c r="J42" s="96">
        <f>ABS(+F42-L42)*100</f>
        <v>1.5000000000000013</v>
      </c>
      <c r="K42" s="97">
        <f>K41/K40</f>
        <v>0.27793836438831326</v>
      </c>
      <c r="L42" s="117">
        <f>ROUND(L41/L40,3)</f>
        <v>0.20699999999999999</v>
      </c>
    </row>
    <row r="43" spans="2:12" ht="12" customHeight="1">
      <c r="B43" s="2" t="s">
        <v>355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352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353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19" colorId="22" zoomScaleNormal="100" workbookViewId="0">
      <selection activeCell="E56" sqref="E56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779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2793.94</v>
      </c>
      <c r="E9" s="232">
        <v>2748.47</v>
      </c>
      <c r="F9" s="321">
        <v>2809.56</v>
      </c>
      <c r="G9" s="220"/>
      <c r="H9" s="161" t="s">
        <v>20</v>
      </c>
      <c r="I9" s="221">
        <v>2.2226911699964047E-2</v>
      </c>
      <c r="J9" s="220"/>
      <c r="K9" s="160"/>
      <c r="L9" s="306">
        <v>-2.74</v>
      </c>
      <c r="M9" s="183">
        <v>2295.0700000000002</v>
      </c>
      <c r="N9" s="136"/>
      <c r="O9" s="137"/>
    </row>
    <row r="10" spans="2:16" ht="12" customHeight="1">
      <c r="B10" s="180"/>
      <c r="C10" s="177" t="s">
        <v>7</v>
      </c>
      <c r="D10" s="320">
        <v>2794.8</v>
      </c>
      <c r="E10" s="232">
        <v>2764.84</v>
      </c>
      <c r="F10" s="321">
        <v>2812.11</v>
      </c>
      <c r="G10" s="220"/>
      <c r="H10" s="161" t="s">
        <v>20</v>
      </c>
      <c r="I10" s="221">
        <v>1.7096830196322355E-2</v>
      </c>
      <c r="J10" s="220"/>
      <c r="L10" s="306">
        <v>1.1399999999999999</v>
      </c>
      <c r="M10" s="183">
        <v>2284.0079999999998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794.02</v>
      </c>
      <c r="E11" s="232">
        <v>777.65</v>
      </c>
      <c r="F11" s="321">
        <v>775.09</v>
      </c>
      <c r="G11" s="220"/>
      <c r="H11" s="161" t="s">
        <v>460</v>
      </c>
      <c r="I11" s="221">
        <v>3.2919693949720052E-3</v>
      </c>
      <c r="J11" s="220"/>
      <c r="K11" s="160"/>
      <c r="L11" s="306">
        <v>-3.86</v>
      </c>
      <c r="M11" s="183">
        <v>480.45600000000002</v>
      </c>
      <c r="N11" s="136"/>
      <c r="O11" s="137"/>
    </row>
    <row r="12" spans="2:16" ht="12" customHeight="1">
      <c r="B12" s="180"/>
      <c r="C12" s="177" t="s">
        <v>9</v>
      </c>
      <c r="D12" s="330">
        <v>0.2841061972234149</v>
      </c>
      <c r="E12" s="332">
        <v>0.28126401527755673</v>
      </c>
      <c r="F12" s="323">
        <v>0.27562577566311419</v>
      </c>
      <c r="G12" s="220"/>
      <c r="H12" s="161" t="s">
        <v>460</v>
      </c>
      <c r="I12" s="246">
        <v>0.56382396144425417</v>
      </c>
      <c r="J12" s="220"/>
      <c r="K12" s="160"/>
      <c r="L12" s="306">
        <v>-0.14849725839322647</v>
      </c>
      <c r="M12" s="248">
        <v>0.21035653115050387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780.05</v>
      </c>
      <c r="E14" s="232">
        <v>789.17</v>
      </c>
      <c r="F14" s="326">
        <v>785.74</v>
      </c>
      <c r="G14" s="220"/>
      <c r="H14" s="161" t="s">
        <v>460</v>
      </c>
      <c r="I14" s="221">
        <v>4.3463385582319658E-3</v>
      </c>
      <c r="J14" s="220"/>
      <c r="K14" s="160"/>
      <c r="L14" s="306">
        <v>0.83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791.16</v>
      </c>
      <c r="E15" s="232">
        <v>790.71</v>
      </c>
      <c r="F15" s="326">
        <v>797.52</v>
      </c>
      <c r="G15" s="220"/>
      <c r="H15" s="161" t="s">
        <v>20</v>
      </c>
      <c r="I15" s="221">
        <v>8.6125128049474586E-3</v>
      </c>
      <c r="J15" s="220"/>
      <c r="K15" s="160"/>
      <c r="L15" s="306">
        <v>1.08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272.75</v>
      </c>
      <c r="E16" s="232">
        <v>271.20999999999998</v>
      </c>
      <c r="F16" s="326">
        <v>259.44</v>
      </c>
      <c r="G16" s="220"/>
      <c r="H16" s="161" t="s">
        <v>460</v>
      </c>
      <c r="I16" s="221">
        <v>4.3398104789646341E-2</v>
      </c>
      <c r="J16" s="220"/>
      <c r="K16" s="160"/>
      <c r="L16" s="306">
        <v>-0.59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0.34474695383993126</v>
      </c>
      <c r="E17" s="261">
        <v>0.34299553565782648</v>
      </c>
      <c r="F17" s="328">
        <v>0.32530845621426424</v>
      </c>
      <c r="G17" s="262"/>
      <c r="H17" s="263" t="s">
        <v>460</v>
      </c>
      <c r="I17" s="264">
        <v>1.7687079443562237</v>
      </c>
      <c r="J17" s="262"/>
      <c r="K17" s="160"/>
      <c r="L17" s="313">
        <v>-0.11819259865292198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1500.79</v>
      </c>
      <c r="E19" s="232">
        <v>1446.34</v>
      </c>
      <c r="F19" s="326">
        <v>1510.08</v>
      </c>
      <c r="G19" s="220"/>
      <c r="H19" s="161" t="s">
        <v>20</v>
      </c>
      <c r="I19" s="221">
        <v>4.4069859092606078E-2</v>
      </c>
      <c r="J19" s="220"/>
      <c r="K19" s="333"/>
      <c r="L19" s="306">
        <v>-3.77</v>
      </c>
      <c r="M19" s="187">
        <v>1158.1500000000001</v>
      </c>
      <c r="N19" s="136"/>
      <c r="O19" s="141"/>
    </row>
    <row r="20" spans="2:16" ht="12" customHeight="1">
      <c r="B20" s="180"/>
      <c r="C20" s="177" t="s">
        <v>7</v>
      </c>
      <c r="D20" s="320">
        <v>1486.02</v>
      </c>
      <c r="E20" s="232">
        <v>1454.24</v>
      </c>
      <c r="F20" s="326">
        <v>1491.7</v>
      </c>
      <c r="G20" s="220"/>
      <c r="H20" s="161" t="s">
        <v>20</v>
      </c>
      <c r="I20" s="221">
        <v>2.575915942347895E-2</v>
      </c>
      <c r="J20" s="220"/>
      <c r="K20" s="333"/>
      <c r="L20" s="306">
        <v>-0.73</v>
      </c>
      <c r="M20" s="187">
        <v>1138.779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337.98</v>
      </c>
      <c r="E21" s="232">
        <v>330.09</v>
      </c>
      <c r="F21" s="326">
        <v>348.47</v>
      </c>
      <c r="G21" s="220"/>
      <c r="H21" s="161" t="s">
        <v>20</v>
      </c>
      <c r="I21" s="221">
        <v>5.5681783755945569E-2</v>
      </c>
      <c r="J21" s="220"/>
      <c r="K21" s="160"/>
      <c r="L21" s="306">
        <v>-3.2</v>
      </c>
      <c r="M21" s="186">
        <v>175.30799999999999</v>
      </c>
      <c r="N21" s="136"/>
      <c r="O21" s="141"/>
    </row>
    <row r="22" spans="2:16" ht="12" customHeight="1">
      <c r="B22" s="180"/>
      <c r="C22" s="177" t="s">
        <v>9</v>
      </c>
      <c r="D22" s="330">
        <v>0.22743973836152948</v>
      </c>
      <c r="E22" s="237">
        <v>0.22698454175376828</v>
      </c>
      <c r="F22" s="323">
        <v>0.23360595293959913</v>
      </c>
      <c r="G22" s="220"/>
      <c r="H22" s="161" t="s">
        <v>20</v>
      </c>
      <c r="I22" s="246">
        <v>0.66214111858308444</v>
      </c>
      <c r="J22" s="220"/>
      <c r="K22" s="160"/>
      <c r="L22" s="306">
        <v>-0.20298892774562871</v>
      </c>
      <c r="M22" s="248">
        <v>0.15394382931192091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1215.93</v>
      </c>
      <c r="E24" s="232">
        <v>1155.94</v>
      </c>
      <c r="F24" s="326">
        <v>1232.57</v>
      </c>
      <c r="G24" s="220"/>
      <c r="H24" s="161" t="s">
        <v>20</v>
      </c>
      <c r="I24" s="221">
        <v>6.6292368115992151E-2</v>
      </c>
      <c r="J24" s="220"/>
      <c r="K24" s="333"/>
      <c r="L24" s="306">
        <v>-3.16</v>
      </c>
      <c r="M24" s="186">
        <v>898.822</v>
      </c>
      <c r="N24" s="136"/>
      <c r="O24" s="142"/>
    </row>
    <row r="25" spans="2:16" ht="12" customHeight="1">
      <c r="B25" s="180"/>
      <c r="C25" s="270" t="s">
        <v>7</v>
      </c>
      <c r="D25" s="320">
        <v>1198.3699999999999</v>
      </c>
      <c r="E25" s="232">
        <v>1166.19</v>
      </c>
      <c r="F25" s="326">
        <v>1210.76</v>
      </c>
      <c r="G25" s="220"/>
      <c r="H25" s="161" t="s">
        <v>20</v>
      </c>
      <c r="I25" s="221">
        <v>3.8218472118608293E-2</v>
      </c>
      <c r="J25" s="220"/>
      <c r="K25" s="333"/>
      <c r="L25" s="306">
        <v>-0.31</v>
      </c>
      <c r="M25" s="186">
        <v>877.40700000000004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310.5</v>
      </c>
      <c r="E26" s="232">
        <v>300.25</v>
      </c>
      <c r="F26" s="326">
        <v>322.06</v>
      </c>
      <c r="G26" s="220"/>
      <c r="H26" s="161" t="s">
        <v>20</v>
      </c>
      <c r="I26" s="221">
        <v>7.2639467110741096E-2</v>
      </c>
      <c r="J26" s="220"/>
      <c r="K26" s="160"/>
      <c r="L26" s="306">
        <v>-3.16</v>
      </c>
      <c r="M26" s="188">
        <v>144.74199999999999</v>
      </c>
      <c r="N26" s="136"/>
      <c r="O26" s="142"/>
    </row>
    <row r="27" spans="2:16" ht="12" customHeight="1">
      <c r="B27" s="180"/>
      <c r="C27" s="270" t="s">
        <v>9</v>
      </c>
      <c r="D27" s="327">
        <v>0.25910194681108506</v>
      </c>
      <c r="E27" s="268">
        <v>0.25746233461099821</v>
      </c>
      <c r="F27" s="328">
        <v>0.26599821599656415</v>
      </c>
      <c r="G27" s="262"/>
      <c r="H27" s="263" t="s">
        <v>20</v>
      </c>
      <c r="I27" s="264">
        <v>0.85358813855659355</v>
      </c>
      <c r="J27" s="262"/>
      <c r="K27" s="160"/>
      <c r="L27" s="313">
        <v>-0.2541174790095635</v>
      </c>
      <c r="M27" s="267">
        <v>0.16496563168518144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513.1</v>
      </c>
      <c r="E29" s="232">
        <v>512.96</v>
      </c>
      <c r="F29" s="326">
        <v>513.74</v>
      </c>
      <c r="G29" s="220"/>
      <c r="H29" s="161" t="s">
        <v>20</v>
      </c>
      <c r="I29" s="221">
        <v>1.5205864004990133E-3</v>
      </c>
      <c r="J29" s="220"/>
      <c r="K29" s="333"/>
      <c r="L29" s="306">
        <v>0.2</v>
      </c>
      <c r="M29" s="186">
        <v>476.11</v>
      </c>
      <c r="N29" s="136"/>
      <c r="O29" s="143"/>
    </row>
    <row r="30" spans="2:16" ht="12" customHeight="1">
      <c r="B30" s="180"/>
      <c r="C30" s="272" t="s">
        <v>7</v>
      </c>
      <c r="D30" s="320">
        <v>517.62</v>
      </c>
      <c r="E30" s="232">
        <v>519.89</v>
      </c>
      <c r="F30" s="326">
        <v>522.9</v>
      </c>
      <c r="G30" s="220"/>
      <c r="H30" s="161" t="s">
        <v>20</v>
      </c>
      <c r="I30" s="221">
        <v>5.7896862797899296E-3</v>
      </c>
      <c r="J30" s="220"/>
      <c r="K30" s="160"/>
      <c r="L30" s="306">
        <v>0.8</v>
      </c>
      <c r="M30" s="186">
        <v>464.90800000000002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183.28</v>
      </c>
      <c r="E31" s="232">
        <v>176.35</v>
      </c>
      <c r="F31" s="326">
        <v>167.18</v>
      </c>
      <c r="G31" s="220"/>
      <c r="H31" s="161" t="s">
        <v>460</v>
      </c>
      <c r="I31" s="221">
        <v>5.1998865891692558E-2</v>
      </c>
      <c r="J31" s="220"/>
      <c r="K31" s="333"/>
      <c r="L31" s="306">
        <v>-7.0000000000000007E-2</v>
      </c>
      <c r="M31" s="186">
        <v>124.538</v>
      </c>
      <c r="N31" s="136"/>
      <c r="O31" s="144"/>
    </row>
    <row r="32" spans="2:16" ht="12" customHeight="1">
      <c r="B32" s="170"/>
      <c r="C32" s="273" t="s">
        <v>9</v>
      </c>
      <c r="D32" s="322">
        <v>0.35408214520304471</v>
      </c>
      <c r="E32" s="239">
        <v>0.33920637057839159</v>
      </c>
      <c r="F32" s="331">
        <v>0.31971696309045711</v>
      </c>
      <c r="G32" s="222"/>
      <c r="H32" s="189" t="s">
        <v>460</v>
      </c>
      <c r="I32" s="223">
        <v>1.9489407487934485</v>
      </c>
      <c r="J32" s="222"/>
      <c r="K32" s="337"/>
      <c r="L32" s="312">
        <v>-6.2396776570072809E-2</v>
      </c>
      <c r="M32" s="191">
        <v>0.26787665516618342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360.41</v>
      </c>
      <c r="E37" s="231">
        <v>378.06</v>
      </c>
      <c r="F37" s="274">
        <v>398.21</v>
      </c>
      <c r="G37" s="218"/>
      <c r="H37" s="212" t="s">
        <v>20</v>
      </c>
      <c r="I37" s="219">
        <v>5.3298418240490975E-2</v>
      </c>
      <c r="J37" s="218"/>
      <c r="K37" s="333"/>
      <c r="L37" s="311">
        <v>-0.77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363.94</v>
      </c>
      <c r="E38" s="232">
        <v>364.94</v>
      </c>
      <c r="F38" s="275">
        <v>383.03</v>
      </c>
      <c r="G38" s="220"/>
      <c r="H38" s="161" t="s">
        <v>20</v>
      </c>
      <c r="I38" s="221">
        <v>4.956979229462366E-2</v>
      </c>
      <c r="J38" s="220"/>
      <c r="K38" s="333"/>
      <c r="L38" s="306">
        <v>-0.63</v>
      </c>
      <c r="M38" s="216">
        <v>265.43200000000002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98.03</v>
      </c>
      <c r="E39" s="232">
        <v>103.57</v>
      </c>
      <c r="F39" s="275">
        <v>116.03</v>
      </c>
      <c r="G39" s="220"/>
      <c r="H39" s="161" t="s">
        <v>20</v>
      </c>
      <c r="I39" s="221">
        <v>0.12030510765665747</v>
      </c>
      <c r="J39" s="220"/>
      <c r="K39" s="333"/>
      <c r="L39" s="306">
        <v>1.43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0.26935758641534319</v>
      </c>
      <c r="E40" s="233">
        <v>0.28380007672494106</v>
      </c>
      <c r="F40" s="276">
        <v>0.30292666370780358</v>
      </c>
      <c r="G40" s="222"/>
      <c r="H40" s="189" t="s">
        <v>20</v>
      </c>
      <c r="I40" s="223">
        <v>1.9126586982862515</v>
      </c>
      <c r="J40" s="222"/>
      <c r="K40" s="343"/>
      <c r="L40" s="312">
        <v>0.42246880001458043</v>
      </c>
      <c r="M40" s="217">
        <v>0.2197361282739082</v>
      </c>
      <c r="N40" s="136"/>
    </row>
    <row r="41" spans="2:17" ht="12" customHeight="1">
      <c r="B41" s="294" t="s">
        <v>780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81"/>
      <c r="D52" s="382"/>
      <c r="E52" s="382"/>
      <c r="F52" s="382"/>
      <c r="G52" s="382"/>
      <c r="H52" s="382"/>
      <c r="I52" s="382"/>
      <c r="J52" s="382"/>
      <c r="K52" s="382"/>
      <c r="L52" s="382"/>
      <c r="M52" s="382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2">
    <tabColor theme="1"/>
    <pageSetUpPr fitToPage="1"/>
  </sheetPr>
  <dimension ref="B1:L67"/>
  <sheetViews>
    <sheetView showGridLines="0" defaultGridColor="0" topLeftCell="A19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347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27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2199.34</v>
      </c>
      <c r="E10" s="78">
        <v>2309.23</v>
      </c>
      <c r="F10" s="119">
        <v>2236.25</v>
      </c>
      <c r="G10" s="83" t="str">
        <f>IF((F10/E10)-1&lt;0,"▲","")</f>
        <v>▲</v>
      </c>
      <c r="H10" s="101">
        <f>ABS((+F10/E10)-1)</f>
        <v>3.1603608129116667E-2</v>
      </c>
      <c r="I10" s="85" t="str">
        <f>IF(F10="NA","",IF(L10=0,"",IF((F10-L10)&lt;0,"▲","")))</f>
        <v>▲</v>
      </c>
      <c r="J10" s="86">
        <f>IF(F10="NA","-",IF(L10=0,"-",ABS(F10-L10)))</f>
        <v>11.210000000000036</v>
      </c>
      <c r="K10" s="42">
        <v>2004.7</v>
      </c>
      <c r="L10" s="62">
        <v>2247.46</v>
      </c>
    </row>
    <row r="11" spans="2:12" ht="12" customHeight="1">
      <c r="B11" s="25"/>
      <c r="C11" s="30" t="s">
        <v>7</v>
      </c>
      <c r="D11" s="77">
        <v>2230.41</v>
      </c>
      <c r="E11" s="78">
        <v>2294.1799999999998</v>
      </c>
      <c r="F11" s="119">
        <v>2281.35</v>
      </c>
      <c r="G11" s="83" t="str">
        <f t="shared" ref="G11:G12" si="0">IF((F11/E11)-1&lt;0,"▲","")</f>
        <v>▲</v>
      </c>
      <c r="H11" s="101">
        <f t="shared" ref="H11:H12" si="1">ABS((+F11/E11)-1)</f>
        <v>5.5924121036710073E-3</v>
      </c>
      <c r="I11" s="85" t="str">
        <f>IF(F11="NA","",IF(L11=0,"",IF((F11-L11)&lt;0,"▲","")))</f>
        <v>▲</v>
      </c>
      <c r="J11" s="86">
        <f>IF(F11="NA","-",IF(L11=0,"-",ABS(F11-L11)))</f>
        <v>6.1100000000001273</v>
      </c>
      <c r="K11" s="42">
        <v>2044.94</v>
      </c>
      <c r="L11" s="62">
        <v>2287.46</v>
      </c>
    </row>
    <row r="12" spans="2:12" ht="12" customHeight="1">
      <c r="B12" s="25"/>
      <c r="C12" s="30" t="s">
        <v>8</v>
      </c>
      <c r="D12" s="39">
        <v>461.94</v>
      </c>
      <c r="E12" s="40">
        <v>476.99</v>
      </c>
      <c r="F12" s="119">
        <v>431.88</v>
      </c>
      <c r="G12" s="83" t="str">
        <f t="shared" si="0"/>
        <v>▲</v>
      </c>
      <c r="H12" s="101">
        <f t="shared" si="1"/>
        <v>9.4572213253946602E-2</v>
      </c>
      <c r="I12" s="85" t="str">
        <f>IF(F12="NA","",IF(L12=0,"",IF((F12-L12)&lt;0,"▲","")))</f>
        <v/>
      </c>
      <c r="J12" s="86">
        <f>IF(F12="NA","-",IF(L12=0,"-",ABS(F12-L12)))</f>
        <v>0.76999999999998181</v>
      </c>
      <c r="K12" s="42">
        <v>350.6</v>
      </c>
      <c r="L12" s="62">
        <v>431.11</v>
      </c>
    </row>
    <row r="13" spans="2:12" ht="12" customHeight="1">
      <c r="B13" s="25"/>
      <c r="C13" s="30" t="s">
        <v>9</v>
      </c>
      <c r="D13" s="81">
        <f>ROUND(D12/D11,3)</f>
        <v>0.20699999999999999</v>
      </c>
      <c r="E13" s="82">
        <f t="shared" ref="E13" si="2">ROUND(E12/E11,3)</f>
        <v>0.20799999999999999</v>
      </c>
      <c r="F13" s="73">
        <f>ROUND(F12/F11,3)</f>
        <v>0.189</v>
      </c>
      <c r="G13" s="83" t="str">
        <f>IF((F13/E13)-1&lt;0,"▲","")</f>
        <v>▲</v>
      </c>
      <c r="H13" s="84">
        <f>ABS(+F13-E13)*100</f>
        <v>1.899999999999999</v>
      </c>
      <c r="I13" s="85" t="str">
        <f>IF(F13="NA","",IF(L13=0,"",IF((F13-L13)&lt;0,"▲","")))</f>
        <v/>
      </c>
      <c r="J13" s="86">
        <f>IF(F13="NA","-",IF(L13=0,"-",ABS(F13-L13)*100))</f>
        <v>0.10000000000000009</v>
      </c>
      <c r="K13" s="87">
        <f>K12/K11</f>
        <v>0.17144757303392766</v>
      </c>
      <c r="L13" s="115">
        <f>ROUND(L12/L11,3)</f>
        <v>0.188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651.9</v>
      </c>
      <c r="E15" s="41">
        <v>695.04</v>
      </c>
      <c r="F15" s="119">
        <v>658.73</v>
      </c>
      <c r="G15" s="83" t="str">
        <f>IF((F15/E15)-1&lt;0,"▲","")</f>
        <v>▲</v>
      </c>
      <c r="H15" s="101">
        <f t="shared" ref="H15:H32" si="3">ABS((+F15/E15)-1)</f>
        <v>5.2241597605893086E-2</v>
      </c>
      <c r="I15" s="85" t="str">
        <f>IF(F15="NA","",IF(L15=0,"",IF((F15-L15)&lt;0,"▲","")))</f>
        <v>▲</v>
      </c>
      <c r="J15" s="86">
        <f>IF(F15="NA","-",IF(L15=0,"-",ABS(F15-L15)))</f>
        <v>4.1000000000000227</v>
      </c>
      <c r="K15" s="42">
        <v>596.1</v>
      </c>
      <c r="L15" s="62">
        <v>662.83</v>
      </c>
    </row>
    <row r="16" spans="2:12" ht="12" customHeight="1">
      <c r="B16" s="25"/>
      <c r="C16" s="30" t="s">
        <v>7</v>
      </c>
      <c r="D16" s="77">
        <v>654.5</v>
      </c>
      <c r="E16" s="78">
        <v>694.35</v>
      </c>
      <c r="F16" s="119">
        <v>680.66</v>
      </c>
      <c r="G16" s="83" t="str">
        <f t="shared" ref="G16:G17" si="4">IF((F16/E16)-1&lt;0,"▲","")</f>
        <v>▲</v>
      </c>
      <c r="H16" s="101">
        <f t="shared" si="3"/>
        <v>1.9716281414272396E-2</v>
      </c>
      <c r="I16" s="85" t="str">
        <f>IF(F16="NA","",IF(L16=0,"",IF((F16-L16)&lt;0,"▲","")))</f>
        <v>▲</v>
      </c>
      <c r="J16" s="86">
        <f>IF(F16="NA","-",IF(L16=0,"-",ABS(F16-L16)))</f>
        <v>2.5900000000000318</v>
      </c>
      <c r="K16" s="42">
        <v>615.70000000000005</v>
      </c>
      <c r="L16" s="62">
        <v>683.25</v>
      </c>
    </row>
    <row r="17" spans="2:12" ht="12" customHeight="1">
      <c r="B17" s="25"/>
      <c r="C17" s="30" t="s">
        <v>8</v>
      </c>
      <c r="D17" s="39">
        <v>197.95</v>
      </c>
      <c r="E17" s="41">
        <v>198.64</v>
      </c>
      <c r="F17" s="119">
        <v>176.71</v>
      </c>
      <c r="G17" s="83" t="str">
        <f t="shared" si="4"/>
        <v>▲</v>
      </c>
      <c r="H17" s="101">
        <f t="shared" si="3"/>
        <v>0.11040072492952069</v>
      </c>
      <c r="I17" s="85" t="str">
        <f>IF(F17="NA","",IF(L17=0,"",IF((F17-L17)&lt;0,"▲","")))</f>
        <v>▲</v>
      </c>
      <c r="J17" s="86">
        <f>IF(F17="NA","-",IF(L17=0,"-",ABS(F17-L17)))</f>
        <v>0.45999999999997954</v>
      </c>
      <c r="K17" s="42">
        <v>133.9</v>
      </c>
      <c r="L17" s="62">
        <v>177.17</v>
      </c>
    </row>
    <row r="18" spans="2:12" ht="12" customHeight="1">
      <c r="B18" s="25"/>
      <c r="C18" s="30" t="s">
        <v>9</v>
      </c>
      <c r="D18" s="81">
        <f>ROUND(D17/D16,3)</f>
        <v>0.30199999999999999</v>
      </c>
      <c r="E18" s="82">
        <f>ROUND(E17/E16,3)</f>
        <v>0.28599999999999998</v>
      </c>
      <c r="F18" s="73">
        <f>ROUND(F17/F16,3)</f>
        <v>0.26</v>
      </c>
      <c r="G18" s="89" t="str">
        <f>IF((F18/E18)-1&lt;0,"▲","")</f>
        <v>▲</v>
      </c>
      <c r="H18" s="84">
        <f t="shared" ref="H18" si="5">ABS(+F18-E18)*100</f>
        <v>2.599999999999997</v>
      </c>
      <c r="I18" s="90" t="str">
        <f>IF(F18="NA","",IF(L18=0,"",IF((F18-L18)&lt;0,"▲","")))</f>
        <v/>
      </c>
      <c r="J18" s="86">
        <f>IF(F18="NA","-",IF(L18=0,"-",ABS(F18-L18)*100))</f>
        <v>0.10000000000000009</v>
      </c>
      <c r="K18" s="87">
        <f>K17/K16</f>
        <v>0.21747604352769206</v>
      </c>
      <c r="L18" s="115">
        <f>ROUND(L17/L16,3)</f>
        <v>0.25900000000000001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1097.95</v>
      </c>
      <c r="E20" s="41">
        <v>1148.8900000000001</v>
      </c>
      <c r="F20" s="119">
        <v>1113.32</v>
      </c>
      <c r="G20" s="83" t="str">
        <f>IF((F20/E20)-1&lt;0,"▲","")</f>
        <v>▲</v>
      </c>
      <c r="H20" s="101">
        <f t="shared" ref="H20" si="6">ABS((+F20/E20)-1)</f>
        <v>3.0960318220195293E-2</v>
      </c>
      <c r="I20" s="85" t="str">
        <f>IF(F20="NA","",IF(L20=0,"",IF((F20-L20)&lt;0,"▲","")))</f>
        <v>▲</v>
      </c>
      <c r="J20" s="86">
        <f>IF(F20="NA","-",IF(L20=0,"-",ABS(F20-L20)))</f>
        <v>8.1000000000001364</v>
      </c>
      <c r="K20" s="42">
        <v>988.7</v>
      </c>
      <c r="L20" s="62">
        <v>1121.42</v>
      </c>
    </row>
    <row r="21" spans="2:12" ht="12" customHeight="1">
      <c r="B21" s="25"/>
      <c r="C21" s="30" t="s">
        <v>7</v>
      </c>
      <c r="D21" s="39">
        <v>1129.95</v>
      </c>
      <c r="E21" s="41">
        <v>1141.55</v>
      </c>
      <c r="F21" s="119">
        <v>1133</v>
      </c>
      <c r="G21" s="83" t="str">
        <f t="shared" ref="G21:G22" si="7">IF((F21/E21)-1&lt;0,"▲","")</f>
        <v>▲</v>
      </c>
      <c r="H21" s="101">
        <f t="shared" si="3"/>
        <v>7.4898164775961673E-3</v>
      </c>
      <c r="I21" s="85" t="str">
        <f>IF(F21="NA","",IF(L21=0,"",IF((F21-L21)&lt;0,"▲","")))</f>
        <v>▲</v>
      </c>
      <c r="J21" s="86">
        <f>IF(F21="NA","-",IF(L21=0,"-",ABS(F21-L21)))</f>
        <v>4.8099999999999454</v>
      </c>
      <c r="K21" s="42">
        <v>1013.6</v>
      </c>
      <c r="L21" s="62">
        <v>1137.81</v>
      </c>
    </row>
    <row r="22" spans="2:12" ht="12" customHeight="1">
      <c r="B22" s="25"/>
      <c r="C22" s="30" t="s">
        <v>8</v>
      </c>
      <c r="D22" s="39">
        <v>165.28</v>
      </c>
      <c r="E22" s="41">
        <v>172.62</v>
      </c>
      <c r="F22" s="119">
        <v>152.94</v>
      </c>
      <c r="G22" s="83" t="str">
        <f t="shared" si="7"/>
        <v>▲</v>
      </c>
      <c r="H22" s="101">
        <f t="shared" si="3"/>
        <v>0.11400764685436227</v>
      </c>
      <c r="I22" s="85" t="str">
        <f>IF(F22="NA","",IF(L22=0,"",IF((F22-L22)&lt;0,"▲","")))</f>
        <v/>
      </c>
      <c r="J22" s="86">
        <f>IF(F22="NA","-",IF(L22=0,"-",ABS(F22-L22)))</f>
        <v>0.81000000000000227</v>
      </c>
      <c r="K22" s="42">
        <v>141.33799999999999</v>
      </c>
      <c r="L22" s="62">
        <v>152.13</v>
      </c>
    </row>
    <row r="23" spans="2:12" ht="12" customHeight="1">
      <c r="B23" s="25"/>
      <c r="C23" s="30" t="s">
        <v>9</v>
      </c>
      <c r="D23" s="81">
        <f>ROUND(D22/D21,3)</f>
        <v>0.14599999999999999</v>
      </c>
      <c r="E23" s="82">
        <f>ROUND(E22/E21,3)</f>
        <v>0.151</v>
      </c>
      <c r="F23" s="73">
        <f>ROUND(F22/F21,3)</f>
        <v>0.13500000000000001</v>
      </c>
      <c r="G23" s="89" t="str">
        <f>IF((F23/E23)-1&lt;0,"▲","")</f>
        <v>▲</v>
      </c>
      <c r="H23" s="84">
        <f t="shared" ref="H23" si="8">ABS(+F23-E23)*100</f>
        <v>1.5999999999999988</v>
      </c>
      <c r="I23" s="90" t="str">
        <f>IF(F23="NA","",IF(L23=0,"",IF((F23-L23)&lt;0,"▲","")))</f>
        <v/>
      </c>
      <c r="J23" s="86">
        <f>IF(F23="NA","-",IF(L23=0,"-",ABS(F23-L23)*100))</f>
        <v>0.10000000000000009</v>
      </c>
      <c r="K23" s="87">
        <f>K22/K21</f>
        <v>0.13944159431728492</v>
      </c>
      <c r="L23" s="115">
        <f>ROUND(L22/L21,3)</f>
        <v>0.13400000000000001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830.77</v>
      </c>
      <c r="E25" s="41">
        <v>876.68</v>
      </c>
      <c r="F25" s="119">
        <v>841.06</v>
      </c>
      <c r="G25" s="83" t="str">
        <f>IF((F25/E25)-1&lt;0,"▲","")</f>
        <v>▲</v>
      </c>
      <c r="H25" s="101">
        <f t="shared" ref="H25" si="9">ABS((+F25/E25)-1)</f>
        <v>4.0630560751927725E-2</v>
      </c>
      <c r="I25" s="85" t="str">
        <f>IF(F25="NA","",IF(L25=0,"",IF((F25-L25)&lt;0,"▲","")))</f>
        <v>▲</v>
      </c>
      <c r="J25" s="86">
        <f>IF(F25="NA","-",IF(L25=0,"-",ABS(F25-L25)))</f>
        <v>7.9500000000000455</v>
      </c>
      <c r="K25" s="42">
        <v>714</v>
      </c>
      <c r="L25" s="62">
        <v>849.01</v>
      </c>
    </row>
    <row r="26" spans="2:12" ht="12" customHeight="1">
      <c r="B26" s="51"/>
      <c r="C26" s="30" t="s">
        <v>7</v>
      </c>
      <c r="D26" s="39">
        <v>848.97</v>
      </c>
      <c r="E26" s="41">
        <v>864.66</v>
      </c>
      <c r="F26" s="119">
        <v>856.7</v>
      </c>
      <c r="G26" s="83" t="str">
        <f t="shared" ref="G26:G27" si="10">IF((F26/E26)-1&lt;0,"▲","")</f>
        <v>▲</v>
      </c>
      <c r="H26" s="101">
        <f t="shared" si="3"/>
        <v>9.2059306548237796E-3</v>
      </c>
      <c r="I26" s="85" t="str">
        <f>IF(F26="NA","",IF(L26=0,"",IF((F26-L26)&lt;0,"▲","")))</f>
        <v>▲</v>
      </c>
      <c r="J26" s="86">
        <f>IF(F26="NA","-",IF(L26=0,"-",ABS(F26-L26)))</f>
        <v>4.9399999999999409</v>
      </c>
      <c r="K26" s="42">
        <v>728.5</v>
      </c>
      <c r="L26" s="62">
        <v>861.64</v>
      </c>
    </row>
    <row r="27" spans="2:12" ht="12" customHeight="1">
      <c r="B27" s="51"/>
      <c r="C27" s="30" t="s">
        <v>8</v>
      </c>
      <c r="D27" s="39">
        <v>127.58</v>
      </c>
      <c r="E27" s="41">
        <v>139.6</v>
      </c>
      <c r="F27" s="119">
        <v>123.95</v>
      </c>
      <c r="G27" s="83" t="str">
        <f t="shared" si="10"/>
        <v>▲</v>
      </c>
      <c r="H27" s="101">
        <f t="shared" si="3"/>
        <v>0.11210601719197699</v>
      </c>
      <c r="I27" s="85" t="str">
        <f>IF(F27="NA","",IF(L27=0,"",IF((F27-L27)&lt;0,"▲","")))</f>
        <v/>
      </c>
      <c r="J27" s="86">
        <f>IF(F27="NA","-",IF(L27=0,"-",ABS(F27-L27)))</f>
        <v>0.62000000000000455</v>
      </c>
      <c r="K27" s="42">
        <v>110.254</v>
      </c>
      <c r="L27" s="62">
        <v>123.33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0.161</v>
      </c>
      <c r="F28" s="73">
        <f>ROUND(F27/F26,3)</f>
        <v>0.14499999999999999</v>
      </c>
      <c r="G28" s="89" t="str">
        <f>IF((F28/E28)-1&lt;0,"▲","")</f>
        <v>▲</v>
      </c>
      <c r="H28" s="84">
        <f t="shared" ref="H28" si="11">ABS(+F28-E28)*100</f>
        <v>1.6000000000000014</v>
      </c>
      <c r="I28" s="90" t="str">
        <f>IF(F28="NA","",IF(L28=0,"",IF((F28-L28)&lt;0,"▲","")))</f>
        <v/>
      </c>
      <c r="J28" s="86">
        <f>IF(F28="NA","-",IF(L28=0,"-",ABS(F28-L28)*100))</f>
        <v>0.20000000000000018</v>
      </c>
      <c r="K28" s="87">
        <f>K27/K26</f>
        <v>0.15134385724090599</v>
      </c>
      <c r="L28" s="115">
        <f>ROUND(L27/L26,3)</f>
        <v>0.14299999999999999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449.5</v>
      </c>
      <c r="E30" s="41">
        <v>465.3</v>
      </c>
      <c r="F30" s="119">
        <v>464.2</v>
      </c>
      <c r="G30" s="83" t="str">
        <f>IF((F30/E30)-1&lt;0,"▲","")</f>
        <v>▲</v>
      </c>
      <c r="H30" s="101">
        <f t="shared" ref="H30" si="12">ABS((+F30/E30)-1)</f>
        <v>2.3640661938534313E-3</v>
      </c>
      <c r="I30" s="85" t="str">
        <f>IF(F30="NA","",IF(L30=0,"",IF((F30-L30)&lt;0,"▲","")))</f>
        <v/>
      </c>
      <c r="J30" s="86">
        <f>IF(F30="NA","-",IF(L30=0,"-",ABS(F30-L30)))</f>
        <v>0.97999999999996135</v>
      </c>
      <c r="K30" s="42">
        <v>419.9</v>
      </c>
      <c r="L30" s="62">
        <v>463.22</v>
      </c>
    </row>
    <row r="31" spans="2:12" ht="12" customHeight="1">
      <c r="B31" s="25"/>
      <c r="C31" s="30" t="s">
        <v>7</v>
      </c>
      <c r="D31" s="39">
        <v>445.96</v>
      </c>
      <c r="E31" s="41">
        <v>458.28</v>
      </c>
      <c r="F31" s="119">
        <v>467.69</v>
      </c>
      <c r="G31" s="83" t="str">
        <f t="shared" ref="G31:G32" si="13">IF((F31/E31)-1&lt;0,"▲","")</f>
        <v/>
      </c>
      <c r="H31" s="101">
        <f t="shared" si="3"/>
        <v>2.0533298420179813E-2</v>
      </c>
      <c r="I31" s="85" t="str">
        <f>IF(F31="NA","",IF(L31=0,"",IF((F31-L31)&lt;0,"▲","")))</f>
        <v/>
      </c>
      <c r="J31" s="86">
        <f>IF(F31="NA","-",IF(L31=0,"-",ABS(F31-L31)))</f>
        <v>1.2900000000000205</v>
      </c>
      <c r="K31" s="42">
        <v>421.3</v>
      </c>
      <c r="L31" s="62">
        <v>466.4</v>
      </c>
    </row>
    <row r="32" spans="2:12" ht="12" customHeight="1">
      <c r="B32" s="25"/>
      <c r="C32" s="30" t="s">
        <v>8</v>
      </c>
      <c r="D32" s="39">
        <v>98.71</v>
      </c>
      <c r="E32" s="41">
        <v>105.72</v>
      </c>
      <c r="F32" s="119">
        <v>102.23</v>
      </c>
      <c r="G32" s="83" t="str">
        <f t="shared" si="13"/>
        <v>▲</v>
      </c>
      <c r="H32" s="101">
        <f t="shared" si="3"/>
        <v>3.3011729095724474E-2</v>
      </c>
      <c r="I32" s="85" t="str">
        <f>IF(F32="NA","",IF(L32=0,"",IF((F32-L32)&lt;0,"▲","")))</f>
        <v/>
      </c>
      <c r="J32" s="86">
        <f>IF(F32="NA","-",IF(L32=0,"-",ABS(F32-L32)))</f>
        <v>0.4100000000000108</v>
      </c>
      <c r="K32" s="42">
        <v>75.36</v>
      </c>
      <c r="L32" s="62">
        <v>101.82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0.23100000000000001</v>
      </c>
      <c r="F33" s="74">
        <f>ROUND(F32/F31,3)</f>
        <v>0.219</v>
      </c>
      <c r="G33" s="93" t="str">
        <f>IF((F33/E33)-1&lt;0,"▲","")</f>
        <v>▲</v>
      </c>
      <c r="H33" s="94">
        <f t="shared" ref="H33" si="14">ABS(+F33-E33)*100</f>
        <v>1.2000000000000011</v>
      </c>
      <c r="I33" s="95" t="str">
        <f>IF(F33="NA","",IF(L33=0,"",IF((F33-L33)&lt;0,"▲","")))</f>
        <v/>
      </c>
      <c r="J33" s="96">
        <f>IF(F33="NA","-",IF(L33=0,"-",ABS(F33-L33)*100))</f>
        <v>0.10000000000000009</v>
      </c>
      <c r="K33" s="97">
        <f>K32/K31</f>
        <v>0.1788749109897935</v>
      </c>
      <c r="L33" s="116">
        <f>ROUND(L32/L31,3)</f>
        <v>0.218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27</v>
      </c>
    </row>
    <row r="37" spans="2:12" ht="12" customHeight="1">
      <c r="B37" s="25"/>
      <c r="C37" s="26"/>
      <c r="D37" s="27"/>
      <c r="E37" s="28" t="s">
        <v>4</v>
      </c>
      <c r="F37" s="1" t="s">
        <v>192</v>
      </c>
      <c r="G37" s="434" t="s">
        <v>193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264.74</v>
      </c>
      <c r="E39" s="61">
        <v>237.09</v>
      </c>
      <c r="F39" s="124">
        <v>258.13</v>
      </c>
      <c r="G39" s="113" t="str">
        <f>IF((F39/E39)-1&lt;0,"▲","")</f>
        <v/>
      </c>
      <c r="H39" s="101">
        <f>ABS((+F39/E39)-1)</f>
        <v>8.8742671559323361E-2</v>
      </c>
      <c r="I39" s="112" t="str">
        <f>IF(F39="NA","",IF(L39=0,"",IF((F39-L39)&lt;0,"▲","")))</f>
        <v>▲</v>
      </c>
      <c r="J39" s="86">
        <f>IF(F39="NA","-",IF(L39=0,"-",ABS(F39-L39)))</f>
        <v>2.3299999999999841</v>
      </c>
      <c r="K39" s="42">
        <v>235.96199999999999</v>
      </c>
      <c r="L39" s="71">
        <v>260.45999999999998</v>
      </c>
    </row>
    <row r="40" spans="2:12" ht="12" customHeight="1">
      <c r="B40" s="25"/>
      <c r="C40" s="30" t="s">
        <v>7</v>
      </c>
      <c r="D40" s="60">
        <v>251.81</v>
      </c>
      <c r="E40" s="61">
        <v>254.46</v>
      </c>
      <c r="F40" s="124">
        <v>256.73</v>
      </c>
      <c r="G40" s="114" t="str">
        <f t="shared" ref="G40:G41" si="15">IF((F40/E40)-1&lt;0,"▲","")</f>
        <v/>
      </c>
      <c r="H40" s="101">
        <f t="shared" ref="H40:H41" si="16">ABS((+F40/E40)-1)</f>
        <v>8.9208520003143388E-3</v>
      </c>
      <c r="I40" s="85" t="str">
        <f>IF(F40="NA","",IF(L40=0,"",IF((F40-L40)&lt;0,"▲","")))</f>
        <v>▲</v>
      </c>
      <c r="J40" s="86">
        <f>IF(F40="NA","-",IF(L40=0,"-",ABS(F40-L40)))</f>
        <v>0.18999999999999773</v>
      </c>
      <c r="K40" s="42">
        <v>224.869</v>
      </c>
      <c r="L40" s="62">
        <v>256.92</v>
      </c>
    </row>
    <row r="41" spans="2:12" ht="12" customHeight="1">
      <c r="B41" s="25"/>
      <c r="C41" s="30" t="s">
        <v>8</v>
      </c>
      <c r="D41" s="60">
        <v>70.260000000000005</v>
      </c>
      <c r="E41" s="61">
        <v>53.65</v>
      </c>
      <c r="F41" s="124">
        <v>53.1</v>
      </c>
      <c r="G41" s="114" t="str">
        <f t="shared" si="15"/>
        <v>▲</v>
      </c>
      <c r="H41" s="101">
        <f t="shared" si="16"/>
        <v>1.0251630941286116E-2</v>
      </c>
      <c r="I41" s="85" t="str">
        <f>IF(F41="NA","",IF(L41=0,"",IF((F41-L41)&lt;0,"▲","")))</f>
        <v>▲</v>
      </c>
      <c r="J41" s="86">
        <f>IF(F41="NA","-",IF(L41=0,"-",ABS(F41-L41)))</f>
        <v>0.28000000000000114</v>
      </c>
      <c r="K41" s="42">
        <v>62.497</v>
      </c>
      <c r="L41" s="62">
        <v>53.38</v>
      </c>
    </row>
    <row r="42" spans="2:12" ht="12" customHeight="1">
      <c r="B42" s="29"/>
      <c r="C42" s="53" t="s">
        <v>9</v>
      </c>
      <c r="D42" s="107">
        <f>ROUND(D41/D40,3)</f>
        <v>0.27900000000000003</v>
      </c>
      <c r="E42" s="108">
        <f>ROUND(E41/E40,3)</f>
        <v>0.21099999999999999</v>
      </c>
      <c r="F42" s="125">
        <f>ROUND(F41/F40,3)</f>
        <v>0.20699999999999999</v>
      </c>
      <c r="G42" s="109" t="str">
        <f>IF(F42-D42&lt;0,"▲","")</f>
        <v>▲</v>
      </c>
      <c r="H42" s="94">
        <f>ABS(+F42-E42)*100</f>
        <v>0.40000000000000036</v>
      </c>
      <c r="I42" s="110" t="str">
        <f>IF(F42="NA","",IF(L42=0,"",IF((F42-L42)&lt;0,"▲","")))</f>
        <v>▲</v>
      </c>
      <c r="J42" s="96">
        <f>ABS(+F42-L42)*100</f>
        <v>0.10000000000000009</v>
      </c>
      <c r="K42" s="97">
        <f>K41/K40</f>
        <v>0.27792625928874143</v>
      </c>
      <c r="L42" s="117">
        <f>ROUND(L41/L40,3)</f>
        <v>0.20799999999999999</v>
      </c>
    </row>
    <row r="43" spans="2:12" ht="12" customHeight="1">
      <c r="B43" s="2" t="s">
        <v>348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339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1">
    <tabColor theme="1"/>
    <pageSetUpPr fitToPage="1"/>
  </sheetPr>
  <dimension ref="B1:L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345</v>
      </c>
    </row>
    <row r="4" spans="2:12" ht="12" customHeight="1"/>
    <row r="5" spans="2:12" ht="12" customHeight="1">
      <c r="B5" s="18" t="s">
        <v>1</v>
      </c>
      <c r="G5" s="19"/>
      <c r="L5" s="20" t="s">
        <v>221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27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2199.21</v>
      </c>
      <c r="E10" s="78">
        <v>2309.2399999999998</v>
      </c>
      <c r="F10" s="119">
        <v>2247.46</v>
      </c>
      <c r="G10" s="83" t="str">
        <f>IF((F10/E10)-1&lt;0,"▲","")</f>
        <v>▲</v>
      </c>
      <c r="H10" s="101">
        <f>ABS((+F10/E10)-1)</f>
        <v>2.6753390725953063E-2</v>
      </c>
      <c r="I10" s="85" t="str">
        <f>IF(F10="NA","",IF(L10=0,"",IF((F10-L10)&lt;0,"▲","")))</f>
        <v>▲</v>
      </c>
      <c r="J10" s="86">
        <f>IF(F10="NA","-",IF(L10=0,"-",ABS(F10-L10)))</f>
        <v>66.579999999999927</v>
      </c>
      <c r="K10" s="42">
        <v>2004.7</v>
      </c>
      <c r="L10" s="62">
        <v>2314.04</v>
      </c>
    </row>
    <row r="11" spans="2:12" ht="12" customHeight="1">
      <c r="B11" s="25"/>
      <c r="C11" s="30" t="s">
        <v>7</v>
      </c>
      <c r="D11" s="77">
        <v>2230.48</v>
      </c>
      <c r="E11" s="78">
        <v>2299.86</v>
      </c>
      <c r="F11" s="119">
        <v>2287.46</v>
      </c>
      <c r="G11" s="83" t="str">
        <f t="shared" ref="G11:G12" si="0">IF((F11/E11)-1&lt;0,"▲","")</f>
        <v>▲</v>
      </c>
      <c r="H11" s="101">
        <f t="shared" ref="H11:H12" si="1">ABS((+F11/E11)-1)</f>
        <v>5.3916325341543114E-3</v>
      </c>
      <c r="I11" s="85" t="str">
        <f>IF(F11="NA","",IF(L11=0,"",IF((F11-L11)&lt;0,"▲","")))</f>
        <v>▲</v>
      </c>
      <c r="J11" s="86">
        <f>IF(F11="NA","-",IF(L11=0,"-",ABS(F11-L11)))</f>
        <v>40.300000000000182</v>
      </c>
      <c r="K11" s="42">
        <v>2050.6999999999998</v>
      </c>
      <c r="L11" s="62">
        <v>2327.7600000000002</v>
      </c>
    </row>
    <row r="12" spans="2:12" ht="12" customHeight="1">
      <c r="B12" s="25"/>
      <c r="C12" s="30" t="s">
        <v>8</v>
      </c>
      <c r="D12" s="39">
        <v>461.73</v>
      </c>
      <c r="E12" s="40">
        <v>471.12</v>
      </c>
      <c r="F12" s="119">
        <v>431.11</v>
      </c>
      <c r="G12" s="83" t="str">
        <f t="shared" si="0"/>
        <v>▲</v>
      </c>
      <c r="H12" s="101">
        <f t="shared" si="1"/>
        <v>8.4925284428595704E-2</v>
      </c>
      <c r="I12" s="85" t="str">
        <f>IF(F12="NA","",IF(L12=0,"",IF((F12-L12)&lt;0,"▲","")))</f>
        <v>▲</v>
      </c>
      <c r="J12" s="86">
        <f>IF(F12="NA","-",IF(L12=0,"-",ABS(F12-L12)))</f>
        <v>19.300000000000011</v>
      </c>
      <c r="K12" s="42">
        <v>350.6</v>
      </c>
      <c r="L12" s="62">
        <v>450.41</v>
      </c>
    </row>
    <row r="13" spans="2:12" ht="12" customHeight="1">
      <c r="B13" s="25"/>
      <c r="C13" s="30" t="s">
        <v>9</v>
      </c>
      <c r="D13" s="81">
        <f>ROUND(D12/D11,3)</f>
        <v>0.20699999999999999</v>
      </c>
      <c r="E13" s="82">
        <f t="shared" ref="E13" si="2">ROUND(E12/E11,3)</f>
        <v>0.20499999999999999</v>
      </c>
      <c r="F13" s="73">
        <f>ROUND(F12/F11,3)</f>
        <v>0.188</v>
      </c>
      <c r="G13" s="83" t="str">
        <f>IF((F13/E13)-1&lt;0,"▲","")</f>
        <v>▲</v>
      </c>
      <c r="H13" s="84">
        <f>ABS(+F13-E13)*100</f>
        <v>1.6999999999999988</v>
      </c>
      <c r="I13" s="85" t="str">
        <f>IF(F13="NA","",IF(L13=0,"",IF((F13-L13)&lt;0,"▲","")))</f>
        <v>▲</v>
      </c>
      <c r="J13" s="86">
        <f>IF(F13="NA","-",IF(L13=0,"-",ABS(F13-L13)*100))</f>
        <v>0.50000000000000044</v>
      </c>
      <c r="K13" s="87">
        <f>K12/K11</f>
        <v>0.17096601160579317</v>
      </c>
      <c r="L13" s="115">
        <f>ROUND(L12/L11,3)</f>
        <v>0.193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651.9</v>
      </c>
      <c r="E15" s="41">
        <v>695.18</v>
      </c>
      <c r="F15" s="119">
        <v>662.83</v>
      </c>
      <c r="G15" s="83" t="str">
        <f>IF((F15/E15)-1&lt;0,"▲","")</f>
        <v>▲</v>
      </c>
      <c r="H15" s="101">
        <f t="shared" ref="H15:H32" si="3">ABS((+F15/E15)-1)</f>
        <v>4.6534710434707471E-2</v>
      </c>
      <c r="I15" s="85" t="str">
        <f>IF(F15="NA","",IF(L15=0,"",IF((F15-L15)&lt;0,"▲","")))</f>
        <v>▲</v>
      </c>
      <c r="J15" s="86">
        <f>IF(F15="NA","-",IF(L15=0,"-",ABS(F15-L15)))</f>
        <v>2.5</v>
      </c>
      <c r="K15" s="42">
        <v>596.1</v>
      </c>
      <c r="L15" s="62">
        <v>665.33</v>
      </c>
    </row>
    <row r="16" spans="2:12" ht="12" customHeight="1">
      <c r="B16" s="25"/>
      <c r="C16" s="30" t="s">
        <v>7</v>
      </c>
      <c r="D16" s="77">
        <v>654.48</v>
      </c>
      <c r="E16" s="78">
        <v>695.56</v>
      </c>
      <c r="F16" s="119">
        <v>683.25</v>
      </c>
      <c r="G16" s="83" t="str">
        <f t="shared" ref="G16:G17" si="4">IF((F16/E16)-1&lt;0,"▲","")</f>
        <v>▲</v>
      </c>
      <c r="H16" s="101">
        <f t="shared" si="3"/>
        <v>1.7697969981022355E-2</v>
      </c>
      <c r="I16" s="85" t="str">
        <f>IF(F16="NA","",IF(L16=0,"",IF((F16-L16)&lt;0,"▲","")))</f>
        <v/>
      </c>
      <c r="J16" s="86">
        <f>IF(F16="NA","-",IF(L16=0,"-",ABS(F16-L16)))</f>
        <v>3.1900000000000546</v>
      </c>
      <c r="K16" s="42">
        <v>615.70000000000005</v>
      </c>
      <c r="L16" s="62">
        <v>680.06</v>
      </c>
    </row>
    <row r="17" spans="2:12" ht="12" customHeight="1">
      <c r="B17" s="25"/>
      <c r="C17" s="30" t="s">
        <v>8</v>
      </c>
      <c r="D17" s="39">
        <v>197.97</v>
      </c>
      <c r="E17" s="41">
        <v>197.59</v>
      </c>
      <c r="F17" s="119">
        <v>177.17</v>
      </c>
      <c r="G17" s="83" t="str">
        <f t="shared" si="4"/>
        <v>▲</v>
      </c>
      <c r="H17" s="101">
        <f t="shared" si="3"/>
        <v>0.1033453109975202</v>
      </c>
      <c r="I17" s="85" t="str">
        <f>IF(F17="NA","",IF(L17=0,"",IF((F17-L17)&lt;0,"▲","")))</f>
        <v>▲</v>
      </c>
      <c r="J17" s="86">
        <f>IF(F17="NA","-",IF(L17=0,"-",ABS(F17-L17)))</f>
        <v>5.2700000000000102</v>
      </c>
      <c r="K17" s="42">
        <v>133.9</v>
      </c>
      <c r="L17" s="62">
        <v>182.44</v>
      </c>
    </row>
    <row r="18" spans="2:12" ht="12" customHeight="1">
      <c r="B18" s="25"/>
      <c r="C18" s="30" t="s">
        <v>9</v>
      </c>
      <c r="D18" s="81">
        <f>ROUND(D17/D16,3)</f>
        <v>0.30199999999999999</v>
      </c>
      <c r="E18" s="82">
        <f>ROUND(E17/E16,3)</f>
        <v>0.28399999999999997</v>
      </c>
      <c r="F18" s="73">
        <f>ROUND(F17/F16,3)</f>
        <v>0.25900000000000001</v>
      </c>
      <c r="G18" s="89" t="str">
        <f>IF((F18/E18)-1&lt;0,"▲","")</f>
        <v>▲</v>
      </c>
      <c r="H18" s="84">
        <f t="shared" ref="H18" si="5">ABS(+F18-E18)*100</f>
        <v>2.4999999999999964</v>
      </c>
      <c r="I18" s="90" t="str">
        <f>IF(F18="NA","",IF(L18=0,"",IF((F18-L18)&lt;0,"▲","")))</f>
        <v>▲</v>
      </c>
      <c r="J18" s="86">
        <f>IF(F18="NA","-",IF(L18=0,"-",ABS(F18-L18)*100))</f>
        <v>0.9000000000000008</v>
      </c>
      <c r="K18" s="87">
        <f>K17/K16</f>
        <v>0.21747604352769206</v>
      </c>
      <c r="L18" s="115">
        <f>ROUND(L17/L16,3)</f>
        <v>0.26800000000000002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1097.95</v>
      </c>
      <c r="E20" s="41">
        <v>1149.03</v>
      </c>
      <c r="F20" s="119">
        <v>1121.42</v>
      </c>
      <c r="G20" s="83" t="str">
        <f>IF((F20/E20)-1&lt;0,"▲","")</f>
        <v>▲</v>
      </c>
      <c r="H20" s="101">
        <f t="shared" ref="H20" si="6">ABS((+F20/E20)-1)</f>
        <v>2.4028963560568384E-2</v>
      </c>
      <c r="I20" s="85" t="str">
        <f>IF(F20="NA","",IF(L20=0,"",IF((F20-L20)&lt;0,"▲","")))</f>
        <v>▲</v>
      </c>
      <c r="J20" s="86">
        <f>IF(F20="NA","-",IF(L20=0,"-",ABS(F20-L20)))</f>
        <v>62.210000000000036</v>
      </c>
      <c r="K20" s="42">
        <v>988.7</v>
      </c>
      <c r="L20" s="62">
        <v>1183.6300000000001</v>
      </c>
    </row>
    <row r="21" spans="2:12" ht="12" customHeight="1">
      <c r="B21" s="25"/>
      <c r="C21" s="30" t="s">
        <v>7</v>
      </c>
      <c r="D21" s="39">
        <v>1130.06</v>
      </c>
      <c r="E21" s="41">
        <v>1145.68</v>
      </c>
      <c r="F21" s="119">
        <v>1137.81</v>
      </c>
      <c r="G21" s="83" t="str">
        <f t="shared" ref="G21:G22" si="7">IF((F21/E21)-1&lt;0,"▲","")</f>
        <v>▲</v>
      </c>
      <c r="H21" s="101">
        <f t="shared" si="3"/>
        <v>6.8692828713079468E-3</v>
      </c>
      <c r="I21" s="85" t="str">
        <f>IF(F21="NA","",IF(L21=0,"",IF((F21-L21)&lt;0,"▲","")))</f>
        <v>▲</v>
      </c>
      <c r="J21" s="86">
        <f>IF(F21="NA","-",IF(L21=0,"-",ABS(F21-L21)))</f>
        <v>43.100000000000136</v>
      </c>
      <c r="K21" s="42">
        <v>1013.6</v>
      </c>
      <c r="L21" s="62">
        <v>1180.9100000000001</v>
      </c>
    </row>
    <row r="22" spans="2:12" ht="12" customHeight="1">
      <c r="B22" s="25"/>
      <c r="C22" s="30" t="s">
        <v>8</v>
      </c>
      <c r="D22" s="39">
        <v>165.17</v>
      </c>
      <c r="E22" s="41">
        <v>168.52</v>
      </c>
      <c r="F22" s="119">
        <v>152.13</v>
      </c>
      <c r="G22" s="83" t="str">
        <f t="shared" si="7"/>
        <v>▲</v>
      </c>
      <c r="H22" s="101">
        <f t="shared" si="3"/>
        <v>9.7258485639686754E-2</v>
      </c>
      <c r="I22" s="85" t="str">
        <f>IF(F22="NA","",IF(L22=0,"",IF((F22-L22)&lt;0,"▲","")))</f>
        <v>▲</v>
      </c>
      <c r="J22" s="86">
        <f>IF(F22="NA","-",IF(L22=0,"-",ABS(F22-L22)))</f>
        <v>13.360000000000014</v>
      </c>
      <c r="K22" s="42">
        <v>141.30000000000001</v>
      </c>
      <c r="L22" s="62">
        <v>165.49</v>
      </c>
    </row>
    <row r="23" spans="2:12" ht="12" customHeight="1">
      <c r="B23" s="25"/>
      <c r="C23" s="30" t="s">
        <v>9</v>
      </c>
      <c r="D23" s="81">
        <f>ROUND(D22/D21,3)</f>
        <v>0.14599999999999999</v>
      </c>
      <c r="E23" s="82">
        <f>ROUND(E22/E21,3)</f>
        <v>0.14699999999999999</v>
      </c>
      <c r="F23" s="73">
        <f>ROUND(F22/F21,3)</f>
        <v>0.13400000000000001</v>
      </c>
      <c r="G23" s="89" t="str">
        <f>IF((F23/E23)-1&lt;0,"▲","")</f>
        <v>▲</v>
      </c>
      <c r="H23" s="84">
        <f t="shared" ref="H23" si="8">ABS(+F23-E23)*100</f>
        <v>1.2999999999999985</v>
      </c>
      <c r="I23" s="90" t="str">
        <f>IF(F23="NA","",IF(L23=0,"",IF((F23-L23)&lt;0,"▲","")))</f>
        <v>▲</v>
      </c>
      <c r="J23" s="86">
        <f>IF(F23="NA","-",IF(L23=0,"-",ABS(F23-L23)*100))</f>
        <v>0.60000000000000053</v>
      </c>
      <c r="K23" s="87">
        <f>K22/K21</f>
        <v>0.13940410418310972</v>
      </c>
      <c r="L23" s="115">
        <f>ROUND(L22/L21,3)</f>
        <v>0.14000000000000001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830.77</v>
      </c>
      <c r="E25" s="41">
        <v>876.84</v>
      </c>
      <c r="F25" s="119">
        <v>849.01</v>
      </c>
      <c r="G25" s="83" t="str">
        <f>IF((F25/E25)-1&lt;0,"▲","")</f>
        <v>▲</v>
      </c>
      <c r="H25" s="101">
        <f t="shared" ref="H25" si="9">ABS((+F25/E25)-1)</f>
        <v>3.1738971762237167E-2</v>
      </c>
      <c r="I25" s="85" t="str">
        <f>IF(F25="NA","",IF(L25=0,"",IF((F25-L25)&lt;0,"▲","")))</f>
        <v>▲</v>
      </c>
      <c r="J25" s="86">
        <f>IF(F25="NA","-",IF(L25=0,"-",ABS(F25-L25)))</f>
        <v>56.220000000000027</v>
      </c>
      <c r="K25" s="42">
        <v>714</v>
      </c>
      <c r="L25" s="62">
        <v>905.23</v>
      </c>
    </row>
    <row r="26" spans="2:12" ht="12" customHeight="1">
      <c r="B26" s="51"/>
      <c r="C26" s="30" t="s">
        <v>7</v>
      </c>
      <c r="D26" s="39">
        <v>849.07</v>
      </c>
      <c r="E26" s="41">
        <v>868.35</v>
      </c>
      <c r="F26" s="119">
        <v>861.64</v>
      </c>
      <c r="G26" s="83" t="str">
        <f t="shared" ref="G26:G27" si="10">IF((F26/E26)-1&lt;0,"▲","")</f>
        <v>▲</v>
      </c>
      <c r="H26" s="101">
        <f t="shared" si="3"/>
        <v>7.7272989002130643E-3</v>
      </c>
      <c r="I26" s="85" t="str">
        <f>IF(F26="NA","",IF(L26=0,"",IF((F26-L26)&lt;0,"▲","")))</f>
        <v>▲</v>
      </c>
      <c r="J26" s="86">
        <f>IF(F26="NA","-",IF(L26=0,"-",ABS(F26-L26)))</f>
        <v>38.870000000000005</v>
      </c>
      <c r="K26" s="42">
        <v>728.5</v>
      </c>
      <c r="L26" s="62">
        <v>900.51</v>
      </c>
    </row>
    <row r="27" spans="2:12" ht="12" customHeight="1">
      <c r="B27" s="51"/>
      <c r="C27" s="30" t="s">
        <v>8</v>
      </c>
      <c r="D27" s="39">
        <v>127.47</v>
      </c>
      <c r="E27" s="41">
        <v>135.97</v>
      </c>
      <c r="F27" s="119">
        <v>123.33</v>
      </c>
      <c r="G27" s="83" t="str">
        <f t="shared" si="10"/>
        <v>▲</v>
      </c>
      <c r="H27" s="101">
        <f t="shared" si="3"/>
        <v>9.2961682724130301E-2</v>
      </c>
      <c r="I27" s="85" t="str">
        <f>IF(F27="NA","",IF(L27=0,"",IF((F27-L27)&lt;0,"▲","")))</f>
        <v>▲</v>
      </c>
      <c r="J27" s="86">
        <f>IF(F27="NA","-",IF(L27=0,"-",ABS(F27-L27)))</f>
        <v>10.760000000000005</v>
      </c>
      <c r="K27" s="42">
        <v>110.3</v>
      </c>
      <c r="L27" s="62">
        <v>134.09</v>
      </c>
    </row>
    <row r="28" spans="2:12" ht="12" customHeight="1">
      <c r="B28" s="51"/>
      <c r="C28" s="30" t="s">
        <v>9</v>
      </c>
      <c r="D28" s="81">
        <f>ROUND(D27/D26,3)</f>
        <v>0.15</v>
      </c>
      <c r="E28" s="82">
        <f>ROUND(E27/E26,3)</f>
        <v>0.157</v>
      </c>
      <c r="F28" s="73">
        <f>ROUND(F27/F26,3)</f>
        <v>0.14299999999999999</v>
      </c>
      <c r="G28" s="89" t="str">
        <f>IF((F28/E28)-1&lt;0,"▲","")</f>
        <v>▲</v>
      </c>
      <c r="H28" s="84">
        <f t="shared" ref="H28" si="11">ABS(+F28-E28)*100</f>
        <v>1.4000000000000012</v>
      </c>
      <c r="I28" s="90" t="str">
        <f>IF(F28="NA","",IF(L28=0,"",IF((F28-L28)&lt;0,"▲","")))</f>
        <v>▲</v>
      </c>
      <c r="J28" s="86">
        <f>IF(F28="NA","-",IF(L28=0,"-",ABS(F28-L28)*100))</f>
        <v>0.60000000000000053</v>
      </c>
      <c r="K28" s="87">
        <f>K27/K26</f>
        <v>0.1514070006863418</v>
      </c>
      <c r="L28" s="115">
        <f>ROUND(L27/L26,3)</f>
        <v>0.14899999999999999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449.37</v>
      </c>
      <c r="E30" s="41">
        <v>465.04</v>
      </c>
      <c r="F30" s="119">
        <v>463.22</v>
      </c>
      <c r="G30" s="83" t="str">
        <f>IF((F30/E30)-1&lt;0,"▲","")</f>
        <v>▲</v>
      </c>
      <c r="H30" s="101">
        <f t="shared" ref="H30" si="12">ABS((+F30/E30)-1)</f>
        <v>3.9136418372612836E-3</v>
      </c>
      <c r="I30" s="85" t="str">
        <f>IF(F30="NA","",IF(L30=0,"",IF((F30-L30)&lt;0,"▲","")))</f>
        <v>▲</v>
      </c>
      <c r="J30" s="86">
        <f>IF(F30="NA","-",IF(L30=0,"-",ABS(F30-L30)))</f>
        <v>1.8599999999999568</v>
      </c>
      <c r="K30" s="42">
        <v>419.9</v>
      </c>
      <c r="L30" s="62">
        <v>465.08</v>
      </c>
    </row>
    <row r="31" spans="2:12" ht="12" customHeight="1">
      <c r="B31" s="25"/>
      <c r="C31" s="30" t="s">
        <v>7</v>
      </c>
      <c r="D31" s="39">
        <v>445.95</v>
      </c>
      <c r="E31" s="41">
        <v>458.62</v>
      </c>
      <c r="F31" s="119">
        <v>466.4</v>
      </c>
      <c r="G31" s="83" t="str">
        <f t="shared" ref="G31:G32" si="13">IF((F31/E31)-1&lt;0,"▲","")</f>
        <v/>
      </c>
      <c r="H31" s="101">
        <f t="shared" si="3"/>
        <v>1.6963935284113107E-2</v>
      </c>
      <c r="I31" s="85" t="str">
        <f>IF(F31="NA","",IF(L31=0,"",IF((F31-L31)&lt;0,"▲","")))</f>
        <v>▲</v>
      </c>
      <c r="J31" s="86">
        <f>IF(F31="NA","-",IF(L31=0,"-",ABS(F31-L31)))</f>
        <v>0.3900000000000432</v>
      </c>
      <c r="K31" s="42">
        <v>421.3</v>
      </c>
      <c r="L31" s="62">
        <v>466.79</v>
      </c>
    </row>
    <row r="32" spans="2:12" ht="12" customHeight="1">
      <c r="B32" s="25"/>
      <c r="C32" s="30" t="s">
        <v>8</v>
      </c>
      <c r="D32" s="39">
        <v>98.59</v>
      </c>
      <c r="E32" s="41">
        <v>105</v>
      </c>
      <c r="F32" s="119">
        <v>101.82</v>
      </c>
      <c r="G32" s="83" t="str">
        <f t="shared" si="13"/>
        <v>▲</v>
      </c>
      <c r="H32" s="101">
        <f t="shared" si="3"/>
        <v>3.028571428571436E-2</v>
      </c>
      <c r="I32" s="85" t="str">
        <f>IF(F32="NA","",IF(L32=0,"",IF((F32-L32)&lt;0,"▲","")))</f>
        <v>▲</v>
      </c>
      <c r="J32" s="86">
        <f>IF(F32="NA","-",IF(L32=0,"-",ABS(F32-L32)))</f>
        <v>0.65000000000000568</v>
      </c>
      <c r="K32" s="42">
        <v>75.400000000000006</v>
      </c>
      <c r="L32" s="62">
        <v>102.47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0.22900000000000001</v>
      </c>
      <c r="F33" s="74">
        <f>ROUND(F32/F31,3)</f>
        <v>0.218</v>
      </c>
      <c r="G33" s="93" t="str">
        <f>IF((F33/E33)-1&lt;0,"▲","")</f>
        <v>▲</v>
      </c>
      <c r="H33" s="94">
        <f t="shared" ref="H33" si="14">ABS(+F33-E33)*100</f>
        <v>1.100000000000001</v>
      </c>
      <c r="I33" s="95" t="str">
        <f>IF(F33="NA","",IF(L33=0,"",IF((F33-L33)&lt;0,"▲","")))</f>
        <v>▲</v>
      </c>
      <c r="J33" s="96">
        <f>IF(F33="NA","-",IF(L33=0,"-",ABS(F33-L33)*100))</f>
        <v>0.20000000000000018</v>
      </c>
      <c r="K33" s="97">
        <f>K32/K31</f>
        <v>0.17896985521006409</v>
      </c>
      <c r="L33" s="116">
        <f>ROUND(L32/L31,3)</f>
        <v>0.22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27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264.74</v>
      </c>
      <c r="E39" s="61">
        <v>236.03</v>
      </c>
      <c r="F39" s="124">
        <v>260.45999999999998</v>
      </c>
      <c r="G39" s="113" t="str">
        <f>IF((F39/E39)-1&lt;0,"▲","")</f>
        <v/>
      </c>
      <c r="H39" s="101">
        <f>ABS((+F39/E39)-1)</f>
        <v>0.10350379189086123</v>
      </c>
      <c r="I39" s="112" t="str">
        <f>IF(F39="NA","",IF(L39=0,"",IF((F39-L39)&lt;0,"▲","")))</f>
        <v>▲</v>
      </c>
      <c r="J39" s="86">
        <f>IF(F39="NA","-",IF(L39=0,"-",ABS(F39-L39)))</f>
        <v>6.7000000000000455</v>
      </c>
      <c r="K39" s="42">
        <v>235.96</v>
      </c>
      <c r="L39" s="71">
        <v>267.16000000000003</v>
      </c>
    </row>
    <row r="40" spans="2:12" ht="12" customHeight="1">
      <c r="B40" s="25"/>
      <c r="C40" s="30" t="s">
        <v>7</v>
      </c>
      <c r="D40" s="60">
        <v>251.31</v>
      </c>
      <c r="E40" s="61">
        <v>253.84</v>
      </c>
      <c r="F40" s="124">
        <v>256.92</v>
      </c>
      <c r="G40" s="114" t="str">
        <f t="shared" ref="G40:G41" si="15">IF((F40/E40)-1&lt;0,"▲","")</f>
        <v/>
      </c>
      <c r="H40" s="101">
        <f t="shared" ref="H40:H41" si="16">ABS((+F40/E40)-1)</f>
        <v>1.2133627481878406E-2</v>
      </c>
      <c r="I40" s="85" t="str">
        <f>IF(F40="NA","",IF(L40=0,"",IF((F40-L40)&lt;0,"▲","")))</f>
        <v>▲</v>
      </c>
      <c r="J40" s="86">
        <f>IF(F40="NA","-",IF(L40=0,"-",ABS(F40-L40)))</f>
        <v>6.2299999999999613</v>
      </c>
      <c r="K40" s="42">
        <v>224.87</v>
      </c>
      <c r="L40" s="62">
        <v>263.14999999999998</v>
      </c>
    </row>
    <row r="41" spans="2:12" ht="12" customHeight="1">
      <c r="B41" s="25"/>
      <c r="C41" s="30" t="s">
        <v>8</v>
      </c>
      <c r="D41" s="60">
        <v>70.19</v>
      </c>
      <c r="E41" s="61">
        <v>51.94</v>
      </c>
      <c r="F41" s="124">
        <v>53.38</v>
      </c>
      <c r="G41" s="114" t="str">
        <f t="shared" si="15"/>
        <v/>
      </c>
      <c r="H41" s="101">
        <f t="shared" si="16"/>
        <v>2.7724297266076281E-2</v>
      </c>
      <c r="I41" s="85" t="str">
        <f>IF(F41="NA","",IF(L41=0,"",IF((F41-L41)&lt;0,"▲","")))</f>
        <v>▲</v>
      </c>
      <c r="J41" s="86">
        <f>IF(F41="NA","-",IF(L41=0,"-",ABS(F41-L41)))</f>
        <v>2.279999999999994</v>
      </c>
      <c r="K41" s="42">
        <v>62.14</v>
      </c>
      <c r="L41" s="62">
        <v>55.66</v>
      </c>
    </row>
    <row r="42" spans="2:12" ht="12" customHeight="1">
      <c r="B42" s="29"/>
      <c r="C42" s="53" t="s">
        <v>9</v>
      </c>
      <c r="D42" s="107">
        <f>ROUND(D41/D40,3)</f>
        <v>0.27900000000000003</v>
      </c>
      <c r="E42" s="108">
        <f>ROUND(E41/E40,3)</f>
        <v>0.20499999999999999</v>
      </c>
      <c r="F42" s="125">
        <f>ROUND(F41/F40,3)</f>
        <v>0.20799999999999999</v>
      </c>
      <c r="G42" s="109" t="str">
        <f>IF(F42-D42&lt;0,"▲","")</f>
        <v>▲</v>
      </c>
      <c r="H42" s="94">
        <f>ABS(+F42-E42)*100</f>
        <v>0.30000000000000027</v>
      </c>
      <c r="I42" s="110" t="str">
        <f>IF(F42="NA","",IF(L42=0,"",IF((F42-L42)&lt;0,"▲","")))</f>
        <v>▲</v>
      </c>
      <c r="J42" s="96">
        <f>ABS(+F42-L42)*100</f>
        <v>0.40000000000000036</v>
      </c>
      <c r="K42" s="97">
        <f>K41/K40</f>
        <v>0.27633743940943656</v>
      </c>
      <c r="L42" s="117">
        <f>ROUND(L41/L40,3)</f>
        <v>0.21199999999999999</v>
      </c>
    </row>
    <row r="43" spans="2:12" ht="12" customHeight="1">
      <c r="B43" s="2" t="s">
        <v>346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342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343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344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0">
    <tabColor theme="1"/>
    <pageSetUpPr fitToPage="1"/>
  </sheetPr>
  <dimension ref="B1:L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340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27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2197.12</v>
      </c>
      <c r="E10" s="78">
        <v>2304.31</v>
      </c>
      <c r="F10" s="119">
        <v>2314.04</v>
      </c>
      <c r="G10" s="83" t="str">
        <f>IF((F10/E10)-1&lt;0,"▲","")</f>
        <v/>
      </c>
      <c r="H10" s="101">
        <f>ABS((+F10/E10)-1)</f>
        <v>4.2225221432881099E-3</v>
      </c>
      <c r="I10" s="85" t="str">
        <f>IF(F10="NA","",IF(L10=0,"",IF((F10-L10)&lt;0,"▲","")))</f>
        <v>▲</v>
      </c>
      <c r="J10" s="86">
        <f>IF(F10="NA","-",IF(L10=0,"-",ABS(F10-L10)))</f>
        <v>56.130000000000109</v>
      </c>
      <c r="K10" s="42">
        <v>2004.7</v>
      </c>
      <c r="L10" s="62">
        <v>2370.17</v>
      </c>
    </row>
    <row r="11" spans="2:12" ht="12" customHeight="1">
      <c r="B11" s="25"/>
      <c r="C11" s="30" t="s">
        <v>7</v>
      </c>
      <c r="D11" s="77">
        <v>2230.2199999999998</v>
      </c>
      <c r="E11" s="78">
        <v>2298.37</v>
      </c>
      <c r="F11" s="119">
        <v>2327.7600000000002</v>
      </c>
      <c r="G11" s="83" t="str">
        <f t="shared" ref="G11:G12" si="0">IF((F11/E11)-1&lt;0,"▲","")</f>
        <v/>
      </c>
      <c r="H11" s="101">
        <f t="shared" ref="H11:H12" si="1">ABS((+F11/E11)-1)</f>
        <v>1.2787323189912936E-2</v>
      </c>
      <c r="I11" s="85" t="str">
        <f>IF(F11="NA","",IF(L11=0,"",IF((F11-L11)&lt;0,"▲","")))</f>
        <v>▲</v>
      </c>
      <c r="J11" s="86">
        <f>IF(F11="NA","-",IF(L11=0,"-",ABS(F11-L11)))</f>
        <v>27.079999999999927</v>
      </c>
      <c r="K11" s="42">
        <v>2050.6999999999998</v>
      </c>
      <c r="L11" s="62">
        <v>2354.84</v>
      </c>
    </row>
    <row r="12" spans="2:12" ht="12" customHeight="1">
      <c r="B12" s="25"/>
      <c r="C12" s="30" t="s">
        <v>8</v>
      </c>
      <c r="D12" s="39">
        <v>458.2</v>
      </c>
      <c r="E12" s="40">
        <v>464.13</v>
      </c>
      <c r="F12" s="119">
        <v>450.41</v>
      </c>
      <c r="G12" s="83" t="str">
        <f t="shared" si="0"/>
        <v>▲</v>
      </c>
      <c r="H12" s="101">
        <f t="shared" si="1"/>
        <v>2.9560683429211587E-2</v>
      </c>
      <c r="I12" s="85" t="str">
        <f>IF(F12="NA","",IF(L12=0,"",IF((F12-L12)&lt;0,"▲","")))</f>
        <v>▲</v>
      </c>
      <c r="J12" s="86">
        <f>IF(F12="NA","-",IF(L12=0,"-",ABS(F12-L12)))</f>
        <v>27.25</v>
      </c>
      <c r="K12" s="42">
        <v>350.6</v>
      </c>
      <c r="L12" s="62">
        <v>477.66</v>
      </c>
    </row>
    <row r="13" spans="2:12" ht="12" customHeight="1">
      <c r="B13" s="25"/>
      <c r="C13" s="30" t="s">
        <v>9</v>
      </c>
      <c r="D13" s="81">
        <f>ROUND(D12/D11,3)</f>
        <v>0.20499999999999999</v>
      </c>
      <c r="E13" s="82">
        <f t="shared" ref="E13" si="2">ROUND(E12/E11,3)</f>
        <v>0.20200000000000001</v>
      </c>
      <c r="F13" s="73">
        <f>ROUND(F12/F11,3)</f>
        <v>0.193</v>
      </c>
      <c r="G13" s="83" t="str">
        <f>IF((F13/E13)-1&lt;0,"▲","")</f>
        <v>▲</v>
      </c>
      <c r="H13" s="84">
        <f>ABS(+F13-E13)*100</f>
        <v>0.9000000000000008</v>
      </c>
      <c r="I13" s="85" t="str">
        <f>IF(F13="NA","",IF(L13=0,"",IF((F13-L13)&lt;0,"▲","")))</f>
        <v>▲</v>
      </c>
      <c r="J13" s="86">
        <f>IF(F13="NA","-",IF(L13=0,"-",ABS(F13-L13)*100))</f>
        <v>1.0000000000000009</v>
      </c>
      <c r="K13" s="87">
        <f>K12/K11</f>
        <v>0.17096601160579317</v>
      </c>
      <c r="L13" s="115">
        <f>ROUND(L12/L11,3)</f>
        <v>0.20300000000000001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651.14</v>
      </c>
      <c r="E15" s="41">
        <v>694.69</v>
      </c>
      <c r="F15" s="119">
        <v>665.33</v>
      </c>
      <c r="G15" s="83" t="str">
        <f>IF((F15/E15)-1&lt;0,"▲","")</f>
        <v>▲</v>
      </c>
      <c r="H15" s="101">
        <f t="shared" ref="H15:H32" si="3">ABS((+F15/E15)-1)</f>
        <v>4.2263455642085002E-2</v>
      </c>
      <c r="I15" s="85" t="str">
        <f>IF(F15="NA","",IF(L15=0,"",IF((F15-L15)&lt;0,"▲","")))</f>
        <v>▲</v>
      </c>
      <c r="J15" s="86">
        <f>IF(F15="NA","-",IF(L15=0,"-",ABS(F15-L15)))</f>
        <v>6.7299999999999045</v>
      </c>
      <c r="K15" s="42">
        <v>596.1</v>
      </c>
      <c r="L15" s="62">
        <v>672.06</v>
      </c>
    </row>
    <row r="16" spans="2:12" ht="12" customHeight="1">
      <c r="B16" s="25"/>
      <c r="C16" s="30" t="s">
        <v>7</v>
      </c>
      <c r="D16" s="77">
        <v>654.46</v>
      </c>
      <c r="E16" s="78">
        <v>694.74</v>
      </c>
      <c r="F16" s="119">
        <v>680.06</v>
      </c>
      <c r="G16" s="83" t="str">
        <f t="shared" ref="G16:G17" si="4">IF((F16/E16)-1&lt;0,"▲","")</f>
        <v>▲</v>
      </c>
      <c r="H16" s="101">
        <f t="shared" si="3"/>
        <v>2.1130206983907773E-2</v>
      </c>
      <c r="I16" s="85" t="str">
        <f>IF(F16="NA","",IF(L16=0,"",IF((F16-L16)&lt;0,"▲","")))</f>
        <v>▲</v>
      </c>
      <c r="J16" s="86">
        <f>IF(F16="NA","-",IF(L16=0,"-",ABS(F16-L16)))</f>
        <v>1.8100000000000591</v>
      </c>
      <c r="K16" s="42">
        <v>615.70000000000005</v>
      </c>
      <c r="L16" s="62">
        <v>681.87</v>
      </c>
    </row>
    <row r="17" spans="2:12" ht="12" customHeight="1">
      <c r="B17" s="25"/>
      <c r="C17" s="30" t="s">
        <v>8</v>
      </c>
      <c r="D17" s="39">
        <v>197.23</v>
      </c>
      <c r="E17" s="41">
        <v>197.18</v>
      </c>
      <c r="F17" s="119">
        <v>182.44</v>
      </c>
      <c r="G17" s="83" t="str">
        <f t="shared" si="4"/>
        <v>▲</v>
      </c>
      <c r="H17" s="101">
        <f t="shared" si="3"/>
        <v>7.4754031849071922E-2</v>
      </c>
      <c r="I17" s="85" t="str">
        <f>IF(F17="NA","",IF(L17=0,"",IF((F17-L17)&lt;0,"▲","")))</f>
        <v>▲</v>
      </c>
      <c r="J17" s="86">
        <f>IF(F17="NA","-",IF(L17=0,"-",ABS(F17-L17)))</f>
        <v>3.3199999999999932</v>
      </c>
      <c r="K17" s="42">
        <v>133.9</v>
      </c>
      <c r="L17" s="62">
        <v>185.76</v>
      </c>
    </row>
    <row r="18" spans="2:12" ht="12" customHeight="1">
      <c r="B18" s="25"/>
      <c r="C18" s="30" t="s">
        <v>9</v>
      </c>
      <c r="D18" s="81">
        <f>ROUND(D17/D16,3)</f>
        <v>0.30099999999999999</v>
      </c>
      <c r="E18" s="82">
        <f>ROUND(E17/E16,3)</f>
        <v>0.28399999999999997</v>
      </c>
      <c r="F18" s="73">
        <f>ROUND(F17/F16,3)</f>
        <v>0.26800000000000002</v>
      </c>
      <c r="G18" s="89" t="str">
        <f>IF((F18/E18)-1&lt;0,"▲","")</f>
        <v>▲</v>
      </c>
      <c r="H18" s="84">
        <f t="shared" ref="H18" si="5">ABS(+F18-E18)*100</f>
        <v>1.5999999999999959</v>
      </c>
      <c r="I18" s="90" t="str">
        <f>IF(F18="NA","",IF(L18=0,"",IF((F18-L18)&lt;0,"▲","")))</f>
        <v>▲</v>
      </c>
      <c r="J18" s="86">
        <f>IF(F18="NA","-",IF(L18=0,"-",ABS(F18-L18)*100))</f>
        <v>0.40000000000000036</v>
      </c>
      <c r="K18" s="87">
        <f>K17/K16</f>
        <v>0.21747604352769206</v>
      </c>
      <c r="L18" s="115">
        <f>ROUND(L17/L16,3)</f>
        <v>0.27200000000000002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1096.6099999999999</v>
      </c>
      <c r="E20" s="41">
        <v>1145.68</v>
      </c>
      <c r="F20" s="119">
        <v>1183.6300000000001</v>
      </c>
      <c r="G20" s="83" t="str">
        <f>IF((F20/E20)-1&lt;0,"▲","")</f>
        <v/>
      </c>
      <c r="H20" s="101">
        <f t="shared" ref="H20" si="6">ABS((+F20/E20)-1)</f>
        <v>3.3124432651351121E-2</v>
      </c>
      <c r="I20" s="85" t="str">
        <f>IF(F20="NA","",IF(L20=0,"",IF((F20-L20)&lt;0,"▲","")))</f>
        <v>▲</v>
      </c>
      <c r="J20" s="86">
        <f>IF(F20="NA","-",IF(L20=0,"-",ABS(F20-L20)))</f>
        <v>47.9699999999998</v>
      </c>
      <c r="K20" s="42">
        <v>988.7</v>
      </c>
      <c r="L20" s="62">
        <v>1231.5999999999999</v>
      </c>
    </row>
    <row r="21" spans="2:12" ht="12" customHeight="1">
      <c r="B21" s="25"/>
      <c r="C21" s="30" t="s">
        <v>7</v>
      </c>
      <c r="D21" s="39">
        <v>1129.8599999999999</v>
      </c>
      <c r="E21" s="41">
        <v>1145.25</v>
      </c>
      <c r="F21" s="119">
        <v>1180.9100000000001</v>
      </c>
      <c r="G21" s="83" t="str">
        <f t="shared" ref="G21:G22" si="7">IF((F21/E21)-1&lt;0,"▲","")</f>
        <v/>
      </c>
      <c r="H21" s="101">
        <f t="shared" si="3"/>
        <v>3.1137306265007769E-2</v>
      </c>
      <c r="I21" s="85" t="str">
        <f>IF(F21="NA","",IF(L21=0,"",IF((F21-L21)&lt;0,"▲","")))</f>
        <v>▲</v>
      </c>
      <c r="J21" s="86">
        <f>IF(F21="NA","-",IF(L21=0,"-",ABS(F21-L21)))</f>
        <v>25.319999999999936</v>
      </c>
      <c r="K21" s="42">
        <v>1013.6</v>
      </c>
      <c r="L21" s="62">
        <v>1206.23</v>
      </c>
    </row>
    <row r="22" spans="2:12" ht="12" customHeight="1">
      <c r="B22" s="25"/>
      <c r="C22" s="30" t="s">
        <v>8</v>
      </c>
      <c r="D22" s="39">
        <v>162.33000000000001</v>
      </c>
      <c r="E22" s="41">
        <v>162.76</v>
      </c>
      <c r="F22" s="119">
        <v>165.49</v>
      </c>
      <c r="G22" s="83" t="str">
        <f t="shared" si="7"/>
        <v/>
      </c>
      <c r="H22" s="101">
        <f t="shared" si="3"/>
        <v>1.6773162939297315E-2</v>
      </c>
      <c r="I22" s="85" t="str">
        <f>IF(F22="NA","",IF(L22=0,"",IF((F22-L22)&lt;0,"▲","")))</f>
        <v>▲</v>
      </c>
      <c r="J22" s="86">
        <f>IF(F22="NA","-",IF(L22=0,"-",ABS(F22-L22)))</f>
        <v>22.25</v>
      </c>
      <c r="K22" s="42">
        <v>141.30000000000001</v>
      </c>
      <c r="L22" s="62">
        <v>187.74</v>
      </c>
    </row>
    <row r="23" spans="2:12" ht="12" customHeight="1">
      <c r="B23" s="25"/>
      <c r="C23" s="30" t="s">
        <v>9</v>
      </c>
      <c r="D23" s="81">
        <f>ROUND(D22/D21,3)</f>
        <v>0.14399999999999999</v>
      </c>
      <c r="E23" s="82">
        <f>ROUND(E22/E21,3)</f>
        <v>0.14199999999999999</v>
      </c>
      <c r="F23" s="73">
        <f>ROUND(F22/F21,3)</f>
        <v>0.14000000000000001</v>
      </c>
      <c r="G23" s="89" t="str">
        <f>IF((F23/E23)-1&lt;0,"▲","")</f>
        <v>▲</v>
      </c>
      <c r="H23" s="84">
        <f t="shared" ref="H23" si="8">ABS(+F23-E23)*100</f>
        <v>0.1999999999999974</v>
      </c>
      <c r="I23" s="90" t="str">
        <f>IF(F23="NA","",IF(L23=0,"",IF((F23-L23)&lt;0,"▲","")))</f>
        <v>▲</v>
      </c>
      <c r="J23" s="86">
        <f>IF(F23="NA","-",IF(L23=0,"-",ABS(F23-L23)*100))</f>
        <v>1.5999999999999988</v>
      </c>
      <c r="K23" s="87">
        <f>K22/K21</f>
        <v>0.13940410418310972</v>
      </c>
      <c r="L23" s="115">
        <f>ROUND(L22/L21,3)</f>
        <v>0.156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829.12</v>
      </c>
      <c r="E25" s="41">
        <v>873.7</v>
      </c>
      <c r="F25" s="119">
        <v>905.23</v>
      </c>
      <c r="G25" s="83" t="str">
        <f>IF((F25/E25)-1&lt;0,"▲","")</f>
        <v/>
      </c>
      <c r="H25" s="101">
        <f t="shared" ref="H25" si="9">ABS((+F25/E25)-1)</f>
        <v>3.6087902025866869E-2</v>
      </c>
      <c r="I25" s="85" t="str">
        <f>IF(F25="NA","",IF(L25=0,"",IF((F25-L25)&lt;0,"▲","")))</f>
        <v>▲</v>
      </c>
      <c r="J25" s="86">
        <f>IF(F25="NA","-",IF(L25=0,"-",ABS(F25-L25)))</f>
        <v>44.699999999999932</v>
      </c>
      <c r="K25" s="42">
        <v>714</v>
      </c>
      <c r="L25" s="62">
        <v>949.93</v>
      </c>
    </row>
    <row r="26" spans="2:12" ht="12" customHeight="1">
      <c r="B26" s="51"/>
      <c r="C26" s="30" t="s">
        <v>7</v>
      </c>
      <c r="D26" s="39">
        <v>848.87</v>
      </c>
      <c r="E26" s="41">
        <v>868.64</v>
      </c>
      <c r="F26" s="119">
        <v>900.51</v>
      </c>
      <c r="G26" s="83" t="str">
        <f t="shared" ref="G26:G27" si="10">IF((F26/E26)-1&lt;0,"▲","")</f>
        <v/>
      </c>
      <c r="H26" s="101">
        <f t="shared" si="3"/>
        <v>3.668953766807892E-2</v>
      </c>
      <c r="I26" s="85" t="str">
        <f>IF(F26="NA","",IF(L26=0,"",IF((F26-L26)&lt;0,"▲","")))</f>
        <v>▲</v>
      </c>
      <c r="J26" s="86">
        <f>IF(F26="NA","-",IF(L26=0,"-",ABS(F26-L26)))</f>
        <v>22.879999999999995</v>
      </c>
      <c r="K26" s="42">
        <v>728.5</v>
      </c>
      <c r="L26" s="62">
        <v>923.39</v>
      </c>
    </row>
    <row r="27" spans="2:12" ht="12" customHeight="1">
      <c r="B27" s="51"/>
      <c r="C27" s="30" t="s">
        <v>8</v>
      </c>
      <c r="D27" s="39">
        <v>124.31</v>
      </c>
      <c r="E27" s="41">
        <v>129.37</v>
      </c>
      <c r="F27" s="119">
        <v>134.09</v>
      </c>
      <c r="G27" s="83" t="str">
        <f t="shared" si="10"/>
        <v/>
      </c>
      <c r="H27" s="101">
        <f t="shared" si="3"/>
        <v>3.6484501816495207E-2</v>
      </c>
      <c r="I27" s="85" t="str">
        <f>IF(F27="NA","",IF(L27=0,"",IF((F27-L27)&lt;0,"▲","")))</f>
        <v>▲</v>
      </c>
      <c r="J27" s="86">
        <f>IF(F27="NA","-",IF(L27=0,"-",ABS(F27-L27)))</f>
        <v>21.650000000000006</v>
      </c>
      <c r="K27" s="42">
        <v>110.3</v>
      </c>
      <c r="L27" s="62">
        <v>155.74</v>
      </c>
    </row>
    <row r="28" spans="2:12" ht="12" customHeight="1">
      <c r="B28" s="51"/>
      <c r="C28" s="30" t="s">
        <v>9</v>
      </c>
      <c r="D28" s="81">
        <f>ROUND(D27/D26,3)</f>
        <v>0.14599999999999999</v>
      </c>
      <c r="E28" s="82">
        <f>ROUND(E27/E26,3)</f>
        <v>0.14899999999999999</v>
      </c>
      <c r="F28" s="73">
        <f>ROUND(F27/F26,3)</f>
        <v>0.14899999999999999</v>
      </c>
      <c r="G28" s="89" t="str">
        <f>IF((F28/E28)-1&lt;0,"▲","")</f>
        <v/>
      </c>
      <c r="H28" s="84">
        <f t="shared" ref="H28" si="11">ABS(+F28-E28)*100</f>
        <v>0</v>
      </c>
      <c r="I28" s="90" t="str">
        <f>IF(F28="NA","",IF(L28=0,"",IF((F28-L28)&lt;0,"▲","")))</f>
        <v>▲</v>
      </c>
      <c r="J28" s="86">
        <f>IF(F28="NA","-",IF(L28=0,"-",ABS(F28-L28)*100))</f>
        <v>2.0000000000000018</v>
      </c>
      <c r="K28" s="87">
        <f>K27/K26</f>
        <v>0.1514070006863418</v>
      </c>
      <c r="L28" s="115">
        <f>ROUND(L27/L26,3)</f>
        <v>0.16900000000000001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449.37</v>
      </c>
      <c r="E30" s="41">
        <v>463.94</v>
      </c>
      <c r="F30" s="119">
        <v>465.08</v>
      </c>
      <c r="G30" s="83" t="str">
        <f>IF((F30/E30)-1&lt;0,"▲","")</f>
        <v/>
      </c>
      <c r="H30" s="101">
        <f t="shared" ref="H30" si="12">ABS((+F30/E30)-1)</f>
        <v>2.4572142949519371E-3</v>
      </c>
      <c r="I30" s="85" t="str">
        <f>IF(F30="NA","",IF(L30=0,"",IF((F30-L30)&lt;0,"▲","")))</f>
        <v>▲</v>
      </c>
      <c r="J30" s="86">
        <f>IF(F30="NA","-",IF(L30=0,"-",ABS(F30-L30)))</f>
        <v>1.4300000000000068</v>
      </c>
      <c r="K30" s="42">
        <v>419.9</v>
      </c>
      <c r="L30" s="62">
        <v>466.51</v>
      </c>
    </row>
    <row r="31" spans="2:12" ht="12" customHeight="1">
      <c r="B31" s="25"/>
      <c r="C31" s="30" t="s">
        <v>7</v>
      </c>
      <c r="D31" s="39">
        <v>445.91</v>
      </c>
      <c r="E31" s="41">
        <v>458.38</v>
      </c>
      <c r="F31" s="119">
        <v>466.79</v>
      </c>
      <c r="G31" s="83" t="str">
        <f t="shared" ref="G31:G32" si="13">IF((F31/E31)-1&lt;0,"▲","")</f>
        <v/>
      </c>
      <c r="H31" s="101">
        <f t="shared" si="3"/>
        <v>1.8347222828221099E-2</v>
      </c>
      <c r="I31" s="85" t="str">
        <f>IF(F31="NA","",IF(L31=0,"",IF((F31-L31)&lt;0,"▲","")))</f>
        <v/>
      </c>
      <c r="J31" s="86">
        <f>IF(F31="NA","-",IF(L31=0,"-",ABS(F31-L31)))</f>
        <v>5.0000000000011369E-2</v>
      </c>
      <c r="K31" s="42">
        <v>421.3</v>
      </c>
      <c r="L31" s="62">
        <v>466.74</v>
      </c>
    </row>
    <row r="32" spans="2:12" ht="12" customHeight="1">
      <c r="B32" s="25"/>
      <c r="C32" s="30" t="s">
        <v>8</v>
      </c>
      <c r="D32" s="39">
        <v>98.63</v>
      </c>
      <c r="E32" s="41">
        <v>104.19</v>
      </c>
      <c r="F32" s="119">
        <v>102.47</v>
      </c>
      <c r="G32" s="83" t="str">
        <f t="shared" si="13"/>
        <v>▲</v>
      </c>
      <c r="H32" s="101">
        <f t="shared" si="3"/>
        <v>1.6508302140320508E-2</v>
      </c>
      <c r="I32" s="85" t="str">
        <f>IF(F32="NA","",IF(L32=0,"",IF((F32-L32)&lt;0,"▲","")))</f>
        <v>▲</v>
      </c>
      <c r="J32" s="86">
        <f>IF(F32="NA","-",IF(L32=0,"-",ABS(F32-L32)))</f>
        <v>1.6899999999999977</v>
      </c>
      <c r="K32" s="42">
        <v>75.400000000000006</v>
      </c>
      <c r="L32" s="62">
        <v>104.16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0.22700000000000001</v>
      </c>
      <c r="F33" s="74">
        <f>ROUND(F32/F31,3)</f>
        <v>0.22</v>
      </c>
      <c r="G33" s="93" t="str">
        <f>IF((F33/E33)-1&lt;0,"▲","")</f>
        <v>▲</v>
      </c>
      <c r="H33" s="94">
        <f t="shared" ref="H33" si="14">ABS(+F33-E33)*100</f>
        <v>0.70000000000000062</v>
      </c>
      <c r="I33" s="95" t="str">
        <f>IF(F33="NA","",IF(L33=0,"",IF((F33-L33)&lt;0,"▲","")))</f>
        <v>▲</v>
      </c>
      <c r="J33" s="96">
        <f>IF(F33="NA","-",IF(L33=0,"-",ABS(F33-L33)*100))</f>
        <v>0.30000000000000027</v>
      </c>
      <c r="K33" s="97">
        <f>K32/K31</f>
        <v>0.17896985521006409</v>
      </c>
      <c r="L33" s="116">
        <f>ROUND(L32/L31,3)</f>
        <v>0.223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27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264.69</v>
      </c>
      <c r="E39" s="61">
        <v>235.88</v>
      </c>
      <c r="F39" s="124">
        <v>267.16000000000003</v>
      </c>
      <c r="G39" s="113" t="str">
        <f>IF((F39/E39)-1&lt;0,"▲","")</f>
        <v/>
      </c>
      <c r="H39" s="101">
        <f>ABS((+F39/E39)-1)</f>
        <v>0.13260980159403091</v>
      </c>
      <c r="I39" s="112" t="str">
        <f>IF(F39="NA","",IF(L39=0,"",IF((F39-L39)&lt;0,"▲","")))</f>
        <v>▲</v>
      </c>
      <c r="J39" s="86">
        <f>IF(F39="NA","-",IF(L39=0,"-",ABS(F39-L39)))</f>
        <v>3.8699999999999477</v>
      </c>
      <c r="K39" s="42">
        <v>235.96</v>
      </c>
      <c r="L39" s="71">
        <v>271.02999999999997</v>
      </c>
    </row>
    <row r="40" spans="2:12" ht="12" customHeight="1">
      <c r="B40" s="25"/>
      <c r="C40" s="30" t="s">
        <v>7</v>
      </c>
      <c r="D40" s="60">
        <v>251.31</v>
      </c>
      <c r="E40" s="61">
        <v>253.42</v>
      </c>
      <c r="F40" s="124">
        <v>263.14999999999998</v>
      </c>
      <c r="G40" s="114" t="str">
        <f t="shared" ref="G40:G41" si="15">IF((F40/E40)-1&lt;0,"▲","")</f>
        <v/>
      </c>
      <c r="H40" s="101">
        <f t="shared" ref="H40:H41" si="16">ABS((+F40/E40)-1)</f>
        <v>3.8394759687475188E-2</v>
      </c>
      <c r="I40" s="85" t="str">
        <f>IF(F40="NA","",IF(L40=0,"",IF((F40-L40)&lt;0,"▲","")))</f>
        <v>▲</v>
      </c>
      <c r="J40" s="86">
        <f>IF(F40="NA","-",IF(L40=0,"-",ABS(F40-L40)))</f>
        <v>1.8000000000000114</v>
      </c>
      <c r="K40" s="42">
        <v>224.87</v>
      </c>
      <c r="L40" s="62">
        <v>264.95</v>
      </c>
    </row>
    <row r="41" spans="2:12" ht="12" customHeight="1">
      <c r="B41" s="25"/>
      <c r="C41" s="30" t="s">
        <v>8</v>
      </c>
      <c r="D41" s="60">
        <v>70.13</v>
      </c>
      <c r="E41" s="61">
        <v>52.51</v>
      </c>
      <c r="F41" s="124">
        <v>55.66</v>
      </c>
      <c r="G41" s="114" t="str">
        <f t="shared" si="15"/>
        <v/>
      </c>
      <c r="H41" s="101">
        <f t="shared" si="16"/>
        <v>5.9988573605027629E-2</v>
      </c>
      <c r="I41" s="85" t="str">
        <f>IF(F41="NA","",IF(L41=0,"",IF((F41-L41)&lt;0,"▲","")))</f>
        <v>▲</v>
      </c>
      <c r="J41" s="86">
        <f>IF(F41="NA","-",IF(L41=0,"-",ABS(F41-L41)))</f>
        <v>2.8800000000000026</v>
      </c>
      <c r="K41" s="42">
        <v>62.15</v>
      </c>
      <c r="L41" s="62">
        <v>58.54</v>
      </c>
    </row>
    <row r="42" spans="2:12" ht="12" customHeight="1">
      <c r="B42" s="29"/>
      <c r="C42" s="53" t="s">
        <v>9</v>
      </c>
      <c r="D42" s="107">
        <f>ROUND(D41/D40,3)</f>
        <v>0.27900000000000003</v>
      </c>
      <c r="E42" s="108">
        <f>ROUND(E41/E40,3)</f>
        <v>0.20699999999999999</v>
      </c>
      <c r="F42" s="125">
        <f>ROUND(F41/F40,3)</f>
        <v>0.21199999999999999</v>
      </c>
      <c r="G42" s="109" t="str">
        <f>IF(F42-D42&lt;0,"▲","")</f>
        <v>▲</v>
      </c>
      <c r="H42" s="94">
        <f>ABS(+F42-E42)*100</f>
        <v>0.50000000000000044</v>
      </c>
      <c r="I42" s="110" t="str">
        <f>IF(F42="NA","",IF(L42=0,"",IF((F42-L42)&lt;0,"▲","")))</f>
        <v>▲</v>
      </c>
      <c r="J42" s="96">
        <f>ABS(+F42-L42)*100</f>
        <v>0.9000000000000008</v>
      </c>
      <c r="K42" s="97">
        <f>K41/K40</f>
        <v>0.27638190954773867</v>
      </c>
      <c r="L42" s="117">
        <f>ROUND(L41/L40,3)</f>
        <v>0.221</v>
      </c>
    </row>
    <row r="43" spans="2:12" ht="12" customHeight="1">
      <c r="B43" s="2" t="s">
        <v>341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338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339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9">
    <tabColor theme="1"/>
    <pageSetUpPr fitToPage="1"/>
  </sheetPr>
  <dimension ref="B1:L67"/>
  <sheetViews>
    <sheetView showGridLines="0" defaultGridColor="0" topLeftCell="A19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336</v>
      </c>
    </row>
    <row r="4" spans="2:12" ht="12" customHeight="1"/>
    <row r="5" spans="2:12" ht="12" customHeight="1">
      <c r="B5" s="18" t="s">
        <v>1</v>
      </c>
      <c r="G5" s="19"/>
      <c r="L5" s="20" t="s">
        <v>332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172</v>
      </c>
      <c r="G7" s="434" t="s">
        <v>173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2197.12</v>
      </c>
      <c r="E10" s="78">
        <v>2303.11</v>
      </c>
      <c r="F10" s="119">
        <v>2370.17</v>
      </c>
      <c r="G10" s="83" t="str">
        <f>IF((F10/E10)-1&lt;0,"▲","")</f>
        <v/>
      </c>
      <c r="H10" s="101">
        <f>ABS((+F10/E10)-1)</f>
        <v>2.91171502880887E-2</v>
      </c>
      <c r="I10" s="85" t="str">
        <f>IF(F10="NA","",IF(L10=0,"",IF((F10-L10)&lt;0,"▲","")))</f>
        <v/>
      </c>
      <c r="J10" s="86" t="str">
        <f>IF(F10="NA","-",IF(L10=0,"-",ABS(F10-L10)))</f>
        <v>-</v>
      </c>
      <c r="K10" s="42">
        <v>2004.7</v>
      </c>
      <c r="L10" s="62">
        <v>0</v>
      </c>
    </row>
    <row r="11" spans="2:12" ht="12" customHeight="1">
      <c r="B11" s="25"/>
      <c r="C11" s="30" t="s">
        <v>7</v>
      </c>
      <c r="D11" s="77">
        <v>2230</v>
      </c>
      <c r="E11" s="78">
        <v>2299.06</v>
      </c>
      <c r="F11" s="119">
        <v>2354.84</v>
      </c>
      <c r="G11" s="83" t="str">
        <f t="shared" ref="G11:G12" si="0">IF((F11/E11)-1&lt;0,"▲","")</f>
        <v/>
      </c>
      <c r="H11" s="101">
        <f t="shared" ref="H11:H12" si="1">ABS((+F11/E11)-1)</f>
        <v>2.4262089723626312E-2</v>
      </c>
      <c r="I11" s="85" t="str">
        <f>IF(F11="NA","",IF(L11=0,"",IF((F11-L11)&lt;0,"▲","")))</f>
        <v/>
      </c>
      <c r="J11" s="86" t="str">
        <f>IF(F11="NA","-",IF(L11=0,"-",ABS(F11-L11)))</f>
        <v>-</v>
      </c>
      <c r="K11" s="42">
        <v>2050.6999999999998</v>
      </c>
      <c r="L11" s="62">
        <v>0</v>
      </c>
    </row>
    <row r="12" spans="2:12" ht="12" customHeight="1">
      <c r="B12" s="25"/>
      <c r="C12" s="30" t="s">
        <v>8</v>
      </c>
      <c r="D12" s="39">
        <v>458.27</v>
      </c>
      <c r="E12" s="40">
        <v>462.32</v>
      </c>
      <c r="F12" s="119">
        <v>477.66</v>
      </c>
      <c r="G12" s="83" t="str">
        <f t="shared" si="0"/>
        <v/>
      </c>
      <c r="H12" s="101">
        <f t="shared" si="1"/>
        <v>3.3180481052085264E-2</v>
      </c>
      <c r="I12" s="85" t="str">
        <f>IF(F12="NA","",IF(L12=0,"",IF((F12-L12)&lt;0,"▲","")))</f>
        <v/>
      </c>
      <c r="J12" s="86" t="str">
        <f>IF(F12="NA","-",IF(L12=0,"-",ABS(F12-L12)))</f>
        <v>-</v>
      </c>
      <c r="K12" s="42">
        <v>350.6</v>
      </c>
      <c r="L12" s="62">
        <v>0</v>
      </c>
    </row>
    <row r="13" spans="2:12" ht="12" customHeight="1">
      <c r="B13" s="25"/>
      <c r="C13" s="30" t="s">
        <v>9</v>
      </c>
      <c r="D13" s="81">
        <f>ROUND(D12/D11,3)</f>
        <v>0.20599999999999999</v>
      </c>
      <c r="E13" s="82">
        <f t="shared" ref="E13" si="2">ROUND(E12/E11,3)</f>
        <v>0.20100000000000001</v>
      </c>
      <c r="F13" s="73">
        <f>ROUND(F12/F11,3)</f>
        <v>0.20300000000000001</v>
      </c>
      <c r="G13" s="83" t="str">
        <f>IF((F13/E13)-1&lt;0,"▲","")</f>
        <v/>
      </c>
      <c r="H13" s="84">
        <f>ABS(+F13-E13)*100</f>
        <v>0.20000000000000018</v>
      </c>
      <c r="I13" s="85" t="str">
        <f>IF(F13="NA","",IF(L13=0,"",IF((F13-L13)&lt;0,"▲","")))</f>
        <v/>
      </c>
      <c r="J13" s="86" t="s">
        <v>198</v>
      </c>
      <c r="K13" s="87">
        <f>K12/K11</f>
        <v>0.17096601160579317</v>
      </c>
      <c r="L13" s="88" t="s">
        <v>198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651.14</v>
      </c>
      <c r="E15" s="41">
        <v>694.17</v>
      </c>
      <c r="F15" s="119">
        <v>672.06</v>
      </c>
      <c r="G15" s="83" t="str">
        <f>IF((F15/E15)-1&lt;0,"▲","")</f>
        <v>▲</v>
      </c>
      <c r="H15" s="101">
        <f t="shared" ref="H15:H32" si="3">ABS((+F15/E15)-1)</f>
        <v>3.1850987510264051E-2</v>
      </c>
      <c r="I15" s="85" t="str">
        <f>IF(F15="NA","",IF(L15=0,"",IF((F15-L15)&lt;0,"▲","")))</f>
        <v/>
      </c>
      <c r="J15" s="86" t="str">
        <f>IF(F15="NA","-",IF(L15=0,"-",ABS(F15-L15)))</f>
        <v>-</v>
      </c>
      <c r="K15" s="42">
        <v>596.1</v>
      </c>
      <c r="L15" s="62">
        <v>0</v>
      </c>
    </row>
    <row r="16" spans="2:12" ht="12" customHeight="1">
      <c r="B16" s="25"/>
      <c r="C16" s="30" t="s">
        <v>7</v>
      </c>
      <c r="D16" s="77">
        <v>654.46</v>
      </c>
      <c r="E16" s="78">
        <v>695.84</v>
      </c>
      <c r="F16" s="119">
        <v>681.87</v>
      </c>
      <c r="G16" s="83" t="str">
        <f t="shared" ref="G16:G17" si="4">IF((F16/E16)-1&lt;0,"▲","")</f>
        <v>▲</v>
      </c>
      <c r="H16" s="101">
        <f t="shared" si="3"/>
        <v>2.0076454357323525E-2</v>
      </c>
      <c r="I16" s="85" t="str">
        <f>IF(F16="NA","",IF(L16=0,"",IF((F16-L16)&lt;0,"▲","")))</f>
        <v/>
      </c>
      <c r="J16" s="86" t="str">
        <f>IF(F16="NA","-",IF(L16=0,"-",ABS(F16-L16)))</f>
        <v>-</v>
      </c>
      <c r="K16" s="42">
        <v>615.70000000000005</v>
      </c>
      <c r="L16" s="62">
        <v>0</v>
      </c>
    </row>
    <row r="17" spans="2:12" ht="12" customHeight="1">
      <c r="B17" s="25"/>
      <c r="C17" s="30" t="s">
        <v>8</v>
      </c>
      <c r="D17" s="39">
        <v>197.23</v>
      </c>
      <c r="E17" s="41">
        <v>195.56</v>
      </c>
      <c r="F17" s="119">
        <v>185.76</v>
      </c>
      <c r="G17" s="83" t="str">
        <f t="shared" si="4"/>
        <v>▲</v>
      </c>
      <c r="H17" s="101">
        <f t="shared" si="3"/>
        <v>5.0112497443239978E-2</v>
      </c>
      <c r="I17" s="85" t="str">
        <f>IF(F17="NA","",IF(L17=0,"",IF((F17-L17)&lt;0,"▲","")))</f>
        <v/>
      </c>
      <c r="J17" s="86" t="str">
        <f>IF(F17="NA","-",IF(L17=0,"-",ABS(F17-L17)))</f>
        <v>-</v>
      </c>
      <c r="K17" s="42">
        <v>133.9</v>
      </c>
      <c r="L17" s="62">
        <v>0</v>
      </c>
    </row>
    <row r="18" spans="2:12" ht="12" customHeight="1">
      <c r="B18" s="25"/>
      <c r="C18" s="30" t="s">
        <v>9</v>
      </c>
      <c r="D18" s="81">
        <f>ROUND(D17/D16,3)</f>
        <v>0.30099999999999999</v>
      </c>
      <c r="E18" s="82">
        <f>ROUND(E17/E16,3)</f>
        <v>0.28100000000000003</v>
      </c>
      <c r="F18" s="73">
        <f>ROUND(F17/F16,3)</f>
        <v>0.27200000000000002</v>
      </c>
      <c r="G18" s="89" t="str">
        <f>IF((F18/E18)-1&lt;0,"▲","")</f>
        <v>▲</v>
      </c>
      <c r="H18" s="84">
        <f t="shared" ref="H18" si="5">ABS(+F18-E18)*100</f>
        <v>0.9000000000000008</v>
      </c>
      <c r="I18" s="90" t="str">
        <f>IF(F18="NA","",IF(L18=0,"",IF((F18-L18)&lt;0,"▲","")))</f>
        <v/>
      </c>
      <c r="J18" s="86" t="s">
        <v>198</v>
      </c>
      <c r="K18" s="87">
        <f>K17/K16</f>
        <v>0.21747604352769206</v>
      </c>
      <c r="L18" s="88" t="s">
        <v>198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1096.6099999999999</v>
      </c>
      <c r="E20" s="41">
        <v>1144.97</v>
      </c>
      <c r="F20" s="119">
        <v>1231.5999999999999</v>
      </c>
      <c r="G20" s="83" t="str">
        <f>IF((F20/E20)-1&lt;0,"▲","")</f>
        <v/>
      </c>
      <c r="H20" s="101">
        <f t="shared" ref="H20" si="6">ABS((+F20/E20)-1)</f>
        <v>7.5661371040289138E-2</v>
      </c>
      <c r="I20" s="85" t="str">
        <f>IF(F20="NA","",IF(L20=0,"",IF((F20-L20)&lt;0,"▲","")))</f>
        <v/>
      </c>
      <c r="J20" s="86" t="str">
        <f>IF(F20="NA","-",IF(L20=0,"-",ABS(F20-L20)))</f>
        <v>-</v>
      </c>
      <c r="K20" s="42">
        <v>988.7</v>
      </c>
      <c r="L20" s="62">
        <v>0</v>
      </c>
    </row>
    <row r="21" spans="2:12" ht="12" customHeight="1">
      <c r="B21" s="25"/>
      <c r="C21" s="30" t="s">
        <v>7</v>
      </c>
      <c r="D21" s="39">
        <v>1129.7</v>
      </c>
      <c r="E21" s="41">
        <v>1144.93</v>
      </c>
      <c r="F21" s="119">
        <v>1206.23</v>
      </c>
      <c r="G21" s="83" t="str">
        <f t="shared" ref="G21:G22" si="7">IF((F21/E21)-1&lt;0,"▲","")</f>
        <v/>
      </c>
      <c r="H21" s="101">
        <f t="shared" si="3"/>
        <v>5.3540391115614039E-2</v>
      </c>
      <c r="I21" s="85" t="str">
        <f>IF(F21="NA","",IF(L21=0,"",IF((F21-L21)&lt;0,"▲","")))</f>
        <v/>
      </c>
      <c r="J21" s="86" t="str">
        <f>IF(F21="NA","-",IF(L21=0,"-",ABS(F21-L21)))</f>
        <v>-</v>
      </c>
      <c r="K21" s="42">
        <v>1013.7</v>
      </c>
      <c r="L21" s="62">
        <v>0</v>
      </c>
    </row>
    <row r="22" spans="2:12" ht="12" customHeight="1">
      <c r="B22" s="25"/>
      <c r="C22" s="30" t="s">
        <v>8</v>
      </c>
      <c r="D22" s="39">
        <v>162.34</v>
      </c>
      <c r="E22" s="41">
        <v>162.37</v>
      </c>
      <c r="F22" s="119">
        <v>187.74</v>
      </c>
      <c r="G22" s="83" t="str">
        <f t="shared" si="7"/>
        <v/>
      </c>
      <c r="H22" s="101">
        <f t="shared" si="3"/>
        <v>0.1562480753833837</v>
      </c>
      <c r="I22" s="85" t="str">
        <f>IF(F22="NA","",IF(L22=0,"",IF((F22-L22)&lt;0,"▲","")))</f>
        <v/>
      </c>
      <c r="J22" s="86" t="str">
        <f>IF(F22="NA","-",IF(L22=0,"-",ABS(F22-L22)))</f>
        <v>-</v>
      </c>
      <c r="K22" s="42">
        <v>141.30000000000001</v>
      </c>
      <c r="L22" s="62">
        <v>0</v>
      </c>
    </row>
    <row r="23" spans="2:12" ht="12" customHeight="1">
      <c r="B23" s="25"/>
      <c r="C23" s="30" t="s">
        <v>9</v>
      </c>
      <c r="D23" s="81">
        <f>ROUND(D22/D21,3)</f>
        <v>0.14399999999999999</v>
      </c>
      <c r="E23" s="82">
        <f>ROUND(E22/E21,3)</f>
        <v>0.14199999999999999</v>
      </c>
      <c r="F23" s="73">
        <f>ROUND(F22/F21,3)</f>
        <v>0.156</v>
      </c>
      <c r="G23" s="89" t="str">
        <f>IF((F23/E23)-1&lt;0,"▲","")</f>
        <v/>
      </c>
      <c r="H23" s="84">
        <f t="shared" ref="H23" si="8">ABS(+F23-E23)*100</f>
        <v>1.4000000000000012</v>
      </c>
      <c r="I23" s="90" t="str">
        <f>IF(F23="NA","",IF(L23=0,"",IF((F23-L23)&lt;0,"▲","")))</f>
        <v/>
      </c>
      <c r="J23" s="86" t="s">
        <v>198</v>
      </c>
      <c r="K23" s="87">
        <f>K22/K21</f>
        <v>0.13939035217519977</v>
      </c>
      <c r="L23" s="88" t="s">
        <v>198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829.12</v>
      </c>
      <c r="E25" s="41">
        <v>872.98</v>
      </c>
      <c r="F25" s="119">
        <v>949.93</v>
      </c>
      <c r="G25" s="83" t="str">
        <f>IF((F25/E25)-1&lt;0,"▲","")</f>
        <v/>
      </c>
      <c r="H25" s="101">
        <f t="shared" ref="H25" si="9">ABS((+F25/E25)-1)</f>
        <v>8.8146349286352343E-2</v>
      </c>
      <c r="I25" s="85" t="str">
        <f>IF(F25="NA","",IF(L25=0,"",IF((F25-L25)&lt;0,"▲","")))</f>
        <v/>
      </c>
      <c r="J25" s="86" t="str">
        <f>IF(F25="NA","-",IF(L25=0,"-",ABS(F25-L25)))</f>
        <v>-</v>
      </c>
      <c r="K25" s="42">
        <v>714</v>
      </c>
      <c r="L25" s="62">
        <v>0</v>
      </c>
    </row>
    <row r="26" spans="2:12" ht="12" customHeight="1">
      <c r="B26" s="51"/>
      <c r="C26" s="30" t="s">
        <v>7</v>
      </c>
      <c r="D26" s="39">
        <v>848.72</v>
      </c>
      <c r="E26" s="41">
        <v>868.11</v>
      </c>
      <c r="F26" s="119">
        <v>923.39</v>
      </c>
      <c r="G26" s="83" t="str">
        <f t="shared" ref="G26:G27" si="10">IF((F26/E26)-1&lt;0,"▲","")</f>
        <v/>
      </c>
      <c r="H26" s="101">
        <f t="shared" si="3"/>
        <v>6.3678566080335397E-2</v>
      </c>
      <c r="I26" s="85" t="str">
        <f>IF(F26="NA","",IF(L26=0,"",IF((F26-L26)&lt;0,"▲","")))</f>
        <v/>
      </c>
      <c r="J26" s="86" t="str">
        <f>IF(F26="NA","-",IF(L26=0,"-",ABS(F26-L26)))</f>
        <v>-</v>
      </c>
      <c r="K26" s="42">
        <v>728.5</v>
      </c>
      <c r="L26" s="62">
        <v>0</v>
      </c>
    </row>
    <row r="27" spans="2:12" ht="12" customHeight="1">
      <c r="B27" s="51"/>
      <c r="C27" s="30" t="s">
        <v>8</v>
      </c>
      <c r="D27" s="39">
        <v>124.32</v>
      </c>
      <c r="E27" s="41">
        <v>129.19</v>
      </c>
      <c r="F27" s="119">
        <v>155.74</v>
      </c>
      <c r="G27" s="83" t="str">
        <f t="shared" si="10"/>
        <v/>
      </c>
      <c r="H27" s="101">
        <f t="shared" si="3"/>
        <v>0.20551126248161622</v>
      </c>
      <c r="I27" s="85" t="str">
        <f>IF(F27="NA","",IF(L27=0,"",IF((F27-L27)&lt;0,"▲","")))</f>
        <v/>
      </c>
      <c r="J27" s="86" t="str">
        <f>IF(F27="NA","-",IF(L27=0,"-",ABS(F27-L27)))</f>
        <v>-</v>
      </c>
      <c r="K27" s="42">
        <v>110.2</v>
      </c>
      <c r="L27" s="62">
        <v>0</v>
      </c>
    </row>
    <row r="28" spans="2:12" ht="12" customHeight="1">
      <c r="B28" s="51"/>
      <c r="C28" s="30" t="s">
        <v>9</v>
      </c>
      <c r="D28" s="81">
        <f>ROUND(D27/D26,3)</f>
        <v>0.14599999999999999</v>
      </c>
      <c r="E28" s="82">
        <f>ROUND(E27/E26,3)</f>
        <v>0.14899999999999999</v>
      </c>
      <c r="F28" s="73">
        <f>ROUND(F27/F26,3)</f>
        <v>0.16900000000000001</v>
      </c>
      <c r="G28" s="89" t="str">
        <f>IF((F28/E28)-1&lt;0,"▲","")</f>
        <v/>
      </c>
      <c r="H28" s="84">
        <f t="shared" ref="H28" si="11">ABS(+F28-E28)*100</f>
        <v>2.0000000000000018</v>
      </c>
      <c r="I28" s="90" t="str">
        <f>IF(F28="NA","",IF(L28=0,"",IF((F28-L28)&lt;0,"▲","")))</f>
        <v/>
      </c>
      <c r="J28" s="86" t="s">
        <v>198</v>
      </c>
      <c r="K28" s="87">
        <f>K27/K26</f>
        <v>0.15126973232669871</v>
      </c>
      <c r="L28" s="88" t="s">
        <v>198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449.37</v>
      </c>
      <c r="E30" s="41">
        <v>463.98</v>
      </c>
      <c r="F30" s="119">
        <v>466.51</v>
      </c>
      <c r="G30" s="83" t="str">
        <f>IF((F30/E30)-1&lt;0,"▲","")</f>
        <v/>
      </c>
      <c r="H30" s="101">
        <f t="shared" ref="H30" si="12">ABS((+F30/E30)-1)</f>
        <v>5.4528212422948474E-3</v>
      </c>
      <c r="I30" s="85" t="str">
        <f>IF(F30="NA","",IF(L30=0,"",IF((F30-L30)&lt;0,"▲","")))</f>
        <v/>
      </c>
      <c r="J30" s="86" t="str">
        <f>IF(F30="NA","-",IF(L30=0,"-",ABS(F30-L30)))</f>
        <v>-</v>
      </c>
      <c r="K30" s="42">
        <v>419.9</v>
      </c>
      <c r="L30" s="62">
        <v>0</v>
      </c>
    </row>
    <row r="31" spans="2:12" ht="12" customHeight="1">
      <c r="B31" s="25"/>
      <c r="C31" s="30" t="s">
        <v>7</v>
      </c>
      <c r="D31" s="39">
        <v>445.84</v>
      </c>
      <c r="E31" s="41">
        <v>458.29</v>
      </c>
      <c r="F31" s="119">
        <v>466.74</v>
      </c>
      <c r="G31" s="83" t="str">
        <f t="shared" ref="G31:G32" si="13">IF((F31/E31)-1&lt;0,"▲","")</f>
        <v/>
      </c>
      <c r="H31" s="101">
        <f t="shared" si="3"/>
        <v>1.8438106875559024E-2</v>
      </c>
      <c r="I31" s="85" t="str">
        <f>IF(F31="NA","",IF(L31=0,"",IF((F31-L31)&lt;0,"▲","")))</f>
        <v/>
      </c>
      <c r="J31" s="86" t="str">
        <f>IF(F31="NA","-",IF(L31=0,"-",ABS(F31-L31)))</f>
        <v>-</v>
      </c>
      <c r="K31" s="42">
        <v>421.3</v>
      </c>
      <c r="L31" s="62">
        <v>0</v>
      </c>
    </row>
    <row r="32" spans="2:12" ht="12" customHeight="1">
      <c r="B32" s="25"/>
      <c r="C32" s="30" t="s">
        <v>8</v>
      </c>
      <c r="D32" s="39">
        <v>98.7</v>
      </c>
      <c r="E32" s="41">
        <v>104.39</v>
      </c>
      <c r="F32" s="119">
        <v>104.16</v>
      </c>
      <c r="G32" s="83" t="str">
        <f t="shared" si="13"/>
        <v>▲</v>
      </c>
      <c r="H32" s="101">
        <f t="shared" si="3"/>
        <v>2.2032761758788988E-3</v>
      </c>
      <c r="I32" s="85" t="str">
        <f>IF(F32="NA","",IF(L32=0,"",IF((F32-L32)&lt;0,"▲","")))</f>
        <v/>
      </c>
      <c r="J32" s="86" t="str">
        <f>IF(F32="NA","-",IF(L32=0,"-",ABS(F32-L32)))</f>
        <v>-</v>
      </c>
      <c r="K32" s="42">
        <v>75.400000000000006</v>
      </c>
      <c r="L32" s="62">
        <v>0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0.22800000000000001</v>
      </c>
      <c r="F33" s="74">
        <f>ROUND(F32/F31,3)</f>
        <v>0.223</v>
      </c>
      <c r="G33" s="93" t="str">
        <f>IF((F33/E33)-1&lt;0,"▲","")</f>
        <v>▲</v>
      </c>
      <c r="H33" s="94">
        <f t="shared" ref="H33" si="14">ABS(+F33-E33)*100</f>
        <v>0.50000000000000044</v>
      </c>
      <c r="I33" s="95" t="str">
        <f>IF(F33="NA","",IF(L33=0,"",IF((F33-L33)&lt;0,"▲","")))</f>
        <v/>
      </c>
      <c r="J33" s="96" t="s">
        <v>198</v>
      </c>
      <c r="K33" s="97">
        <f>K32/K31</f>
        <v>0.17896985521006409</v>
      </c>
      <c r="L33" s="98" t="s">
        <v>198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264.69</v>
      </c>
      <c r="E39" s="61">
        <v>236.38</v>
      </c>
      <c r="F39" s="124">
        <v>271.02999999999997</v>
      </c>
      <c r="G39" s="113" t="str">
        <f>IF((F39/E39)-1&lt;0,"▲","")</f>
        <v/>
      </c>
      <c r="H39" s="101">
        <f>ABS((+F39/E39)-1)</f>
        <v>0.14658600558422874</v>
      </c>
      <c r="I39" s="112" t="str">
        <f>IF(F39="NA","",IF(L39=0,"",IF((F39-L39)&lt;0,"▲","")))</f>
        <v/>
      </c>
      <c r="J39" s="86" t="str">
        <f>IF(F39="NA","-",IF(L39=0,"-",ABS(F39-L39)))</f>
        <v>-</v>
      </c>
      <c r="K39" s="42">
        <v>235.96</v>
      </c>
      <c r="L39" s="71">
        <v>0</v>
      </c>
    </row>
    <row r="40" spans="2:12" ht="12" customHeight="1">
      <c r="B40" s="25"/>
      <c r="C40" s="30" t="s">
        <v>7</v>
      </c>
      <c r="D40" s="60">
        <v>251.34</v>
      </c>
      <c r="E40" s="61">
        <v>253.42</v>
      </c>
      <c r="F40" s="124">
        <v>264.95</v>
      </c>
      <c r="G40" s="114" t="str">
        <f t="shared" ref="G40:G41" si="15">IF((F40/E40)-1&lt;0,"▲","")</f>
        <v/>
      </c>
      <c r="H40" s="101">
        <f t="shared" ref="H40:H41" si="16">ABS((+F40/E40)-1)</f>
        <v>4.5497592928734898E-2</v>
      </c>
      <c r="I40" s="85" t="str">
        <f>IF(F40="NA","",IF(L40=0,"",IF((F40-L40)&lt;0,"▲","")))</f>
        <v/>
      </c>
      <c r="J40" s="86" t="str">
        <f>IF(F40="NA","-",IF(L40=0,"-",ABS(F40-L40)))</f>
        <v>-</v>
      </c>
      <c r="K40" s="42">
        <v>224.87</v>
      </c>
      <c r="L40" s="62">
        <v>0</v>
      </c>
    </row>
    <row r="41" spans="2:12" ht="12" customHeight="1">
      <c r="B41" s="25"/>
      <c r="C41" s="30" t="s">
        <v>8</v>
      </c>
      <c r="D41" s="60">
        <v>70.099999999999994</v>
      </c>
      <c r="E41" s="61">
        <v>53.36</v>
      </c>
      <c r="F41" s="124">
        <v>58.54</v>
      </c>
      <c r="G41" s="114" t="str">
        <f t="shared" si="15"/>
        <v/>
      </c>
      <c r="H41" s="101">
        <f t="shared" si="16"/>
        <v>9.707646176911533E-2</v>
      </c>
      <c r="I41" s="85" t="str">
        <f>IF(F41="NA","",IF(L41=0,"",IF((F41-L41)&lt;0,"▲","")))</f>
        <v/>
      </c>
      <c r="J41" s="86" t="str">
        <f>IF(F41="NA","-",IF(L41=0,"-",ABS(F41-L41)))</f>
        <v>-</v>
      </c>
      <c r="K41" s="42">
        <v>62.15</v>
      </c>
      <c r="L41" s="62">
        <v>0</v>
      </c>
    </row>
    <row r="42" spans="2:12" ht="12" customHeight="1">
      <c r="B42" s="29"/>
      <c r="C42" s="53" t="s">
        <v>9</v>
      </c>
      <c r="D42" s="107">
        <f>ROUND(D41/D40,3)</f>
        <v>0.27900000000000003</v>
      </c>
      <c r="E42" s="108">
        <f>ROUND(E41/E40,3)</f>
        <v>0.21099999999999999</v>
      </c>
      <c r="F42" s="125">
        <f>ROUND(F41/F40,3)</f>
        <v>0.221</v>
      </c>
      <c r="G42" s="109" t="str">
        <f>IF(F42-D42&lt;0,"▲","")</f>
        <v>▲</v>
      </c>
      <c r="H42" s="94">
        <f>ABS(+F42-E42)*100</f>
        <v>1.0000000000000009</v>
      </c>
      <c r="I42" s="110" t="str">
        <f>IF(F42="NA","",IF(L42=0,"",IF((F42-L42)&lt;0,"▲","")))</f>
        <v/>
      </c>
      <c r="J42" s="96" t="s">
        <v>198</v>
      </c>
      <c r="K42" s="97">
        <f>K41/K40</f>
        <v>0.27638190954773867</v>
      </c>
      <c r="L42" s="111" t="s">
        <v>198</v>
      </c>
    </row>
    <row r="43" spans="2:12" ht="12" customHeight="1">
      <c r="B43" s="2" t="s">
        <v>337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333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334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335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8">
    <tabColor theme="1"/>
    <pageSetUpPr fitToPage="1"/>
  </sheetPr>
  <dimension ref="B1:L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330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28</v>
      </c>
      <c r="E6" s="24" t="s">
        <v>29</v>
      </c>
      <c r="F6" s="429" t="s">
        <v>36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2197.0500000000002</v>
      </c>
      <c r="E10" s="78">
        <v>2300.38</v>
      </c>
      <c r="F10" s="119">
        <v>2372.0500000000002</v>
      </c>
      <c r="G10" s="83" t="str">
        <f>IF((F10/E10)-1&lt;0,"▲","")</f>
        <v/>
      </c>
      <c r="H10" s="101">
        <f>ABS((+F10/E10)-1)</f>
        <v>3.1155722098088257E-2</v>
      </c>
      <c r="I10" s="85" t="str">
        <f>IF(F10="NA","",IF(L10=0,"",IF((F10-L10)&lt;0,"▲","")))</f>
        <v/>
      </c>
      <c r="J10" s="86" t="str">
        <f>IF(F10="NA","-",IF(L10=0,"-",ABS(F10-L10)))</f>
        <v>-</v>
      </c>
      <c r="K10" s="42">
        <v>2004.8</v>
      </c>
      <c r="L10" s="62">
        <v>0</v>
      </c>
    </row>
    <row r="11" spans="2:12" ht="12" customHeight="1">
      <c r="B11" s="25"/>
      <c r="C11" s="30" t="s">
        <v>7</v>
      </c>
      <c r="D11" s="77">
        <v>2229.86</v>
      </c>
      <c r="E11" s="78">
        <v>2295.91</v>
      </c>
      <c r="F11" s="119">
        <v>2356.46</v>
      </c>
      <c r="G11" s="83" t="str">
        <f t="shared" ref="G11:G12" si="0">IF((F11/E11)-1&lt;0,"▲","")</f>
        <v/>
      </c>
      <c r="H11" s="101">
        <f t="shared" ref="H11:H12" si="1">ABS((+F11/E11)-1)</f>
        <v>2.6372985003767724E-2</v>
      </c>
      <c r="I11" s="85" t="str">
        <f>IF(F11="NA","",IF(L11=0,"",IF((F11-L11)&lt;0,"▲","")))</f>
        <v/>
      </c>
      <c r="J11" s="86" t="str">
        <f>IF(F11="NA","-",IF(L11=0,"-",ABS(F11-L11)))</f>
        <v>-</v>
      </c>
      <c r="K11" s="42">
        <v>2050.9</v>
      </c>
      <c r="L11" s="62">
        <v>0</v>
      </c>
    </row>
    <row r="12" spans="2:12" ht="12" customHeight="1">
      <c r="B12" s="25"/>
      <c r="C12" s="30" t="s">
        <v>8</v>
      </c>
      <c r="D12" s="39">
        <v>457.87</v>
      </c>
      <c r="E12" s="40">
        <v>462.34</v>
      </c>
      <c r="F12" s="119">
        <v>477.93</v>
      </c>
      <c r="G12" s="83" t="str">
        <f t="shared" si="0"/>
        <v/>
      </c>
      <c r="H12" s="101">
        <f t="shared" si="1"/>
        <v>3.3719773326988944E-2</v>
      </c>
      <c r="I12" s="85" t="str">
        <f>IF(F12="NA","",IF(L12=0,"",IF((F12-L12)&lt;0,"▲","")))</f>
        <v/>
      </c>
      <c r="J12" s="86" t="str">
        <f>IF(F12="NA","-",IF(L12=0,"-",ABS(F12-L12)))</f>
        <v>-</v>
      </c>
      <c r="K12" s="42">
        <v>348.3</v>
      </c>
      <c r="L12" s="62">
        <v>0</v>
      </c>
    </row>
    <row r="13" spans="2:12" ht="12" customHeight="1">
      <c r="B13" s="25"/>
      <c r="C13" s="30" t="s">
        <v>9</v>
      </c>
      <c r="D13" s="81">
        <f>ROUND(D12/D11,3)</f>
        <v>0.20499999999999999</v>
      </c>
      <c r="E13" s="82">
        <f t="shared" ref="E13" si="2">ROUND(E12/E11,3)</f>
        <v>0.20100000000000001</v>
      </c>
      <c r="F13" s="73">
        <f>ROUND(F12/F11,3)</f>
        <v>0.20300000000000001</v>
      </c>
      <c r="G13" s="83" t="str">
        <f>IF((F13/E13)-1&lt;0,"▲","")</f>
        <v/>
      </c>
      <c r="H13" s="84">
        <f>ABS(+F13-E13)*100</f>
        <v>0.20000000000000018</v>
      </c>
      <c r="I13" s="85" t="str">
        <f>IF(F13="NA","",IF(L13=0,"",IF((F13-L13)&lt;0,"▲","")))</f>
        <v/>
      </c>
      <c r="J13" s="86" t="s">
        <v>198</v>
      </c>
      <c r="K13" s="87">
        <f>K12/K11</f>
        <v>0.16982788044273245</v>
      </c>
      <c r="L13" s="88" t="s">
        <v>198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651.14</v>
      </c>
      <c r="E15" s="41">
        <v>694.64</v>
      </c>
      <c r="F15" s="119">
        <v>677.56</v>
      </c>
      <c r="G15" s="83" t="str">
        <f>IF((F15/E15)-1&lt;0,"▲","")</f>
        <v>▲</v>
      </c>
      <c r="H15" s="101">
        <f t="shared" ref="H15:H32" si="3">ABS((+F15/E15)-1)</f>
        <v>2.458827594149493E-2</v>
      </c>
      <c r="I15" s="85" t="str">
        <f>IF(F15="NA","",IF(L15=0,"",IF((F15-L15)&lt;0,"▲","")))</f>
        <v/>
      </c>
      <c r="J15" s="86" t="str">
        <f>IF(F15="NA","-",IF(L15=0,"-",ABS(F15-L15)))</f>
        <v>-</v>
      </c>
      <c r="K15" s="42">
        <v>596.1</v>
      </c>
      <c r="L15" s="62">
        <v>0</v>
      </c>
    </row>
    <row r="16" spans="2:12" ht="12" customHeight="1">
      <c r="B16" s="25"/>
      <c r="C16" s="30" t="s">
        <v>7</v>
      </c>
      <c r="D16" s="77">
        <v>654.46</v>
      </c>
      <c r="E16" s="78">
        <v>694.35</v>
      </c>
      <c r="F16" s="119">
        <v>686.47</v>
      </c>
      <c r="G16" s="83" t="str">
        <f t="shared" ref="G16:G17" si="4">IF((F16/E16)-1&lt;0,"▲","")</f>
        <v>▲</v>
      </c>
      <c r="H16" s="101">
        <f t="shared" si="3"/>
        <v>1.1348743429106301E-2</v>
      </c>
      <c r="I16" s="85" t="str">
        <f>IF(F16="NA","",IF(L16=0,"",IF((F16-L16)&lt;0,"▲","")))</f>
        <v/>
      </c>
      <c r="J16" s="86" t="str">
        <f>IF(F16="NA","-",IF(L16=0,"-",ABS(F16-L16)))</f>
        <v>-</v>
      </c>
      <c r="K16" s="42">
        <v>615.79999999999995</v>
      </c>
      <c r="L16" s="62">
        <v>0</v>
      </c>
    </row>
    <row r="17" spans="2:12" ht="12" customHeight="1">
      <c r="B17" s="25"/>
      <c r="C17" s="30" t="s">
        <v>8</v>
      </c>
      <c r="D17" s="39">
        <v>196.74</v>
      </c>
      <c r="E17" s="41">
        <v>197.03</v>
      </c>
      <c r="F17" s="119">
        <v>188.13</v>
      </c>
      <c r="G17" s="83" t="str">
        <f t="shared" si="4"/>
        <v>▲</v>
      </c>
      <c r="H17" s="101">
        <f t="shared" si="3"/>
        <v>4.5170786174694277E-2</v>
      </c>
      <c r="I17" s="85" t="str">
        <f>IF(F17="NA","",IF(L17=0,"",IF((F17-L17)&lt;0,"▲","")))</f>
        <v/>
      </c>
      <c r="J17" s="86" t="str">
        <f>IF(F17="NA","-",IF(L17=0,"-",ABS(F17-L17)))</f>
        <v>-</v>
      </c>
      <c r="K17" s="42">
        <v>131.6</v>
      </c>
      <c r="L17" s="62">
        <v>0</v>
      </c>
    </row>
    <row r="18" spans="2:12" ht="12" customHeight="1">
      <c r="B18" s="25"/>
      <c r="C18" s="30" t="s">
        <v>9</v>
      </c>
      <c r="D18" s="81">
        <f>ROUND(D17/D16,3)</f>
        <v>0.30099999999999999</v>
      </c>
      <c r="E18" s="82">
        <f>ROUND(E17/E16,3)</f>
        <v>0.28399999999999997</v>
      </c>
      <c r="F18" s="73">
        <f>ROUND(F17/F16,3)</f>
        <v>0.27400000000000002</v>
      </c>
      <c r="G18" s="89" t="str">
        <f>IF((F18/E18)-1&lt;0,"▲","")</f>
        <v>▲</v>
      </c>
      <c r="H18" s="84">
        <f t="shared" ref="H18" si="5">ABS(+F18-E18)*100</f>
        <v>0.99999999999999534</v>
      </c>
      <c r="I18" s="90" t="str">
        <f>IF(F18="NA","",IF(L18=0,"",IF((F18-L18)&lt;0,"▲","")))</f>
        <v/>
      </c>
      <c r="J18" s="86" t="s">
        <v>198</v>
      </c>
      <c r="K18" s="87">
        <f>K17/K16</f>
        <v>0.21370574861968172</v>
      </c>
      <c r="L18" s="88" t="s">
        <v>198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1096.6099999999999</v>
      </c>
      <c r="E20" s="41">
        <v>1142.44</v>
      </c>
      <c r="F20" s="119">
        <v>1228.04</v>
      </c>
      <c r="G20" s="83" t="str">
        <f>IF((F20/E20)-1&lt;0,"▲","")</f>
        <v/>
      </c>
      <c r="H20" s="101">
        <f t="shared" ref="H20" si="6">ABS((+F20/E20)-1)</f>
        <v>7.4927348482195955E-2</v>
      </c>
      <c r="I20" s="85" t="str">
        <f>IF(F20="NA","",IF(L20=0,"",IF((F20-L20)&lt;0,"▲","")))</f>
        <v/>
      </c>
      <c r="J20" s="86" t="str">
        <f>IF(F20="NA","-",IF(L20=0,"-",ABS(F20-L20)))</f>
        <v>-</v>
      </c>
      <c r="K20" s="42">
        <v>988.7</v>
      </c>
      <c r="L20" s="62">
        <v>0</v>
      </c>
    </row>
    <row r="21" spans="2:12" ht="12" customHeight="1">
      <c r="B21" s="25"/>
      <c r="C21" s="30" t="s">
        <v>7</v>
      </c>
      <c r="D21" s="39">
        <v>1129.6199999999999</v>
      </c>
      <c r="E21" s="41">
        <v>1143.71</v>
      </c>
      <c r="F21" s="119">
        <v>1204.27</v>
      </c>
      <c r="G21" s="83" t="str">
        <f t="shared" ref="G21:G22" si="7">IF((F21/E21)-1&lt;0,"▲","")</f>
        <v/>
      </c>
      <c r="H21" s="101">
        <f t="shared" si="3"/>
        <v>5.2950485700046235E-2</v>
      </c>
      <c r="I21" s="85" t="str">
        <f>IF(F21="NA","",IF(L21=0,"",IF((F21-L21)&lt;0,"▲","")))</f>
        <v/>
      </c>
      <c r="J21" s="86" t="str">
        <f>IF(F21="NA","-",IF(L21=0,"-",ABS(F21-L21)))</f>
        <v>-</v>
      </c>
      <c r="K21" s="42">
        <v>1013.7</v>
      </c>
      <c r="L21" s="62">
        <v>0</v>
      </c>
    </row>
    <row r="22" spans="2:12" ht="12" customHeight="1">
      <c r="B22" s="25"/>
      <c r="C22" s="30" t="s">
        <v>8</v>
      </c>
      <c r="D22" s="39">
        <v>162.43</v>
      </c>
      <c r="E22" s="41">
        <v>161.16</v>
      </c>
      <c r="F22" s="119">
        <v>184.92</v>
      </c>
      <c r="G22" s="83" t="str">
        <f t="shared" si="7"/>
        <v/>
      </c>
      <c r="H22" s="101">
        <f t="shared" si="3"/>
        <v>0.14743112434847361</v>
      </c>
      <c r="I22" s="85" t="str">
        <f>IF(F22="NA","",IF(L22=0,"",IF((F22-L22)&lt;0,"▲","")))</f>
        <v/>
      </c>
      <c r="J22" s="86" t="str">
        <f>IF(F22="NA","-",IF(L22=0,"-",ABS(F22-L22)))</f>
        <v>-</v>
      </c>
      <c r="K22" s="42">
        <v>141.30000000000001</v>
      </c>
      <c r="L22" s="62">
        <v>0</v>
      </c>
    </row>
    <row r="23" spans="2:12" ht="12" customHeight="1">
      <c r="B23" s="25"/>
      <c r="C23" s="30" t="s">
        <v>9</v>
      </c>
      <c r="D23" s="81">
        <f>ROUND(D22/D21,3)</f>
        <v>0.14399999999999999</v>
      </c>
      <c r="E23" s="82">
        <f>ROUND(E22/E21,3)</f>
        <v>0.14099999999999999</v>
      </c>
      <c r="F23" s="73">
        <f>ROUND(F22/F21,3)</f>
        <v>0.154</v>
      </c>
      <c r="G23" s="89" t="str">
        <f>IF((F23/E23)-1&lt;0,"▲","")</f>
        <v/>
      </c>
      <c r="H23" s="84">
        <f t="shared" ref="H23" si="8">ABS(+F23-E23)*100</f>
        <v>1.3000000000000012</v>
      </c>
      <c r="I23" s="90" t="str">
        <f>IF(F23="NA","",IF(L23=0,"",IF((F23-L23)&lt;0,"▲","")))</f>
        <v/>
      </c>
      <c r="J23" s="86" t="s">
        <v>198</v>
      </c>
      <c r="K23" s="87">
        <f>K22/K21</f>
        <v>0.13939035217519977</v>
      </c>
      <c r="L23" s="88" t="s">
        <v>198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829.12</v>
      </c>
      <c r="E25" s="41">
        <v>870.45</v>
      </c>
      <c r="F25" s="119">
        <v>945.78</v>
      </c>
      <c r="G25" s="83" t="str">
        <f>IF((F25/E25)-1&lt;0,"▲","")</f>
        <v/>
      </c>
      <c r="H25" s="101">
        <f t="shared" ref="H25" si="9">ABS((+F25/E25)-1)</f>
        <v>8.6541444080647789E-2</v>
      </c>
      <c r="I25" s="85" t="str">
        <f>IF(F25="NA","",IF(L25=0,"",IF((F25-L25)&lt;0,"▲","")))</f>
        <v/>
      </c>
      <c r="J25" s="86" t="str">
        <f>IF(F25="NA","-",IF(L25=0,"-",ABS(F25-L25)))</f>
        <v>-</v>
      </c>
      <c r="K25" s="42">
        <v>714</v>
      </c>
      <c r="L25" s="62">
        <v>0</v>
      </c>
    </row>
    <row r="26" spans="2:12" ht="12" customHeight="1">
      <c r="B26" s="51"/>
      <c r="C26" s="30" t="s">
        <v>7</v>
      </c>
      <c r="D26" s="39">
        <v>848.62</v>
      </c>
      <c r="E26" s="41">
        <v>867.32</v>
      </c>
      <c r="F26" s="119">
        <v>921.01</v>
      </c>
      <c r="G26" s="83" t="str">
        <f t="shared" ref="G26:G27" si="10">IF((F26/E26)-1&lt;0,"▲","")</f>
        <v/>
      </c>
      <c r="H26" s="101">
        <f t="shared" si="3"/>
        <v>6.1903334409445065E-2</v>
      </c>
      <c r="I26" s="85" t="str">
        <f>IF(F26="NA","",IF(L26=0,"",IF((F26-L26)&lt;0,"▲","")))</f>
        <v/>
      </c>
      <c r="J26" s="86" t="str">
        <f>IF(F26="NA","-",IF(L26=0,"-",ABS(F26-L26)))</f>
        <v>-</v>
      </c>
      <c r="K26" s="42">
        <v>728.5</v>
      </c>
      <c r="L26" s="62">
        <v>0</v>
      </c>
    </row>
    <row r="27" spans="2:12" ht="12" customHeight="1">
      <c r="B27" s="51"/>
      <c r="C27" s="30" t="s">
        <v>8</v>
      </c>
      <c r="D27" s="39">
        <v>124.43</v>
      </c>
      <c r="E27" s="41">
        <v>127.56</v>
      </c>
      <c r="F27" s="119">
        <v>152.34</v>
      </c>
      <c r="G27" s="83" t="str">
        <f t="shared" si="10"/>
        <v/>
      </c>
      <c r="H27" s="101">
        <f t="shared" si="3"/>
        <v>0.1942615239887111</v>
      </c>
      <c r="I27" s="85" t="str">
        <f>IF(F27="NA","",IF(L27=0,"",IF((F27-L27)&lt;0,"▲","")))</f>
        <v/>
      </c>
      <c r="J27" s="86" t="str">
        <f>IF(F27="NA","-",IF(L27=0,"-",ABS(F27-L27)))</f>
        <v>-</v>
      </c>
      <c r="K27" s="42">
        <v>110.2</v>
      </c>
      <c r="L27" s="62">
        <v>0</v>
      </c>
    </row>
    <row r="28" spans="2:12" ht="12" customHeight="1">
      <c r="B28" s="51"/>
      <c r="C28" s="30" t="s">
        <v>9</v>
      </c>
      <c r="D28" s="81">
        <f>ROUND(D27/D26,3)</f>
        <v>0.14699999999999999</v>
      </c>
      <c r="E28" s="82">
        <f>ROUND(E27/E26,3)</f>
        <v>0.14699999999999999</v>
      </c>
      <c r="F28" s="73">
        <f>ROUND(F27/F26,3)</f>
        <v>0.16500000000000001</v>
      </c>
      <c r="G28" s="89" t="str">
        <f>IF((F28/E28)-1&lt;0,"▲","")</f>
        <v/>
      </c>
      <c r="H28" s="84">
        <f t="shared" ref="H28" si="11">ABS(+F28-E28)*100</f>
        <v>1.8000000000000016</v>
      </c>
      <c r="I28" s="90" t="str">
        <f>IF(F28="NA","",IF(L28=0,"",IF((F28-L28)&lt;0,"▲","")))</f>
        <v/>
      </c>
      <c r="J28" s="86" t="s">
        <v>198</v>
      </c>
      <c r="K28" s="87">
        <f>K27/K26</f>
        <v>0.15126973232669871</v>
      </c>
      <c r="L28" s="88" t="s">
        <v>198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449.3</v>
      </c>
      <c r="E30" s="41">
        <v>463.31</v>
      </c>
      <c r="F30" s="119">
        <v>466.45</v>
      </c>
      <c r="G30" s="83" t="str">
        <f>IF((F30/E30)-1&lt;0,"▲","")</f>
        <v/>
      </c>
      <c r="H30" s="101">
        <f t="shared" ref="H30" si="12">ABS((+F30/E30)-1)</f>
        <v>6.7773197211369318E-3</v>
      </c>
      <c r="I30" s="85" t="str">
        <f>IF(F30="NA","",IF(L30=0,"",IF((F30-L30)&lt;0,"▲","")))</f>
        <v/>
      </c>
      <c r="J30" s="86" t="str">
        <f>IF(F30="NA","-",IF(L30=0,"-",ABS(F30-L30)))</f>
        <v>-</v>
      </c>
      <c r="K30" s="42">
        <v>419.9</v>
      </c>
      <c r="L30" s="62">
        <v>0</v>
      </c>
    </row>
    <row r="31" spans="2:12" ht="12" customHeight="1">
      <c r="B31" s="25"/>
      <c r="C31" s="30" t="s">
        <v>7</v>
      </c>
      <c r="D31" s="39">
        <v>445.78</v>
      </c>
      <c r="E31" s="41">
        <v>457.85</v>
      </c>
      <c r="F31" s="119">
        <v>465.73</v>
      </c>
      <c r="G31" s="83" t="str">
        <f t="shared" ref="G31:G32" si="13">IF((F31/E31)-1&lt;0,"▲","")</f>
        <v/>
      </c>
      <c r="H31" s="101">
        <f t="shared" si="3"/>
        <v>1.7210876924756979E-2</v>
      </c>
      <c r="I31" s="85" t="str">
        <f>IF(F31="NA","",IF(L31=0,"",IF((F31-L31)&lt;0,"▲","")))</f>
        <v/>
      </c>
      <c r="J31" s="86" t="str">
        <f>IF(F31="NA","-",IF(L31=0,"-",ABS(F31-L31)))</f>
        <v>-</v>
      </c>
      <c r="K31" s="42">
        <v>421.3</v>
      </c>
      <c r="L31" s="62">
        <v>0</v>
      </c>
    </row>
    <row r="32" spans="2:12" ht="12" customHeight="1">
      <c r="B32" s="25"/>
      <c r="C32" s="30" t="s">
        <v>8</v>
      </c>
      <c r="D32" s="39">
        <v>98.7</v>
      </c>
      <c r="E32" s="41">
        <v>104.15</v>
      </c>
      <c r="F32" s="119">
        <v>104.88</v>
      </c>
      <c r="G32" s="83" t="str">
        <f t="shared" si="13"/>
        <v/>
      </c>
      <c r="H32" s="101">
        <f t="shared" si="3"/>
        <v>7.0091214594334428E-3</v>
      </c>
      <c r="I32" s="85" t="str">
        <f>IF(F32="NA","",IF(L32=0,"",IF((F32-L32)&lt;0,"▲","")))</f>
        <v/>
      </c>
      <c r="J32" s="86" t="s">
        <v>198</v>
      </c>
      <c r="K32" s="42">
        <v>75.400000000000006</v>
      </c>
      <c r="L32" s="62">
        <v>0</v>
      </c>
    </row>
    <row r="33" spans="2:12" ht="12" customHeight="1">
      <c r="B33" s="29"/>
      <c r="C33" s="53" t="s">
        <v>9</v>
      </c>
      <c r="D33" s="91">
        <f>ROUND(D32/D31,3)</f>
        <v>0.221</v>
      </c>
      <c r="E33" s="92">
        <f>ROUND(E32/E31,3)</f>
        <v>0.22700000000000001</v>
      </c>
      <c r="F33" s="74">
        <f>ROUND(F32/F31,3)</f>
        <v>0.22500000000000001</v>
      </c>
      <c r="G33" s="93" t="str">
        <f>IF((F33/E33)-1&lt;0,"▲","")</f>
        <v>▲</v>
      </c>
      <c r="H33" s="94">
        <f t="shared" ref="H33" si="14">ABS(+F33-E33)*100</f>
        <v>0.20000000000000018</v>
      </c>
      <c r="I33" s="95" t="str">
        <f>IF(F33="NA","",IF(L33=0,"",IF((F33-L33)&lt;0,"▲","")))</f>
        <v/>
      </c>
      <c r="J33" s="96" t="s">
        <v>198</v>
      </c>
      <c r="K33" s="97">
        <f>K32/K31</f>
        <v>0.17896985521006409</v>
      </c>
      <c r="L33" s="98" t="s">
        <v>198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28</v>
      </c>
      <c r="E36" s="24" t="s">
        <v>29</v>
      </c>
      <c r="F36" s="429" t="s">
        <v>36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264.69</v>
      </c>
      <c r="E39" s="61">
        <v>236.87</v>
      </c>
      <c r="F39" s="124">
        <v>271.42</v>
      </c>
      <c r="G39" s="113" t="str">
        <f>IF((F39/E39)-1&lt;0,"▲","")</f>
        <v/>
      </c>
      <c r="H39" s="101">
        <f>ABS((+F39/E39)-1)</f>
        <v>0.14586059864060452</v>
      </c>
      <c r="I39" s="112" t="str">
        <f>IF(F39="NA","",IF(L39=0,"",IF((F39-L39)&lt;0,"▲","")))</f>
        <v/>
      </c>
      <c r="J39" s="86" t="str">
        <f>IF(F39="NA","-",IF(L39=0,"-",ABS(F39-L39)))</f>
        <v>-</v>
      </c>
      <c r="K39" s="42">
        <v>235.96</v>
      </c>
      <c r="L39" s="71">
        <v>0</v>
      </c>
    </row>
    <row r="40" spans="2:12" ht="12" customHeight="1">
      <c r="B40" s="25"/>
      <c r="C40" s="30" t="s">
        <v>7</v>
      </c>
      <c r="D40" s="60">
        <v>251.34</v>
      </c>
      <c r="E40" s="61">
        <v>254.14</v>
      </c>
      <c r="F40" s="124">
        <v>265.14</v>
      </c>
      <c r="G40" s="114" t="str">
        <f t="shared" ref="G40:G41" si="15">IF((F40/E40)-1&lt;0,"▲","")</f>
        <v/>
      </c>
      <c r="H40" s="101">
        <f t="shared" ref="H40:H41" si="16">ABS((+F40/E40)-1)</f>
        <v>4.3283229715904703E-2</v>
      </c>
      <c r="I40" s="85" t="str">
        <f>IF(F40="NA","",IF(L40=0,"",IF((F40-L40)&lt;0,"▲","")))</f>
        <v/>
      </c>
      <c r="J40" s="86" t="str">
        <f>IF(F40="NA","-",IF(L40=0,"-",ABS(F40-L40)))</f>
        <v>-</v>
      </c>
      <c r="K40" s="42">
        <v>224.87</v>
      </c>
      <c r="L40" s="62">
        <v>0</v>
      </c>
    </row>
    <row r="41" spans="2:12" ht="12" customHeight="1">
      <c r="B41" s="25"/>
      <c r="C41" s="30" t="s">
        <v>8</v>
      </c>
      <c r="D41" s="60">
        <v>70.099999999999994</v>
      </c>
      <c r="E41" s="61">
        <v>53.24</v>
      </c>
      <c r="F41" s="124">
        <v>58.07</v>
      </c>
      <c r="G41" s="114" t="str">
        <f t="shared" si="15"/>
        <v/>
      </c>
      <c r="H41" s="101">
        <f t="shared" si="16"/>
        <v>9.0721262208865561E-2</v>
      </c>
      <c r="I41" s="85" t="str">
        <f>IF(F41="NA","",IF(L41=0,"",IF((F41-L41)&lt;0,"▲","")))</f>
        <v/>
      </c>
      <c r="J41" s="86" t="str">
        <f>IF(F41="NA","-",IF(L41=0,"-",ABS(F41-L41)))</f>
        <v>-</v>
      </c>
      <c r="K41" s="42">
        <v>62.15</v>
      </c>
      <c r="L41" s="62">
        <v>0</v>
      </c>
    </row>
    <row r="42" spans="2:12" ht="12" customHeight="1">
      <c r="B42" s="29"/>
      <c r="C42" s="53" t="s">
        <v>9</v>
      </c>
      <c r="D42" s="107">
        <f>ROUND(D41/D40,3)</f>
        <v>0.27900000000000003</v>
      </c>
      <c r="E42" s="108">
        <f>ROUND(E41/E40,3)</f>
        <v>0.20899999999999999</v>
      </c>
      <c r="F42" s="125">
        <f>ROUND(F41/F40,3)</f>
        <v>0.219</v>
      </c>
      <c r="G42" s="109" t="str">
        <f>IF(F42-D42&lt;0,"▲","")</f>
        <v>▲</v>
      </c>
      <c r="H42" s="94">
        <f>ABS(+F42-E42)*100</f>
        <v>1.0000000000000009</v>
      </c>
      <c r="I42" s="110" t="str">
        <f>IF(F42="NA","",IF(L42=0,"",IF((F42-L42)&lt;0,"▲","")))</f>
        <v/>
      </c>
      <c r="J42" s="96" t="s">
        <v>198</v>
      </c>
      <c r="K42" s="97">
        <f>K41/K40</f>
        <v>0.27638190954773867</v>
      </c>
      <c r="L42" s="111" t="s">
        <v>198</v>
      </c>
    </row>
    <row r="43" spans="2:12" ht="12" customHeight="1">
      <c r="B43" s="2" t="s">
        <v>331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322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7">
    <tabColor theme="1"/>
    <pageSetUpPr fitToPage="1"/>
  </sheetPr>
  <dimension ref="B1:L67"/>
  <sheetViews>
    <sheetView showGridLines="0" defaultGridColor="0" topLeftCell="A19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328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2243.83</v>
      </c>
      <c r="E10" s="78">
        <v>2201.0700000000002</v>
      </c>
      <c r="F10" s="119">
        <v>2301.64</v>
      </c>
      <c r="G10" s="83" t="str">
        <f>IF((F10/E10)-1&lt;0,"▲","")</f>
        <v/>
      </c>
      <c r="H10" s="101">
        <f>ABS((+F10/E10)-1)</f>
        <v>4.569141372150809E-2</v>
      </c>
      <c r="I10" s="85" t="str">
        <f>IF(F10="NA","",IF(L10=0,"",IF((F10-L10)&lt;0,"▲","")))</f>
        <v/>
      </c>
      <c r="J10" s="86">
        <f>IF(F10="NA","-",IF(L10=0,"-",ABS(F10-L10)))</f>
        <v>3.819999999999709</v>
      </c>
      <c r="K10" s="42">
        <v>2005.7</v>
      </c>
      <c r="L10" s="62">
        <v>2297.8200000000002</v>
      </c>
    </row>
    <row r="11" spans="2:12" ht="12" customHeight="1">
      <c r="B11" s="25"/>
      <c r="C11" s="30" t="s">
        <v>7</v>
      </c>
      <c r="D11" s="77">
        <v>2204.79</v>
      </c>
      <c r="E11" s="78">
        <v>2234.1799999999998</v>
      </c>
      <c r="F11" s="119">
        <v>2294.1999999999998</v>
      </c>
      <c r="G11" s="83" t="str">
        <f t="shared" ref="G11:G12" si="0">IF((F11/E11)-1&lt;0,"▲","")</f>
        <v/>
      </c>
      <c r="H11" s="101">
        <f t="shared" ref="H11:H12" si="1">ABS((+F11/E11)-1)</f>
        <v>2.6864442435255986E-2</v>
      </c>
      <c r="I11" s="85" t="str">
        <f>IF(F11="NA","",IF(L11=0,"",IF((F11-L11)&lt;0,"▲","")))</f>
        <v/>
      </c>
      <c r="J11" s="86">
        <f>IF(F11="NA","-",IF(L11=0,"-",ABS(F11-L11)))</f>
        <v>3.9699999999997999</v>
      </c>
      <c r="K11" s="42">
        <v>2052</v>
      </c>
      <c r="L11" s="62">
        <v>2290.23</v>
      </c>
    </row>
    <row r="12" spans="2:12" ht="12" customHeight="1">
      <c r="B12" s="25"/>
      <c r="C12" s="30" t="s">
        <v>8</v>
      </c>
      <c r="D12" s="39">
        <v>492.19</v>
      </c>
      <c r="E12" s="40">
        <v>459.09</v>
      </c>
      <c r="F12" s="119">
        <v>466.53</v>
      </c>
      <c r="G12" s="83" t="str">
        <f t="shared" si="0"/>
        <v/>
      </c>
      <c r="H12" s="101">
        <f t="shared" si="1"/>
        <v>1.6205972685094494E-2</v>
      </c>
      <c r="I12" s="85" t="str">
        <f>IF(F12="NA","",IF(L12=0,"",IF((F12-L12)&lt;0,"▲","")))</f>
        <v>▲</v>
      </c>
      <c r="J12" s="86">
        <f>IF(F12="NA","-",IF(L12=0,"-",ABS(F12-L12)))</f>
        <v>5.1800000000000068</v>
      </c>
      <c r="K12" s="42">
        <v>348.9</v>
      </c>
      <c r="L12" s="62">
        <v>471.71</v>
      </c>
    </row>
    <row r="13" spans="2:12" ht="12" customHeight="1">
      <c r="B13" s="25"/>
      <c r="C13" s="30" t="s">
        <v>9</v>
      </c>
      <c r="D13" s="81">
        <f>ROUND(D12/D11,3)</f>
        <v>0.223</v>
      </c>
      <c r="E13" s="82">
        <f t="shared" ref="E13" si="2">ROUND(E12/E11,3)</f>
        <v>0.20499999999999999</v>
      </c>
      <c r="F13" s="73">
        <f>ROUND(F12/F11,3)</f>
        <v>0.20300000000000001</v>
      </c>
      <c r="G13" s="83" t="str">
        <f>IF((F13/E13)-1&lt;0,"▲","")</f>
        <v>▲</v>
      </c>
      <c r="H13" s="84">
        <f>ABS(+F13-E13)*100</f>
        <v>0.1999999999999974</v>
      </c>
      <c r="I13" s="85" t="str">
        <f>IF(F13="NA","",IF(L13=0,"",IF((F13-L13)&lt;0,"▲","")))</f>
        <v>▲</v>
      </c>
      <c r="J13" s="86">
        <f>IF(F13="NA","-",IF(L13=0,"-",ABS(F13-L13)*100))</f>
        <v>0.29999999999999749</v>
      </c>
      <c r="K13" s="87">
        <f>K12/K11</f>
        <v>0.17002923976608186</v>
      </c>
      <c r="L13" s="115">
        <f>ROUND(L12/L11,3)</f>
        <v>0.20599999999999999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685.59</v>
      </c>
      <c r="E15" s="41">
        <v>651.04999999999995</v>
      </c>
      <c r="F15" s="119">
        <v>694.32</v>
      </c>
      <c r="G15" s="83" t="str">
        <f>IF((F15/E15)-1&lt;0,"▲","")</f>
        <v/>
      </c>
      <c r="H15" s="101">
        <f t="shared" ref="H15:H32" si="3">ABS((+F15/E15)-1)</f>
        <v>6.6461869288073183E-2</v>
      </c>
      <c r="I15" s="85" t="str">
        <f>IF(F15="NA","",IF(L15=0,"",IF((F15-L15)&lt;0,"▲","")))</f>
        <v/>
      </c>
      <c r="J15" s="86">
        <f>IF(F15="NA","-",IF(L15=0,"-",ABS(F15-L15)))</f>
        <v>1.4400000000000546</v>
      </c>
      <c r="K15" s="42">
        <v>596.1</v>
      </c>
      <c r="L15" s="62">
        <v>692.88</v>
      </c>
    </row>
    <row r="16" spans="2:12" ht="12" customHeight="1">
      <c r="B16" s="25"/>
      <c r="C16" s="30" t="s">
        <v>7</v>
      </c>
      <c r="D16" s="77">
        <v>650.16</v>
      </c>
      <c r="E16" s="78">
        <v>654.84</v>
      </c>
      <c r="F16" s="119">
        <v>686.76</v>
      </c>
      <c r="G16" s="83" t="str">
        <f t="shared" ref="G16:G17" si="4">IF((F16/E16)-1&lt;0,"▲","")</f>
        <v/>
      </c>
      <c r="H16" s="101">
        <f t="shared" si="3"/>
        <v>4.8744731537474717E-2</v>
      </c>
      <c r="I16" s="85" t="str">
        <f>IF(F16="NA","",IF(L16=0,"",IF((F16-L16)&lt;0,"▲","")))</f>
        <v/>
      </c>
      <c r="J16" s="86">
        <f>IF(F16="NA","-",IF(L16=0,"-",ABS(F16-L16)))</f>
        <v>6.2799999999999727</v>
      </c>
      <c r="K16" s="42">
        <v>615.9</v>
      </c>
      <c r="L16" s="62">
        <v>680.48</v>
      </c>
    </row>
    <row r="17" spans="2:12" ht="12" customHeight="1">
      <c r="B17" s="25"/>
      <c r="C17" s="30" t="s">
        <v>8</v>
      </c>
      <c r="D17" s="39">
        <v>202.5</v>
      </c>
      <c r="E17" s="41">
        <v>198.72</v>
      </c>
      <c r="F17" s="119">
        <v>206.27</v>
      </c>
      <c r="G17" s="83" t="str">
        <f t="shared" si="4"/>
        <v/>
      </c>
      <c r="H17" s="101">
        <f t="shared" si="3"/>
        <v>3.7993156199678024E-2</v>
      </c>
      <c r="I17" s="85" t="str">
        <f>IF(F17="NA","",IF(L17=0,"",IF((F17-L17)&lt;0,"▲","")))</f>
        <v>▲</v>
      </c>
      <c r="J17" s="86">
        <f>IF(F17="NA","-",IF(L17=0,"-",ABS(F17-L17)))</f>
        <v>6.8299999999999841</v>
      </c>
      <c r="K17" s="42">
        <v>132.5</v>
      </c>
      <c r="L17" s="62">
        <v>213.1</v>
      </c>
    </row>
    <row r="18" spans="2:12" ht="12" customHeight="1">
      <c r="B18" s="25"/>
      <c r="C18" s="30" t="s">
        <v>9</v>
      </c>
      <c r="D18" s="81">
        <f>ROUND(D17/D16,3)</f>
        <v>0.311</v>
      </c>
      <c r="E18" s="82">
        <f>ROUND(E17/E16,3)</f>
        <v>0.30299999999999999</v>
      </c>
      <c r="F18" s="73">
        <f>ROUND(F17/F16,3)</f>
        <v>0.3</v>
      </c>
      <c r="G18" s="89" t="str">
        <f>IF((F18/E18)-1&lt;0,"▲","")</f>
        <v>▲</v>
      </c>
      <c r="H18" s="84">
        <f t="shared" ref="H18" si="5">ABS(+F18-E18)*100</f>
        <v>0.30000000000000027</v>
      </c>
      <c r="I18" s="90" t="str">
        <f>IF(F18="NA","",IF(L18=0,"",IF((F18-L18)&lt;0,"▲","")))</f>
        <v>▲</v>
      </c>
      <c r="J18" s="86">
        <f>IF(F18="NA","-",IF(L18=0,"-",ABS(F18-L18)*100))</f>
        <v>1.3000000000000012</v>
      </c>
      <c r="K18" s="87">
        <f>K17/K16</f>
        <v>0.21513232667640853</v>
      </c>
      <c r="L18" s="115">
        <f>ROUND(L17/L16,3)</f>
        <v>0.313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1115.55</v>
      </c>
      <c r="E20" s="41">
        <v>1099.92</v>
      </c>
      <c r="F20" s="119">
        <v>1143.6400000000001</v>
      </c>
      <c r="G20" s="83" t="str">
        <f>IF((F20/E20)-1&lt;0,"▲","")</f>
        <v/>
      </c>
      <c r="H20" s="101">
        <f t="shared" ref="H20" si="6">ABS((+F20/E20)-1)</f>
        <v>3.9748345334206237E-2</v>
      </c>
      <c r="I20" s="85" t="str">
        <f>IF(F20="NA","",IF(L20=0,"",IF((F20-L20)&lt;0,"▲","")))</f>
        <v/>
      </c>
      <c r="J20" s="86">
        <f>IF(F20="NA","-",IF(L20=0,"-",ABS(F20-L20)))</f>
        <v>1.4500000000000455</v>
      </c>
      <c r="K20" s="42">
        <v>988.8</v>
      </c>
      <c r="L20" s="62">
        <v>1142.19</v>
      </c>
    </row>
    <row r="21" spans="2:12" ht="12" customHeight="1">
      <c r="B21" s="25"/>
      <c r="C21" s="30" t="s">
        <v>7</v>
      </c>
      <c r="D21" s="39">
        <v>1114.56</v>
      </c>
      <c r="E21" s="41">
        <v>1133.28</v>
      </c>
      <c r="F21" s="119">
        <v>1148.68</v>
      </c>
      <c r="G21" s="83" t="str">
        <f t="shared" ref="G21:G22" si="7">IF((F21/E21)-1&lt;0,"▲","")</f>
        <v/>
      </c>
      <c r="H21" s="101">
        <f t="shared" si="3"/>
        <v>1.3588874770577464E-2</v>
      </c>
      <c r="I21" s="85" t="str">
        <f>IF(F21="NA","",IF(L21=0,"",IF((F21-L21)&lt;0,"▲","")))</f>
        <v>▲</v>
      </c>
      <c r="J21" s="86">
        <f>IF(F21="NA","-",IF(L21=0,"-",ABS(F21-L21)))</f>
        <v>1.2100000000000364</v>
      </c>
      <c r="K21" s="42">
        <v>1013.8</v>
      </c>
      <c r="L21" s="62">
        <v>1149.8900000000001</v>
      </c>
    </row>
    <row r="22" spans="2:12" ht="12" customHeight="1">
      <c r="B22" s="25"/>
      <c r="C22" s="30" t="s">
        <v>8</v>
      </c>
      <c r="D22" s="39">
        <v>195.38</v>
      </c>
      <c r="E22" s="41">
        <v>162.02000000000001</v>
      </c>
      <c r="F22" s="119">
        <v>156.97</v>
      </c>
      <c r="G22" s="83" t="str">
        <f t="shared" si="7"/>
        <v>▲</v>
      </c>
      <c r="H22" s="101">
        <f t="shared" si="3"/>
        <v>3.1168991482533048E-2</v>
      </c>
      <c r="I22" s="85" t="str">
        <f>IF(F22="NA","",IF(L22=0,"",IF((F22-L22)&lt;0,"▲","")))</f>
        <v>▲</v>
      </c>
      <c r="J22" s="86">
        <f>IF(F22="NA","-",IF(L22=0,"-",ABS(F22-L22)))</f>
        <v>1.5200000000000102</v>
      </c>
      <c r="K22" s="42">
        <v>141.30000000000001</v>
      </c>
      <c r="L22" s="62">
        <v>158.49</v>
      </c>
    </row>
    <row r="23" spans="2:12" ht="12" customHeight="1">
      <c r="B23" s="25"/>
      <c r="C23" s="30" t="s">
        <v>9</v>
      </c>
      <c r="D23" s="81">
        <f>ROUND(D22/D21,3)</f>
        <v>0.17499999999999999</v>
      </c>
      <c r="E23" s="82">
        <f>ROUND(E22/E21,3)</f>
        <v>0.14299999999999999</v>
      </c>
      <c r="F23" s="73">
        <f>ROUND(F22/F21,3)</f>
        <v>0.13700000000000001</v>
      </c>
      <c r="G23" s="89" t="str">
        <f>IF((F23/E23)-1&lt;0,"▲","")</f>
        <v>▲</v>
      </c>
      <c r="H23" s="84">
        <f t="shared" ref="H23" si="8">ABS(+F23-E23)*100</f>
        <v>0.59999999999999776</v>
      </c>
      <c r="I23" s="90" t="str">
        <f>IF(F23="NA","",IF(L23=0,"",IF((F23-L23)&lt;0,"▲","")))</f>
        <v>▲</v>
      </c>
      <c r="J23" s="86">
        <f>IF(F23="NA","-",IF(L23=0,"-",ABS(F23-L23)*100))</f>
        <v>0.10000000000000009</v>
      </c>
      <c r="K23" s="87">
        <f>K22/K21</f>
        <v>0.13937660288025253</v>
      </c>
      <c r="L23" s="115">
        <f>ROUND(L22/L21,3)</f>
        <v>0.13800000000000001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819.35</v>
      </c>
      <c r="E25" s="41">
        <v>828.97</v>
      </c>
      <c r="F25" s="119">
        <v>864.97</v>
      </c>
      <c r="G25" s="83" t="str">
        <f>IF((F25/E25)-1&lt;0,"▲","")</f>
        <v/>
      </c>
      <c r="H25" s="101">
        <f t="shared" ref="H25" si="9">ABS((+F25/E25)-1)</f>
        <v>4.342738579200689E-2</v>
      </c>
      <c r="I25" s="85" t="str">
        <f>IF(F25="NA","",IF(L25=0,"",IF((F25-L25)&lt;0,"▲","")))</f>
        <v/>
      </c>
      <c r="J25" s="86">
        <f>IF(F25="NA","-",IF(L25=0,"-",ABS(F25-L25)))</f>
        <v>0.86000000000001364</v>
      </c>
      <c r="K25" s="42">
        <v>714</v>
      </c>
      <c r="L25" s="62">
        <v>864.11</v>
      </c>
    </row>
    <row r="26" spans="2:12" ht="12" customHeight="1">
      <c r="B26" s="51"/>
      <c r="C26" s="30" t="s">
        <v>7</v>
      </c>
      <c r="D26" s="39">
        <v>822.82</v>
      </c>
      <c r="E26" s="41">
        <v>848.06</v>
      </c>
      <c r="F26" s="119">
        <v>867.29</v>
      </c>
      <c r="G26" s="83" t="str">
        <f t="shared" ref="G26:G27" si="10">IF((F26/E26)-1&lt;0,"▲","")</f>
        <v/>
      </c>
      <c r="H26" s="101">
        <f t="shared" si="3"/>
        <v>2.2675282409263531E-2</v>
      </c>
      <c r="I26" s="85" t="str">
        <f>IF(F26="NA","",IF(L26=0,"",IF((F26-L26)&lt;0,"▲","")))</f>
        <v>▲</v>
      </c>
      <c r="J26" s="86">
        <f>IF(F26="NA","-",IF(L26=0,"-",ABS(F26-L26)))</f>
        <v>0.30000000000006821</v>
      </c>
      <c r="K26" s="42">
        <v>728.7</v>
      </c>
      <c r="L26" s="62">
        <v>867.59</v>
      </c>
    </row>
    <row r="27" spans="2:12" ht="12" customHeight="1">
      <c r="B27" s="51"/>
      <c r="C27" s="30" t="s">
        <v>8</v>
      </c>
      <c r="D27" s="39">
        <v>144.11000000000001</v>
      </c>
      <c r="E27" s="41">
        <v>125.02</v>
      </c>
      <c r="F27" s="119">
        <v>122.71</v>
      </c>
      <c r="G27" s="83" t="str">
        <f t="shared" si="10"/>
        <v>▲</v>
      </c>
      <c r="H27" s="101">
        <f t="shared" si="3"/>
        <v>1.8477043673012283E-2</v>
      </c>
      <c r="I27" s="85" t="str">
        <f>IF(F27="NA","",IF(L27=0,"",IF((F27-L27)&lt;0,"▲","")))</f>
        <v>▲</v>
      </c>
      <c r="J27" s="86">
        <f>IF(F27="NA","-",IF(L27=0,"-",ABS(F27-L27)))</f>
        <v>2.6400000000000006</v>
      </c>
      <c r="K27" s="42">
        <v>110.2</v>
      </c>
      <c r="L27" s="62">
        <v>125.35</v>
      </c>
    </row>
    <row r="28" spans="2:12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0.14699999999999999</v>
      </c>
      <c r="F28" s="73">
        <f>ROUND(F27/F26,3)</f>
        <v>0.14099999999999999</v>
      </c>
      <c r="G28" s="89" t="str">
        <f>IF((F28/E28)-1&lt;0,"▲","")</f>
        <v>▲</v>
      </c>
      <c r="H28" s="84">
        <f t="shared" ref="H28" si="11">ABS(+F28-E28)*100</f>
        <v>0.60000000000000053</v>
      </c>
      <c r="I28" s="90" t="str">
        <f>IF(F28="NA","",IF(L28=0,"",IF((F28-L28)&lt;0,"▲","")))</f>
        <v>▲</v>
      </c>
      <c r="J28" s="86">
        <f>IF(F28="NA","-",IF(L28=0,"-",ABS(F28-L28)*100))</f>
        <v>0.30000000000000027</v>
      </c>
      <c r="K28" s="87">
        <f>K27/K26</f>
        <v>0.15122821462879099</v>
      </c>
      <c r="L28" s="115">
        <f>ROUND(L27/L26,3)</f>
        <v>0.14399999999999999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442.69</v>
      </c>
      <c r="E30" s="41">
        <v>450.1</v>
      </c>
      <c r="F30" s="119">
        <v>463.68</v>
      </c>
      <c r="G30" s="83" t="str">
        <f>IF((F30/E30)-1&lt;0,"▲","")</f>
        <v/>
      </c>
      <c r="H30" s="101">
        <f t="shared" ref="H30" si="12">ABS((+F30/E30)-1)</f>
        <v>3.0171073094867662E-2</v>
      </c>
      <c r="I30" s="85" t="str">
        <f>IF(F30="NA","",IF(L30=0,"",IF((F30-L30)&lt;0,"▲","")))</f>
        <v/>
      </c>
      <c r="J30" s="86">
        <f>IF(F30="NA","-",IF(L30=0,"-",ABS(F30-L30)))</f>
        <v>0.93000000000000682</v>
      </c>
      <c r="K30" s="42">
        <v>420.8</v>
      </c>
      <c r="L30" s="62">
        <v>462.75</v>
      </c>
    </row>
    <row r="31" spans="2:12" ht="12" customHeight="1">
      <c r="B31" s="25"/>
      <c r="C31" s="30" t="s">
        <v>7</v>
      </c>
      <c r="D31" s="39">
        <v>440.07</v>
      </c>
      <c r="E31" s="41">
        <v>446.06</v>
      </c>
      <c r="F31" s="119">
        <v>458.76</v>
      </c>
      <c r="G31" s="83" t="str">
        <f t="shared" ref="G31:G32" si="13">IF((F31/E31)-1&lt;0,"▲","")</f>
        <v/>
      </c>
      <c r="H31" s="101">
        <f t="shared" si="3"/>
        <v>2.8471506075415931E-2</v>
      </c>
      <c r="I31" s="85" t="str">
        <f>IF(F31="NA","",IF(L31=0,"",IF((F31-L31)&lt;0,"▲","")))</f>
        <v>▲</v>
      </c>
      <c r="J31" s="86">
        <f>IF(F31="NA","-",IF(L31=0,"-",ABS(F31-L31)))</f>
        <v>1.1000000000000227</v>
      </c>
      <c r="K31" s="42">
        <v>422.3</v>
      </c>
      <c r="L31" s="62">
        <v>459.86</v>
      </c>
    </row>
    <row r="32" spans="2:12" ht="12" customHeight="1">
      <c r="B32" s="25"/>
      <c r="C32" s="30" t="s">
        <v>8</v>
      </c>
      <c r="D32" s="39">
        <v>94.32</v>
      </c>
      <c r="E32" s="41">
        <v>98.36</v>
      </c>
      <c r="F32" s="119">
        <v>103.29</v>
      </c>
      <c r="G32" s="83" t="str">
        <f t="shared" si="13"/>
        <v/>
      </c>
      <c r="H32" s="101">
        <f t="shared" si="3"/>
        <v>5.012200081333873E-2</v>
      </c>
      <c r="I32" s="85" t="str">
        <f>IF(F32="NA","",IF(L32=0,"",IF((F32-L32)&lt;0,"▲","")))</f>
        <v/>
      </c>
      <c r="J32" s="86">
        <f>IF(F32="NA","-",IF(L32=0,"-",ABS(F32-L32)))</f>
        <v>3.1700000000000017</v>
      </c>
      <c r="K32" s="42">
        <v>75.099999999999994</v>
      </c>
      <c r="L32" s="62">
        <v>100.12</v>
      </c>
    </row>
    <row r="33" spans="2:12" ht="12" customHeight="1">
      <c r="B33" s="29"/>
      <c r="C33" s="53" t="s">
        <v>9</v>
      </c>
      <c r="D33" s="91">
        <f>ROUND(D32/D31,3)</f>
        <v>0.214</v>
      </c>
      <c r="E33" s="92">
        <f>ROUND(E32/E31,3)</f>
        <v>0.221</v>
      </c>
      <c r="F33" s="74">
        <f>ROUND(F32/F31,3)</f>
        <v>0.22500000000000001</v>
      </c>
      <c r="G33" s="93" t="str">
        <f>IF((F33/E33)-1&lt;0,"▲","")</f>
        <v/>
      </c>
      <c r="H33" s="94">
        <f t="shared" ref="H33" si="14">ABS(+F33-E33)*100</f>
        <v>0.40000000000000036</v>
      </c>
      <c r="I33" s="95" t="str">
        <f>IF(F33="NA","",IF(L33=0,"",IF((F33-L33)&lt;0,"▲","")))</f>
        <v/>
      </c>
      <c r="J33" s="96">
        <f>IF(F33="NA","-",IF(L33=0,"-",ABS(F33-L33)*100))</f>
        <v>0.70000000000000062</v>
      </c>
      <c r="K33" s="97">
        <f>K32/K31</f>
        <v>0.17783566185176414</v>
      </c>
      <c r="L33" s="116">
        <f>ROUND(L32/L31,3)</f>
        <v>0.218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19</v>
      </c>
      <c r="G37" s="434" t="s">
        <v>24</v>
      </c>
      <c r="H37" s="435"/>
      <c r="I37" s="438" t="s">
        <v>21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261.08</v>
      </c>
      <c r="E39" s="61">
        <v>264.22000000000003</v>
      </c>
      <c r="F39" s="124">
        <v>240.15</v>
      </c>
      <c r="G39" s="113" t="str">
        <f>IF((F39/E39)-1&lt;0,"▲","")</f>
        <v>▲</v>
      </c>
      <c r="H39" s="101">
        <f>ABS((+F39/E39)-1)</f>
        <v>9.1098327151616143E-2</v>
      </c>
      <c r="I39" s="112" t="str">
        <f>IF(F39="NA","",IF(L39=0,"",IF((F39-L39)&lt;0,"▲","")))</f>
        <v>▲</v>
      </c>
      <c r="J39" s="86">
        <f>IF(F39="NA","-",IF(L39=0,"-",ABS(F39-L39)))</f>
        <v>11.319999999999993</v>
      </c>
      <c r="K39" s="42">
        <v>235.96</v>
      </c>
      <c r="L39" s="71">
        <v>251.47</v>
      </c>
    </row>
    <row r="40" spans="2:12" ht="12" customHeight="1">
      <c r="B40" s="25"/>
      <c r="C40" s="30" t="s">
        <v>7</v>
      </c>
      <c r="D40" s="60">
        <v>238.01</v>
      </c>
      <c r="E40" s="61">
        <v>251.19</v>
      </c>
      <c r="F40" s="124">
        <v>253.2</v>
      </c>
      <c r="G40" s="114" t="str">
        <f t="shared" ref="G40:G41" si="15">IF((F40/E40)-1&lt;0,"▲","")</f>
        <v/>
      </c>
      <c r="H40" s="101">
        <f t="shared" ref="H40:H41" si="16">ABS((+F40/E40)-1)</f>
        <v>8.0019109040965208E-3</v>
      </c>
      <c r="I40" s="85" t="str">
        <f>IF(F40="NA","",IF(L40=0,"",IF((F40-L40)&lt;0,"▲","")))</f>
        <v>▲</v>
      </c>
      <c r="J40" s="86">
        <f>IF(F40="NA","-",IF(L40=0,"-",ABS(F40-L40)))</f>
        <v>4.8500000000000227</v>
      </c>
      <c r="K40" s="42">
        <v>224.94</v>
      </c>
      <c r="L40" s="62">
        <v>258.05</v>
      </c>
    </row>
    <row r="41" spans="2:12" ht="12" customHeight="1">
      <c r="B41" s="25"/>
      <c r="C41" s="30" t="s">
        <v>8</v>
      </c>
      <c r="D41" s="60">
        <v>59.99</v>
      </c>
      <c r="E41" s="61">
        <v>69.12</v>
      </c>
      <c r="F41" s="124">
        <v>55.52</v>
      </c>
      <c r="G41" s="114" t="str">
        <f t="shared" si="15"/>
        <v>▲</v>
      </c>
      <c r="H41" s="101">
        <f t="shared" si="16"/>
        <v>0.1967592592592593</v>
      </c>
      <c r="I41" s="85" t="str">
        <f>IF(F41="NA","",IF(L41=0,"",IF((F41-L41)&lt;0,"▲","")))</f>
        <v>▲</v>
      </c>
      <c r="J41" s="86">
        <f>IF(F41="NA","-",IF(L41=0,"-",ABS(F41-L41)))</f>
        <v>4.759999999999998</v>
      </c>
      <c r="K41" s="42">
        <v>62.18</v>
      </c>
      <c r="L41" s="62">
        <v>60.28</v>
      </c>
    </row>
    <row r="42" spans="2:12" ht="12" customHeight="1">
      <c r="B42" s="29"/>
      <c r="C42" s="53" t="s">
        <v>9</v>
      </c>
      <c r="D42" s="107">
        <f>ROUND(D41/D40,3)</f>
        <v>0.252</v>
      </c>
      <c r="E42" s="108">
        <f>ROUND(E41/E40,3)</f>
        <v>0.27500000000000002</v>
      </c>
      <c r="F42" s="125">
        <f>ROUND(F41/F40,3)</f>
        <v>0.219</v>
      </c>
      <c r="G42" s="109" t="str">
        <f>IF(F42-D42&lt;0,"▲","")</f>
        <v>▲</v>
      </c>
      <c r="H42" s="94">
        <f>ABS(+F42-E42)*100</f>
        <v>5.6000000000000023</v>
      </c>
      <c r="I42" s="110" t="str">
        <f>IF(F42="NA","",IF(L42=0,"",IF((F42-L42)&lt;0,"▲","")))</f>
        <v>▲</v>
      </c>
      <c r="J42" s="96">
        <f>ABS(+F42-L42)*100</f>
        <v>1.5000000000000013</v>
      </c>
      <c r="K42" s="97">
        <f>K41/K40</f>
        <v>0.2764292700275629</v>
      </c>
      <c r="L42" s="117">
        <f>ROUND(L41/L40,3)</f>
        <v>0.23400000000000001</v>
      </c>
    </row>
    <row r="43" spans="2:12" ht="12" customHeight="1">
      <c r="B43" s="2" t="s">
        <v>329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31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26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327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6">
    <tabColor theme="1"/>
    <pageSetUpPr fitToPage="1"/>
  </sheetPr>
  <dimension ref="B1:L67"/>
  <sheetViews>
    <sheetView showGridLines="0" defaultGridColor="0" topLeftCell="A19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325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188</v>
      </c>
      <c r="G7" s="434" t="s">
        <v>189</v>
      </c>
      <c r="H7" s="435"/>
      <c r="I7" s="438" t="s">
        <v>190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2243.7199999999998</v>
      </c>
      <c r="E10" s="78">
        <v>2204.34</v>
      </c>
      <c r="F10" s="119">
        <v>2303.09</v>
      </c>
      <c r="G10" s="83" t="str">
        <f>IF((F10/E10)-1&lt;0,"▲","")</f>
        <v/>
      </c>
      <c r="H10" s="101">
        <f>ABS((+F10/E10)-1)</f>
        <v>4.4797989420869655E-2</v>
      </c>
      <c r="I10" s="85" t="str">
        <f>IF(F10="NA","",IF(L10=0,"",IF((F10-L10)&lt;0,"▲","")))</f>
        <v/>
      </c>
      <c r="J10" s="86">
        <f>IF(F10="NA","-",IF(L10=0,"-",ABS(F10-L10)))</f>
        <v>5.2699999999999818</v>
      </c>
      <c r="K10" s="42">
        <v>2005.7</v>
      </c>
      <c r="L10" s="62">
        <v>2297.8200000000002</v>
      </c>
    </row>
    <row r="11" spans="2:12" ht="12" customHeight="1">
      <c r="B11" s="25"/>
      <c r="C11" s="30" t="s">
        <v>7</v>
      </c>
      <c r="D11" s="77">
        <v>2204.73</v>
      </c>
      <c r="E11" s="78">
        <v>2232.73</v>
      </c>
      <c r="F11" s="119">
        <v>2298.84</v>
      </c>
      <c r="G11" s="83" t="str">
        <f t="shared" ref="G11:G12" si="0">IF((F11/E11)-1&lt;0,"▲","")</f>
        <v/>
      </c>
      <c r="H11" s="101">
        <f t="shared" ref="H11:H12" si="1">ABS((+F11/E11)-1)</f>
        <v>2.9609491519350772E-2</v>
      </c>
      <c r="I11" s="85" t="str">
        <f>IF(F11="NA","",IF(L11=0,"",IF((F11-L11)&lt;0,"▲","")))</f>
        <v/>
      </c>
      <c r="J11" s="86">
        <f>IF(F11="NA","-",IF(L11=0,"-",ABS(F11-L11)))</f>
        <v>8.6100000000001273</v>
      </c>
      <c r="K11" s="42">
        <v>2052</v>
      </c>
      <c r="L11" s="62">
        <v>2290.23</v>
      </c>
    </row>
    <row r="12" spans="2:12" ht="12" customHeight="1">
      <c r="B12" s="25"/>
      <c r="C12" s="30" t="s">
        <v>8</v>
      </c>
      <c r="D12" s="39">
        <v>491.96</v>
      </c>
      <c r="E12" s="40">
        <v>463.56</v>
      </c>
      <c r="F12" s="119">
        <v>467.81</v>
      </c>
      <c r="G12" s="83" t="str">
        <f t="shared" si="0"/>
        <v/>
      </c>
      <c r="H12" s="101">
        <f t="shared" si="1"/>
        <v>9.1681767193028119E-3</v>
      </c>
      <c r="I12" s="85" t="str">
        <f>IF(F12="NA","",IF(L12=0,"",IF((F12-L12)&lt;0,"▲","")))</f>
        <v>▲</v>
      </c>
      <c r="J12" s="86">
        <f>IF(F12="NA","-",IF(L12=0,"-",ABS(F12-L12)))</f>
        <v>3.8999999999999773</v>
      </c>
      <c r="K12" s="42">
        <v>349</v>
      </c>
      <c r="L12" s="62">
        <v>471.71</v>
      </c>
    </row>
    <row r="13" spans="2:12" ht="12" customHeight="1">
      <c r="B13" s="25"/>
      <c r="C13" s="30" t="s">
        <v>9</v>
      </c>
      <c r="D13" s="81">
        <f>ROUND(D12/D11,3)</f>
        <v>0.223</v>
      </c>
      <c r="E13" s="82">
        <f t="shared" ref="E13" si="2">ROUND(E12/E11,3)</f>
        <v>0.20799999999999999</v>
      </c>
      <c r="F13" s="73">
        <f>ROUND(F12/F11,3)</f>
        <v>0.20300000000000001</v>
      </c>
      <c r="G13" s="83" t="str">
        <f>IF((F13/E13)-1&lt;0,"▲","")</f>
        <v>▲</v>
      </c>
      <c r="H13" s="84">
        <f>ABS(+F13-E13)*100</f>
        <v>0.49999999999999767</v>
      </c>
      <c r="I13" s="85" t="str">
        <f>IF(F13="NA","",IF(L13=0,"",IF((F13-L13)&lt;0,"▲","")))</f>
        <v>▲</v>
      </c>
      <c r="J13" s="86">
        <f>IF(F13="NA","-",IF(L13=0,"-",ABS(F13-L13)*100))</f>
        <v>0.29999999999999749</v>
      </c>
      <c r="K13" s="87">
        <f>K12/K11</f>
        <v>0.17007797270955166</v>
      </c>
      <c r="L13" s="115">
        <f>ROUND(L12/L11,3)</f>
        <v>0.20599999999999999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685.59</v>
      </c>
      <c r="E15" s="41">
        <v>651.51</v>
      </c>
      <c r="F15" s="119">
        <v>694.02</v>
      </c>
      <c r="G15" s="83" t="str">
        <f>IF((F15/E15)-1&lt;0,"▲","")</f>
        <v/>
      </c>
      <c r="H15" s="101">
        <f t="shared" ref="H15:H32" si="3">ABS((+F15/E15)-1)</f>
        <v>6.5248422894506497E-2</v>
      </c>
      <c r="I15" s="85" t="str">
        <f>IF(F15="NA","",IF(L15=0,"",IF((F15-L15)&lt;0,"▲","")))</f>
        <v/>
      </c>
      <c r="J15" s="86">
        <f>IF(F15="NA","-",IF(L15=0,"-",ABS(F15-L15)))</f>
        <v>1.1399999999999864</v>
      </c>
      <c r="K15" s="42">
        <v>596.1</v>
      </c>
      <c r="L15" s="62">
        <v>692.88</v>
      </c>
    </row>
    <row r="16" spans="2:12" ht="12" customHeight="1">
      <c r="B16" s="25"/>
      <c r="C16" s="30" t="s">
        <v>7</v>
      </c>
      <c r="D16" s="77">
        <v>650.30999999999995</v>
      </c>
      <c r="E16" s="78">
        <v>654.36</v>
      </c>
      <c r="F16" s="119">
        <v>683.93</v>
      </c>
      <c r="G16" s="83" t="str">
        <f t="shared" ref="G16:G17" si="4">IF((F16/E16)-1&lt;0,"▲","")</f>
        <v/>
      </c>
      <c r="H16" s="101">
        <f t="shared" si="3"/>
        <v>4.5189192493428676E-2</v>
      </c>
      <c r="I16" s="85" t="str">
        <f>IF(F16="NA","",IF(L16=0,"",IF((F16-L16)&lt;0,"▲","")))</f>
        <v/>
      </c>
      <c r="J16" s="86">
        <f>IF(F16="NA","-",IF(L16=0,"-",ABS(F16-L16)))</f>
        <v>3.4499999999999318</v>
      </c>
      <c r="K16" s="42">
        <v>615.9</v>
      </c>
      <c r="L16" s="62">
        <v>680.48</v>
      </c>
    </row>
    <row r="17" spans="2:12" ht="12" customHeight="1">
      <c r="B17" s="25"/>
      <c r="C17" s="30" t="s">
        <v>8</v>
      </c>
      <c r="D17" s="39">
        <v>202.33</v>
      </c>
      <c r="E17" s="41">
        <v>199.49</v>
      </c>
      <c r="F17" s="119">
        <v>209.58</v>
      </c>
      <c r="G17" s="83" t="str">
        <f t="shared" si="4"/>
        <v/>
      </c>
      <c r="H17" s="101">
        <f t="shared" si="3"/>
        <v>5.0578976389793917E-2</v>
      </c>
      <c r="I17" s="85" t="str">
        <f>IF(F17="NA","",IF(L17=0,"",IF((F17-L17)&lt;0,"▲","")))</f>
        <v>▲</v>
      </c>
      <c r="J17" s="86">
        <f>IF(F17="NA","-",IF(L17=0,"-",ABS(F17-L17)))</f>
        <v>3.5199999999999818</v>
      </c>
      <c r="K17" s="42">
        <v>132.6</v>
      </c>
      <c r="L17" s="62">
        <v>213.1</v>
      </c>
    </row>
    <row r="18" spans="2:12" ht="12" customHeight="1">
      <c r="B18" s="25"/>
      <c r="C18" s="30" t="s">
        <v>9</v>
      </c>
      <c r="D18" s="81">
        <f>ROUND(D17/D16,3)</f>
        <v>0.311</v>
      </c>
      <c r="E18" s="82">
        <f>ROUND(E17/E16,3)</f>
        <v>0.30499999999999999</v>
      </c>
      <c r="F18" s="73">
        <f>ROUND(F17/F16,3)</f>
        <v>0.30599999999999999</v>
      </c>
      <c r="G18" s="89" t="str">
        <f>IF((F18/E18)-1&lt;0,"▲","")</f>
        <v/>
      </c>
      <c r="H18" s="84">
        <f t="shared" ref="H18" si="5">ABS(+F18-E18)*100</f>
        <v>0.10000000000000009</v>
      </c>
      <c r="I18" s="90" t="str">
        <f>IF(F18="NA","",IF(L18=0,"",IF((F18-L18)&lt;0,"▲","")))</f>
        <v>▲</v>
      </c>
      <c r="J18" s="86">
        <f>IF(F18="NA","-",IF(L18=0,"-",ABS(F18-L18)*100))</f>
        <v>0.70000000000000062</v>
      </c>
      <c r="K18" s="87">
        <f>K17/K16</f>
        <v>0.21529469069654164</v>
      </c>
      <c r="L18" s="115">
        <f>ROUND(L17/L16,3)</f>
        <v>0.313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1115.44</v>
      </c>
      <c r="E20" s="41">
        <v>1099.5999999999999</v>
      </c>
      <c r="F20" s="119">
        <v>1143.6600000000001</v>
      </c>
      <c r="G20" s="83" t="str">
        <f>IF((F20/E20)-1&lt;0,"▲","")</f>
        <v/>
      </c>
      <c r="H20" s="101">
        <f t="shared" ref="H20" si="6">ABS((+F20/E20)-1)</f>
        <v>4.0069116042197317E-2</v>
      </c>
      <c r="I20" s="85" t="str">
        <f>IF(F20="NA","",IF(L20=0,"",IF((F20-L20)&lt;0,"▲","")))</f>
        <v/>
      </c>
      <c r="J20" s="86">
        <f>IF(F20="NA","-",IF(L20=0,"-",ABS(F20-L20)))</f>
        <v>1.4700000000000273</v>
      </c>
      <c r="K20" s="42">
        <v>988.8</v>
      </c>
      <c r="L20" s="62">
        <v>1142.19</v>
      </c>
    </row>
    <row r="21" spans="2:12" ht="12" customHeight="1">
      <c r="B21" s="25"/>
      <c r="C21" s="30" t="s">
        <v>7</v>
      </c>
      <c r="D21" s="39">
        <v>1114.3499999999999</v>
      </c>
      <c r="E21" s="41">
        <v>1128.77</v>
      </c>
      <c r="F21" s="119">
        <v>1152.04</v>
      </c>
      <c r="G21" s="83" t="str">
        <f t="shared" ref="G21:G22" si="7">IF((F21/E21)-1&lt;0,"▲","")</f>
        <v/>
      </c>
      <c r="H21" s="101">
        <f t="shared" si="3"/>
        <v>2.061536008221343E-2</v>
      </c>
      <c r="I21" s="85" t="str">
        <f>IF(F21="NA","",IF(L21=0,"",IF((F21-L21)&lt;0,"▲","")))</f>
        <v/>
      </c>
      <c r="J21" s="86">
        <f>IF(F21="NA","-",IF(L21=0,"-",ABS(F21-L21)))</f>
        <v>2.1499999999998636</v>
      </c>
      <c r="K21" s="42">
        <v>1013.8</v>
      </c>
      <c r="L21" s="62">
        <v>1149.8900000000001</v>
      </c>
    </row>
    <row r="22" spans="2:12" ht="12" customHeight="1">
      <c r="B22" s="25"/>
      <c r="C22" s="30" t="s">
        <v>8</v>
      </c>
      <c r="D22" s="39">
        <v>195.44</v>
      </c>
      <c r="E22" s="41">
        <v>166.27</v>
      </c>
      <c r="F22" s="119">
        <v>157.9</v>
      </c>
      <c r="G22" s="83" t="str">
        <f t="shared" si="7"/>
        <v>▲</v>
      </c>
      <c r="H22" s="101">
        <f t="shared" si="3"/>
        <v>5.0339808744812697E-2</v>
      </c>
      <c r="I22" s="85" t="str">
        <f>IF(F22="NA","",IF(L22=0,"",IF((F22-L22)&lt;0,"▲","")))</f>
        <v>▲</v>
      </c>
      <c r="J22" s="86">
        <f>IF(F22="NA","-",IF(L22=0,"-",ABS(F22-L22)))</f>
        <v>0.59000000000000341</v>
      </c>
      <c r="K22" s="42">
        <v>141.30000000000001</v>
      </c>
      <c r="L22" s="62">
        <v>158.49</v>
      </c>
    </row>
    <row r="23" spans="2:12" ht="12" customHeight="1">
      <c r="B23" s="25"/>
      <c r="C23" s="30" t="s">
        <v>9</v>
      </c>
      <c r="D23" s="81">
        <f>ROUND(D22/D21,3)</f>
        <v>0.17499999999999999</v>
      </c>
      <c r="E23" s="82">
        <f>ROUND(E22/E21,3)</f>
        <v>0.14699999999999999</v>
      </c>
      <c r="F23" s="73">
        <f>ROUND(F22/F21,3)</f>
        <v>0.13700000000000001</v>
      </c>
      <c r="G23" s="89" t="str">
        <f>IF((F23/E23)-1&lt;0,"▲","")</f>
        <v>▲</v>
      </c>
      <c r="H23" s="84">
        <f t="shared" ref="H23" si="8">ABS(+F23-E23)*100</f>
        <v>0.99999999999999811</v>
      </c>
      <c r="I23" s="90" t="str">
        <f>IF(F23="NA","",IF(L23=0,"",IF((F23-L23)&lt;0,"▲","")))</f>
        <v>▲</v>
      </c>
      <c r="J23" s="86">
        <f>IF(F23="NA","-",IF(L23=0,"-",ABS(F23-L23)*100))</f>
        <v>0.10000000000000009</v>
      </c>
      <c r="K23" s="87">
        <f>K22/K21</f>
        <v>0.13937660288025253</v>
      </c>
      <c r="L23" s="115">
        <f>ROUND(L22/L21,3)</f>
        <v>0.13800000000000001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819.23</v>
      </c>
      <c r="E25" s="41">
        <v>829.24</v>
      </c>
      <c r="F25" s="119">
        <v>864.96</v>
      </c>
      <c r="G25" s="83" t="str">
        <f>IF((F25/E25)-1&lt;0,"▲","")</f>
        <v/>
      </c>
      <c r="H25" s="101">
        <f t="shared" ref="H25" si="9">ABS((+F25/E25)-1)</f>
        <v>4.3075587284742589E-2</v>
      </c>
      <c r="I25" s="85" t="str">
        <f>IF(F25="NA","",IF(L25=0,"",IF((F25-L25)&lt;0,"▲","")))</f>
        <v/>
      </c>
      <c r="J25" s="86">
        <f>IF(F25="NA","-",IF(L25=0,"-",ABS(F25-L25)))</f>
        <v>0.85000000000002274</v>
      </c>
      <c r="K25" s="42">
        <v>714</v>
      </c>
      <c r="L25" s="62">
        <v>864.11</v>
      </c>
    </row>
    <row r="26" spans="2:12" ht="12" customHeight="1">
      <c r="B26" s="51"/>
      <c r="C26" s="30" t="s">
        <v>7</v>
      </c>
      <c r="D26" s="39">
        <v>822.6</v>
      </c>
      <c r="E26" s="41">
        <v>844.35</v>
      </c>
      <c r="F26" s="119">
        <v>869.49</v>
      </c>
      <c r="G26" s="83" t="str">
        <f t="shared" ref="G26:G27" si="10">IF((F26/E26)-1&lt;0,"▲","")</f>
        <v/>
      </c>
      <c r="H26" s="101">
        <f t="shared" si="3"/>
        <v>2.9774382661218679E-2</v>
      </c>
      <c r="I26" s="85" t="str">
        <f>IF(F26="NA","",IF(L26=0,"",IF((F26-L26)&lt;0,"▲","")))</f>
        <v/>
      </c>
      <c r="J26" s="86">
        <f>IF(F26="NA","-",IF(L26=0,"-",ABS(F26-L26)))</f>
        <v>1.8999999999999773</v>
      </c>
      <c r="K26" s="42">
        <v>728.7</v>
      </c>
      <c r="L26" s="62">
        <v>867.59</v>
      </c>
    </row>
    <row r="27" spans="2:12" ht="12" customHeight="1">
      <c r="B27" s="51"/>
      <c r="C27" s="30" t="s">
        <v>8</v>
      </c>
      <c r="D27" s="39">
        <v>144.18</v>
      </c>
      <c r="E27" s="41">
        <v>129.07</v>
      </c>
      <c r="F27" s="119">
        <v>124.53</v>
      </c>
      <c r="G27" s="83" t="str">
        <f t="shared" si="10"/>
        <v>▲</v>
      </c>
      <c r="H27" s="101">
        <f t="shared" si="3"/>
        <v>3.5174711396916303E-2</v>
      </c>
      <c r="I27" s="85" t="str">
        <f>IF(F27="NA","",IF(L27=0,"",IF((F27-L27)&lt;0,"▲","")))</f>
        <v>▲</v>
      </c>
      <c r="J27" s="86">
        <f>IF(F27="NA","-",IF(L27=0,"-",ABS(F27-L27)))</f>
        <v>0.81999999999999318</v>
      </c>
      <c r="K27" s="42">
        <v>110.2</v>
      </c>
      <c r="L27" s="62">
        <v>125.35</v>
      </c>
    </row>
    <row r="28" spans="2:12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0.153</v>
      </c>
      <c r="F28" s="73">
        <f>ROUND(F27/F26,3)</f>
        <v>0.14299999999999999</v>
      </c>
      <c r="G28" s="89" t="str">
        <f>IF((F28/E28)-1&lt;0,"▲","")</f>
        <v>▲</v>
      </c>
      <c r="H28" s="84">
        <f t="shared" ref="H28" si="11">ABS(+F28-E28)*100</f>
        <v>1.0000000000000009</v>
      </c>
      <c r="I28" s="90" t="str">
        <f>IF(F28="NA","",IF(L28=0,"",IF((F28-L28)&lt;0,"▲","")))</f>
        <v>▲</v>
      </c>
      <c r="J28" s="86">
        <f>IF(F28="NA","-",IF(L28=0,"-",ABS(F28-L28)*100))</f>
        <v>0.10000000000000009</v>
      </c>
      <c r="K28" s="87">
        <f>K27/K26</f>
        <v>0.15122821462879099</v>
      </c>
      <c r="L28" s="115">
        <f>ROUND(L27/L26,3)</f>
        <v>0.14399999999999999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442.69</v>
      </c>
      <c r="E30" s="41">
        <v>453.22</v>
      </c>
      <c r="F30" s="119">
        <v>465.4</v>
      </c>
      <c r="G30" s="83" t="str">
        <f>IF((F30/E30)-1&lt;0,"▲","")</f>
        <v/>
      </c>
      <c r="H30" s="101">
        <f t="shared" ref="H30" si="12">ABS((+F30/E30)-1)</f>
        <v>2.6874365650235932E-2</v>
      </c>
      <c r="I30" s="85" t="str">
        <f>IF(F30="NA","",IF(L30=0,"",IF((F30-L30)&lt;0,"▲","")))</f>
        <v/>
      </c>
      <c r="J30" s="86">
        <f>IF(F30="NA","-",IF(L30=0,"-",ABS(F30-L30)))</f>
        <v>2.6499999999999773</v>
      </c>
      <c r="K30" s="42">
        <v>420.8</v>
      </c>
      <c r="L30" s="62">
        <v>462.75</v>
      </c>
    </row>
    <row r="31" spans="2:12" ht="12" customHeight="1">
      <c r="B31" s="25"/>
      <c r="C31" s="30" t="s">
        <v>7</v>
      </c>
      <c r="D31" s="39">
        <v>440.07</v>
      </c>
      <c r="E31" s="41">
        <v>449.61</v>
      </c>
      <c r="F31" s="119">
        <v>462.88</v>
      </c>
      <c r="G31" s="83" t="str">
        <f t="shared" ref="G31:G32" si="13">IF((F31/E31)-1&lt;0,"▲","")</f>
        <v/>
      </c>
      <c r="H31" s="101">
        <f t="shared" si="3"/>
        <v>2.9514468094570701E-2</v>
      </c>
      <c r="I31" s="85" t="str">
        <f>IF(F31="NA","",IF(L31=0,"",IF((F31-L31)&lt;0,"▲","")))</f>
        <v/>
      </c>
      <c r="J31" s="86">
        <f>IF(F31="NA","-",IF(L31=0,"-",ABS(F31-L31)))</f>
        <v>3.0199999999999818</v>
      </c>
      <c r="K31" s="42">
        <v>422.3</v>
      </c>
      <c r="L31" s="62">
        <v>459.86</v>
      </c>
    </row>
    <row r="32" spans="2:12" ht="12" customHeight="1">
      <c r="B32" s="25"/>
      <c r="C32" s="30" t="s">
        <v>8</v>
      </c>
      <c r="D32" s="39">
        <v>94.19</v>
      </c>
      <c r="E32" s="41">
        <v>97.8</v>
      </c>
      <c r="F32" s="119">
        <v>100.33</v>
      </c>
      <c r="G32" s="83" t="str">
        <f t="shared" si="13"/>
        <v/>
      </c>
      <c r="H32" s="101">
        <f t="shared" si="3"/>
        <v>2.5869120654396838E-2</v>
      </c>
      <c r="I32" s="85" t="str">
        <f>IF(F32="NA","",IF(L32=0,"",IF((F32-L32)&lt;0,"▲","")))</f>
        <v/>
      </c>
      <c r="J32" s="86">
        <f>IF(F32="NA","-",IF(L32=0,"-",ABS(F32-L32)))</f>
        <v>0.20999999999999375</v>
      </c>
      <c r="K32" s="42">
        <v>75.099999999999994</v>
      </c>
      <c r="L32" s="62">
        <v>100.12</v>
      </c>
    </row>
    <row r="33" spans="2:12" ht="12" customHeight="1">
      <c r="B33" s="29"/>
      <c r="C33" s="53" t="s">
        <v>9</v>
      </c>
      <c r="D33" s="91">
        <f>ROUND(D32/D31,3)</f>
        <v>0.214</v>
      </c>
      <c r="E33" s="92">
        <f>ROUND(E32/E31,3)</f>
        <v>0.218</v>
      </c>
      <c r="F33" s="74">
        <f>ROUND(F32/F31,3)</f>
        <v>0.217</v>
      </c>
      <c r="G33" s="93" t="str">
        <f>IF((F33/E33)-1&lt;0,"▲","")</f>
        <v>▲</v>
      </c>
      <c r="H33" s="94">
        <f t="shared" ref="H33" si="14">ABS(+F33-E33)*100</f>
        <v>0.10000000000000009</v>
      </c>
      <c r="I33" s="95" t="str">
        <f>IF(F33="NA","",IF(L33=0,"",IF((F33-L33)&lt;0,"▲","")))</f>
        <v>▲</v>
      </c>
      <c r="J33" s="96">
        <f>IF(F33="NA","-",IF(L33=0,"-",ABS(F33-L33)*100))</f>
        <v>0.10000000000000009</v>
      </c>
      <c r="K33" s="97">
        <f>K32/K31</f>
        <v>0.17783566185176414</v>
      </c>
      <c r="L33" s="116">
        <f>ROUND(L32/L31,3)</f>
        <v>0.218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192</v>
      </c>
      <c r="G37" s="434" t="s">
        <v>193</v>
      </c>
      <c r="H37" s="435"/>
      <c r="I37" s="438" t="s">
        <v>194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261.02999999999997</v>
      </c>
      <c r="E39" s="61">
        <v>264.25</v>
      </c>
      <c r="F39" s="124">
        <v>245.07</v>
      </c>
      <c r="G39" s="113" t="str">
        <f>IF((F39/E39)-1&lt;0,"▲","")</f>
        <v>▲</v>
      </c>
      <c r="H39" s="101">
        <f>ABS((+F39/E39)-1)</f>
        <v>7.2582781456953627E-2</v>
      </c>
      <c r="I39" s="112" t="str">
        <f>IF(F39="NA","",IF(L39=0,"",IF((F39-L39)&lt;0,"▲","")))</f>
        <v>▲</v>
      </c>
      <c r="J39" s="86">
        <f>IF(F39="NA","-",IF(L39=0,"-",ABS(F39-L39)))</f>
        <v>6.4000000000000057</v>
      </c>
      <c r="K39" s="42">
        <v>235.96</v>
      </c>
      <c r="L39" s="71">
        <v>251.47</v>
      </c>
    </row>
    <row r="40" spans="2:12" ht="12" customHeight="1">
      <c r="B40" s="25"/>
      <c r="C40" s="30" t="s">
        <v>7</v>
      </c>
      <c r="D40" s="60">
        <v>238.02</v>
      </c>
      <c r="E40" s="61">
        <v>251.47</v>
      </c>
      <c r="F40" s="124">
        <v>254.9</v>
      </c>
      <c r="G40" s="114" t="str">
        <f t="shared" ref="G40:G41" si="15">IF((F40/E40)-1&lt;0,"▲","")</f>
        <v/>
      </c>
      <c r="H40" s="101">
        <f t="shared" ref="H40:H41" si="16">ABS((+F40/E40)-1)</f>
        <v>1.3639797987831548E-2</v>
      </c>
      <c r="I40" s="85" t="str">
        <f>IF(F40="NA","",IF(L40=0,"",IF((F40-L40)&lt;0,"▲","")))</f>
        <v>▲</v>
      </c>
      <c r="J40" s="86">
        <f>IF(F40="NA","-",IF(L40=0,"-",ABS(F40-L40)))</f>
        <v>3.1500000000000057</v>
      </c>
      <c r="K40" s="42">
        <v>224.88</v>
      </c>
      <c r="L40" s="62">
        <v>258.05</v>
      </c>
    </row>
    <row r="41" spans="2:12" ht="12" customHeight="1">
      <c r="B41" s="25"/>
      <c r="C41" s="30" t="s">
        <v>8</v>
      </c>
      <c r="D41" s="60">
        <v>59.82</v>
      </c>
      <c r="E41" s="61">
        <v>68.760000000000005</v>
      </c>
      <c r="F41" s="124">
        <v>57.3</v>
      </c>
      <c r="G41" s="114" t="str">
        <f t="shared" si="15"/>
        <v>▲</v>
      </c>
      <c r="H41" s="101">
        <f t="shared" si="16"/>
        <v>0.16666666666666674</v>
      </c>
      <c r="I41" s="85" t="str">
        <f>IF(F41="NA","",IF(L41=0,"",IF((F41-L41)&lt;0,"▲","")))</f>
        <v>▲</v>
      </c>
      <c r="J41" s="86">
        <f>IF(F41="NA","-",IF(L41=0,"-",ABS(F41-L41)))</f>
        <v>2.980000000000004</v>
      </c>
      <c r="K41" s="42">
        <v>62.07</v>
      </c>
      <c r="L41" s="62">
        <v>60.28</v>
      </c>
    </row>
    <row r="42" spans="2:12" ht="12" customHeight="1">
      <c r="B42" s="29"/>
      <c r="C42" s="53" t="s">
        <v>9</v>
      </c>
      <c r="D42" s="107">
        <f>ROUND(D41/D40,3)</f>
        <v>0.251</v>
      </c>
      <c r="E42" s="108">
        <f>ROUND(E41/E40,3)</f>
        <v>0.27300000000000002</v>
      </c>
      <c r="F42" s="125">
        <f>ROUND(F41/F40,3)</f>
        <v>0.22500000000000001</v>
      </c>
      <c r="G42" s="109" t="str">
        <f>IF(F42-D42&lt;0,"▲","")</f>
        <v>▲</v>
      </c>
      <c r="H42" s="94">
        <f>ABS(+F42-E42)*100</f>
        <v>4.8000000000000016</v>
      </c>
      <c r="I42" s="110" t="str">
        <f>IF(F42="NA","",IF(L42=0,"",IF((F42-L42)&lt;0,"▲","")))</f>
        <v>▲</v>
      </c>
      <c r="J42" s="96">
        <f>ABS(+F42-L42)*100</f>
        <v>0.9000000000000008</v>
      </c>
      <c r="K42" s="97">
        <f>K41/K40</f>
        <v>0.27601387406616862</v>
      </c>
      <c r="L42" s="117">
        <f>ROUND(L41/L40,3)</f>
        <v>0.23400000000000001</v>
      </c>
    </row>
    <row r="43" spans="2:12" ht="12" customHeight="1">
      <c r="B43" s="2" t="s">
        <v>326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322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5">
    <tabColor theme="1"/>
    <pageSetUpPr fitToPage="1"/>
  </sheetPr>
  <dimension ref="B1:L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323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2241.5</v>
      </c>
      <c r="E10" s="78">
        <v>2200.2600000000002</v>
      </c>
      <c r="F10" s="119">
        <v>2297.8200000000002</v>
      </c>
      <c r="G10" s="83" t="str">
        <f>IF((F10/E10)-1&lt;0,"▲","")</f>
        <v/>
      </c>
      <c r="H10" s="101">
        <f>ABS((+F10/E10)-1)</f>
        <v>4.4340214338305373E-2</v>
      </c>
      <c r="I10" s="85" t="str">
        <f>IF(F10="NA","",IF(L10=0,"",IF((F10-L10)&lt;0,"▲","")))</f>
        <v>▲</v>
      </c>
      <c r="J10" s="86">
        <f>IF(F10="NA","-",IF(L10=0,"-",ABS(F10-L10)))</f>
        <v>0.69000000000005457</v>
      </c>
      <c r="K10" s="42">
        <v>2005</v>
      </c>
      <c r="L10" s="62">
        <v>2298.5100000000002</v>
      </c>
    </row>
    <row r="11" spans="2:12" ht="12" customHeight="1">
      <c r="B11" s="25"/>
      <c r="C11" s="30" t="s">
        <v>7</v>
      </c>
      <c r="D11" s="77">
        <v>2202.52</v>
      </c>
      <c r="E11" s="78">
        <v>2228.0700000000002</v>
      </c>
      <c r="F11" s="119">
        <v>2290.23</v>
      </c>
      <c r="G11" s="83" t="str">
        <f t="shared" ref="G11:G12" si="0">IF((F11/E11)-1&lt;0,"▲","")</f>
        <v/>
      </c>
      <c r="H11" s="101">
        <f t="shared" ref="H11:H12" si="1">ABS((+F11/E11)-1)</f>
        <v>2.7898584873904175E-2</v>
      </c>
      <c r="I11" s="85" t="str">
        <f>IF(F11="NA","",IF(L11=0,"",IF((F11-L11)&lt;0,"▲","")))</f>
        <v/>
      </c>
      <c r="J11" s="86">
        <f>IF(F11="NA","-",IF(L11=0,"-",ABS(F11-L11)))</f>
        <v>0.65000000000009095</v>
      </c>
      <c r="K11" s="42">
        <v>2051.1999999999998</v>
      </c>
      <c r="L11" s="62">
        <v>2289.58</v>
      </c>
    </row>
    <row r="12" spans="2:12" ht="12" customHeight="1">
      <c r="B12" s="25"/>
      <c r="C12" s="30" t="s">
        <v>8</v>
      </c>
      <c r="D12" s="39">
        <v>491.93</v>
      </c>
      <c r="E12" s="40">
        <v>464.12</v>
      </c>
      <c r="F12" s="119">
        <v>471.71</v>
      </c>
      <c r="G12" s="83" t="str">
        <f t="shared" si="0"/>
        <v/>
      </c>
      <c r="H12" s="101">
        <f t="shared" si="1"/>
        <v>1.6353529259674149E-2</v>
      </c>
      <c r="I12" s="85" t="str">
        <f>IF(F12="NA","",IF(L12=0,"",IF((F12-L12)&lt;0,"▲","")))</f>
        <v>▲</v>
      </c>
      <c r="J12" s="86">
        <f>IF(F12="NA","-",IF(L12=0,"-",ABS(F12-L12)))</f>
        <v>0.21000000000003638</v>
      </c>
      <c r="K12" s="42">
        <v>349</v>
      </c>
      <c r="L12" s="62">
        <v>471.92</v>
      </c>
    </row>
    <row r="13" spans="2:12" ht="12" customHeight="1">
      <c r="B13" s="25"/>
      <c r="C13" s="30" t="s">
        <v>9</v>
      </c>
      <c r="D13" s="81">
        <f>ROUND(D12/D11,3)</f>
        <v>0.223</v>
      </c>
      <c r="E13" s="82">
        <f t="shared" ref="E13" si="2">ROUND(E12/E11,3)</f>
        <v>0.20799999999999999</v>
      </c>
      <c r="F13" s="73">
        <f>ROUND(F12/F11,3)</f>
        <v>0.20599999999999999</v>
      </c>
      <c r="G13" s="83" t="str">
        <f>IF((F13/E13)-1&lt;0,"▲","")</f>
        <v>▲</v>
      </c>
      <c r="H13" s="84">
        <f>ABS(+F13-E13)*100</f>
        <v>0.20000000000000018</v>
      </c>
      <c r="I13" s="85" t="str">
        <f>IF(F13="NA","",IF(L13=0,"",IF((F13-L13)&lt;0,"▲","")))</f>
        <v/>
      </c>
      <c r="J13" s="86">
        <f>IF(F13="NA","-",IF(L13=0,"-",ABS(F13-L13)*100))</f>
        <v>0</v>
      </c>
      <c r="K13" s="87">
        <f>K12/K11</f>
        <v>0.17014430577223091</v>
      </c>
      <c r="L13" s="115">
        <f>ROUND(L12/L11,3)</f>
        <v>0.20599999999999999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685.43</v>
      </c>
      <c r="E15" s="41">
        <v>651.61</v>
      </c>
      <c r="F15" s="119">
        <v>692.88</v>
      </c>
      <c r="G15" s="83" t="str">
        <f>IF((F15/E15)-1&lt;0,"▲","")</f>
        <v/>
      </c>
      <c r="H15" s="101">
        <f t="shared" ref="H15:H32" si="3">ABS((+F15/E15)-1)</f>
        <v>6.3335430702414097E-2</v>
      </c>
      <c r="I15" s="85" t="str">
        <f>IF(F15="NA","",IF(L15=0,"",IF((F15-L15)&lt;0,"▲","")))</f>
        <v/>
      </c>
      <c r="J15" s="86">
        <f>IF(F15="NA","-",IF(L15=0,"-",ABS(F15-L15)))</f>
        <v>1.3799999999999955</v>
      </c>
      <c r="K15" s="42">
        <v>596.1</v>
      </c>
      <c r="L15" s="62">
        <v>691.5</v>
      </c>
    </row>
    <row r="16" spans="2:12" ht="12" customHeight="1">
      <c r="B16" s="25"/>
      <c r="C16" s="30" t="s">
        <v>7</v>
      </c>
      <c r="D16" s="77">
        <v>650.14</v>
      </c>
      <c r="E16" s="78">
        <v>653.24</v>
      </c>
      <c r="F16" s="119">
        <v>680.48</v>
      </c>
      <c r="G16" s="83" t="str">
        <f t="shared" ref="G16:G17" si="4">IF((F16/E16)-1&lt;0,"▲","")</f>
        <v/>
      </c>
      <c r="H16" s="101">
        <f t="shared" si="3"/>
        <v>4.1699834670259062E-2</v>
      </c>
      <c r="I16" s="85" t="str">
        <f>IF(F16="NA","",IF(L16=0,"",IF((F16-L16)&lt;0,"▲","")))</f>
        <v>▲</v>
      </c>
      <c r="J16" s="86">
        <f>IF(F16="NA","-",IF(L16=0,"-",ABS(F16-L16)))</f>
        <v>0.94999999999993179</v>
      </c>
      <c r="K16" s="42">
        <v>615.9</v>
      </c>
      <c r="L16" s="62">
        <v>681.43</v>
      </c>
    </row>
    <row r="17" spans="2:12" ht="12" customHeight="1">
      <c r="B17" s="25"/>
      <c r="C17" s="30" t="s">
        <v>8</v>
      </c>
      <c r="D17" s="39">
        <v>202.34</v>
      </c>
      <c r="E17" s="41">
        <v>200.7</v>
      </c>
      <c r="F17" s="119">
        <v>213.1</v>
      </c>
      <c r="G17" s="83" t="str">
        <f t="shared" si="4"/>
        <v/>
      </c>
      <c r="H17" s="101">
        <f t="shared" si="3"/>
        <v>6.1783756851021554E-2</v>
      </c>
      <c r="I17" s="85" t="str">
        <f>IF(F17="NA","",IF(L17=0,"",IF((F17-L17)&lt;0,"▲","")))</f>
        <v/>
      </c>
      <c r="J17" s="86">
        <f>IF(F17="NA","-",IF(L17=0,"-",ABS(F17-L17)))</f>
        <v>3.0799999999999841</v>
      </c>
      <c r="K17" s="42">
        <v>132.6</v>
      </c>
      <c r="L17" s="62">
        <v>210.02</v>
      </c>
    </row>
    <row r="18" spans="2:12" ht="12" customHeight="1">
      <c r="B18" s="25"/>
      <c r="C18" s="30" t="s">
        <v>9</v>
      </c>
      <c r="D18" s="81">
        <f>ROUND(D17/D16,3)</f>
        <v>0.311</v>
      </c>
      <c r="E18" s="82">
        <f>ROUND(E17/E16,3)</f>
        <v>0.307</v>
      </c>
      <c r="F18" s="73">
        <f>ROUND(F17/F16,3)</f>
        <v>0.313</v>
      </c>
      <c r="G18" s="89" t="str">
        <f>IF((F18/E18)-1&lt;0,"▲","")</f>
        <v/>
      </c>
      <c r="H18" s="84">
        <f t="shared" ref="H18" si="5">ABS(+F18-E18)*100</f>
        <v>0.60000000000000053</v>
      </c>
      <c r="I18" s="90" t="str">
        <f>IF(F18="NA","",IF(L18=0,"",IF((F18-L18)&lt;0,"▲","")))</f>
        <v/>
      </c>
      <c r="J18" s="86">
        <f>IF(F18="NA","-",IF(L18=0,"-",ABS(F18-L18)*100))</f>
        <v>0.50000000000000044</v>
      </c>
      <c r="K18" s="87">
        <f>K17/K16</f>
        <v>0.21529469069654164</v>
      </c>
      <c r="L18" s="115">
        <f>ROUND(L17/L16,3)</f>
        <v>0.308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1115.55</v>
      </c>
      <c r="E20" s="41">
        <v>1097.56</v>
      </c>
      <c r="F20" s="119">
        <v>1142.19</v>
      </c>
      <c r="G20" s="83" t="str">
        <f>IF((F20/E20)-1&lt;0,"▲","")</f>
        <v/>
      </c>
      <c r="H20" s="101">
        <f t="shared" ref="H20" si="6">ABS((+F20/E20)-1)</f>
        <v>4.0662925033711161E-2</v>
      </c>
      <c r="I20" s="85" t="str">
        <f>IF(F20="NA","",IF(L20=0,"",IF((F20-L20)&lt;0,"▲","")))</f>
        <v>▲</v>
      </c>
      <c r="J20" s="86">
        <f>IF(F20="NA","-",IF(L20=0,"-",ABS(F20-L20)))</f>
        <v>3.3699999999998909</v>
      </c>
      <c r="K20" s="42">
        <v>988.9</v>
      </c>
      <c r="L20" s="62">
        <v>1145.56</v>
      </c>
    </row>
    <row r="21" spans="2:12" ht="12" customHeight="1">
      <c r="B21" s="25"/>
      <c r="C21" s="30" t="s">
        <v>7</v>
      </c>
      <c r="D21" s="39">
        <v>1114.49</v>
      </c>
      <c r="E21" s="41">
        <v>1126.8</v>
      </c>
      <c r="F21" s="119">
        <v>1149.8900000000001</v>
      </c>
      <c r="G21" s="83" t="str">
        <f t="shared" ref="G21:G22" si="7">IF((F21/E21)-1&lt;0,"▲","")</f>
        <v/>
      </c>
      <c r="H21" s="101">
        <f t="shared" si="3"/>
        <v>2.0491657791977369E-2</v>
      </c>
      <c r="I21" s="85" t="str">
        <f>IF(F21="NA","",IF(L21=0,"",IF((F21-L21)&lt;0,"▲","")))</f>
        <v/>
      </c>
      <c r="J21" s="86">
        <f>IF(F21="NA","-",IF(L21=0,"-",ABS(F21-L21)))</f>
        <v>0.28000000000020009</v>
      </c>
      <c r="K21" s="42">
        <v>1013.8</v>
      </c>
      <c r="L21" s="62">
        <v>1149.6099999999999</v>
      </c>
    </row>
    <row r="22" spans="2:12" ht="12" customHeight="1">
      <c r="B22" s="25"/>
      <c r="C22" s="30" t="s">
        <v>8</v>
      </c>
      <c r="D22" s="39">
        <v>195.43</v>
      </c>
      <c r="E22" s="41">
        <v>166.19</v>
      </c>
      <c r="F22" s="119">
        <v>158.49</v>
      </c>
      <c r="G22" s="83" t="str">
        <f t="shared" si="7"/>
        <v>▲</v>
      </c>
      <c r="H22" s="101">
        <f t="shared" si="3"/>
        <v>4.6332510981406783E-2</v>
      </c>
      <c r="I22" s="85" t="str">
        <f>IF(F22="NA","",IF(L22=0,"",IF((F22-L22)&lt;0,"▲","")))</f>
        <v>▲</v>
      </c>
      <c r="J22" s="86">
        <f>IF(F22="NA","-",IF(L22=0,"-",ABS(F22-L22)))</f>
        <v>3.3400000000000034</v>
      </c>
      <c r="K22" s="42">
        <v>141.30000000000001</v>
      </c>
      <c r="L22" s="62">
        <v>161.83000000000001</v>
      </c>
    </row>
    <row r="23" spans="2:12" ht="12" customHeight="1">
      <c r="B23" s="25"/>
      <c r="C23" s="30" t="s">
        <v>9</v>
      </c>
      <c r="D23" s="81">
        <f>ROUND(D22/D21,3)</f>
        <v>0.17499999999999999</v>
      </c>
      <c r="E23" s="82">
        <f>ROUND(E22/E21,3)</f>
        <v>0.14699999999999999</v>
      </c>
      <c r="F23" s="73">
        <f>ROUND(F22/F21,3)</f>
        <v>0.13800000000000001</v>
      </c>
      <c r="G23" s="89" t="str">
        <f>IF((F23/E23)-1&lt;0,"▲","")</f>
        <v>▲</v>
      </c>
      <c r="H23" s="84">
        <f t="shared" ref="H23" si="8">ABS(+F23-E23)*100</f>
        <v>0.89999999999999802</v>
      </c>
      <c r="I23" s="90" t="str">
        <f>IF(F23="NA","",IF(L23=0,"",IF((F23-L23)&lt;0,"▲","")))</f>
        <v>▲</v>
      </c>
      <c r="J23" s="86">
        <f>IF(F23="NA","-",IF(L23=0,"-",ABS(F23-L23)*100))</f>
        <v>0.29999999999999749</v>
      </c>
      <c r="K23" s="87">
        <f>K22/K21</f>
        <v>0.13937660288025253</v>
      </c>
      <c r="L23" s="115">
        <f>ROUND(L22/L21,3)</f>
        <v>0.14099999999999999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819.23</v>
      </c>
      <c r="E25" s="41">
        <v>827.54</v>
      </c>
      <c r="F25" s="119">
        <v>864.11</v>
      </c>
      <c r="G25" s="83" t="str">
        <f>IF((F25/E25)-1&lt;0,"▲","")</f>
        <v/>
      </c>
      <c r="H25" s="101">
        <f t="shared" ref="H25" si="9">ABS((+F25/E25)-1)</f>
        <v>4.4191217342968381E-2</v>
      </c>
      <c r="I25" s="85" t="str">
        <f>IF(F25="NA","",IF(L25=0,"",IF((F25-L25)&lt;0,"▲","")))</f>
        <v>▲</v>
      </c>
      <c r="J25" s="86">
        <f>IF(F25="NA","-",IF(L25=0,"-",ABS(F25-L25)))</f>
        <v>3.9499999999999318</v>
      </c>
      <c r="K25" s="42">
        <v>714</v>
      </c>
      <c r="L25" s="62">
        <v>868.06</v>
      </c>
    </row>
    <row r="26" spans="2:12" ht="12" customHeight="1">
      <c r="B26" s="51"/>
      <c r="C26" s="30" t="s">
        <v>7</v>
      </c>
      <c r="D26" s="39">
        <v>822.6</v>
      </c>
      <c r="E26" s="41">
        <v>842.89</v>
      </c>
      <c r="F26" s="119">
        <v>867.59</v>
      </c>
      <c r="G26" s="83" t="str">
        <f t="shared" ref="G26:G27" si="10">IF((F26/E26)-1&lt;0,"▲","")</f>
        <v/>
      </c>
      <c r="H26" s="101">
        <f t="shared" si="3"/>
        <v>2.9303942388686499E-2</v>
      </c>
      <c r="I26" s="85" t="str">
        <f>IF(F26="NA","",IF(L26=0,"",IF((F26-L26)&lt;0,"▲","")))</f>
        <v>▲</v>
      </c>
      <c r="J26" s="86">
        <f>IF(F26="NA","-",IF(L26=0,"-",ABS(F26-L26)))</f>
        <v>0.38999999999998636</v>
      </c>
      <c r="K26" s="42">
        <v>728.7</v>
      </c>
      <c r="L26" s="62">
        <v>867.98</v>
      </c>
    </row>
    <row r="27" spans="2:12" ht="12" customHeight="1">
      <c r="B27" s="51"/>
      <c r="C27" s="30" t="s">
        <v>8</v>
      </c>
      <c r="D27" s="39">
        <v>144.18</v>
      </c>
      <c r="E27" s="41">
        <v>128.83000000000001</v>
      </c>
      <c r="F27" s="119">
        <v>125.35</v>
      </c>
      <c r="G27" s="83" t="str">
        <f t="shared" si="10"/>
        <v>▲</v>
      </c>
      <c r="H27" s="101">
        <f t="shared" si="3"/>
        <v>2.7012341845843446E-2</v>
      </c>
      <c r="I27" s="85" t="str">
        <f>IF(F27="NA","",IF(L27=0,"",IF((F27-L27)&lt;0,"▲","")))</f>
        <v>▲</v>
      </c>
      <c r="J27" s="86">
        <f>IF(F27="NA","-",IF(L27=0,"-",ABS(F27-L27)))</f>
        <v>2.789999999999992</v>
      </c>
      <c r="K27" s="42">
        <v>110.2</v>
      </c>
      <c r="L27" s="62">
        <v>128.13999999999999</v>
      </c>
    </row>
    <row r="28" spans="2:12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0.153</v>
      </c>
      <c r="F28" s="73">
        <f>ROUND(F27/F26,3)</f>
        <v>0.14399999999999999</v>
      </c>
      <c r="G28" s="89" t="str">
        <f>IF((F28/E28)-1&lt;0,"▲","")</f>
        <v>▲</v>
      </c>
      <c r="H28" s="84">
        <f t="shared" ref="H28" si="11">ABS(+F28-E28)*100</f>
        <v>0.9000000000000008</v>
      </c>
      <c r="I28" s="90" t="str">
        <f>IF(F28="NA","",IF(L28=0,"",IF((F28-L28)&lt;0,"▲","")))</f>
        <v>▲</v>
      </c>
      <c r="J28" s="86">
        <f>IF(F28="NA","-",IF(L28=0,"-",ABS(F28-L28)*100))</f>
        <v>0.40000000000000036</v>
      </c>
      <c r="K28" s="87">
        <f>K27/K26</f>
        <v>0.15122821462879099</v>
      </c>
      <c r="L28" s="115">
        <f>ROUND(L27/L26,3)</f>
        <v>0.14799999999999999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440.52</v>
      </c>
      <c r="E30" s="41">
        <v>451.1</v>
      </c>
      <c r="F30" s="119">
        <v>462.75</v>
      </c>
      <c r="G30" s="83" t="str">
        <f>IF((F30/E30)-1&lt;0,"▲","")</f>
        <v/>
      </c>
      <c r="H30" s="101">
        <f t="shared" ref="H30" si="12">ABS((+F30/E30)-1)</f>
        <v>2.5825759255154068E-2</v>
      </c>
      <c r="I30" s="85" t="str">
        <f>IF(F30="NA","",IF(L30=0,"",IF((F30-L30)&lt;0,"▲","")))</f>
        <v/>
      </c>
      <c r="J30" s="86">
        <f>IF(F30="NA","-",IF(L30=0,"-",ABS(F30-L30)))</f>
        <v>1.3100000000000023</v>
      </c>
      <c r="K30" s="42">
        <v>420</v>
      </c>
      <c r="L30" s="62">
        <v>461.44</v>
      </c>
    </row>
    <row r="31" spans="2:12" ht="12" customHeight="1">
      <c r="B31" s="25"/>
      <c r="C31" s="30" t="s">
        <v>7</v>
      </c>
      <c r="D31" s="39">
        <v>437.89</v>
      </c>
      <c r="E31" s="41">
        <v>448.04</v>
      </c>
      <c r="F31" s="119">
        <v>459.86</v>
      </c>
      <c r="G31" s="83" t="str">
        <f t="shared" ref="G31:G32" si="13">IF((F31/E31)-1&lt;0,"▲","")</f>
        <v/>
      </c>
      <c r="H31" s="101">
        <f t="shared" si="3"/>
        <v>2.6381573073832598E-2</v>
      </c>
      <c r="I31" s="85" t="str">
        <f>IF(F31="NA","",IF(L31=0,"",IF((F31-L31)&lt;0,"▲","")))</f>
        <v/>
      </c>
      <c r="J31" s="86">
        <f>IF(F31="NA","-",IF(L31=0,"-",ABS(F31-L31)))</f>
        <v>1.3199999999999932</v>
      </c>
      <c r="K31" s="42">
        <v>421.5</v>
      </c>
      <c r="L31" s="62">
        <v>458.54</v>
      </c>
    </row>
    <row r="32" spans="2:12" ht="12" customHeight="1">
      <c r="B32" s="25"/>
      <c r="C32" s="30" t="s">
        <v>8</v>
      </c>
      <c r="D32" s="39">
        <v>94.16</v>
      </c>
      <c r="E32" s="41">
        <v>97.23</v>
      </c>
      <c r="F32" s="119">
        <v>100.12</v>
      </c>
      <c r="G32" s="83" t="str">
        <f t="shared" si="13"/>
        <v/>
      </c>
      <c r="H32" s="101">
        <f t="shared" si="3"/>
        <v>2.9723336418800761E-2</v>
      </c>
      <c r="I32" s="85" t="str">
        <f>IF(F32="NA","",IF(L32=0,"",IF((F32-L32)&lt;0,"▲","")))</f>
        <v/>
      </c>
      <c r="J32" s="86">
        <f>IF(F32="NA","-",IF(L32=0,"-",ABS(F32-L32)))</f>
        <v>5.0000000000011369E-2</v>
      </c>
      <c r="K32" s="42">
        <v>75.099999999999994</v>
      </c>
      <c r="L32" s="62">
        <v>100.07</v>
      </c>
    </row>
    <row r="33" spans="2:12" ht="12" customHeight="1">
      <c r="B33" s="29"/>
      <c r="C33" s="53" t="s">
        <v>9</v>
      </c>
      <c r="D33" s="91">
        <f>ROUND(D32/D31,3)</f>
        <v>0.215</v>
      </c>
      <c r="E33" s="92">
        <f>ROUND(E32/E31,3)</f>
        <v>0.217</v>
      </c>
      <c r="F33" s="74">
        <f>ROUND(F32/F31,3)</f>
        <v>0.218</v>
      </c>
      <c r="G33" s="93" t="str">
        <f>IF((F33/E33)-1&lt;0,"▲","")</f>
        <v/>
      </c>
      <c r="H33" s="94">
        <f t="shared" ref="H33" si="14">ABS(+F33-E33)*100</f>
        <v>0.10000000000000009</v>
      </c>
      <c r="I33" s="95" t="str">
        <f>IF(F33="NA","",IF(L33=0,"",IF((F33-L33)&lt;0,"▲","")))</f>
        <v/>
      </c>
      <c r="J33" s="96">
        <f>IF(F33="NA","-",IF(L33=0,"-",ABS(F33-L33)*100))</f>
        <v>0</v>
      </c>
      <c r="K33" s="97">
        <f>K32/K31</f>
        <v>0.17817319098457887</v>
      </c>
      <c r="L33" s="116">
        <f>ROUND(L32/L31,3)</f>
        <v>0.218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260.85000000000002</v>
      </c>
      <c r="E39" s="61">
        <v>264.18</v>
      </c>
      <c r="F39" s="124">
        <v>251.47</v>
      </c>
      <c r="G39" s="113" t="str">
        <f>IF((F39/E39)-1&lt;0,"▲","")</f>
        <v>▲</v>
      </c>
      <c r="H39" s="101">
        <f>ABS((+F39/E39)-1)</f>
        <v>4.8111136346430494E-2</v>
      </c>
      <c r="I39" s="112" t="str">
        <f>IF(F39="NA","",IF(L39=0,"",IF((F39-L39)&lt;0,"▲","")))</f>
        <v>▲</v>
      </c>
      <c r="J39" s="86">
        <f>IF(F39="NA","-",IF(L39=0,"-",ABS(F39-L39)))</f>
        <v>5.5300000000000011</v>
      </c>
      <c r="K39" s="42">
        <v>236.23</v>
      </c>
      <c r="L39" s="71">
        <v>257</v>
      </c>
    </row>
    <row r="40" spans="2:12" ht="12" customHeight="1">
      <c r="B40" s="25"/>
      <c r="C40" s="30" t="s">
        <v>7</v>
      </c>
      <c r="D40" s="60">
        <v>238.25</v>
      </c>
      <c r="E40" s="61">
        <v>251.74</v>
      </c>
      <c r="F40" s="124">
        <v>258.05</v>
      </c>
      <c r="G40" s="114" t="str">
        <f t="shared" ref="G40:G41" si="15">IF((F40/E40)-1&lt;0,"▲","")</f>
        <v/>
      </c>
      <c r="H40" s="101">
        <f t="shared" ref="H40:H41" si="16">ABS((+F40/E40)-1)</f>
        <v>2.5065543815047331E-2</v>
      </c>
      <c r="I40" s="85" t="str">
        <f>IF(F40="NA","",IF(L40=0,"",IF((F40-L40)&lt;0,"▲","")))</f>
        <v>▲</v>
      </c>
      <c r="J40" s="86">
        <f>IF(F40="NA","-",IF(L40=0,"-",ABS(F40-L40)))</f>
        <v>1.25</v>
      </c>
      <c r="K40" s="42">
        <v>225.6</v>
      </c>
      <c r="L40" s="62">
        <v>259.3</v>
      </c>
    </row>
    <row r="41" spans="2:12" ht="12" customHeight="1">
      <c r="B41" s="25"/>
      <c r="C41" s="30" t="s">
        <v>8</v>
      </c>
      <c r="D41" s="60">
        <v>59.6</v>
      </c>
      <c r="E41" s="61">
        <v>68.900000000000006</v>
      </c>
      <c r="F41" s="124">
        <v>60.28</v>
      </c>
      <c r="G41" s="114" t="str">
        <f t="shared" si="15"/>
        <v>▲</v>
      </c>
      <c r="H41" s="101">
        <f t="shared" si="16"/>
        <v>0.12510885341074029</v>
      </c>
      <c r="I41" s="85" t="str">
        <f>IF(F41="NA","",IF(L41=0,"",IF((F41-L41)&lt;0,"▲","")))</f>
        <v>▲</v>
      </c>
      <c r="J41" s="86">
        <f>IF(F41="NA","-",IF(L41=0,"-",ABS(F41-L41)))</f>
        <v>3.1499999999999986</v>
      </c>
      <c r="K41" s="42">
        <v>62.09</v>
      </c>
      <c r="L41" s="62">
        <v>63.43</v>
      </c>
    </row>
    <row r="42" spans="2:12" ht="12" customHeight="1">
      <c r="B42" s="29"/>
      <c r="C42" s="53" t="s">
        <v>9</v>
      </c>
      <c r="D42" s="107">
        <f>ROUND(D41/D40,3)</f>
        <v>0.25</v>
      </c>
      <c r="E42" s="108">
        <f>ROUND(E41/E40,3)</f>
        <v>0.27400000000000002</v>
      </c>
      <c r="F42" s="125">
        <f>ROUND(F41/F40,3)</f>
        <v>0.23400000000000001</v>
      </c>
      <c r="G42" s="109" t="str">
        <f>IF(F42-D42&lt;0,"▲","")</f>
        <v>▲</v>
      </c>
      <c r="H42" s="94">
        <f>ABS(+F42-E42)*100</f>
        <v>4.0000000000000009</v>
      </c>
      <c r="I42" s="110" t="str">
        <f>IF(F42="NA","",IF(L42=0,"",IF((F42-L42)&lt;0,"▲","")))</f>
        <v>▲</v>
      </c>
      <c r="J42" s="96">
        <f>ABS(+F42-L42)*100</f>
        <v>1.0999999999999983</v>
      </c>
      <c r="K42" s="97">
        <f>K41/K40</f>
        <v>0.27522163120567378</v>
      </c>
      <c r="L42" s="117">
        <f>ROUND(L41/L40,3)</f>
        <v>0.245</v>
      </c>
    </row>
    <row r="43" spans="2:12" ht="12" customHeight="1">
      <c r="B43" s="2" t="s">
        <v>324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 t="s">
        <v>322</v>
      </c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4">
    <tabColor theme="1"/>
    <pageSetUpPr fitToPage="1"/>
  </sheetPr>
  <dimension ref="B1:L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320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172</v>
      </c>
      <c r="G7" s="434" t="s">
        <v>173</v>
      </c>
      <c r="H7" s="435"/>
      <c r="I7" s="438" t="s">
        <v>174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2241.5100000000002</v>
      </c>
      <c r="E10" s="78">
        <v>2199.46</v>
      </c>
      <c r="F10" s="119">
        <v>2298.5100000000002</v>
      </c>
      <c r="G10" s="83" t="str">
        <f>IF((F10/E10)-1&lt;0,"▲","")</f>
        <v/>
      </c>
      <c r="H10" s="101">
        <f>ABS((+F10/E10)-1)</f>
        <v>4.503378101897737E-2</v>
      </c>
      <c r="I10" s="85" t="str">
        <f>IF(F10="NA","",IF(L10=0,"",IF((F10-L10)&lt;0,"▲","")))</f>
        <v/>
      </c>
      <c r="J10" s="86">
        <f>IF(F10="NA","-",IF(L10=0,"-",ABS(F10-L10)))</f>
        <v>3.5100000000002183</v>
      </c>
      <c r="K10" s="42">
        <v>2004.99</v>
      </c>
      <c r="L10" s="62">
        <v>2295</v>
      </c>
    </row>
    <row r="11" spans="2:12" ht="12" customHeight="1">
      <c r="B11" s="25"/>
      <c r="C11" s="30" t="s">
        <v>7</v>
      </c>
      <c r="D11" s="77">
        <v>2202.62</v>
      </c>
      <c r="E11" s="78">
        <v>2228.09</v>
      </c>
      <c r="F11" s="119">
        <v>2289.58</v>
      </c>
      <c r="G11" s="83" t="str">
        <f t="shared" ref="G11:G12" si="0">IF((F11/E11)-1&lt;0,"▲","")</f>
        <v/>
      </c>
      <c r="H11" s="101">
        <f t="shared" ref="H11:H12" si="1">ABS((+F11/E11)-1)</f>
        <v>2.7597628462045831E-2</v>
      </c>
      <c r="I11" s="85" t="str">
        <f>IF(F11="NA","",IF(L11=0,"",IF((F11-L11)&lt;0,"▲","")))</f>
        <v/>
      </c>
      <c r="J11" s="86">
        <f>IF(F11="NA","-",IF(L11=0,"-",ABS(F11-L11)))</f>
        <v>0.59999999999990905</v>
      </c>
      <c r="K11" s="42">
        <v>2051.1999999999998</v>
      </c>
      <c r="L11" s="62">
        <v>2288.98</v>
      </c>
    </row>
    <row r="12" spans="2:12" ht="12" customHeight="1">
      <c r="B12" s="25"/>
      <c r="C12" s="30" t="s">
        <v>8</v>
      </c>
      <c r="D12" s="39">
        <v>491.63</v>
      </c>
      <c r="E12" s="40">
        <v>463</v>
      </c>
      <c r="F12" s="119">
        <v>471.92</v>
      </c>
      <c r="G12" s="83" t="str">
        <f t="shared" si="0"/>
        <v/>
      </c>
      <c r="H12" s="101">
        <f t="shared" si="1"/>
        <v>1.9265658747300352E-2</v>
      </c>
      <c r="I12" s="85" t="str">
        <f>IF(F12="NA","",IF(L12=0,"",IF((F12-L12)&lt;0,"▲","")))</f>
        <v/>
      </c>
      <c r="J12" s="86">
        <f>IF(F12="NA","-",IF(L12=0,"-",ABS(F12-L12)))</f>
        <v>3.2400000000000091</v>
      </c>
      <c r="K12" s="42">
        <v>349</v>
      </c>
      <c r="L12" s="62">
        <v>468.68</v>
      </c>
    </row>
    <row r="13" spans="2:12" ht="12" customHeight="1">
      <c r="B13" s="25"/>
      <c r="C13" s="30" t="s">
        <v>9</v>
      </c>
      <c r="D13" s="81">
        <f>ROUND(D12/D11,3)</f>
        <v>0.223</v>
      </c>
      <c r="E13" s="82">
        <f t="shared" ref="E13" si="2">ROUND(E12/E11,3)</f>
        <v>0.20799999999999999</v>
      </c>
      <c r="F13" s="73">
        <f>ROUND(F12/F11,3)</f>
        <v>0.20599999999999999</v>
      </c>
      <c r="G13" s="83" t="str">
        <f>IF((F13/E13)-1&lt;0,"▲","")</f>
        <v>▲</v>
      </c>
      <c r="H13" s="84">
        <f>ABS(+F13-E13)*100</f>
        <v>0.20000000000000018</v>
      </c>
      <c r="I13" s="85" t="str">
        <f>IF(F13="NA","",IF(L13=0,"",IF((F13-L13)&lt;0,"▲","")))</f>
        <v/>
      </c>
      <c r="J13" s="86">
        <f>IF(F13="NA","-",IF(L13=0,"-",ABS(F13-L13)*100))</f>
        <v>0.10000000000000009</v>
      </c>
      <c r="K13" s="87">
        <f>K12/K11</f>
        <v>0.17014430577223091</v>
      </c>
      <c r="L13" s="115">
        <f>ROUND(L12/L11,3)</f>
        <v>0.20499999999999999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685.44</v>
      </c>
      <c r="E15" s="41">
        <v>651.67999999999995</v>
      </c>
      <c r="F15" s="119">
        <v>691.5</v>
      </c>
      <c r="G15" s="83" t="str">
        <f>IF((F15/E15)-1&lt;0,"▲","")</f>
        <v/>
      </c>
      <c r="H15" s="101">
        <f t="shared" ref="H15:H32" si="3">ABS((+F15/E15)-1)</f>
        <v>6.1103609133317027E-2</v>
      </c>
      <c r="I15" s="85" t="str">
        <f>IF(F15="NA","",IF(L15=0,"",IF((F15-L15)&lt;0,"▲","")))</f>
        <v/>
      </c>
      <c r="J15" s="86">
        <f>IF(F15="NA","-",IF(L15=0,"-",ABS(F15-L15)))</f>
        <v>2.5299999999999727</v>
      </c>
      <c r="K15" s="42">
        <v>596.08000000000004</v>
      </c>
      <c r="L15" s="62">
        <v>688.97</v>
      </c>
    </row>
    <row r="16" spans="2:12" ht="12" customHeight="1">
      <c r="B16" s="25"/>
      <c r="C16" s="30" t="s">
        <v>7</v>
      </c>
      <c r="D16" s="77">
        <v>650.34</v>
      </c>
      <c r="E16" s="78">
        <v>653.87</v>
      </c>
      <c r="F16" s="119">
        <v>681.43</v>
      </c>
      <c r="G16" s="83" t="str">
        <f t="shared" ref="G16:G17" si="4">IF((F16/E16)-1&lt;0,"▲","")</f>
        <v/>
      </c>
      <c r="H16" s="101">
        <f t="shared" si="3"/>
        <v>4.2149051034609197E-2</v>
      </c>
      <c r="I16" s="85" t="str">
        <f>IF(F16="NA","",IF(L16=0,"",IF((F16-L16)&lt;0,"▲","")))</f>
        <v/>
      </c>
      <c r="J16" s="86">
        <f>IF(F16="NA","-",IF(L16=0,"-",ABS(F16-L16)))</f>
        <v>1.2299999999999045</v>
      </c>
      <c r="K16" s="42">
        <v>615.9</v>
      </c>
      <c r="L16" s="62">
        <v>680.2</v>
      </c>
    </row>
    <row r="17" spans="2:12" ht="12" customHeight="1">
      <c r="B17" s="25"/>
      <c r="C17" s="30" t="s">
        <v>8</v>
      </c>
      <c r="D17" s="39">
        <v>202.14</v>
      </c>
      <c r="E17" s="41">
        <v>199.94</v>
      </c>
      <c r="F17" s="119">
        <v>210.02</v>
      </c>
      <c r="G17" s="83" t="str">
        <f t="shared" si="4"/>
        <v/>
      </c>
      <c r="H17" s="101">
        <f t="shared" si="3"/>
        <v>5.0415124537361189E-2</v>
      </c>
      <c r="I17" s="85" t="str">
        <f>IF(F17="NA","",IF(L17=0,"",IF((F17-L17)&lt;0,"▲","")))</f>
        <v/>
      </c>
      <c r="J17" s="86">
        <f>IF(F17="NA","-",IF(L17=0,"-",ABS(F17-L17)))</f>
        <v>1.5</v>
      </c>
      <c r="K17" s="42">
        <v>132.58000000000001</v>
      </c>
      <c r="L17" s="62">
        <v>208.52</v>
      </c>
    </row>
    <row r="18" spans="2:12" ht="12" customHeight="1">
      <c r="B18" s="25"/>
      <c r="C18" s="30" t="s">
        <v>9</v>
      </c>
      <c r="D18" s="81">
        <f>ROUND(D17/D16,3)</f>
        <v>0.311</v>
      </c>
      <c r="E18" s="82">
        <f>ROUND(E17/E16,3)</f>
        <v>0.30599999999999999</v>
      </c>
      <c r="F18" s="73">
        <f>ROUND(F17/F16,3)</f>
        <v>0.308</v>
      </c>
      <c r="G18" s="89" t="str">
        <f>IF((F18/E18)-1&lt;0,"▲","")</f>
        <v/>
      </c>
      <c r="H18" s="84">
        <f t="shared" ref="H18" si="5">ABS(+F18-E18)*100</f>
        <v>0.20000000000000018</v>
      </c>
      <c r="I18" s="90" t="str">
        <f>IF(F18="NA","",IF(L18=0,"",IF((F18-L18)&lt;0,"▲","")))</f>
        <v/>
      </c>
      <c r="J18" s="86">
        <f>IF(F18="NA","-",IF(L18=0,"-",ABS(F18-L18)*100))</f>
        <v>0.10000000000000009</v>
      </c>
      <c r="K18" s="87">
        <f>K17/K16</f>
        <v>0.21526221789251504</v>
      </c>
      <c r="L18" s="115">
        <f>ROUND(L17/L16,3)</f>
        <v>0.307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1115.55</v>
      </c>
      <c r="E20" s="41">
        <v>1097.4100000000001</v>
      </c>
      <c r="F20" s="119">
        <v>1145.56</v>
      </c>
      <c r="G20" s="83" t="str">
        <f>IF((F20/E20)-1&lt;0,"▲","")</f>
        <v/>
      </c>
      <c r="H20" s="101">
        <f t="shared" ref="H20" si="6">ABS((+F20/E20)-1)</f>
        <v>4.3876035392423907E-2</v>
      </c>
      <c r="I20" s="85" t="str">
        <f>IF(F20="NA","",IF(L20=0,"",IF((F20-L20)&lt;0,"▲","")))</f>
        <v/>
      </c>
      <c r="J20" s="86">
        <f>IF(F20="NA","-",IF(L20=0,"-",ABS(F20-L20)))</f>
        <v>0.36999999999989086</v>
      </c>
      <c r="K20" s="42">
        <v>988.92</v>
      </c>
      <c r="L20" s="62">
        <v>1145.19</v>
      </c>
    </row>
    <row r="21" spans="2:12" ht="12" customHeight="1">
      <c r="B21" s="25"/>
      <c r="C21" s="30" t="s">
        <v>7</v>
      </c>
      <c r="D21" s="39">
        <v>1114.3900000000001</v>
      </c>
      <c r="E21" s="41">
        <v>1126.8499999999999</v>
      </c>
      <c r="F21" s="119">
        <v>1149.6099999999999</v>
      </c>
      <c r="G21" s="83" t="str">
        <f t="shared" ref="G21:G22" si="7">IF((F21/E21)-1&lt;0,"▲","")</f>
        <v/>
      </c>
      <c r="H21" s="101">
        <f t="shared" si="3"/>
        <v>2.019789679194206E-2</v>
      </c>
      <c r="I21" s="85" t="str">
        <f>IF(F21="NA","",IF(L21=0,"",IF((F21-L21)&lt;0,"▲","")))</f>
        <v>▲</v>
      </c>
      <c r="J21" s="86">
        <f>IF(F21="NA","-",IF(L21=0,"-",ABS(F21-L21)))</f>
        <v>1.1000000000001364</v>
      </c>
      <c r="K21" s="42">
        <v>1013.8</v>
      </c>
      <c r="L21" s="62">
        <v>1150.71</v>
      </c>
    </row>
    <row r="22" spans="2:12" ht="12" customHeight="1">
      <c r="B22" s="25"/>
      <c r="C22" s="30" t="s">
        <v>8</v>
      </c>
      <c r="D22" s="39">
        <v>195.33</v>
      </c>
      <c r="E22" s="41">
        <v>165.88</v>
      </c>
      <c r="F22" s="119">
        <v>161.83000000000001</v>
      </c>
      <c r="G22" s="83" t="str">
        <f t="shared" si="7"/>
        <v>▲</v>
      </c>
      <c r="H22" s="101">
        <f t="shared" si="3"/>
        <v>2.4415239932481181E-2</v>
      </c>
      <c r="I22" s="85" t="str">
        <f>IF(F22="NA","",IF(L22=0,"",IF((F22-L22)&lt;0,"▲","")))</f>
        <v/>
      </c>
      <c r="J22" s="86">
        <f>IF(F22="NA","-",IF(L22=0,"-",ABS(F22-L22)))</f>
        <v>1.1700000000000159</v>
      </c>
      <c r="K22" s="42">
        <v>141.32</v>
      </c>
      <c r="L22" s="62">
        <v>160.66</v>
      </c>
    </row>
    <row r="23" spans="2:12" ht="12" customHeight="1">
      <c r="B23" s="25"/>
      <c r="C23" s="30" t="s">
        <v>9</v>
      </c>
      <c r="D23" s="81">
        <f>ROUND(D22/D21,3)</f>
        <v>0.17499999999999999</v>
      </c>
      <c r="E23" s="82">
        <f>ROUND(E22/E21,3)</f>
        <v>0.14699999999999999</v>
      </c>
      <c r="F23" s="73">
        <f>ROUND(F22/F21,3)</f>
        <v>0.14099999999999999</v>
      </c>
      <c r="G23" s="89" t="str">
        <f>IF((F23/E23)-1&lt;0,"▲","")</f>
        <v>▲</v>
      </c>
      <c r="H23" s="84">
        <f t="shared" ref="H23" si="8">ABS(+F23-E23)*100</f>
        <v>0.60000000000000053</v>
      </c>
      <c r="I23" s="90" t="str">
        <f>IF(F23="NA","",IF(L23=0,"",IF((F23-L23)&lt;0,"▲","")))</f>
        <v/>
      </c>
      <c r="J23" s="86">
        <f>IF(F23="NA","-",IF(L23=0,"-",ABS(F23-L23)*100))</f>
        <v>9.9999999999997313E-2</v>
      </c>
      <c r="K23" s="87">
        <f>K22/K21</f>
        <v>0.13939633063720655</v>
      </c>
      <c r="L23" s="115">
        <f>ROUND(L22/L21,3)</f>
        <v>0.14000000000000001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819.23</v>
      </c>
      <c r="E25" s="41">
        <v>827.35</v>
      </c>
      <c r="F25" s="119">
        <v>868.06</v>
      </c>
      <c r="G25" s="83" t="str">
        <f>IF((F25/E25)-1&lt;0,"▲","")</f>
        <v/>
      </c>
      <c r="H25" s="101">
        <f t="shared" ref="H25" si="9">ABS((+F25/E25)-1)</f>
        <v>4.9205294010998823E-2</v>
      </c>
      <c r="I25" s="85" t="str">
        <f>IF(F25="NA","",IF(L25=0,"",IF((F25-L25)&lt;0,"▲","")))</f>
        <v/>
      </c>
      <c r="J25" s="86">
        <f>IF(F25="NA","-",IF(L25=0,"-",ABS(F25-L25)))</f>
        <v>0.53999999999996362</v>
      </c>
      <c r="K25" s="42">
        <v>714.03</v>
      </c>
      <c r="L25" s="62">
        <v>867.52</v>
      </c>
    </row>
    <row r="26" spans="2:12" ht="12" customHeight="1">
      <c r="B26" s="51"/>
      <c r="C26" s="30" t="s">
        <v>7</v>
      </c>
      <c r="D26" s="39">
        <v>822.5</v>
      </c>
      <c r="E26" s="41">
        <v>843.37</v>
      </c>
      <c r="F26" s="119">
        <v>867.98</v>
      </c>
      <c r="G26" s="83" t="str">
        <f t="shared" ref="G26:G27" si="10">IF((F26/E26)-1&lt;0,"▲","")</f>
        <v/>
      </c>
      <c r="H26" s="101">
        <f t="shared" si="3"/>
        <v>2.9180549462276328E-2</v>
      </c>
      <c r="I26" s="85" t="str">
        <f>IF(F26="NA","",IF(L26=0,"",IF((F26-L26)&lt;0,"▲","")))</f>
        <v>▲</v>
      </c>
      <c r="J26" s="86">
        <f>IF(F26="NA","-",IF(L26=0,"-",ABS(F26-L26)))</f>
        <v>0.62999999999999545</v>
      </c>
      <c r="K26" s="42">
        <v>728.7</v>
      </c>
      <c r="L26" s="62">
        <v>868.61</v>
      </c>
    </row>
    <row r="27" spans="2:12" ht="12" customHeight="1">
      <c r="B27" s="51"/>
      <c r="C27" s="30" t="s">
        <v>8</v>
      </c>
      <c r="D27" s="39">
        <v>144.08000000000001</v>
      </c>
      <c r="E27" s="41">
        <v>128.06</v>
      </c>
      <c r="F27" s="119">
        <v>128.13999999999999</v>
      </c>
      <c r="G27" s="83" t="str">
        <f t="shared" si="10"/>
        <v/>
      </c>
      <c r="H27" s="101">
        <f t="shared" si="3"/>
        <v>6.2470716851459329E-4</v>
      </c>
      <c r="I27" s="85" t="str">
        <f>IF(F27="NA","",IF(L27=0,"",IF((F27-L27)&lt;0,"▲","")))</f>
        <v/>
      </c>
      <c r="J27" s="86">
        <f>IF(F27="NA","-",IF(L27=0,"-",ABS(F27-L27)))</f>
        <v>0.94999999999998863</v>
      </c>
      <c r="K27" s="42">
        <v>110.22</v>
      </c>
      <c r="L27" s="62">
        <v>127.19</v>
      </c>
    </row>
    <row r="28" spans="2:12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0.152</v>
      </c>
      <c r="F28" s="73">
        <f>ROUND(F27/F26,3)</f>
        <v>0.14799999999999999</v>
      </c>
      <c r="G28" s="89" t="str">
        <f>IF((F28/E28)-1&lt;0,"▲","")</f>
        <v>▲</v>
      </c>
      <c r="H28" s="84">
        <f t="shared" ref="H28" si="11">ABS(+F28-E28)*100</f>
        <v>0.40000000000000036</v>
      </c>
      <c r="I28" s="90" t="str">
        <f>IF(F28="NA","",IF(L28=0,"",IF((F28-L28)&lt;0,"▲","")))</f>
        <v/>
      </c>
      <c r="J28" s="86">
        <f>IF(F28="NA","-",IF(L28=0,"-",ABS(F28-L28)*100))</f>
        <v>0.20000000000000018</v>
      </c>
      <c r="K28" s="87">
        <f>K27/K26</f>
        <v>0.1512556607657472</v>
      </c>
      <c r="L28" s="115">
        <f>ROUND(L27/L26,3)</f>
        <v>0.14599999999999999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440.52</v>
      </c>
      <c r="E30" s="41">
        <v>450.37</v>
      </c>
      <c r="F30" s="119">
        <v>461.44</v>
      </c>
      <c r="G30" s="83" t="str">
        <f>IF((F30/E30)-1&lt;0,"▲","")</f>
        <v/>
      </c>
      <c r="H30" s="101">
        <f t="shared" ref="H30" si="12">ABS((+F30/E30)-1)</f>
        <v>2.4579789950485154E-2</v>
      </c>
      <c r="I30" s="85" t="str">
        <f>IF(F30="NA","",IF(L30=0,"",IF((F30-L30)&lt;0,"▲","")))</f>
        <v/>
      </c>
      <c r="J30" s="86">
        <f>IF(F30="NA","-",IF(L30=0,"-",ABS(F30-L30)))</f>
        <v>0.60000000000002274</v>
      </c>
      <c r="K30" s="42">
        <v>420</v>
      </c>
      <c r="L30" s="62">
        <v>460.84</v>
      </c>
    </row>
    <row r="31" spans="2:12" ht="12" customHeight="1">
      <c r="B31" s="25"/>
      <c r="C31" s="30" t="s">
        <v>7</v>
      </c>
      <c r="D31" s="39">
        <v>437.89</v>
      </c>
      <c r="E31" s="41">
        <v>447.36</v>
      </c>
      <c r="F31" s="119">
        <v>458.54</v>
      </c>
      <c r="G31" s="83" t="str">
        <f t="shared" ref="G31:G32" si="13">IF((F31/E31)-1&lt;0,"▲","")</f>
        <v/>
      </c>
      <c r="H31" s="101">
        <f t="shared" si="3"/>
        <v>2.4991058655221776E-2</v>
      </c>
      <c r="I31" s="85" t="str">
        <f>IF(F31="NA","",IF(L31=0,"",IF((F31-L31)&lt;0,"▲","")))</f>
        <v/>
      </c>
      <c r="J31" s="86">
        <f>IF(F31="NA","-",IF(L31=0,"-",ABS(F31-L31)))</f>
        <v>0.47000000000002728</v>
      </c>
      <c r="K31" s="42">
        <v>421.5</v>
      </c>
      <c r="L31" s="62">
        <v>458.07</v>
      </c>
    </row>
    <row r="32" spans="2:12" ht="12" customHeight="1">
      <c r="B32" s="25"/>
      <c r="C32" s="30" t="s">
        <v>8</v>
      </c>
      <c r="D32" s="39">
        <v>94.16</v>
      </c>
      <c r="E32" s="41">
        <v>97.18</v>
      </c>
      <c r="F32" s="119">
        <v>100.07</v>
      </c>
      <c r="G32" s="83" t="str">
        <f t="shared" si="13"/>
        <v/>
      </c>
      <c r="H32" s="101">
        <f t="shared" si="3"/>
        <v>2.9738629347602297E-2</v>
      </c>
      <c r="I32" s="85" t="str">
        <f>IF(F32="NA","",IF(L32=0,"",IF((F32-L32)&lt;0,"▲","")))</f>
        <v/>
      </c>
      <c r="J32" s="86">
        <f>IF(F32="NA","-",IF(L32=0,"-",ABS(F32-L32)))</f>
        <v>0.55999999999998806</v>
      </c>
      <c r="K32" s="42">
        <v>75.099999999999994</v>
      </c>
      <c r="L32" s="62">
        <v>99.51</v>
      </c>
    </row>
    <row r="33" spans="2:12" ht="12" customHeight="1">
      <c r="B33" s="29"/>
      <c r="C33" s="53" t="s">
        <v>9</v>
      </c>
      <c r="D33" s="91">
        <f>ROUND(D32/D31,3)</f>
        <v>0.215</v>
      </c>
      <c r="E33" s="92">
        <f>ROUND(E32/E31,3)</f>
        <v>0.217</v>
      </c>
      <c r="F33" s="74">
        <f>ROUND(F32/F31,3)</f>
        <v>0.218</v>
      </c>
      <c r="G33" s="93" t="str">
        <f>IF((F33/E33)-1&lt;0,"▲","")</f>
        <v/>
      </c>
      <c r="H33" s="94">
        <f t="shared" ref="H33" si="14">ABS(+F33-E33)*100</f>
        <v>0.10000000000000009</v>
      </c>
      <c r="I33" s="95" t="str">
        <f>IF(F33="NA","",IF(L33=0,"",IF((F33-L33)&lt;0,"▲","")))</f>
        <v/>
      </c>
      <c r="J33" s="96">
        <f>IF(F33="NA","-",IF(L33=0,"-",ABS(F33-L33)*100))</f>
        <v>0.10000000000000009</v>
      </c>
      <c r="K33" s="97">
        <f>K32/K31</f>
        <v>0.17817319098457887</v>
      </c>
      <c r="L33" s="116">
        <f>ROUND(L32/L31,3)</f>
        <v>0.217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192</v>
      </c>
      <c r="G37" s="434" t="s">
        <v>183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260.85000000000002</v>
      </c>
      <c r="E39" s="61">
        <v>264.18</v>
      </c>
      <c r="F39" s="124">
        <v>257</v>
      </c>
      <c r="G39" s="113" t="str">
        <f>IF((F39/E39)-1&lt;0,"▲","")</f>
        <v>▲</v>
      </c>
      <c r="H39" s="101">
        <f>ABS((+F39/E39)-1)</f>
        <v>2.7178438943144867E-2</v>
      </c>
      <c r="I39" s="112" t="str">
        <f>IF(F39="NA","",IF(L39=0,"",IF((F39-L39)&lt;0,"▲","")))</f>
        <v>▲</v>
      </c>
      <c r="J39" s="86">
        <f>IF(F39="NA","-",IF(L39=0,"-",ABS(F39-L39)))</f>
        <v>2.2200000000000273</v>
      </c>
      <c r="K39" s="42">
        <v>236.23</v>
      </c>
      <c r="L39" s="71">
        <v>259.22000000000003</v>
      </c>
    </row>
    <row r="40" spans="2:12" ht="12" customHeight="1">
      <c r="B40" s="25"/>
      <c r="C40" s="30" t="s">
        <v>7</v>
      </c>
      <c r="D40" s="60">
        <v>238.24</v>
      </c>
      <c r="E40" s="61">
        <v>251.58</v>
      </c>
      <c r="F40" s="124">
        <v>259.3</v>
      </c>
      <c r="G40" s="114" t="str">
        <f t="shared" ref="G40:G41" si="15">IF((F40/E40)-1&lt;0,"▲","")</f>
        <v/>
      </c>
      <c r="H40" s="101">
        <f t="shared" ref="H40:H41" si="16">ABS((+F40/E40)-1)</f>
        <v>3.0686064075045705E-2</v>
      </c>
      <c r="I40" s="85" t="str">
        <f>IF(F40="NA","",IF(L40=0,"",IF((F40-L40)&lt;0,"▲","")))</f>
        <v>▲</v>
      </c>
      <c r="J40" s="86">
        <f>IF(F40="NA","-",IF(L40=0,"-",ABS(F40-L40)))</f>
        <v>0.78999999999996362</v>
      </c>
      <c r="K40" s="42">
        <v>225.6</v>
      </c>
      <c r="L40" s="62">
        <v>260.08999999999997</v>
      </c>
    </row>
    <row r="41" spans="2:12" ht="12" customHeight="1">
      <c r="B41" s="25"/>
      <c r="C41" s="30" t="s">
        <v>8</v>
      </c>
      <c r="D41" s="60">
        <v>59.61</v>
      </c>
      <c r="E41" s="61">
        <v>68.58</v>
      </c>
      <c r="F41" s="124">
        <v>63.43</v>
      </c>
      <c r="G41" s="114" t="str">
        <f t="shared" si="15"/>
        <v>▲</v>
      </c>
      <c r="H41" s="101">
        <f t="shared" si="16"/>
        <v>7.5094779819189217E-2</v>
      </c>
      <c r="I41" s="85" t="str">
        <f>IF(F41="NA","",IF(L41=0,"",IF((F41-L41)&lt;0,"▲","")))</f>
        <v>▲</v>
      </c>
      <c r="J41" s="86">
        <f>IF(F41="NA","-",IF(L41=0,"-",ABS(F41-L41)))</f>
        <v>1.1100000000000065</v>
      </c>
      <c r="K41" s="42">
        <v>62.09</v>
      </c>
      <c r="L41" s="62">
        <v>64.540000000000006</v>
      </c>
    </row>
    <row r="42" spans="2:12" ht="12" customHeight="1">
      <c r="B42" s="29"/>
      <c r="C42" s="53" t="s">
        <v>9</v>
      </c>
      <c r="D42" s="107">
        <f>ROUND(D41/D40,3)</f>
        <v>0.25</v>
      </c>
      <c r="E42" s="108">
        <f>ROUND(E41/E40,3)</f>
        <v>0.27300000000000002</v>
      </c>
      <c r="F42" s="125">
        <f>ROUND(F41/F40,3)</f>
        <v>0.245</v>
      </c>
      <c r="G42" s="109" t="str">
        <f>IF(F42-D42&lt;0,"▲","")</f>
        <v>▲</v>
      </c>
      <c r="H42" s="94">
        <f>ABS(+F42-E42)*100</f>
        <v>2.8000000000000025</v>
      </c>
      <c r="I42" s="110" t="str">
        <f>IF(F42="NA","",IF(L42=0,"",IF((F42-L42)&lt;0,"▲","")))</f>
        <v>▲</v>
      </c>
      <c r="J42" s="96">
        <f>ABS(+F42-L42)*100</f>
        <v>0.30000000000000027</v>
      </c>
      <c r="K42" s="97">
        <f>K41/K40</f>
        <v>0.27522163120567378</v>
      </c>
      <c r="L42" s="117">
        <f>ROUND(L41/L40,3)</f>
        <v>0.248</v>
      </c>
    </row>
    <row r="43" spans="2:12" ht="12" customHeight="1">
      <c r="B43" s="2" t="s">
        <v>321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247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248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3">
    <tabColor theme="1"/>
    <pageSetUpPr fitToPage="1"/>
  </sheetPr>
  <dimension ref="B1:L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318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2241.5</v>
      </c>
      <c r="E10" s="78">
        <v>2199.41</v>
      </c>
      <c r="F10" s="119">
        <v>2295</v>
      </c>
      <c r="G10" s="83" t="str">
        <f>IF((F10/E10)-1&lt;0,"▲","")</f>
        <v/>
      </c>
      <c r="H10" s="101">
        <f>ABS((+F10/E10)-1)</f>
        <v>4.3461655625826934E-2</v>
      </c>
      <c r="I10" s="85" t="str">
        <f>IF(F10="NA","",IF(L10=0,"",IF((F10-L10)&lt;0,"▲","")))</f>
        <v/>
      </c>
      <c r="J10" s="86">
        <f>IF(F10="NA","-",IF(L10=0,"-",ABS(F10-L10)))</f>
        <v>14.920000000000073</v>
      </c>
      <c r="K10" s="42">
        <v>2004.99</v>
      </c>
      <c r="L10" s="62">
        <v>2280.08</v>
      </c>
    </row>
    <row r="11" spans="2:12" ht="12" customHeight="1">
      <c r="B11" s="25"/>
      <c r="C11" s="30" t="s">
        <v>7</v>
      </c>
      <c r="D11" s="77">
        <v>2202.58</v>
      </c>
      <c r="E11" s="78">
        <v>2228.41</v>
      </c>
      <c r="F11" s="119">
        <v>2288.98</v>
      </c>
      <c r="G11" s="83" t="str">
        <f t="shared" ref="G11:G12" si="0">IF((F11/E11)-1&lt;0,"▲","")</f>
        <v/>
      </c>
      <c r="H11" s="101">
        <f t="shared" ref="H11:H12" si="1">ABS((+F11/E11)-1)</f>
        <v>2.7180815020575233E-2</v>
      </c>
      <c r="I11" s="85" t="str">
        <f>IF(F11="NA","",IF(L11=0,"",IF((F11-L11)&lt;0,"▲","")))</f>
        <v/>
      </c>
      <c r="J11" s="86">
        <f>IF(F11="NA","-",IF(L11=0,"-",ABS(F11-L11)))</f>
        <v>5.0100000000002183</v>
      </c>
      <c r="K11" s="42">
        <v>2051.1999999999998</v>
      </c>
      <c r="L11" s="62">
        <v>2283.9699999999998</v>
      </c>
    </row>
    <row r="12" spans="2:12" ht="12" customHeight="1">
      <c r="B12" s="25"/>
      <c r="C12" s="30" t="s">
        <v>8</v>
      </c>
      <c r="D12" s="39">
        <v>491.66</v>
      </c>
      <c r="E12" s="40">
        <v>462.67</v>
      </c>
      <c r="F12" s="119">
        <v>468.68</v>
      </c>
      <c r="G12" s="83" t="str">
        <f t="shared" si="0"/>
        <v/>
      </c>
      <c r="H12" s="101">
        <f t="shared" si="1"/>
        <v>1.298981995806936E-2</v>
      </c>
      <c r="I12" s="85" t="str">
        <f>IF(F12="NA","",IF(L12=0,"",IF((F12-L12)&lt;0,"▲","")))</f>
        <v/>
      </c>
      <c r="J12" s="86">
        <f>IF(F12="NA","-",IF(L12=0,"-",ABS(F12-L12)))</f>
        <v>10.389999999999986</v>
      </c>
      <c r="K12" s="42">
        <v>349</v>
      </c>
      <c r="L12" s="62">
        <v>458.29</v>
      </c>
    </row>
    <row r="13" spans="2:12" ht="12" customHeight="1">
      <c r="B13" s="25"/>
      <c r="C13" s="30" t="s">
        <v>9</v>
      </c>
      <c r="D13" s="81">
        <f>ROUND(D12/D11,3)</f>
        <v>0.223</v>
      </c>
      <c r="E13" s="82">
        <f t="shared" ref="E13" si="2">ROUND(E12/E11,3)</f>
        <v>0.20799999999999999</v>
      </c>
      <c r="F13" s="73">
        <f>ROUND(F12/F11,3)</f>
        <v>0.20499999999999999</v>
      </c>
      <c r="G13" s="83" t="str">
        <f>IF((F13/E13)-1&lt;0,"▲","")</f>
        <v>▲</v>
      </c>
      <c r="H13" s="84">
        <f>ABS(+F13-E13)*100</f>
        <v>0.30000000000000027</v>
      </c>
      <c r="I13" s="85" t="str">
        <f>IF(F13="NA","",IF(L13=0,"",IF((F13-L13)&lt;0,"▲","")))</f>
        <v/>
      </c>
      <c r="J13" s="86">
        <f>IF(F13="NA","-",IF(L13=0,"-",ABS(F13-L13)*100))</f>
        <v>0.39999999999999758</v>
      </c>
      <c r="K13" s="87">
        <f>K12/K11</f>
        <v>0.17014430577223091</v>
      </c>
      <c r="L13" s="115">
        <f>ROUND(L12/L11,3)</f>
        <v>0.20100000000000001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685.44</v>
      </c>
      <c r="E15" s="41">
        <v>651.58000000000004</v>
      </c>
      <c r="F15" s="119">
        <v>688.97</v>
      </c>
      <c r="G15" s="83" t="str">
        <f>IF((F15/E15)-1&lt;0,"▲","")</f>
        <v/>
      </c>
      <c r="H15" s="101">
        <f t="shared" ref="H15:H32" si="3">ABS((+F15/E15)-1)</f>
        <v>5.7383590656557848E-2</v>
      </c>
      <c r="I15" s="85" t="str">
        <f>IF(F15="NA","",IF(L15=0,"",IF((F15-L15)&lt;0,"▲","")))</f>
        <v/>
      </c>
      <c r="J15" s="86">
        <f>IF(F15="NA","-",IF(L15=0,"-",ABS(F15-L15)))</f>
        <v>5.6700000000000728</v>
      </c>
      <c r="K15" s="42">
        <v>596.08000000000004</v>
      </c>
      <c r="L15" s="62">
        <v>683.3</v>
      </c>
    </row>
    <row r="16" spans="2:12" ht="12" customHeight="1">
      <c r="B16" s="25"/>
      <c r="C16" s="30" t="s">
        <v>7</v>
      </c>
      <c r="D16" s="77">
        <v>650.34</v>
      </c>
      <c r="E16" s="78">
        <v>653.97</v>
      </c>
      <c r="F16" s="119">
        <v>680.2</v>
      </c>
      <c r="G16" s="83" t="str">
        <f t="shared" ref="G16:G17" si="4">IF((F16/E16)-1&lt;0,"▲","")</f>
        <v/>
      </c>
      <c r="H16" s="101">
        <f t="shared" si="3"/>
        <v>4.0108873495726227E-2</v>
      </c>
      <c r="I16" s="85" t="str">
        <f>IF(F16="NA","",IF(L16=0,"",IF((F16-L16)&lt;0,"▲","")))</f>
        <v/>
      </c>
      <c r="J16" s="86">
        <f>IF(F16="NA","-",IF(L16=0,"-",ABS(F16-L16)))</f>
        <v>3.3700000000000045</v>
      </c>
      <c r="K16" s="42">
        <v>615.9</v>
      </c>
      <c r="L16" s="62">
        <v>676.83</v>
      </c>
    </row>
    <row r="17" spans="2:12" ht="12" customHeight="1">
      <c r="B17" s="25"/>
      <c r="C17" s="30" t="s">
        <v>8</v>
      </c>
      <c r="D17" s="39">
        <v>202.14</v>
      </c>
      <c r="E17" s="41">
        <v>199.75</v>
      </c>
      <c r="F17" s="119">
        <v>208.52</v>
      </c>
      <c r="G17" s="83" t="str">
        <f t="shared" si="4"/>
        <v/>
      </c>
      <c r="H17" s="101">
        <f t="shared" si="3"/>
        <v>4.3904881101376692E-2</v>
      </c>
      <c r="I17" s="85" t="str">
        <f>IF(F17="NA","",IF(L17=0,"",IF((F17-L17)&lt;0,"▲","")))</f>
        <v/>
      </c>
      <c r="J17" s="86">
        <f>IF(F17="NA","-",IF(L17=0,"-",ABS(F17-L17)))</f>
        <v>5.9200000000000159</v>
      </c>
      <c r="K17" s="42">
        <v>132.58000000000001</v>
      </c>
      <c r="L17" s="62">
        <v>202.6</v>
      </c>
    </row>
    <row r="18" spans="2:12" ht="12" customHeight="1">
      <c r="B18" s="25"/>
      <c r="C18" s="30" t="s">
        <v>9</v>
      </c>
      <c r="D18" s="81">
        <f>ROUND(D17/D16,3)</f>
        <v>0.311</v>
      </c>
      <c r="E18" s="82">
        <f>ROUND(E17/E16,3)</f>
        <v>0.30499999999999999</v>
      </c>
      <c r="F18" s="73">
        <f>ROUND(F17/F16,3)</f>
        <v>0.307</v>
      </c>
      <c r="G18" s="89" t="str">
        <f>IF((F18/E18)-1&lt;0,"▲","")</f>
        <v/>
      </c>
      <c r="H18" s="84">
        <f t="shared" ref="H18" si="5">ABS(+F18-E18)*100</f>
        <v>0.20000000000000018</v>
      </c>
      <c r="I18" s="90" t="str">
        <f>IF(F18="NA","",IF(L18=0,"",IF((F18-L18)&lt;0,"▲","")))</f>
        <v/>
      </c>
      <c r="J18" s="86">
        <f>IF(F18="NA","-",IF(L18=0,"-",ABS(F18-L18)*100))</f>
        <v>0.80000000000000071</v>
      </c>
      <c r="K18" s="87">
        <f>K17/K16</f>
        <v>0.21526221789251504</v>
      </c>
      <c r="L18" s="115">
        <f>ROUND(L17/L16,3)</f>
        <v>0.29899999999999999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1115.55</v>
      </c>
      <c r="E20" s="41">
        <v>1098.02</v>
      </c>
      <c r="F20" s="119">
        <v>1145.19</v>
      </c>
      <c r="G20" s="83" t="str">
        <f>IF((F20/E20)-1&lt;0,"▲","")</f>
        <v/>
      </c>
      <c r="H20" s="101">
        <f t="shared" ref="H20" si="6">ABS((+F20/E20)-1)</f>
        <v>4.2959144642174207E-2</v>
      </c>
      <c r="I20" s="85" t="str">
        <f>IF(F20="NA","",IF(L20=0,"",IF((F20-L20)&lt;0,"▲","")))</f>
        <v/>
      </c>
      <c r="J20" s="86">
        <f>IF(F20="NA","-",IF(L20=0,"-",ABS(F20-L20)))</f>
        <v>9.3700000000001182</v>
      </c>
      <c r="K20" s="42">
        <v>988.92</v>
      </c>
      <c r="L20" s="62">
        <v>1135.82</v>
      </c>
    </row>
    <row r="21" spans="2:12" ht="12" customHeight="1">
      <c r="B21" s="25"/>
      <c r="C21" s="30" t="s">
        <v>7</v>
      </c>
      <c r="D21" s="39">
        <v>1114.3900000000001</v>
      </c>
      <c r="E21" s="41">
        <v>1127.17</v>
      </c>
      <c r="F21" s="119">
        <v>1150.71</v>
      </c>
      <c r="G21" s="83" t="str">
        <f t="shared" ref="G21:G22" si="7">IF((F21/E21)-1&lt;0,"▲","")</f>
        <v/>
      </c>
      <c r="H21" s="101">
        <f t="shared" si="3"/>
        <v>2.0884161217917363E-2</v>
      </c>
      <c r="I21" s="85" t="str">
        <f>IF(F21="NA","",IF(L21=0,"",IF((F21-L21)&lt;0,"▲","")))</f>
        <v/>
      </c>
      <c r="J21" s="86">
        <f>IF(F21="NA","-",IF(L21=0,"-",ABS(F21-L21)))</f>
        <v>1.8900000000001</v>
      </c>
      <c r="K21" s="42">
        <v>1013.8</v>
      </c>
      <c r="L21" s="62">
        <v>1148.82</v>
      </c>
    </row>
    <row r="22" spans="2:12" ht="12" customHeight="1">
      <c r="B22" s="25"/>
      <c r="C22" s="30" t="s">
        <v>8</v>
      </c>
      <c r="D22" s="39">
        <v>195.33</v>
      </c>
      <c r="E22" s="41">
        <v>166.18</v>
      </c>
      <c r="F22" s="119">
        <v>160.66</v>
      </c>
      <c r="G22" s="83" t="str">
        <f t="shared" si="7"/>
        <v>▲</v>
      </c>
      <c r="H22" s="101">
        <f t="shared" si="3"/>
        <v>3.3216993621374424E-2</v>
      </c>
      <c r="I22" s="85" t="str">
        <f>IF(F22="NA","",IF(L22=0,"",IF((F22-L22)&lt;0,"▲","")))</f>
        <v/>
      </c>
      <c r="J22" s="86">
        <f>IF(F22="NA","-",IF(L22=0,"-",ABS(F22-L22)))</f>
        <v>5.539999999999992</v>
      </c>
      <c r="K22" s="42">
        <v>141.32</v>
      </c>
      <c r="L22" s="62">
        <v>155.12</v>
      </c>
    </row>
    <row r="23" spans="2:12" ht="12" customHeight="1">
      <c r="B23" s="25"/>
      <c r="C23" s="30" t="s">
        <v>9</v>
      </c>
      <c r="D23" s="81">
        <f>ROUND(D22/D21,3)</f>
        <v>0.17499999999999999</v>
      </c>
      <c r="E23" s="82">
        <f>ROUND(E22/E21,3)</f>
        <v>0.14699999999999999</v>
      </c>
      <c r="F23" s="73">
        <f>ROUND(F22/F21,3)</f>
        <v>0.14000000000000001</v>
      </c>
      <c r="G23" s="89" t="str">
        <f>IF((F23/E23)-1&lt;0,"▲","")</f>
        <v>▲</v>
      </c>
      <c r="H23" s="84">
        <f t="shared" ref="H23" si="8">ABS(+F23-E23)*100</f>
        <v>0.69999999999999785</v>
      </c>
      <c r="I23" s="90" t="str">
        <f>IF(F23="NA","",IF(L23=0,"",IF((F23-L23)&lt;0,"▲","")))</f>
        <v/>
      </c>
      <c r="J23" s="86">
        <f>IF(F23="NA","-",IF(L23=0,"-",ABS(F23-L23)*100))</f>
        <v>0.50000000000000044</v>
      </c>
      <c r="K23" s="87">
        <f>K22/K21</f>
        <v>0.13939633063720655</v>
      </c>
      <c r="L23" s="115">
        <f>ROUND(L22/L21,3)</f>
        <v>0.13500000000000001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819.23</v>
      </c>
      <c r="E25" s="41">
        <v>827.56</v>
      </c>
      <c r="F25" s="119">
        <v>867.52</v>
      </c>
      <c r="G25" s="83" t="str">
        <f>IF((F25/E25)-1&lt;0,"▲","")</f>
        <v/>
      </c>
      <c r="H25" s="101">
        <f t="shared" ref="H25" si="9">ABS((+F25/E25)-1)</f>
        <v>4.8286529073420681E-2</v>
      </c>
      <c r="I25" s="85" t="str">
        <f>IF(F25="NA","",IF(L25=0,"",IF((F25-L25)&lt;0,"▲","")))</f>
        <v/>
      </c>
      <c r="J25" s="86">
        <f>IF(F25="NA","-",IF(L25=0,"-",ABS(F25-L25)))</f>
        <v>8.5299999999999727</v>
      </c>
      <c r="K25" s="42">
        <v>714.03</v>
      </c>
      <c r="L25" s="62">
        <v>858.99</v>
      </c>
    </row>
    <row r="26" spans="2:12" ht="12" customHeight="1">
      <c r="B26" s="51"/>
      <c r="C26" s="30" t="s">
        <v>7</v>
      </c>
      <c r="D26" s="39">
        <v>822.5</v>
      </c>
      <c r="E26" s="41">
        <v>843.37</v>
      </c>
      <c r="F26" s="119">
        <v>868.61</v>
      </c>
      <c r="G26" s="83" t="str">
        <f t="shared" ref="G26:G27" si="10">IF((F26/E26)-1&lt;0,"▲","")</f>
        <v/>
      </c>
      <c r="H26" s="101">
        <f t="shared" si="3"/>
        <v>2.9927552557003523E-2</v>
      </c>
      <c r="I26" s="85" t="str">
        <f>IF(F26="NA","",IF(L26=0,"",IF((F26-L26)&lt;0,"▲","")))</f>
        <v/>
      </c>
      <c r="J26" s="86">
        <f>IF(F26="NA","-",IF(L26=0,"-",ABS(F26-L26)))</f>
        <v>2.1499999999999773</v>
      </c>
      <c r="K26" s="42">
        <v>728.7</v>
      </c>
      <c r="L26" s="62">
        <v>866.46</v>
      </c>
    </row>
    <row r="27" spans="2:12" ht="12" customHeight="1">
      <c r="B27" s="51"/>
      <c r="C27" s="30" t="s">
        <v>8</v>
      </c>
      <c r="D27" s="39">
        <v>144.08000000000001</v>
      </c>
      <c r="E27" s="41">
        <v>128.27000000000001</v>
      </c>
      <c r="F27" s="119">
        <v>127.19</v>
      </c>
      <c r="G27" s="83" t="str">
        <f t="shared" si="10"/>
        <v>▲</v>
      </c>
      <c r="H27" s="101">
        <f t="shared" si="3"/>
        <v>8.4197396117565715E-3</v>
      </c>
      <c r="I27" s="85" t="str">
        <f>IF(F27="NA","",IF(L27=0,"",IF((F27-L27)&lt;0,"▲","")))</f>
        <v/>
      </c>
      <c r="J27" s="86">
        <f>IF(F27="NA","-",IF(L27=0,"-",ABS(F27-L27)))</f>
        <v>5.6200000000000045</v>
      </c>
      <c r="K27" s="42">
        <v>110.22</v>
      </c>
      <c r="L27" s="62">
        <v>121.57</v>
      </c>
    </row>
    <row r="28" spans="2:12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0.152</v>
      </c>
      <c r="F28" s="73">
        <f>ROUND(F27/F26,3)</f>
        <v>0.14599999999999999</v>
      </c>
      <c r="G28" s="89" t="str">
        <f>IF((F28/E28)-1&lt;0,"▲","")</f>
        <v>▲</v>
      </c>
      <c r="H28" s="84">
        <f t="shared" ref="H28" si="11">ABS(+F28-E28)*100</f>
        <v>0.60000000000000053</v>
      </c>
      <c r="I28" s="90" t="str">
        <f>IF(F28="NA","",IF(L28=0,"",IF((F28-L28)&lt;0,"▲","")))</f>
        <v/>
      </c>
      <c r="J28" s="86">
        <f>IF(F28="NA","-",IF(L28=0,"-",ABS(F28-L28)*100))</f>
        <v>0.59999999999999776</v>
      </c>
      <c r="K28" s="87">
        <f>K27/K26</f>
        <v>0.1512556607657472</v>
      </c>
      <c r="L28" s="115">
        <f>ROUND(L27/L26,3)</f>
        <v>0.14000000000000001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440.52</v>
      </c>
      <c r="E30" s="41">
        <v>449.82</v>
      </c>
      <c r="F30" s="119">
        <v>460.84</v>
      </c>
      <c r="G30" s="83" t="str">
        <f>IF((F30/E30)-1&lt;0,"▲","")</f>
        <v/>
      </c>
      <c r="H30" s="101">
        <f t="shared" ref="H30" si="12">ABS((+F30/E30)-1)</f>
        <v>2.4498688364234633E-2</v>
      </c>
      <c r="I30" s="85" t="str">
        <f>IF(F30="NA","",IF(L30=0,"",IF((F30-L30)&lt;0,"▲","")))</f>
        <v>▲</v>
      </c>
      <c r="J30" s="86">
        <f>IF(F30="NA","-",IF(L30=0,"-",ABS(F30-L30)))</f>
        <v>0.11000000000001364</v>
      </c>
      <c r="K30" s="42">
        <v>420</v>
      </c>
      <c r="L30" s="62">
        <v>460.95</v>
      </c>
    </row>
    <row r="31" spans="2:12" ht="12" customHeight="1">
      <c r="B31" s="25"/>
      <c r="C31" s="30" t="s">
        <v>7</v>
      </c>
      <c r="D31" s="39">
        <v>437.86</v>
      </c>
      <c r="E31" s="41">
        <v>447.27</v>
      </c>
      <c r="F31" s="119">
        <v>458.07</v>
      </c>
      <c r="G31" s="83" t="str">
        <f t="shared" ref="G31:G32" si="13">IF((F31/E31)-1&lt;0,"▲","")</f>
        <v/>
      </c>
      <c r="H31" s="101">
        <f t="shared" si="3"/>
        <v>2.4146488698101765E-2</v>
      </c>
      <c r="I31" s="85" t="str">
        <f>IF(F31="NA","",IF(L31=0,"",IF((F31-L31)&lt;0,"▲","")))</f>
        <v>▲</v>
      </c>
      <c r="J31" s="86">
        <f>IF(F31="NA","-",IF(L31=0,"-",ABS(F31-L31)))</f>
        <v>0.25999999999999091</v>
      </c>
      <c r="K31" s="42">
        <v>421.5</v>
      </c>
      <c r="L31" s="62">
        <v>458.33</v>
      </c>
    </row>
    <row r="32" spans="2:12" ht="12" customHeight="1">
      <c r="B32" s="25"/>
      <c r="C32" s="30" t="s">
        <v>8</v>
      </c>
      <c r="D32" s="39">
        <v>94.2</v>
      </c>
      <c r="E32" s="41">
        <v>96.74</v>
      </c>
      <c r="F32" s="119">
        <v>99.51</v>
      </c>
      <c r="G32" s="83" t="str">
        <f t="shared" si="13"/>
        <v/>
      </c>
      <c r="H32" s="101">
        <f t="shared" si="3"/>
        <v>2.8633450485838541E-2</v>
      </c>
      <c r="I32" s="85" t="str">
        <f>IF(F32="NA","",IF(L32=0,"",IF((F32-L32)&lt;0,"▲","")))</f>
        <v>▲</v>
      </c>
      <c r="J32" s="86">
        <f>IF(F32="NA","-",IF(L32=0,"-",ABS(F32-L32)))</f>
        <v>1.0599999999999881</v>
      </c>
      <c r="K32" s="42">
        <v>75.099999999999994</v>
      </c>
      <c r="L32" s="62">
        <v>100.57</v>
      </c>
    </row>
    <row r="33" spans="2:12" ht="12" customHeight="1">
      <c r="B33" s="29"/>
      <c r="C33" s="53" t="s">
        <v>9</v>
      </c>
      <c r="D33" s="91">
        <f>ROUND(D32/D31,3)</f>
        <v>0.215</v>
      </c>
      <c r="E33" s="92">
        <f>ROUND(E32/E31,3)</f>
        <v>0.216</v>
      </c>
      <c r="F33" s="74">
        <f>ROUND(F32/F31,3)</f>
        <v>0.217</v>
      </c>
      <c r="G33" s="93" t="str">
        <f>IF((F33/E33)-1&lt;0,"▲","")</f>
        <v/>
      </c>
      <c r="H33" s="94">
        <f t="shared" ref="H33" si="14">ABS(+F33-E33)*100</f>
        <v>0.10000000000000009</v>
      </c>
      <c r="I33" s="95" t="str">
        <f>IF(F33="NA","",IF(L33=0,"",IF((F33-L33)&lt;0,"▲","")))</f>
        <v>▲</v>
      </c>
      <c r="J33" s="96">
        <f>IF(F33="NA","-",IF(L33=0,"-",ABS(F33-L33)*100))</f>
        <v>0.20000000000000018</v>
      </c>
      <c r="K33" s="97">
        <f>K32/K31</f>
        <v>0.17817319098457887</v>
      </c>
      <c r="L33" s="116">
        <f>ROUND(L32/L31,3)</f>
        <v>0.219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260.85000000000002</v>
      </c>
      <c r="E39" s="61">
        <v>264.18</v>
      </c>
      <c r="F39" s="124">
        <v>259.22000000000003</v>
      </c>
      <c r="G39" s="113" t="str">
        <f>IF((F39/E39)-1&lt;0,"▲","")</f>
        <v>▲</v>
      </c>
      <c r="H39" s="101">
        <f>ABS((+F39/E39)-1)</f>
        <v>1.8775077598606971E-2</v>
      </c>
      <c r="I39" s="112" t="str">
        <f>IF(F39="NA","",IF(L39=0,"",IF((F39-L39)&lt;0,"▲","")))</f>
        <v/>
      </c>
      <c r="J39" s="86">
        <f>IF(F39="NA","-",IF(L39=0,"-",ABS(F39-L39)))</f>
        <v>0.31000000000000227</v>
      </c>
      <c r="K39" s="42">
        <v>236.23</v>
      </c>
      <c r="L39" s="71">
        <v>258.91000000000003</v>
      </c>
    </row>
    <row r="40" spans="2:12" ht="12" customHeight="1">
      <c r="B40" s="25"/>
      <c r="C40" s="30" t="s">
        <v>7</v>
      </c>
      <c r="D40" s="60">
        <v>238.24</v>
      </c>
      <c r="E40" s="61">
        <v>251.27</v>
      </c>
      <c r="F40" s="124">
        <v>260.08999999999997</v>
      </c>
      <c r="G40" s="114" t="str">
        <f t="shared" ref="G40:G41" si="15">IF((F40/E40)-1&lt;0,"▲","")</f>
        <v/>
      </c>
      <c r="H40" s="101">
        <f t="shared" ref="H40:H41" si="16">ABS((+F40/E40)-1)</f>
        <v>3.5101683448083509E-2</v>
      </c>
      <c r="I40" s="85" t="str">
        <f>IF(F40="NA","",IF(L40=0,"",IF((F40-L40)&lt;0,"▲","")))</f>
        <v>▲</v>
      </c>
      <c r="J40" s="86">
        <f>IF(F40="NA","-",IF(L40=0,"-",ABS(F40-L40)))</f>
        <v>0.93999999999999773</v>
      </c>
      <c r="K40" s="42">
        <v>225.6</v>
      </c>
      <c r="L40" s="62">
        <v>261.02999999999997</v>
      </c>
    </row>
    <row r="41" spans="2:12" ht="12" customHeight="1">
      <c r="B41" s="25"/>
      <c r="C41" s="30" t="s">
        <v>8</v>
      </c>
      <c r="D41" s="60">
        <v>59.45</v>
      </c>
      <c r="E41" s="61">
        <v>68.430000000000007</v>
      </c>
      <c r="F41" s="124">
        <v>64.540000000000006</v>
      </c>
      <c r="G41" s="114" t="str">
        <f t="shared" si="15"/>
        <v>▲</v>
      </c>
      <c r="H41" s="101">
        <f t="shared" si="16"/>
        <v>5.6846412392225654E-2</v>
      </c>
      <c r="I41" s="85" t="str">
        <f>IF(F41="NA","",IF(L41=0,"",IF((F41-L41)&lt;0,"▲","")))</f>
        <v/>
      </c>
      <c r="J41" s="86">
        <f>IF(F41="NA","-",IF(L41=0,"-",ABS(F41-L41)))</f>
        <v>0.98000000000000398</v>
      </c>
      <c r="K41" s="42">
        <v>62.1</v>
      </c>
      <c r="L41" s="62">
        <v>63.56</v>
      </c>
    </row>
    <row r="42" spans="2:12" ht="12" customHeight="1">
      <c r="B42" s="29"/>
      <c r="C42" s="53" t="s">
        <v>9</v>
      </c>
      <c r="D42" s="107">
        <f>ROUND(D41/D40,3)</f>
        <v>0.25</v>
      </c>
      <c r="E42" s="108">
        <f>ROUND(E41/E40,3)</f>
        <v>0.27200000000000002</v>
      </c>
      <c r="F42" s="125">
        <f>ROUND(F41/F40,3)</f>
        <v>0.248</v>
      </c>
      <c r="G42" s="109" t="str">
        <f>IF(F42-D42&lt;0,"▲","")</f>
        <v>▲</v>
      </c>
      <c r="H42" s="94">
        <f>ABS(+F42-E42)*100</f>
        <v>2.4000000000000021</v>
      </c>
      <c r="I42" s="110" t="str">
        <f>IF(F42="NA","",IF(L42=0,"",IF((F42-L42)&lt;0,"▲","")))</f>
        <v/>
      </c>
      <c r="J42" s="96">
        <f>ABS(+F42-L42)*100</f>
        <v>0.50000000000000044</v>
      </c>
      <c r="K42" s="97">
        <f>K41/K40</f>
        <v>0.27526595744680854</v>
      </c>
      <c r="L42" s="117">
        <f>ROUND(L41/L40,3)</f>
        <v>0.24299999999999999</v>
      </c>
    </row>
    <row r="43" spans="2:12" ht="12" customHeight="1">
      <c r="B43" s="2" t="s">
        <v>319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16" colorId="22" zoomScaleNormal="100" workbookViewId="0">
      <selection activeCell="N45" sqref="N45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777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2793.89</v>
      </c>
      <c r="E9" s="232">
        <v>2748.16</v>
      </c>
      <c r="F9" s="321">
        <v>2812.3</v>
      </c>
      <c r="G9" s="220"/>
      <c r="H9" s="161" t="s">
        <v>20</v>
      </c>
      <c r="I9" s="221">
        <v>2.3339252445272685E-2</v>
      </c>
      <c r="J9" s="220"/>
      <c r="K9" s="160"/>
      <c r="L9" s="306">
        <v>9.24</v>
      </c>
      <c r="M9" s="183">
        <v>2294.9459999999999</v>
      </c>
      <c r="N9" s="136"/>
      <c r="O9" s="137"/>
    </row>
    <row r="10" spans="2:16" ht="12" customHeight="1">
      <c r="B10" s="180"/>
      <c r="C10" s="177" t="s">
        <v>7</v>
      </c>
      <c r="D10" s="320">
        <v>2794.79</v>
      </c>
      <c r="E10" s="232">
        <v>2764.9</v>
      </c>
      <c r="F10" s="321">
        <v>2810.97</v>
      </c>
      <c r="G10" s="220"/>
      <c r="H10" s="161" t="s">
        <v>20</v>
      </c>
      <c r="I10" s="221">
        <v>1.66624471047776E-2</v>
      </c>
      <c r="J10" s="220"/>
      <c r="L10" s="306">
        <v>1.34</v>
      </c>
      <c r="M10" s="183">
        <v>2284.4079999999999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794.36</v>
      </c>
      <c r="E11" s="232">
        <v>777.62</v>
      </c>
      <c r="F11" s="321">
        <v>778.95</v>
      </c>
      <c r="G11" s="220"/>
      <c r="H11" s="161" t="s">
        <v>20</v>
      </c>
      <c r="I11" s="221">
        <v>1.7103469560968421E-3</v>
      </c>
      <c r="J11" s="220"/>
      <c r="K11" s="160"/>
      <c r="L11" s="306">
        <v>11.44</v>
      </c>
      <c r="M11" s="183">
        <v>481.35500000000002</v>
      </c>
      <c r="N11" s="136"/>
      <c r="O11" s="137"/>
    </row>
    <row r="12" spans="2:16" ht="12" customHeight="1">
      <c r="B12" s="180"/>
      <c r="C12" s="177" t="s">
        <v>9</v>
      </c>
      <c r="D12" s="330">
        <v>0.2842288687164331</v>
      </c>
      <c r="E12" s="332">
        <v>0.28124706137654165</v>
      </c>
      <c r="F12" s="323">
        <v>0.27711074824704646</v>
      </c>
      <c r="G12" s="220"/>
      <c r="H12" s="161" t="s">
        <v>460</v>
      </c>
      <c r="I12" s="246">
        <v>0.41363131294951949</v>
      </c>
      <c r="J12" s="220"/>
      <c r="K12" s="160"/>
      <c r="L12" s="306">
        <v>0.39395477686916536</v>
      </c>
      <c r="M12" s="248">
        <v>0.21071323511386758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780.05</v>
      </c>
      <c r="E14" s="232">
        <v>789.17</v>
      </c>
      <c r="F14" s="326">
        <v>784.91</v>
      </c>
      <c r="G14" s="220"/>
      <c r="H14" s="161" t="s">
        <v>460</v>
      </c>
      <c r="I14" s="221">
        <v>5.3980764600782827E-3</v>
      </c>
      <c r="J14" s="220"/>
      <c r="K14" s="160"/>
      <c r="L14" s="306">
        <v>1.9</v>
      </c>
      <c r="M14" s="186">
        <v>660.77800000000002</v>
      </c>
      <c r="N14" s="136"/>
    </row>
    <row r="15" spans="2:16" ht="12" customHeight="1">
      <c r="B15" s="180"/>
      <c r="C15" s="177" t="s">
        <v>7</v>
      </c>
      <c r="D15" s="320">
        <v>791.16</v>
      </c>
      <c r="E15" s="232">
        <v>790.93</v>
      </c>
      <c r="F15" s="326">
        <v>796.44</v>
      </c>
      <c r="G15" s="220"/>
      <c r="H15" s="161" t="s">
        <v>20</v>
      </c>
      <c r="I15" s="221">
        <v>6.9664824952904159E-3</v>
      </c>
      <c r="J15" s="220"/>
      <c r="K15" s="160"/>
      <c r="L15" s="306">
        <v>1.78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273.32</v>
      </c>
      <c r="E16" s="232">
        <v>271.56</v>
      </c>
      <c r="F16" s="326">
        <v>260.02999999999997</v>
      </c>
      <c r="G16" s="220"/>
      <c r="H16" s="161" t="s">
        <v>460</v>
      </c>
      <c r="I16" s="221">
        <v>4.2458388569745265E-2</v>
      </c>
      <c r="J16" s="220"/>
      <c r="K16" s="160"/>
      <c r="L16" s="306">
        <v>1.83</v>
      </c>
      <c r="M16" s="186">
        <v>181.81299999999999</v>
      </c>
      <c r="N16" s="136"/>
    </row>
    <row r="17" spans="2:16" ht="12" customHeight="1">
      <c r="B17" s="258"/>
      <c r="C17" s="259" t="s">
        <v>9</v>
      </c>
      <c r="D17" s="327">
        <v>0.34546741493503214</v>
      </c>
      <c r="E17" s="261">
        <v>0.34334264726334823</v>
      </c>
      <c r="F17" s="328">
        <v>0.32649038220079346</v>
      </c>
      <c r="G17" s="262"/>
      <c r="H17" s="263" t="s">
        <v>460</v>
      </c>
      <c r="I17" s="264">
        <v>1.6852265062554772</v>
      </c>
      <c r="J17" s="262"/>
      <c r="K17" s="160"/>
      <c r="L17" s="313">
        <v>0.15715489891054424</v>
      </c>
      <c r="M17" s="267">
        <v>0.26724590303694873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1500.75</v>
      </c>
      <c r="E19" s="232">
        <v>1446.03</v>
      </c>
      <c r="F19" s="326">
        <v>1513.85</v>
      </c>
      <c r="G19" s="220"/>
      <c r="H19" s="161" t="s">
        <v>20</v>
      </c>
      <c r="I19" s="221">
        <v>4.6900825017461623E-2</v>
      </c>
      <c r="J19" s="220"/>
      <c r="K19" s="333"/>
      <c r="L19" s="306">
        <v>11.86</v>
      </c>
      <c r="M19" s="187">
        <v>1158.058</v>
      </c>
      <c r="N19" s="136"/>
      <c r="O19" s="141"/>
    </row>
    <row r="20" spans="2:16" ht="12" customHeight="1">
      <c r="B20" s="180"/>
      <c r="C20" s="177" t="s">
        <v>7</v>
      </c>
      <c r="D20" s="320">
        <v>1486.01</v>
      </c>
      <c r="E20" s="232">
        <v>1453.53</v>
      </c>
      <c r="F20" s="326">
        <v>1492.43</v>
      </c>
      <c r="G20" s="220"/>
      <c r="H20" s="161" t="s">
        <v>20</v>
      </c>
      <c r="I20" s="221">
        <v>2.6762433523903839E-2</v>
      </c>
      <c r="J20" s="220"/>
      <c r="K20" s="333"/>
      <c r="L20" s="306">
        <v>2.5</v>
      </c>
      <c r="M20" s="187">
        <v>1139.1790000000001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337.75</v>
      </c>
      <c r="E21" s="232">
        <v>330.25</v>
      </c>
      <c r="F21" s="326">
        <v>351.67</v>
      </c>
      <c r="G21" s="220"/>
      <c r="H21" s="161" t="s">
        <v>20</v>
      </c>
      <c r="I21" s="221">
        <v>6.4859954579863821E-2</v>
      </c>
      <c r="J21" s="220"/>
      <c r="K21" s="160"/>
      <c r="L21" s="306">
        <v>10.119999999999999</v>
      </c>
      <c r="M21" s="186">
        <v>175.00399999999999</v>
      </c>
      <c r="N21" s="136"/>
      <c r="O21" s="141"/>
    </row>
    <row r="22" spans="2:16" ht="12" customHeight="1">
      <c r="B22" s="180"/>
      <c r="C22" s="177" t="s">
        <v>9</v>
      </c>
      <c r="D22" s="330">
        <v>0.22728649201553153</v>
      </c>
      <c r="E22" s="237">
        <v>0.22720549283468522</v>
      </c>
      <c r="F22" s="323">
        <v>0.23563584221705541</v>
      </c>
      <c r="G22" s="220"/>
      <c r="H22" s="161" t="s">
        <v>20</v>
      </c>
      <c r="I22" s="246">
        <v>0.84303493823701947</v>
      </c>
      <c r="J22" s="220"/>
      <c r="K22" s="160"/>
      <c r="L22" s="306">
        <v>0.63968846821376713</v>
      </c>
      <c r="M22" s="248">
        <v>0.15362291615277315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1215.9000000000001</v>
      </c>
      <c r="E24" s="232">
        <v>1155.6300000000001</v>
      </c>
      <c r="F24" s="326">
        <v>1235.73</v>
      </c>
      <c r="G24" s="220"/>
      <c r="H24" s="161" t="s">
        <v>20</v>
      </c>
      <c r="I24" s="221">
        <v>6.9312842345733428E-2</v>
      </c>
      <c r="J24" s="220"/>
      <c r="K24" s="333"/>
      <c r="L24" s="306">
        <v>13.66</v>
      </c>
      <c r="M24" s="186">
        <v>898.822</v>
      </c>
      <c r="N24" s="136"/>
      <c r="O24" s="142"/>
    </row>
    <row r="25" spans="2:16" ht="12" customHeight="1">
      <c r="B25" s="180"/>
      <c r="C25" s="270" t="s">
        <v>7</v>
      </c>
      <c r="D25" s="320">
        <v>1198.33</v>
      </c>
      <c r="E25" s="232">
        <v>1165.5899999999999</v>
      </c>
      <c r="F25" s="326">
        <v>1211.07</v>
      </c>
      <c r="G25" s="220"/>
      <c r="H25" s="161" t="s">
        <v>20</v>
      </c>
      <c r="I25" s="221">
        <v>3.9018865982034967E-2</v>
      </c>
      <c r="J25" s="220"/>
      <c r="K25" s="333"/>
      <c r="L25" s="306">
        <v>4.12</v>
      </c>
      <c r="M25" s="186">
        <v>877.40700000000004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310.52</v>
      </c>
      <c r="E26" s="232">
        <v>300.56</v>
      </c>
      <c r="F26" s="326">
        <v>325.22000000000003</v>
      </c>
      <c r="G26" s="220"/>
      <c r="H26" s="161" t="s">
        <v>20</v>
      </c>
      <c r="I26" s="221">
        <v>8.2046845887676412E-2</v>
      </c>
      <c r="J26" s="220"/>
      <c r="K26" s="160"/>
      <c r="L26" s="306">
        <v>10</v>
      </c>
      <c r="M26" s="188">
        <v>144.74199999999999</v>
      </c>
      <c r="N26" s="136"/>
      <c r="O26" s="142"/>
    </row>
    <row r="27" spans="2:16" ht="12" customHeight="1">
      <c r="B27" s="180"/>
      <c r="C27" s="270" t="s">
        <v>9</v>
      </c>
      <c r="D27" s="327">
        <v>0.25912728547228225</v>
      </c>
      <c r="E27" s="268">
        <v>0.25786082584785391</v>
      </c>
      <c r="F27" s="328">
        <v>0.26853939078665978</v>
      </c>
      <c r="G27" s="262"/>
      <c r="H27" s="263" t="s">
        <v>20</v>
      </c>
      <c r="I27" s="264">
        <v>1.0678564938805868</v>
      </c>
      <c r="J27" s="262"/>
      <c r="K27" s="160"/>
      <c r="L27" s="313">
        <v>0.73686712042412839</v>
      </c>
      <c r="M27" s="267">
        <v>0.16496563168518144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513.1</v>
      </c>
      <c r="E29" s="232">
        <v>512.96</v>
      </c>
      <c r="F29" s="326">
        <v>513.54</v>
      </c>
      <c r="G29" s="220"/>
      <c r="H29" s="161" t="s">
        <v>20</v>
      </c>
      <c r="I29" s="221">
        <v>1.1306924516529815E-3</v>
      </c>
      <c r="J29" s="220"/>
      <c r="K29" s="333"/>
      <c r="L29" s="306">
        <v>-4.53</v>
      </c>
      <c r="M29" s="186">
        <v>476.11</v>
      </c>
      <c r="N29" s="136"/>
      <c r="O29" s="143"/>
    </row>
    <row r="30" spans="2:16" ht="12" customHeight="1">
      <c r="B30" s="180"/>
      <c r="C30" s="272" t="s">
        <v>7</v>
      </c>
      <c r="D30" s="320">
        <v>517.62</v>
      </c>
      <c r="E30" s="232">
        <v>520.44000000000005</v>
      </c>
      <c r="F30" s="326">
        <v>522.1</v>
      </c>
      <c r="G30" s="220"/>
      <c r="H30" s="161" t="s">
        <v>20</v>
      </c>
      <c r="I30" s="221">
        <v>3.189608792560028E-3</v>
      </c>
      <c r="J30" s="220"/>
      <c r="K30" s="160"/>
      <c r="L30" s="306">
        <v>-2.95</v>
      </c>
      <c r="M30" s="186">
        <v>464.90800000000002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183.28</v>
      </c>
      <c r="E31" s="232">
        <v>175.81</v>
      </c>
      <c r="F31" s="326">
        <v>167.25</v>
      </c>
      <c r="G31" s="220"/>
      <c r="H31" s="161" t="s">
        <v>460</v>
      </c>
      <c r="I31" s="221">
        <v>4.8688925544622008E-2</v>
      </c>
      <c r="J31" s="220"/>
      <c r="K31" s="333"/>
      <c r="L31" s="306">
        <v>-0.51</v>
      </c>
      <c r="M31" s="186">
        <v>124.538</v>
      </c>
      <c r="N31" s="136"/>
      <c r="O31" s="144"/>
    </row>
    <row r="32" spans="2:16" ht="12" customHeight="1">
      <c r="B32" s="170"/>
      <c r="C32" s="273" t="s">
        <v>9</v>
      </c>
      <c r="D32" s="322">
        <v>0.35408214520304471</v>
      </c>
      <c r="E32" s="239">
        <v>0.33781031434939662</v>
      </c>
      <c r="F32" s="331">
        <v>0.32034093085615784</v>
      </c>
      <c r="G32" s="222"/>
      <c r="H32" s="189" t="s">
        <v>460</v>
      </c>
      <c r="I32" s="223">
        <v>1.7469383493238788</v>
      </c>
      <c r="J32" s="222"/>
      <c r="K32" s="337"/>
      <c r="L32" s="312">
        <v>8.2850346828999832E-2</v>
      </c>
      <c r="M32" s="191">
        <v>0.26787665516618342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360.41</v>
      </c>
      <c r="E37" s="231">
        <v>375.4</v>
      </c>
      <c r="F37" s="274">
        <v>398.98</v>
      </c>
      <c r="G37" s="218"/>
      <c r="H37" s="212" t="s">
        <v>20</v>
      </c>
      <c r="I37" s="219">
        <v>6.2812999467235064E-2</v>
      </c>
      <c r="J37" s="218"/>
      <c r="K37" s="333"/>
      <c r="L37" s="311">
        <v>0.1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363.94</v>
      </c>
      <c r="E38" s="232">
        <v>364.73</v>
      </c>
      <c r="F38" s="275">
        <v>383.66</v>
      </c>
      <c r="G38" s="220"/>
      <c r="H38" s="161" t="s">
        <v>20</v>
      </c>
      <c r="I38" s="221">
        <v>5.1901406519891502E-2</v>
      </c>
      <c r="J38" s="220"/>
      <c r="K38" s="333"/>
      <c r="L38" s="306">
        <v>-0.3</v>
      </c>
      <c r="M38" s="216">
        <v>265.43200000000002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98.03</v>
      </c>
      <c r="E39" s="232">
        <v>101.87</v>
      </c>
      <c r="F39" s="275">
        <v>114.6</v>
      </c>
      <c r="G39" s="220"/>
      <c r="H39" s="161" t="s">
        <v>20</v>
      </c>
      <c r="I39" s="221">
        <v>0.12496318837734366</v>
      </c>
      <c r="J39" s="220"/>
      <c r="K39" s="333"/>
      <c r="L39" s="306">
        <v>0.39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0.26935758641534319</v>
      </c>
      <c r="E40" s="233">
        <v>0.27930249773805282</v>
      </c>
      <c r="F40" s="276">
        <v>0.29870197570765777</v>
      </c>
      <c r="G40" s="222"/>
      <c r="H40" s="189" t="s">
        <v>20</v>
      </c>
      <c r="I40" s="223">
        <v>1.939947796960495</v>
      </c>
      <c r="J40" s="222"/>
      <c r="K40" s="343"/>
      <c r="L40" s="312">
        <v>0.12491160347751773</v>
      </c>
      <c r="M40" s="217">
        <v>0.2197361282739082</v>
      </c>
      <c r="N40" s="136"/>
    </row>
    <row r="41" spans="2:17" ht="12" customHeight="1">
      <c r="B41" s="294" t="s">
        <v>778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79"/>
      <c r="D52" s="380"/>
      <c r="E52" s="380"/>
      <c r="F52" s="380"/>
      <c r="G52" s="380"/>
      <c r="H52" s="380"/>
      <c r="I52" s="380"/>
      <c r="J52" s="380"/>
      <c r="K52" s="380"/>
      <c r="L52" s="380"/>
      <c r="M52" s="380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2">
    <tabColor theme="1"/>
    <pageSetUpPr fitToPage="1"/>
  </sheetPr>
  <dimension ref="B1:L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316</v>
      </c>
    </row>
    <row r="4" spans="2:12" ht="12" customHeight="1"/>
    <row r="5" spans="2:12" ht="12" customHeight="1">
      <c r="B5" s="18" t="s">
        <v>1</v>
      </c>
      <c r="G5" s="19"/>
      <c r="L5" s="20" t="s">
        <v>186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2241.13</v>
      </c>
      <c r="E10" s="78">
        <v>2200.29</v>
      </c>
      <c r="F10" s="119">
        <v>2280.08</v>
      </c>
      <c r="G10" s="83" t="str">
        <f>IF((F10/E10)-1&lt;0,"▲","")</f>
        <v/>
      </c>
      <c r="H10" s="101">
        <f>ABS((+F10/E10)-1)</f>
        <v>3.626340164251074E-2</v>
      </c>
      <c r="I10" s="85" t="str">
        <f>IF(F10="NA","",IF(L10=0,"",IF((F10-L10)&lt;0,"▲","")))</f>
        <v/>
      </c>
      <c r="J10" s="86">
        <f>IF(F10="NA","-",IF(L10=0,"-",ABS(F10-L10)))</f>
        <v>1.2199999999997999</v>
      </c>
      <c r="K10" s="42">
        <v>2004.8</v>
      </c>
      <c r="L10" s="62">
        <v>2278.86</v>
      </c>
    </row>
    <row r="11" spans="2:12" ht="12" customHeight="1">
      <c r="B11" s="25"/>
      <c r="C11" s="30" t="s">
        <v>7</v>
      </c>
      <c r="D11" s="77">
        <v>2203.0500000000002</v>
      </c>
      <c r="E11" s="78">
        <v>2228.69</v>
      </c>
      <c r="F11" s="119">
        <v>2283.9699999999998</v>
      </c>
      <c r="G11" s="83" t="str">
        <f t="shared" ref="G11:G12" si="0">IF((F11/E11)-1&lt;0,"▲","")</f>
        <v/>
      </c>
      <c r="H11" s="101">
        <f t="shared" ref="H11:H12" si="1">ABS((+F11/E11)-1)</f>
        <v>2.4803808515316161E-2</v>
      </c>
      <c r="I11" s="85" t="str">
        <f>IF(F11="NA","",IF(L11=0,"",IF((F11-L11)&lt;0,"▲","")))</f>
        <v/>
      </c>
      <c r="J11" s="86">
        <f>IF(F11="NA","-",IF(L11=0,"-",ABS(F11-L11)))</f>
        <v>3.2699999999999818</v>
      </c>
      <c r="K11" s="42">
        <v>2051.1</v>
      </c>
      <c r="L11" s="62">
        <v>2280.6999999999998</v>
      </c>
    </row>
    <row r="12" spans="2:12" ht="12" customHeight="1">
      <c r="B12" s="25"/>
      <c r="C12" s="30" t="s">
        <v>8</v>
      </c>
      <c r="D12" s="39">
        <v>490.59</v>
      </c>
      <c r="E12" s="40">
        <v>462.18</v>
      </c>
      <c r="F12" s="119">
        <v>458.29</v>
      </c>
      <c r="G12" s="83" t="str">
        <f t="shared" si="0"/>
        <v>▲</v>
      </c>
      <c r="H12" s="101">
        <f t="shared" si="1"/>
        <v>8.4166342117789616E-3</v>
      </c>
      <c r="I12" s="85" t="str">
        <f>IF(F12="NA","",IF(L12=0,"",IF((F12-L12)&lt;0,"▲","")))</f>
        <v>▲</v>
      </c>
      <c r="J12" s="86">
        <f>IF(F12="NA","-",IF(L12=0,"-",ABS(F12-L12)))</f>
        <v>1.4699999999999704</v>
      </c>
      <c r="K12" s="42">
        <v>348.9</v>
      </c>
      <c r="L12" s="62">
        <v>459.76</v>
      </c>
    </row>
    <row r="13" spans="2:12" ht="12" customHeight="1">
      <c r="B13" s="25"/>
      <c r="C13" s="30" t="s">
        <v>9</v>
      </c>
      <c r="D13" s="81">
        <f>ROUND(D12/D11,3)</f>
        <v>0.223</v>
      </c>
      <c r="E13" s="82">
        <f t="shared" ref="E13" si="2">ROUND(E12/E11,3)</f>
        <v>0.20699999999999999</v>
      </c>
      <c r="F13" s="73">
        <f>ROUND(F12/F11,3)</f>
        <v>0.20100000000000001</v>
      </c>
      <c r="G13" s="83" t="str">
        <f>IF((F13/E13)-1&lt;0,"▲","")</f>
        <v>▲</v>
      </c>
      <c r="H13" s="84">
        <f>ABS(+F13-E13)*100</f>
        <v>0.59999999999999776</v>
      </c>
      <c r="I13" s="85" t="str">
        <f>IF(F13="NA","",IF(L13=0,"",IF((F13-L13)&lt;0,"▲","")))</f>
        <v>▲</v>
      </c>
      <c r="J13" s="86">
        <f>IF(F13="NA","-",IF(L13=0,"-",ABS(F13-L13)*100))</f>
        <v>0.10000000000000009</v>
      </c>
      <c r="K13" s="87">
        <f>K12/K11</f>
        <v>0.17010384671639608</v>
      </c>
      <c r="L13" s="115">
        <f>ROUND(L12/L11,3)</f>
        <v>0.20200000000000001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684.31</v>
      </c>
      <c r="E15" s="41">
        <v>648.70000000000005</v>
      </c>
      <c r="F15" s="119">
        <v>683.3</v>
      </c>
      <c r="G15" s="83" t="str">
        <f>IF((F15/E15)-1&lt;0,"▲","")</f>
        <v/>
      </c>
      <c r="H15" s="101">
        <f t="shared" ref="H15:H32" si="3">ABS((+F15/E15)-1)</f>
        <v>5.3337444119007094E-2</v>
      </c>
      <c r="I15" s="85" t="str">
        <f>IF(F15="NA","",IF(L15=0,"",IF((F15-L15)&lt;0,"▲","")))</f>
        <v/>
      </c>
      <c r="J15" s="86">
        <f>IF(F15="NA","-",IF(L15=0,"-",ABS(F15-L15)))</f>
        <v>2.0999999999999091</v>
      </c>
      <c r="K15" s="42">
        <v>596.29999999999995</v>
      </c>
      <c r="L15" s="62">
        <v>681.2</v>
      </c>
    </row>
    <row r="16" spans="2:12" ht="12" customHeight="1">
      <c r="B16" s="25"/>
      <c r="C16" s="30" t="s">
        <v>7</v>
      </c>
      <c r="D16" s="77">
        <v>650.5</v>
      </c>
      <c r="E16" s="78">
        <v>653.48</v>
      </c>
      <c r="F16" s="119">
        <v>676.83</v>
      </c>
      <c r="G16" s="83" t="str">
        <f t="shared" ref="G16:G17" si="4">IF((F16/E16)-1&lt;0,"▲","")</f>
        <v/>
      </c>
      <c r="H16" s="101">
        <f t="shared" si="3"/>
        <v>3.5731774499602187E-2</v>
      </c>
      <c r="I16" s="85" t="str">
        <f>IF(F16="NA","",IF(L16=0,"",IF((F16-L16)&lt;0,"▲","")))</f>
        <v/>
      </c>
      <c r="J16" s="86">
        <f>IF(F16="NA","-",IF(L16=0,"-",ABS(F16-L16)))</f>
        <v>2.4000000000000909</v>
      </c>
      <c r="K16" s="42">
        <v>616.1</v>
      </c>
      <c r="L16" s="62">
        <v>674.43</v>
      </c>
    </row>
    <row r="17" spans="2:12" ht="12" customHeight="1">
      <c r="B17" s="25"/>
      <c r="C17" s="30" t="s">
        <v>8</v>
      </c>
      <c r="D17" s="39">
        <v>200.91</v>
      </c>
      <c r="E17" s="41">
        <v>196.13</v>
      </c>
      <c r="F17" s="119">
        <v>202.6</v>
      </c>
      <c r="G17" s="83" t="str">
        <f t="shared" si="4"/>
        <v/>
      </c>
      <c r="H17" s="101">
        <f t="shared" si="3"/>
        <v>3.2988324070769348E-2</v>
      </c>
      <c r="I17" s="85" t="str">
        <f>IF(F17="NA","",IF(L17=0,"",IF((F17-L17)&lt;0,"▲","")))</f>
        <v/>
      </c>
      <c r="J17" s="86">
        <f>IF(F17="NA","-",IF(L17=0,"-",ABS(F17-L17)))</f>
        <v>0.22999999999998977</v>
      </c>
      <c r="K17" s="42">
        <v>132.6</v>
      </c>
      <c r="L17" s="62">
        <v>202.37</v>
      </c>
    </row>
    <row r="18" spans="2:12" ht="12" customHeight="1">
      <c r="B18" s="25"/>
      <c r="C18" s="30" t="s">
        <v>9</v>
      </c>
      <c r="D18" s="81">
        <f>ROUND(D17/D16,3)</f>
        <v>0.309</v>
      </c>
      <c r="E18" s="82">
        <f>ROUND(E17/E16,3)</f>
        <v>0.3</v>
      </c>
      <c r="F18" s="73">
        <f>ROUND(F17/F16,3)</f>
        <v>0.29899999999999999</v>
      </c>
      <c r="G18" s="89" t="str">
        <f>IF((F18/E18)-1&lt;0,"▲","")</f>
        <v>▲</v>
      </c>
      <c r="H18" s="84">
        <f t="shared" ref="H18" si="5">ABS(+F18-E18)*100</f>
        <v>0.10000000000000009</v>
      </c>
      <c r="I18" s="90" t="str">
        <f>IF(F18="NA","",IF(L18=0,"",IF((F18-L18)&lt;0,"▲","")))</f>
        <v>▲</v>
      </c>
      <c r="J18" s="86">
        <f>IF(F18="NA","-",IF(L18=0,"-",ABS(F18-L18)*100))</f>
        <v>0.10000000000000009</v>
      </c>
      <c r="K18" s="87">
        <f>K17/K16</f>
        <v>0.21522480116864143</v>
      </c>
      <c r="L18" s="115">
        <f>ROUND(L17/L16,3)</f>
        <v>0.3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1116.3</v>
      </c>
      <c r="E20" s="41">
        <v>1100.3699999999999</v>
      </c>
      <c r="F20" s="119">
        <v>1135.82</v>
      </c>
      <c r="G20" s="83" t="str">
        <f>IF((F20/E20)-1&lt;0,"▲","")</f>
        <v/>
      </c>
      <c r="H20" s="101">
        <f t="shared" ref="H20" si="6">ABS((+F20/E20)-1)</f>
        <v>3.2216436289611794E-2</v>
      </c>
      <c r="I20" s="85" t="str">
        <f>IF(F20="NA","",IF(L20=0,"",IF((F20-L20)&lt;0,"▲","")))</f>
        <v>▲</v>
      </c>
      <c r="J20" s="86">
        <f>IF(F20="NA","-",IF(L20=0,"-",ABS(F20-L20)))</f>
        <v>0.46000000000003638</v>
      </c>
      <c r="K20" s="42">
        <v>988.6</v>
      </c>
      <c r="L20" s="62">
        <v>1136.28</v>
      </c>
    </row>
    <row r="21" spans="2:12" ht="12" customHeight="1">
      <c r="B21" s="25"/>
      <c r="C21" s="30" t="s">
        <v>7</v>
      </c>
      <c r="D21" s="39">
        <v>1114.69</v>
      </c>
      <c r="E21" s="41">
        <v>1127.74</v>
      </c>
      <c r="F21" s="119">
        <v>1148.82</v>
      </c>
      <c r="G21" s="83" t="str">
        <f t="shared" ref="G21:G22" si="7">IF((F21/E21)-1&lt;0,"▲","")</f>
        <v/>
      </c>
      <c r="H21" s="101">
        <f t="shared" si="3"/>
        <v>1.8692251760157319E-2</v>
      </c>
      <c r="I21" s="85" t="str">
        <f>IF(F21="NA","",IF(L21=0,"",IF((F21-L21)&lt;0,"▲","")))</f>
        <v/>
      </c>
      <c r="J21" s="86">
        <f>IF(F21="NA","-",IF(L21=0,"-",ABS(F21-L21)))</f>
        <v>0.33999999999991815</v>
      </c>
      <c r="K21" s="42">
        <v>1013.5</v>
      </c>
      <c r="L21" s="62">
        <v>1148.48</v>
      </c>
    </row>
    <row r="22" spans="2:12" ht="12" customHeight="1">
      <c r="B22" s="25"/>
      <c r="C22" s="30" t="s">
        <v>8</v>
      </c>
      <c r="D22" s="39">
        <v>195.49</v>
      </c>
      <c r="E22" s="41">
        <v>168.12</v>
      </c>
      <c r="F22" s="119">
        <v>155.12</v>
      </c>
      <c r="G22" s="83" t="str">
        <f t="shared" si="7"/>
        <v>▲</v>
      </c>
      <c r="H22" s="101">
        <f t="shared" si="3"/>
        <v>7.7325719724006703E-2</v>
      </c>
      <c r="I22" s="85" t="str">
        <f>IF(F22="NA","",IF(L22=0,"",IF((F22-L22)&lt;0,"▲","")))</f>
        <v>▲</v>
      </c>
      <c r="J22" s="86">
        <f>IF(F22="NA","-",IF(L22=0,"-",ABS(F22-L22)))</f>
        <v>0.85999999999998522</v>
      </c>
      <c r="K22" s="42">
        <v>141.19999999999999</v>
      </c>
      <c r="L22" s="62">
        <v>155.97999999999999</v>
      </c>
    </row>
    <row r="23" spans="2:12" ht="12" customHeight="1">
      <c r="B23" s="25"/>
      <c r="C23" s="30" t="s">
        <v>9</v>
      </c>
      <c r="D23" s="81">
        <f>ROUND(D22/D21,3)</f>
        <v>0.17499999999999999</v>
      </c>
      <c r="E23" s="82">
        <f>ROUND(E22/E21,3)</f>
        <v>0.14899999999999999</v>
      </c>
      <c r="F23" s="73">
        <f>ROUND(F22/F21,3)</f>
        <v>0.13500000000000001</v>
      </c>
      <c r="G23" s="89" t="str">
        <f>IF((F23/E23)-1&lt;0,"▲","")</f>
        <v>▲</v>
      </c>
      <c r="H23" s="84">
        <f t="shared" ref="H23" si="8">ABS(+F23-E23)*100</f>
        <v>1.3999999999999986</v>
      </c>
      <c r="I23" s="90" t="str">
        <f>IF(F23="NA","",IF(L23=0,"",IF((F23-L23)&lt;0,"▲","")))</f>
        <v>▲</v>
      </c>
      <c r="J23" s="86">
        <f>IF(F23="NA","-",IF(L23=0,"-",ABS(F23-L23)*100))</f>
        <v>0.10000000000000009</v>
      </c>
      <c r="K23" s="87">
        <f>K22/K21</f>
        <v>0.13931919092254563</v>
      </c>
      <c r="L23" s="115">
        <f>ROUND(L22/L21,3)</f>
        <v>0.13600000000000001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819.61</v>
      </c>
      <c r="E25" s="41">
        <v>828.69</v>
      </c>
      <c r="F25" s="119">
        <v>858.99</v>
      </c>
      <c r="G25" s="83" t="str">
        <f>IF((F25/E25)-1&lt;0,"▲","")</f>
        <v/>
      </c>
      <c r="H25" s="101">
        <f t="shared" ref="H25" si="9">ABS((+F25/E25)-1)</f>
        <v>3.6563733120949848E-2</v>
      </c>
      <c r="I25" s="85" t="str">
        <f>IF(F25="NA","",IF(L25=0,"",IF((F25-L25)&lt;0,"▲","")))</f>
        <v>▲</v>
      </c>
      <c r="J25" s="86">
        <f>IF(F25="NA","-",IF(L25=0,"-",ABS(F25-L25)))</f>
        <v>1.1000000000000227</v>
      </c>
      <c r="K25" s="42">
        <v>714</v>
      </c>
      <c r="L25" s="62">
        <v>860.09</v>
      </c>
    </row>
    <row r="26" spans="2:12" ht="12" customHeight="1">
      <c r="B26" s="51"/>
      <c r="C26" s="30" t="s">
        <v>7</v>
      </c>
      <c r="D26" s="39">
        <v>822.76</v>
      </c>
      <c r="E26" s="41">
        <v>843.7</v>
      </c>
      <c r="F26" s="119">
        <v>866.46</v>
      </c>
      <c r="G26" s="83" t="str">
        <f t="shared" ref="G26:G27" si="10">IF((F26/E26)-1&lt;0,"▲","")</f>
        <v/>
      </c>
      <c r="H26" s="101">
        <f t="shared" si="3"/>
        <v>2.6976413417091338E-2</v>
      </c>
      <c r="I26" s="85" t="str">
        <f>IF(F26="NA","",IF(L26=0,"",IF((F26-L26)&lt;0,"▲","")))</f>
        <v>▲</v>
      </c>
      <c r="J26" s="86">
        <f>IF(F26="NA","-",IF(L26=0,"-",ABS(F26-L26)))</f>
        <v>0.19999999999993179</v>
      </c>
      <c r="K26" s="42">
        <v>728.7</v>
      </c>
      <c r="L26" s="62">
        <v>866.66</v>
      </c>
    </row>
    <row r="27" spans="2:12" ht="12" customHeight="1">
      <c r="B27" s="51"/>
      <c r="C27" s="30" t="s">
        <v>8</v>
      </c>
      <c r="D27" s="39">
        <v>144.05000000000001</v>
      </c>
      <c r="E27" s="41">
        <v>129.04</v>
      </c>
      <c r="F27" s="119">
        <v>121.57</v>
      </c>
      <c r="G27" s="83" t="str">
        <f t="shared" si="10"/>
        <v>▲</v>
      </c>
      <c r="H27" s="101">
        <f t="shared" si="3"/>
        <v>5.7889026658400455E-2</v>
      </c>
      <c r="I27" s="85" t="str">
        <f>IF(F27="NA","",IF(L27=0,"",IF((F27-L27)&lt;0,"▲","")))</f>
        <v>▲</v>
      </c>
      <c r="J27" s="86">
        <f>IF(F27="NA","-",IF(L27=0,"-",ABS(F27-L27)))</f>
        <v>1.6200000000000045</v>
      </c>
      <c r="K27" s="42">
        <v>110.2</v>
      </c>
      <c r="L27" s="62">
        <v>123.19</v>
      </c>
    </row>
    <row r="28" spans="2:12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0.153</v>
      </c>
      <c r="F28" s="73">
        <f>ROUND(F27/F26,3)</f>
        <v>0.14000000000000001</v>
      </c>
      <c r="G28" s="89" t="str">
        <f>IF((F28/E28)-1&lt;0,"▲","")</f>
        <v>▲</v>
      </c>
      <c r="H28" s="84">
        <f t="shared" ref="H28" si="11">ABS(+F28-E28)*100</f>
        <v>1.2999999999999985</v>
      </c>
      <c r="I28" s="90" t="str">
        <f>IF(F28="NA","",IF(L28=0,"",IF((F28-L28)&lt;0,"▲","")))</f>
        <v>▲</v>
      </c>
      <c r="J28" s="86">
        <f>IF(F28="NA","-",IF(L28=0,"-",ABS(F28-L28)*100))</f>
        <v>0.1999999999999974</v>
      </c>
      <c r="K28" s="87">
        <f>K27/K26</f>
        <v>0.15122821462879099</v>
      </c>
      <c r="L28" s="115">
        <f>ROUND(L27/L26,3)</f>
        <v>0.14199999999999999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440.53</v>
      </c>
      <c r="E30" s="41">
        <v>451.22</v>
      </c>
      <c r="F30" s="119">
        <v>460.95</v>
      </c>
      <c r="G30" s="83" t="str">
        <f>IF((F30/E30)-1&lt;0,"▲","")</f>
        <v/>
      </c>
      <c r="H30" s="101">
        <f t="shared" ref="H30" si="12">ABS((+F30/E30)-1)</f>
        <v>2.1563760471610127E-2</v>
      </c>
      <c r="I30" s="85" t="str">
        <f>IF(F30="NA","",IF(L30=0,"",IF((F30-L30)&lt;0,"▲","")))</f>
        <v>▲</v>
      </c>
      <c r="J30" s="86">
        <f>IF(F30="NA","-",IF(L30=0,"-",ABS(F30-L30)))</f>
        <v>0.43999999999999773</v>
      </c>
      <c r="K30" s="42">
        <v>420</v>
      </c>
      <c r="L30" s="62">
        <v>461.39</v>
      </c>
    </row>
    <row r="31" spans="2:12" ht="12" customHeight="1">
      <c r="B31" s="25"/>
      <c r="C31" s="30" t="s">
        <v>7</v>
      </c>
      <c r="D31" s="39">
        <v>437.86</v>
      </c>
      <c r="E31" s="41">
        <v>447.48</v>
      </c>
      <c r="F31" s="119">
        <v>458.33</v>
      </c>
      <c r="G31" s="83" t="str">
        <f t="shared" ref="G31:G32" si="13">IF((F31/E31)-1&lt;0,"▲","")</f>
        <v/>
      </c>
      <c r="H31" s="101">
        <f t="shared" si="3"/>
        <v>2.4246893715920148E-2</v>
      </c>
      <c r="I31" s="85" t="str">
        <f>IF(F31="NA","",IF(L31=0,"",IF((F31-L31)&lt;0,"▲","")))</f>
        <v/>
      </c>
      <c r="J31" s="86">
        <f>IF(F31="NA","-",IF(L31=0,"-",ABS(F31-L31)))</f>
        <v>0.55000000000001137</v>
      </c>
      <c r="K31" s="42">
        <v>421.5</v>
      </c>
      <c r="L31" s="62">
        <v>457.78</v>
      </c>
    </row>
    <row r="32" spans="2:12" ht="12" customHeight="1">
      <c r="B32" s="25"/>
      <c r="C32" s="30" t="s">
        <v>8</v>
      </c>
      <c r="D32" s="39">
        <v>94.2</v>
      </c>
      <c r="E32" s="41">
        <v>97.94</v>
      </c>
      <c r="F32" s="119">
        <v>100.57</v>
      </c>
      <c r="G32" s="83" t="str">
        <f t="shared" si="13"/>
        <v/>
      </c>
      <c r="H32" s="101">
        <f t="shared" si="3"/>
        <v>2.6853175413518393E-2</v>
      </c>
      <c r="I32" s="85" t="str">
        <f>IF(F32="NA","",IF(L32=0,"",IF((F32-L32)&lt;0,"▲","")))</f>
        <v>▲</v>
      </c>
      <c r="J32" s="86">
        <f>IF(F32="NA","-",IF(L32=0,"-",ABS(F32-L32)))</f>
        <v>0.84000000000000341</v>
      </c>
      <c r="K32" s="42">
        <v>75.099999999999994</v>
      </c>
      <c r="L32" s="62">
        <v>101.41</v>
      </c>
    </row>
    <row r="33" spans="2:12" ht="12" customHeight="1">
      <c r="B33" s="29"/>
      <c r="C33" s="53" t="s">
        <v>9</v>
      </c>
      <c r="D33" s="91">
        <f>ROUND(D32/D31,3)</f>
        <v>0.215</v>
      </c>
      <c r="E33" s="92">
        <f>ROUND(E32/E31,3)</f>
        <v>0.219</v>
      </c>
      <c r="F33" s="74">
        <f>ROUND(F32/F31,3)</f>
        <v>0.219</v>
      </c>
      <c r="G33" s="93" t="str">
        <f>IF((F33/E33)-1&lt;0,"▲","")</f>
        <v/>
      </c>
      <c r="H33" s="94">
        <f t="shared" ref="H33" si="14">ABS(+F33-E33)*100</f>
        <v>0</v>
      </c>
      <c r="I33" s="95" t="str">
        <f>IF(F33="NA","",IF(L33=0,"",IF((F33-L33)&lt;0,"▲","")))</f>
        <v>▲</v>
      </c>
      <c r="J33" s="96">
        <f>IF(F33="NA","-",IF(L33=0,"-",ABS(F33-L33)*100))</f>
        <v>0.30000000000000027</v>
      </c>
      <c r="K33" s="97">
        <f>K32/K31</f>
        <v>0.17817319098457887</v>
      </c>
      <c r="L33" s="116">
        <f>ROUND(L32/L31,3)</f>
        <v>0.222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260.85000000000002</v>
      </c>
      <c r="E39" s="61">
        <v>264.18</v>
      </c>
      <c r="F39" s="124">
        <v>258.91000000000003</v>
      </c>
      <c r="G39" s="113" t="str">
        <f>IF((F39/E39)-1&lt;0,"▲","")</f>
        <v>▲</v>
      </c>
      <c r="H39" s="101">
        <f>ABS((+F39/E39)-1)</f>
        <v>1.9948519948519872E-2</v>
      </c>
      <c r="I39" s="112" t="str">
        <f>IF(F39="NA","",IF(L39=0,"",IF((F39-L39)&lt;0,"▲","")))</f>
        <v/>
      </c>
      <c r="J39" s="86">
        <f>IF(F39="NA","-",IF(L39=0,"-",ABS(F39-L39)))</f>
        <v>0.31000000000000227</v>
      </c>
      <c r="K39" s="42">
        <v>236.2</v>
      </c>
      <c r="L39" s="71">
        <v>258.60000000000002</v>
      </c>
    </row>
    <row r="40" spans="2:12" ht="12" customHeight="1">
      <c r="B40" s="25"/>
      <c r="C40" s="30" t="s">
        <v>7</v>
      </c>
      <c r="D40" s="60">
        <v>238.22</v>
      </c>
      <c r="E40" s="61">
        <v>251.48</v>
      </c>
      <c r="F40" s="124">
        <v>261.02999999999997</v>
      </c>
      <c r="G40" s="114" t="str">
        <f t="shared" ref="G40:G41" si="15">IF((F40/E40)-1&lt;0,"▲","")</f>
        <v/>
      </c>
      <c r="H40" s="101">
        <f t="shared" ref="H40:H41" si="16">ABS((+F40/E40)-1)</f>
        <v>3.7975186893589807E-2</v>
      </c>
      <c r="I40" s="85" t="str">
        <f>IF(F40="NA","",IF(L40=0,"",IF((F40-L40)&lt;0,"▲","")))</f>
        <v>▲</v>
      </c>
      <c r="J40" s="86">
        <f>IF(F40="NA","-",IF(L40=0,"-",ABS(F40-L40)))</f>
        <v>0.72000000000002728</v>
      </c>
      <c r="K40" s="42">
        <v>225.6</v>
      </c>
      <c r="L40" s="62">
        <v>261.75</v>
      </c>
    </row>
    <row r="41" spans="2:12" ht="12" customHeight="1">
      <c r="B41" s="25"/>
      <c r="C41" s="30" t="s">
        <v>8</v>
      </c>
      <c r="D41" s="60">
        <v>59.41</v>
      </c>
      <c r="E41" s="61">
        <v>68.37</v>
      </c>
      <c r="F41" s="124">
        <v>63.56</v>
      </c>
      <c r="G41" s="114" t="str">
        <f t="shared" si="15"/>
        <v>▲</v>
      </c>
      <c r="H41" s="101">
        <f t="shared" si="16"/>
        <v>7.0352493783823355E-2</v>
      </c>
      <c r="I41" s="85" t="str">
        <f>IF(F41="NA","",IF(L41=0,"",IF((F41-L41)&lt;0,"▲","")))</f>
        <v/>
      </c>
      <c r="J41" s="86">
        <f>IF(F41="NA","-",IF(L41=0,"-",ABS(F41-L41)))</f>
        <v>0.55000000000000426</v>
      </c>
      <c r="K41" s="42">
        <v>62.1</v>
      </c>
      <c r="L41" s="62">
        <v>63.01</v>
      </c>
    </row>
    <row r="42" spans="2:12" ht="12" customHeight="1">
      <c r="B42" s="29"/>
      <c r="C42" s="53" t="s">
        <v>9</v>
      </c>
      <c r="D42" s="107">
        <f>ROUND(D41/D40,3)</f>
        <v>0.249</v>
      </c>
      <c r="E42" s="108">
        <f>ROUND(E41/E40,3)</f>
        <v>0.27200000000000002</v>
      </c>
      <c r="F42" s="125">
        <f>ROUND(F41/F40,3)</f>
        <v>0.24299999999999999</v>
      </c>
      <c r="G42" s="109" t="str">
        <f>IF(F42-D42&lt;0,"▲","")</f>
        <v>▲</v>
      </c>
      <c r="H42" s="94">
        <f>ABS(+F42-E42)*100</f>
        <v>2.9000000000000026</v>
      </c>
      <c r="I42" s="110" t="str">
        <f>IF(F42="NA","",IF(L42=0,"",IF((F42-L42)&lt;0,"▲","")))</f>
        <v/>
      </c>
      <c r="J42" s="96">
        <f>ABS(+F42-L42)*100</f>
        <v>0.20000000000000018</v>
      </c>
      <c r="K42" s="97">
        <f>K41/K40</f>
        <v>0.27526595744680854</v>
      </c>
      <c r="L42" s="117">
        <f>ROUND(L41/L40,3)</f>
        <v>0.24099999999999999</v>
      </c>
    </row>
    <row r="43" spans="2:12" ht="12" customHeight="1">
      <c r="B43" s="2" t="s">
        <v>317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314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315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1">
    <tabColor theme="1"/>
    <pageSetUpPr fitToPage="1"/>
  </sheetPr>
  <dimension ref="B1:L67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312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2240.87</v>
      </c>
      <c r="E10" s="78">
        <v>2198.5</v>
      </c>
      <c r="F10" s="119">
        <v>2278.86</v>
      </c>
      <c r="G10" s="83" t="str">
        <f>IF((F10/E10)-1&lt;0,"▲","")</f>
        <v/>
      </c>
      <c r="H10" s="101">
        <f>ABS((+F10/E10)-1)</f>
        <v>3.6552194678189709E-2</v>
      </c>
      <c r="I10" s="85" t="str">
        <f>IF(F10="NA","",IF(L10=0,"",IF((F10-L10)&lt;0,"▲","")))</f>
        <v/>
      </c>
      <c r="J10" s="86">
        <f>IF(F10="NA","-",IF(L10=0,"-",ABS(F10-L10)))</f>
        <v>11.170000000000073</v>
      </c>
      <c r="K10" s="42">
        <v>2004.8</v>
      </c>
      <c r="L10" s="62">
        <v>2267.69</v>
      </c>
    </row>
    <row r="11" spans="2:12" ht="12" customHeight="1">
      <c r="B11" s="25"/>
      <c r="C11" s="30" t="s">
        <v>7</v>
      </c>
      <c r="D11" s="77">
        <v>2203.0100000000002</v>
      </c>
      <c r="E11" s="78">
        <v>2227.2399999999998</v>
      </c>
      <c r="F11" s="119">
        <v>2280.6999999999998</v>
      </c>
      <c r="G11" s="83" t="str">
        <f t="shared" ref="G11:G12" si="0">IF((F11/E11)-1&lt;0,"▲","")</f>
        <v/>
      </c>
      <c r="H11" s="101">
        <f t="shared" ref="H11:H12" si="1">ABS((+F11/E11)-1)</f>
        <v>2.4002801673820517E-2</v>
      </c>
      <c r="I11" s="85" t="str">
        <f>IF(F11="NA","",IF(L11=0,"",IF((F11-L11)&lt;0,"▲","")))</f>
        <v/>
      </c>
      <c r="J11" s="86">
        <f>IF(F11="NA","-",IF(L11=0,"-",ABS(F11-L11)))</f>
        <v>3.6799999999998363</v>
      </c>
      <c r="K11" s="42">
        <v>2051.1</v>
      </c>
      <c r="L11" s="62">
        <v>2277.02</v>
      </c>
    </row>
    <row r="12" spans="2:12" ht="12" customHeight="1">
      <c r="B12" s="25"/>
      <c r="C12" s="30" t="s">
        <v>8</v>
      </c>
      <c r="D12" s="39">
        <v>490.33</v>
      </c>
      <c r="E12" s="40">
        <v>461.59</v>
      </c>
      <c r="F12" s="119">
        <v>459.76</v>
      </c>
      <c r="G12" s="83" t="str">
        <f t="shared" si="0"/>
        <v>▲</v>
      </c>
      <c r="H12" s="101">
        <f t="shared" si="1"/>
        <v>3.9645572911024551E-3</v>
      </c>
      <c r="I12" s="85" t="str">
        <f>IF(F12="NA","",IF(L12=0,"",IF((F12-L12)&lt;0,"▲","")))</f>
        <v/>
      </c>
      <c r="J12" s="86">
        <f>IF(F12="NA","-",IF(L12=0,"-",ABS(F12-L12)))</f>
        <v>16.560000000000002</v>
      </c>
      <c r="K12" s="42">
        <v>348.9</v>
      </c>
      <c r="L12" s="62">
        <v>443.2</v>
      </c>
    </row>
    <row r="13" spans="2:12" ht="12" customHeight="1">
      <c r="B13" s="25"/>
      <c r="C13" s="30" t="s">
        <v>9</v>
      </c>
      <c r="D13" s="81">
        <f>ROUND(D12/D11,3)</f>
        <v>0.223</v>
      </c>
      <c r="E13" s="82">
        <f t="shared" ref="E13" si="2">ROUND(E12/E11,3)</f>
        <v>0.20699999999999999</v>
      </c>
      <c r="F13" s="73">
        <f>ROUND(F12/F11,3)</f>
        <v>0.20200000000000001</v>
      </c>
      <c r="G13" s="83" t="str">
        <f>IF((F13/E13)-1&lt;0,"▲","")</f>
        <v>▲</v>
      </c>
      <c r="H13" s="84">
        <f>ABS(+F13-E13)*100</f>
        <v>0.49999999999999767</v>
      </c>
      <c r="I13" s="85" t="str">
        <f>IF(F13="NA","",IF(L13=0,"",IF((F13-L13)&lt;0,"▲","")))</f>
        <v/>
      </c>
      <c r="J13" s="86">
        <f>IF(F13="NA","-",IF(L13=0,"-",ABS(F13-L13)*100))</f>
        <v>0.70000000000000062</v>
      </c>
      <c r="K13" s="87">
        <f>K12/K11</f>
        <v>0.17010384671639608</v>
      </c>
      <c r="L13" s="115">
        <f>ROUND(L12/L11,3)</f>
        <v>0.19500000000000001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684.4</v>
      </c>
      <c r="E15" s="41">
        <v>648.16</v>
      </c>
      <c r="F15" s="119">
        <v>681.2</v>
      </c>
      <c r="G15" s="83" t="str">
        <f>IF((F15/E15)-1&lt;0,"▲","")</f>
        <v/>
      </c>
      <c r="H15" s="101">
        <f t="shared" ref="H15:H32" si="3">ABS((+F15/E15)-1)</f>
        <v>5.0975067884473146E-2</v>
      </c>
      <c r="I15" s="85" t="str">
        <f>IF(F15="NA","",IF(L15=0,"",IF((F15-L15)&lt;0,"▲","")))</f>
        <v/>
      </c>
      <c r="J15" s="86">
        <f>IF(F15="NA","-",IF(L15=0,"-",ABS(F15-L15)))</f>
        <v>3.0800000000000409</v>
      </c>
      <c r="K15" s="42">
        <v>596.29999999999995</v>
      </c>
      <c r="L15" s="62">
        <v>678.12</v>
      </c>
    </row>
    <row r="16" spans="2:12" ht="12" customHeight="1">
      <c r="B16" s="25"/>
      <c r="C16" s="30" t="s">
        <v>7</v>
      </c>
      <c r="D16" s="77">
        <v>650.75</v>
      </c>
      <c r="E16" s="78">
        <v>653.29999999999995</v>
      </c>
      <c r="F16" s="119">
        <v>674.43</v>
      </c>
      <c r="G16" s="83" t="str">
        <f t="shared" ref="G16:G17" si="4">IF((F16/E16)-1&lt;0,"▲","")</f>
        <v/>
      </c>
      <c r="H16" s="101">
        <f t="shared" si="3"/>
        <v>3.2343486912597585E-2</v>
      </c>
      <c r="I16" s="85" t="str">
        <f>IF(F16="NA","",IF(L16=0,"",IF((F16-L16)&lt;0,"▲","")))</f>
        <v>▲</v>
      </c>
      <c r="J16" s="86">
        <f>IF(F16="NA","-",IF(L16=0,"-",ABS(F16-L16)))</f>
        <v>2.4300000000000637</v>
      </c>
      <c r="K16" s="42">
        <v>616.1</v>
      </c>
      <c r="L16" s="62">
        <v>676.86</v>
      </c>
    </row>
    <row r="17" spans="2:12" ht="12" customHeight="1">
      <c r="B17" s="25"/>
      <c r="C17" s="30" t="s">
        <v>8</v>
      </c>
      <c r="D17" s="39">
        <v>200.75</v>
      </c>
      <c r="E17" s="41">
        <v>195.6</v>
      </c>
      <c r="F17" s="119">
        <v>202.37</v>
      </c>
      <c r="G17" s="83" t="str">
        <f t="shared" si="4"/>
        <v/>
      </c>
      <c r="H17" s="101">
        <f t="shared" si="3"/>
        <v>3.461145194274029E-2</v>
      </c>
      <c r="I17" s="85" t="str">
        <f>IF(F17="NA","",IF(L17=0,"",IF((F17-L17)&lt;0,"▲","")))</f>
        <v/>
      </c>
      <c r="J17" s="86">
        <f>IF(F17="NA","-",IF(L17=0,"-",ABS(F17-L17)))</f>
        <v>7.7800000000000011</v>
      </c>
      <c r="K17" s="42">
        <v>132.6</v>
      </c>
      <c r="L17" s="62">
        <v>194.59</v>
      </c>
    </row>
    <row r="18" spans="2:12" ht="12" customHeight="1">
      <c r="B18" s="25"/>
      <c r="C18" s="30" t="s">
        <v>9</v>
      </c>
      <c r="D18" s="81">
        <f>ROUND(D17/D16,3)</f>
        <v>0.308</v>
      </c>
      <c r="E18" s="82">
        <f>ROUND(E17/E16,3)</f>
        <v>0.29899999999999999</v>
      </c>
      <c r="F18" s="73">
        <f>ROUND(F17/F16,3)</f>
        <v>0.3</v>
      </c>
      <c r="G18" s="89" t="str">
        <f>IF((F18/E18)-1&lt;0,"▲","")</f>
        <v/>
      </c>
      <c r="H18" s="84">
        <f t="shared" ref="H18" si="5">ABS(+F18-E18)*100</f>
        <v>0.10000000000000009</v>
      </c>
      <c r="I18" s="90" t="str">
        <f>IF(F18="NA","",IF(L18=0,"",IF((F18-L18)&lt;0,"▲","")))</f>
        <v/>
      </c>
      <c r="J18" s="86">
        <f>IF(F18="NA","-",IF(L18=0,"-",ABS(F18-L18)*100))</f>
        <v>1.3000000000000012</v>
      </c>
      <c r="K18" s="87">
        <f>K17/K16</f>
        <v>0.21522480116864143</v>
      </c>
      <c r="L18" s="115">
        <f>ROUND(L17/L16,3)</f>
        <v>0.28699999999999998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1116.1500000000001</v>
      </c>
      <c r="E20" s="41">
        <v>1098.97</v>
      </c>
      <c r="F20" s="119">
        <v>1136.28</v>
      </c>
      <c r="G20" s="83" t="str">
        <f>IF((F20/E20)-1&lt;0,"▲","")</f>
        <v/>
      </c>
      <c r="H20" s="101">
        <f t="shared" ref="H20" si="6">ABS((+F20/E20)-1)</f>
        <v>3.3949971336797224E-2</v>
      </c>
      <c r="I20" s="85" t="str">
        <f>IF(F20="NA","",IF(L20=0,"",IF((F20-L20)&lt;0,"▲","")))</f>
        <v/>
      </c>
      <c r="J20" s="86">
        <f>IF(F20="NA","-",IF(L20=0,"-",ABS(F20-L20)))</f>
        <v>5.0799999999999272</v>
      </c>
      <c r="K20" s="42">
        <v>988.6</v>
      </c>
      <c r="L20" s="62">
        <v>1131.2</v>
      </c>
    </row>
    <row r="21" spans="2:12" ht="12" customHeight="1">
      <c r="B21" s="25"/>
      <c r="C21" s="30" t="s">
        <v>7</v>
      </c>
      <c r="D21" s="39">
        <v>1114.5999999999999</v>
      </c>
      <c r="E21" s="41">
        <v>1126.17</v>
      </c>
      <c r="F21" s="119">
        <v>1148.48</v>
      </c>
      <c r="G21" s="83" t="str">
        <f t="shared" ref="G21:G22" si="7">IF((F21/E21)-1&lt;0,"▲","")</f>
        <v/>
      </c>
      <c r="H21" s="101">
        <f t="shared" si="3"/>
        <v>1.9810508182601216E-2</v>
      </c>
      <c r="I21" s="85" t="str">
        <f>IF(F21="NA","",IF(L21=0,"",IF((F21-L21)&lt;0,"▲","")))</f>
        <v/>
      </c>
      <c r="J21" s="86">
        <f>IF(F21="NA","-",IF(L21=0,"-",ABS(F21-L21)))</f>
        <v>4.3399999999999181</v>
      </c>
      <c r="K21" s="42">
        <v>1013.5</v>
      </c>
      <c r="L21" s="62">
        <v>1144.1400000000001</v>
      </c>
    </row>
    <row r="22" spans="2:12" ht="12" customHeight="1">
      <c r="B22" s="25"/>
      <c r="C22" s="30" t="s">
        <v>8</v>
      </c>
      <c r="D22" s="39">
        <v>195.39</v>
      </c>
      <c r="E22" s="41">
        <v>168.19</v>
      </c>
      <c r="F22" s="119">
        <v>155.97999999999999</v>
      </c>
      <c r="G22" s="83" t="str">
        <f t="shared" si="7"/>
        <v>▲</v>
      </c>
      <c r="H22" s="101">
        <f t="shared" si="3"/>
        <v>7.2596468279921611E-2</v>
      </c>
      <c r="I22" s="85" t="str">
        <f>IF(F22="NA","",IF(L22=0,"",IF((F22-L22)&lt;0,"▲","")))</f>
        <v/>
      </c>
      <c r="J22" s="86">
        <f>IF(F22="NA","-",IF(L22=0,"-",ABS(F22-L22)))</f>
        <v>6.0199999999999818</v>
      </c>
      <c r="K22" s="42">
        <v>141.19999999999999</v>
      </c>
      <c r="L22" s="62">
        <v>149.96</v>
      </c>
    </row>
    <row r="23" spans="2:12" ht="12" customHeight="1">
      <c r="B23" s="25"/>
      <c r="C23" s="30" t="s">
        <v>9</v>
      </c>
      <c r="D23" s="81">
        <f>ROUND(D22/D21,3)</f>
        <v>0.17499999999999999</v>
      </c>
      <c r="E23" s="82">
        <f>ROUND(E22/E21,3)</f>
        <v>0.14899999999999999</v>
      </c>
      <c r="F23" s="73">
        <f>ROUND(F22/F21,3)</f>
        <v>0.13600000000000001</v>
      </c>
      <c r="G23" s="89" t="str">
        <f>IF((F23/E23)-1&lt;0,"▲","")</f>
        <v>▲</v>
      </c>
      <c r="H23" s="84">
        <f t="shared" ref="H23" si="8">ABS(+F23-E23)*100</f>
        <v>1.2999999999999985</v>
      </c>
      <c r="I23" s="90" t="str">
        <f>IF(F23="NA","",IF(L23=0,"",IF((F23-L23)&lt;0,"▲","")))</f>
        <v/>
      </c>
      <c r="J23" s="86">
        <f>IF(F23="NA","-",IF(L23=0,"-",ABS(F23-L23)*100))</f>
        <v>0.50000000000000044</v>
      </c>
      <c r="K23" s="87">
        <f>K22/K21</f>
        <v>0.13931919092254563</v>
      </c>
      <c r="L23" s="115">
        <f>ROUND(L22/L21,3)</f>
        <v>0.13100000000000001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819.42</v>
      </c>
      <c r="E25" s="41">
        <v>828.29</v>
      </c>
      <c r="F25" s="119">
        <v>860.09</v>
      </c>
      <c r="G25" s="83" t="str">
        <f>IF((F25/E25)-1&lt;0,"▲","")</f>
        <v/>
      </c>
      <c r="H25" s="101">
        <f t="shared" ref="H25" si="9">ABS((+F25/E25)-1)</f>
        <v>3.8392350505257911E-2</v>
      </c>
      <c r="I25" s="85" t="str">
        <f>IF(F25="NA","",IF(L25=0,"",IF((F25-L25)&lt;0,"▲","")))</f>
        <v/>
      </c>
      <c r="J25" s="86">
        <f>IF(F25="NA","-",IF(L25=0,"-",ABS(F25-L25)))</f>
        <v>5.4200000000000728</v>
      </c>
      <c r="K25" s="42">
        <v>714</v>
      </c>
      <c r="L25" s="62">
        <v>854.67</v>
      </c>
    </row>
    <row r="26" spans="2:12" ht="12" customHeight="1">
      <c r="B26" s="51"/>
      <c r="C26" s="30" t="s">
        <v>7</v>
      </c>
      <c r="D26" s="39">
        <v>822.69</v>
      </c>
      <c r="E26" s="41">
        <v>842.42</v>
      </c>
      <c r="F26" s="119">
        <v>866.66</v>
      </c>
      <c r="G26" s="83" t="str">
        <f t="shared" ref="G26:G27" si="10">IF((F26/E26)-1&lt;0,"▲","")</f>
        <v/>
      </c>
      <c r="H26" s="101">
        <f t="shared" si="3"/>
        <v>2.8774245625697414E-2</v>
      </c>
      <c r="I26" s="85" t="str">
        <f>IF(F26="NA","",IF(L26=0,"",IF((F26-L26)&lt;0,"▲","")))</f>
        <v/>
      </c>
      <c r="J26" s="86">
        <f>IF(F26="NA","-",IF(L26=0,"-",ABS(F26-L26)))</f>
        <v>5.0799999999999272</v>
      </c>
      <c r="K26" s="42">
        <v>728.7</v>
      </c>
      <c r="L26" s="62">
        <v>861.58</v>
      </c>
    </row>
    <row r="27" spans="2:12" ht="12" customHeight="1">
      <c r="B27" s="51"/>
      <c r="C27" s="30" t="s">
        <v>8</v>
      </c>
      <c r="D27" s="39">
        <v>143.88</v>
      </c>
      <c r="E27" s="41">
        <v>129.76</v>
      </c>
      <c r="F27" s="119">
        <v>123.19</v>
      </c>
      <c r="G27" s="83" t="str">
        <f t="shared" si="10"/>
        <v>▲</v>
      </c>
      <c r="H27" s="101">
        <f t="shared" si="3"/>
        <v>5.0631935881627621E-2</v>
      </c>
      <c r="I27" s="85" t="str">
        <f>IF(F27="NA","",IF(L27=0,"",IF((F27-L27)&lt;0,"▲","")))</f>
        <v/>
      </c>
      <c r="J27" s="86">
        <f>IF(F27="NA","-",IF(L27=0,"-",ABS(F27-L27)))</f>
        <v>5.7999999999999972</v>
      </c>
      <c r="K27" s="42">
        <v>110.2</v>
      </c>
      <c r="L27" s="62">
        <v>117.39</v>
      </c>
    </row>
    <row r="28" spans="2:12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0.154</v>
      </c>
      <c r="F28" s="73">
        <f>ROUND(F27/F26,3)</f>
        <v>0.14199999999999999</v>
      </c>
      <c r="G28" s="89" t="str">
        <f>IF((F28/E28)-1&lt;0,"▲","")</f>
        <v>▲</v>
      </c>
      <c r="H28" s="84">
        <f t="shared" ref="H28" si="11">ABS(+F28-E28)*100</f>
        <v>1.2000000000000011</v>
      </c>
      <c r="I28" s="90" t="str">
        <f>IF(F28="NA","",IF(L28=0,"",IF((F28-L28)&lt;0,"▲","")))</f>
        <v/>
      </c>
      <c r="J28" s="86">
        <f>IF(F28="NA","-",IF(L28=0,"-",ABS(F28-L28)*100))</f>
        <v>0.59999999999999776</v>
      </c>
      <c r="K28" s="87">
        <f>K27/K26</f>
        <v>0.15122821462879099</v>
      </c>
      <c r="L28" s="115">
        <f>ROUND(L27/L26,3)</f>
        <v>0.13600000000000001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440.33</v>
      </c>
      <c r="E30" s="41">
        <v>451.38</v>
      </c>
      <c r="F30" s="119">
        <v>461.39</v>
      </c>
      <c r="G30" s="83" t="str">
        <f>IF((F30/E30)-1&lt;0,"▲","")</f>
        <v/>
      </c>
      <c r="H30" s="101">
        <f t="shared" ref="H30" si="12">ABS((+F30/E30)-1)</f>
        <v>2.2176436705215075E-2</v>
      </c>
      <c r="I30" s="85" t="str">
        <f>IF(F30="NA","",IF(L30=0,"",IF((F30-L30)&lt;0,"▲","")))</f>
        <v/>
      </c>
      <c r="J30" s="86">
        <f>IF(F30="NA","-",IF(L30=0,"-",ABS(F30-L30)))</f>
        <v>3.0099999999999909</v>
      </c>
      <c r="K30" s="42">
        <v>420</v>
      </c>
      <c r="L30" s="62">
        <v>458.38</v>
      </c>
    </row>
    <row r="31" spans="2:12" ht="12" customHeight="1">
      <c r="B31" s="25"/>
      <c r="C31" s="30" t="s">
        <v>7</v>
      </c>
      <c r="D31" s="39">
        <v>437.66</v>
      </c>
      <c r="E31" s="41">
        <v>447.77</v>
      </c>
      <c r="F31" s="119">
        <v>457.78</v>
      </c>
      <c r="G31" s="83" t="str">
        <f t="shared" ref="G31:G32" si="13">IF((F31/E31)-1&lt;0,"▲","")</f>
        <v/>
      </c>
      <c r="H31" s="101">
        <f t="shared" si="3"/>
        <v>2.2355227013868717E-2</v>
      </c>
      <c r="I31" s="85" t="str">
        <f>IF(F31="NA","",IF(L31=0,"",IF((F31-L31)&lt;0,"▲","")))</f>
        <v/>
      </c>
      <c r="J31" s="86">
        <f>IF(F31="NA","-",IF(L31=0,"-",ABS(F31-L31)))</f>
        <v>1.7599999999999909</v>
      </c>
      <c r="K31" s="42">
        <v>421.5</v>
      </c>
      <c r="L31" s="62">
        <v>456.02</v>
      </c>
    </row>
    <row r="32" spans="2:12" ht="12" customHeight="1">
      <c r="B32" s="25"/>
      <c r="C32" s="30" t="s">
        <v>8</v>
      </c>
      <c r="D32" s="39">
        <v>94.2</v>
      </c>
      <c r="E32" s="41">
        <v>97.8</v>
      </c>
      <c r="F32" s="119">
        <v>101.41</v>
      </c>
      <c r="G32" s="83" t="str">
        <f t="shared" si="13"/>
        <v/>
      </c>
      <c r="H32" s="101">
        <f t="shared" si="3"/>
        <v>3.6912065439672848E-2</v>
      </c>
      <c r="I32" s="85" t="str">
        <f>IF(F32="NA","",IF(L32=0,"",IF((F32-L32)&lt;0,"▲","")))</f>
        <v/>
      </c>
      <c r="J32" s="86">
        <f>IF(F32="NA","-",IF(L32=0,"-",ABS(F32-L32)))</f>
        <v>2.7599999999999909</v>
      </c>
      <c r="K32" s="42">
        <v>75.099999999999994</v>
      </c>
      <c r="L32" s="62">
        <v>98.65</v>
      </c>
    </row>
    <row r="33" spans="2:12" ht="12" customHeight="1">
      <c r="B33" s="29"/>
      <c r="C33" s="53" t="s">
        <v>9</v>
      </c>
      <c r="D33" s="91">
        <f>ROUND(D32/D31,3)</f>
        <v>0.215</v>
      </c>
      <c r="E33" s="92">
        <f>ROUND(E32/E31,3)</f>
        <v>0.218</v>
      </c>
      <c r="F33" s="74">
        <f>ROUND(F32/F31,3)</f>
        <v>0.222</v>
      </c>
      <c r="G33" s="93" t="str">
        <f>IF((F33/E33)-1&lt;0,"▲","")</f>
        <v/>
      </c>
      <c r="H33" s="94">
        <f t="shared" ref="H33" si="14">ABS(+F33-E33)*100</f>
        <v>0.40000000000000036</v>
      </c>
      <c r="I33" s="95" t="str">
        <f>IF(F33="NA","",IF(L33=0,"",IF((F33-L33)&lt;0,"▲","")))</f>
        <v/>
      </c>
      <c r="J33" s="96">
        <f>IF(F33="NA","-",IF(L33=0,"-",ABS(F33-L33)*100))</f>
        <v>0.60000000000000053</v>
      </c>
      <c r="K33" s="97">
        <f>K32/K31</f>
        <v>0.17817319098457887</v>
      </c>
      <c r="L33" s="116">
        <f>ROUND(L32/L31,3)</f>
        <v>0.216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193</v>
      </c>
      <c r="H37" s="435"/>
      <c r="I37" s="438" t="s">
        <v>194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260.83999999999997</v>
      </c>
      <c r="E39" s="61">
        <v>264.12</v>
      </c>
      <c r="F39" s="124">
        <v>258.60000000000002</v>
      </c>
      <c r="G39" s="113" t="str">
        <f>IF((F39/E39)-1&lt;0,"▲","")</f>
        <v>▲</v>
      </c>
      <c r="H39" s="101">
        <f>ABS((+F39/E39)-1)</f>
        <v>2.089959109495676E-2</v>
      </c>
      <c r="I39" s="112" t="str">
        <f>IF(F39="NA","",IF(L39=0,"",IF((F39-L39)&lt;0,"▲","")))</f>
        <v>▲</v>
      </c>
      <c r="J39" s="86">
        <f>IF(F39="NA","-",IF(L39=0,"-",ABS(F39-L39)))</f>
        <v>0.38999999999998636</v>
      </c>
      <c r="K39" s="42">
        <v>236.23</v>
      </c>
      <c r="L39" s="71">
        <v>258.99</v>
      </c>
    </row>
    <row r="40" spans="2:12" ht="12" customHeight="1">
      <c r="B40" s="25"/>
      <c r="C40" s="30" t="s">
        <v>7</v>
      </c>
      <c r="D40" s="60">
        <v>238.2</v>
      </c>
      <c r="E40" s="61">
        <v>251.15</v>
      </c>
      <c r="F40" s="124">
        <v>261.75</v>
      </c>
      <c r="G40" s="114" t="str">
        <f t="shared" ref="G40:G41" si="15">IF((F40/E40)-1&lt;0,"▲","")</f>
        <v/>
      </c>
      <c r="H40" s="101">
        <f t="shared" ref="H40:H41" si="16">ABS((+F40/E40)-1)</f>
        <v>4.2205853075851119E-2</v>
      </c>
      <c r="I40" s="85" t="str">
        <f>IF(F40="NA","",IF(L40=0,"",IF((F40-L40)&lt;0,"▲","")))</f>
        <v>▲</v>
      </c>
      <c r="J40" s="86">
        <f>IF(F40="NA","-",IF(L40=0,"-",ABS(F40-L40)))</f>
        <v>0.49000000000000909</v>
      </c>
      <c r="K40" s="42">
        <v>225.58</v>
      </c>
      <c r="L40" s="62">
        <v>262.24</v>
      </c>
    </row>
    <row r="41" spans="2:12" ht="12" customHeight="1">
      <c r="B41" s="25"/>
      <c r="C41" s="30" t="s">
        <v>8</v>
      </c>
      <c r="D41" s="60">
        <v>59.38</v>
      </c>
      <c r="E41" s="61">
        <v>69.260000000000005</v>
      </c>
      <c r="F41" s="124">
        <v>63.01</v>
      </c>
      <c r="G41" s="114" t="str">
        <f t="shared" si="15"/>
        <v>▲</v>
      </c>
      <c r="H41" s="101">
        <f t="shared" si="16"/>
        <v>9.0239676580999184E-2</v>
      </c>
      <c r="I41" s="85" t="str">
        <f>IF(F41="NA","",IF(L41=0,"",IF((F41-L41)&lt;0,"▲","")))</f>
        <v/>
      </c>
      <c r="J41" s="86">
        <f>IF(F41="NA","-",IF(L41=0,"-",ABS(F41-L41)))</f>
        <v>0.46000000000000085</v>
      </c>
      <c r="K41" s="42">
        <v>62.24</v>
      </c>
      <c r="L41" s="62">
        <v>62.55</v>
      </c>
    </row>
    <row r="42" spans="2:12" ht="12" customHeight="1">
      <c r="B42" s="29"/>
      <c r="C42" s="53" t="s">
        <v>9</v>
      </c>
      <c r="D42" s="107">
        <f>ROUND(D41/D40,3)</f>
        <v>0.249</v>
      </c>
      <c r="E42" s="108">
        <f>ROUND(E41/E40,3)</f>
        <v>0.27600000000000002</v>
      </c>
      <c r="F42" s="125">
        <f>ROUND(F41/F40,3)</f>
        <v>0.24099999999999999</v>
      </c>
      <c r="G42" s="109" t="str">
        <f>IF(F42-D42&lt;0,"▲","")</f>
        <v>▲</v>
      </c>
      <c r="H42" s="94">
        <f>ABS(+F42-E42)*100</f>
        <v>3.5000000000000031</v>
      </c>
      <c r="I42" s="110" t="str">
        <f>IF(F42="NA","",IF(L42=0,"",IF((F42-L42)&lt;0,"▲","")))</f>
        <v/>
      </c>
      <c r="J42" s="96">
        <f>ABS(+F42-L42)*100</f>
        <v>0.20000000000000018</v>
      </c>
      <c r="K42" s="97">
        <f>K41/K40</f>
        <v>0.27591098501640215</v>
      </c>
      <c r="L42" s="117">
        <f>ROUND(L41/L40,3)</f>
        <v>0.23899999999999999</v>
      </c>
    </row>
    <row r="43" spans="2:12" ht="12" customHeight="1">
      <c r="B43" s="2" t="s">
        <v>313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310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311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0">
    <tabColor theme="1"/>
    <pageSetUpPr fitToPage="1"/>
  </sheetPr>
  <dimension ref="B1:L67"/>
  <sheetViews>
    <sheetView showGridLines="0" defaultGridColor="0" topLeftCell="A19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308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2234.9</v>
      </c>
      <c r="E10" s="78">
        <v>2194.54</v>
      </c>
      <c r="F10" s="119">
        <v>2267.69</v>
      </c>
      <c r="G10" s="83" t="str">
        <f>IF((F10/E10)-1&lt;0,"▲","")</f>
        <v/>
      </c>
      <c r="H10" s="101">
        <f>ABS((+F10/E10)-1)</f>
        <v>3.33327257648528E-2</v>
      </c>
      <c r="I10" s="85" t="str">
        <f>IF(F10="NA","",IF(L10=0,"",IF((F10-L10)&lt;0,"▲","")))</f>
        <v/>
      </c>
      <c r="J10" s="86">
        <f>IF(F10="NA","-",IF(L10=0,"-",ABS(F10-L10)))</f>
        <v>3.0300000000002001</v>
      </c>
      <c r="K10" s="42">
        <v>2004.8</v>
      </c>
      <c r="L10" s="62">
        <v>2264.66</v>
      </c>
    </row>
    <row r="11" spans="2:12" ht="12" customHeight="1">
      <c r="B11" s="25"/>
      <c r="C11" s="30" t="s">
        <v>7</v>
      </c>
      <c r="D11" s="77">
        <v>2198.7600000000002</v>
      </c>
      <c r="E11" s="78">
        <v>2231.29</v>
      </c>
      <c r="F11" s="119">
        <v>2277.02</v>
      </c>
      <c r="G11" s="83" t="str">
        <f t="shared" ref="G11:G12" si="0">IF((F11/E11)-1&lt;0,"▲","")</f>
        <v/>
      </c>
      <c r="H11" s="101">
        <f t="shared" ref="H11:H12" si="1">ABS((+F11/E11)-1)</f>
        <v>2.0494870680189514E-2</v>
      </c>
      <c r="I11" s="85" t="str">
        <f>IF(F11="NA","",IF(L11=0,"",IF((F11-L11)&lt;0,"▲","")))</f>
        <v>▲</v>
      </c>
      <c r="J11" s="86">
        <f>IF(F11="NA","-",IF(L11=0,"-",ABS(F11-L11)))</f>
        <v>3.1599999999998545</v>
      </c>
      <c r="K11" s="42">
        <v>2051.1</v>
      </c>
      <c r="L11" s="62">
        <v>2280.1799999999998</v>
      </c>
    </row>
    <row r="12" spans="2:12" ht="12" customHeight="1">
      <c r="B12" s="25"/>
      <c r="C12" s="30" t="s">
        <v>8</v>
      </c>
      <c r="D12" s="39">
        <v>489.3</v>
      </c>
      <c r="E12" s="40">
        <v>452.53</v>
      </c>
      <c r="F12" s="119">
        <v>443.2</v>
      </c>
      <c r="G12" s="83" t="str">
        <f t="shared" si="0"/>
        <v>▲</v>
      </c>
      <c r="H12" s="101">
        <f t="shared" si="1"/>
        <v>2.0617417629770318E-2</v>
      </c>
      <c r="I12" s="85" t="str">
        <f>IF(F12="NA","",IF(L12=0,"",IF((F12-L12)&lt;0,"▲","")))</f>
        <v/>
      </c>
      <c r="J12" s="86">
        <f>IF(F12="NA","-",IF(L12=0,"-",ABS(F12-L12)))</f>
        <v>9.1899999999999977</v>
      </c>
      <c r="K12" s="42">
        <v>349.1</v>
      </c>
      <c r="L12" s="62">
        <v>434.01</v>
      </c>
    </row>
    <row r="13" spans="2:12" ht="12" customHeight="1">
      <c r="B13" s="25"/>
      <c r="C13" s="30" t="s">
        <v>9</v>
      </c>
      <c r="D13" s="81">
        <f>ROUND(D12/D11,3)</f>
        <v>0.223</v>
      </c>
      <c r="E13" s="82">
        <f t="shared" ref="E13" si="2">ROUND(E12/E11,3)</f>
        <v>0.20300000000000001</v>
      </c>
      <c r="F13" s="73">
        <f>ROUND(F12/F11,3)</f>
        <v>0.19500000000000001</v>
      </c>
      <c r="G13" s="83" t="str">
        <f>IF((F13/E13)-1&lt;0,"▲","")</f>
        <v>▲</v>
      </c>
      <c r="H13" s="84">
        <f>ABS(+F13-E13)*100</f>
        <v>0.80000000000000071</v>
      </c>
      <c r="I13" s="85" t="str">
        <f>IF(F13="NA","",IF(L13=0,"",IF((F13-L13)&lt;0,"▲","")))</f>
        <v/>
      </c>
      <c r="J13" s="86">
        <f>IF(F13="NA","-",IF(L13=0,"-",ABS(F13-L13)*100))</f>
        <v>0.50000000000000044</v>
      </c>
      <c r="K13" s="87">
        <f>K12/K11</f>
        <v>0.17020135537028913</v>
      </c>
      <c r="L13" s="115">
        <f>ROUND(L12/L11,3)</f>
        <v>0.19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684.4</v>
      </c>
      <c r="E15" s="41">
        <v>648.20000000000005</v>
      </c>
      <c r="F15" s="119">
        <v>678.12</v>
      </c>
      <c r="G15" s="83" t="str">
        <f>IF((F15/E15)-1&lt;0,"▲","")</f>
        <v/>
      </c>
      <c r="H15" s="101">
        <f t="shared" ref="H15:H32" si="3">ABS((+F15/E15)-1)</f>
        <v>4.6158593026843553E-2</v>
      </c>
      <c r="I15" s="85" t="str">
        <f>IF(F15="NA","",IF(L15=0,"",IF((F15-L15)&lt;0,"▲","")))</f>
        <v/>
      </c>
      <c r="J15" s="86">
        <f>IF(F15="NA","-",IF(L15=0,"-",ABS(F15-L15)))</f>
        <v>6.0299999999999727</v>
      </c>
      <c r="K15" s="42">
        <v>596.29999999999995</v>
      </c>
      <c r="L15" s="62">
        <v>672.09</v>
      </c>
    </row>
    <row r="16" spans="2:12" ht="12" customHeight="1">
      <c r="B16" s="25"/>
      <c r="C16" s="30" t="s">
        <v>7</v>
      </c>
      <c r="D16" s="77">
        <v>652.32000000000005</v>
      </c>
      <c r="E16" s="78">
        <v>654.73</v>
      </c>
      <c r="F16" s="119">
        <v>676.86</v>
      </c>
      <c r="G16" s="83" t="str">
        <f t="shared" ref="G16:G17" si="4">IF((F16/E16)-1&lt;0,"▲","")</f>
        <v/>
      </c>
      <c r="H16" s="101">
        <f t="shared" si="3"/>
        <v>3.3800192445740951E-2</v>
      </c>
      <c r="I16" s="85" t="str">
        <f>IF(F16="NA","",IF(L16=0,"",IF((F16-L16)&lt;0,"▲","")))</f>
        <v/>
      </c>
      <c r="J16" s="86">
        <f>IF(F16="NA","-",IF(L16=0,"-",ABS(F16-L16)))</f>
        <v>1.8999999999999773</v>
      </c>
      <c r="K16" s="42">
        <v>616.1</v>
      </c>
      <c r="L16" s="62">
        <v>674.96</v>
      </c>
    </row>
    <row r="17" spans="2:12" ht="12" customHeight="1">
      <c r="B17" s="25"/>
      <c r="C17" s="30" t="s">
        <v>8</v>
      </c>
      <c r="D17" s="39">
        <v>199.87</v>
      </c>
      <c r="E17" s="41">
        <v>193.34</v>
      </c>
      <c r="F17" s="119">
        <v>194.59</v>
      </c>
      <c r="G17" s="83" t="str">
        <f t="shared" si="4"/>
        <v/>
      </c>
      <c r="H17" s="101">
        <f t="shared" si="3"/>
        <v>6.4652943001966001E-3</v>
      </c>
      <c r="I17" s="85" t="str">
        <f>IF(F17="NA","",IF(L17=0,"",IF((F17-L17)&lt;0,"▲","")))</f>
        <v/>
      </c>
      <c r="J17" s="86">
        <f>IF(F17="NA","-",IF(L17=0,"-",ABS(F17-L17)))</f>
        <v>5.7199999999999989</v>
      </c>
      <c r="K17" s="42">
        <v>132.80000000000001</v>
      </c>
      <c r="L17" s="62">
        <v>188.87</v>
      </c>
    </row>
    <row r="18" spans="2:12" ht="12" customHeight="1">
      <c r="B18" s="25"/>
      <c r="C18" s="30" t="s">
        <v>9</v>
      </c>
      <c r="D18" s="81">
        <f>ROUND(D17/D16,3)</f>
        <v>0.30599999999999999</v>
      </c>
      <c r="E18" s="82">
        <f>ROUND(E17/E16,3)</f>
        <v>0.29499999999999998</v>
      </c>
      <c r="F18" s="73">
        <f>ROUND(F17/F16,3)</f>
        <v>0.28699999999999998</v>
      </c>
      <c r="G18" s="89" t="str">
        <f>IF((F18/E18)-1&lt;0,"▲","")</f>
        <v>▲</v>
      </c>
      <c r="H18" s="84">
        <f t="shared" ref="H18" si="5">ABS(+F18-E18)*100</f>
        <v>0.80000000000000071</v>
      </c>
      <c r="I18" s="90" t="str">
        <f>IF(F18="NA","",IF(L18=0,"",IF((F18-L18)&lt;0,"▲","")))</f>
        <v/>
      </c>
      <c r="J18" s="86">
        <f>IF(F18="NA","-",IF(L18=0,"-",ABS(F18-L18)*100))</f>
        <v>0.69999999999999507</v>
      </c>
      <c r="K18" s="87">
        <f>K17/K16</f>
        <v>0.21554942379483852</v>
      </c>
      <c r="L18" s="115">
        <f>ROUND(L17/L16,3)</f>
        <v>0.28000000000000003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1110.17</v>
      </c>
      <c r="E20" s="41">
        <v>1095.1500000000001</v>
      </c>
      <c r="F20" s="119">
        <v>1131.2</v>
      </c>
      <c r="G20" s="83" t="str">
        <f>IF((F20/E20)-1&lt;0,"▲","")</f>
        <v/>
      </c>
      <c r="H20" s="101">
        <f t="shared" ref="H20" si="6">ABS((+F20/E20)-1)</f>
        <v>3.2917865132630286E-2</v>
      </c>
      <c r="I20" s="85" t="str">
        <f>IF(F20="NA","",IF(L20=0,"",IF((F20-L20)&lt;0,"▲","")))</f>
        <v>▲</v>
      </c>
      <c r="J20" s="86">
        <f>IF(F20="NA","-",IF(L20=0,"-",ABS(F20-L20)))</f>
        <v>5.1199999999998909</v>
      </c>
      <c r="K20" s="42">
        <v>988.6</v>
      </c>
      <c r="L20" s="62">
        <v>1136.32</v>
      </c>
    </row>
    <row r="21" spans="2:12" ht="12" customHeight="1">
      <c r="B21" s="25"/>
      <c r="C21" s="30" t="s">
        <v>7</v>
      </c>
      <c r="D21" s="39">
        <v>1108.5999999999999</v>
      </c>
      <c r="E21" s="41">
        <v>1127.6500000000001</v>
      </c>
      <c r="F21" s="119">
        <v>1144.1400000000001</v>
      </c>
      <c r="G21" s="83" t="str">
        <f t="shared" ref="G21:G22" si="7">IF((F21/E21)-1&lt;0,"▲","")</f>
        <v/>
      </c>
      <c r="H21" s="101">
        <f t="shared" si="3"/>
        <v>1.4623331707533271E-2</v>
      </c>
      <c r="I21" s="85" t="str">
        <f>IF(F21="NA","",IF(L21=0,"",IF((F21-L21)&lt;0,"▲","")))</f>
        <v>▲</v>
      </c>
      <c r="J21" s="86">
        <f>IF(F21="NA","-",IF(L21=0,"-",ABS(F21-L21)))</f>
        <v>5.8899999999998727</v>
      </c>
      <c r="K21" s="42">
        <v>1013.5</v>
      </c>
      <c r="L21" s="62">
        <v>1150.03</v>
      </c>
    </row>
    <row r="22" spans="2:12" ht="12" customHeight="1">
      <c r="B22" s="25"/>
      <c r="C22" s="30" t="s">
        <v>8</v>
      </c>
      <c r="D22" s="39">
        <v>195.4</v>
      </c>
      <c r="E22" s="41">
        <v>162.9</v>
      </c>
      <c r="F22" s="119">
        <v>149.96</v>
      </c>
      <c r="G22" s="83" t="str">
        <f t="shared" si="7"/>
        <v>▲</v>
      </c>
      <c r="H22" s="101">
        <f t="shared" si="3"/>
        <v>7.9435236341313664E-2</v>
      </c>
      <c r="I22" s="85" t="str">
        <f>IF(F22="NA","",IF(L22=0,"",IF((F22-L22)&lt;0,"▲","")))</f>
        <v/>
      </c>
      <c r="J22" s="86">
        <f>IF(F22="NA","-",IF(L22=0,"-",ABS(F22-L22)))</f>
        <v>2.75</v>
      </c>
      <c r="K22" s="42">
        <v>141.19999999999999</v>
      </c>
      <c r="L22" s="62">
        <v>147.21</v>
      </c>
    </row>
    <row r="23" spans="2:12" ht="12" customHeight="1">
      <c r="B23" s="25"/>
      <c r="C23" s="30" t="s">
        <v>9</v>
      </c>
      <c r="D23" s="81">
        <f>ROUND(D22/D21,3)</f>
        <v>0.17599999999999999</v>
      </c>
      <c r="E23" s="82">
        <f>ROUND(E22/E21,3)</f>
        <v>0.14399999999999999</v>
      </c>
      <c r="F23" s="73">
        <f>ROUND(F22/F21,3)</f>
        <v>0.13100000000000001</v>
      </c>
      <c r="G23" s="89" t="str">
        <f>IF((F23/E23)-1&lt;0,"▲","")</f>
        <v>▲</v>
      </c>
      <c r="H23" s="84">
        <f t="shared" ref="H23" si="8">ABS(+F23-E23)*100</f>
        <v>1.2999999999999985</v>
      </c>
      <c r="I23" s="90" t="str">
        <f>IF(F23="NA","",IF(L23=0,"",IF((F23-L23)&lt;0,"▲","")))</f>
        <v/>
      </c>
      <c r="J23" s="86">
        <f>IF(F23="NA","-",IF(L23=0,"-",ABS(F23-L23)*100))</f>
        <v>0.30000000000000027</v>
      </c>
      <c r="K23" s="87">
        <f>K22/K21</f>
        <v>0.13931919092254563</v>
      </c>
      <c r="L23" s="115">
        <f>ROUND(L22/L21,3)</f>
        <v>0.128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813.44</v>
      </c>
      <c r="E25" s="41">
        <v>823.97</v>
      </c>
      <c r="F25" s="119">
        <v>854.67</v>
      </c>
      <c r="G25" s="83" t="str">
        <f>IF((F25/E25)-1&lt;0,"▲","")</f>
        <v/>
      </c>
      <c r="H25" s="101">
        <f t="shared" ref="H25" si="9">ABS((+F25/E25)-1)</f>
        <v>3.7258638057210636E-2</v>
      </c>
      <c r="I25" s="85" t="str">
        <f>IF(F25="NA","",IF(L25=0,"",IF((F25-L25)&lt;0,"▲","")))</f>
        <v>▲</v>
      </c>
      <c r="J25" s="86">
        <f>IF(F25="NA","-",IF(L25=0,"-",ABS(F25-L25)))</f>
        <v>5.8500000000000227</v>
      </c>
      <c r="K25" s="42">
        <v>714</v>
      </c>
      <c r="L25" s="62">
        <v>860.52</v>
      </c>
    </row>
    <row r="26" spans="2:12" ht="12" customHeight="1">
      <c r="B26" s="51"/>
      <c r="C26" s="30" t="s">
        <v>7</v>
      </c>
      <c r="D26" s="39">
        <v>816.69</v>
      </c>
      <c r="E26" s="41">
        <v>843.56</v>
      </c>
      <c r="F26" s="119">
        <v>861.58</v>
      </c>
      <c r="G26" s="83" t="str">
        <f t="shared" ref="G26:G27" si="10">IF((F26/E26)-1&lt;0,"▲","")</f>
        <v/>
      </c>
      <c r="H26" s="101">
        <f t="shared" si="3"/>
        <v>2.1361847408601697E-2</v>
      </c>
      <c r="I26" s="85" t="str">
        <f>IF(F26="NA","",IF(L26=0,"",IF((F26-L26)&lt;0,"▲","")))</f>
        <v>▲</v>
      </c>
      <c r="J26" s="86">
        <f>IF(F26="NA","-",IF(L26=0,"-",ABS(F26-L26)))</f>
        <v>7.3399999999999181</v>
      </c>
      <c r="K26" s="42">
        <v>728.7</v>
      </c>
      <c r="L26" s="62">
        <v>868.92</v>
      </c>
    </row>
    <row r="27" spans="2:12" ht="12" customHeight="1">
      <c r="B27" s="51"/>
      <c r="C27" s="30" t="s">
        <v>8</v>
      </c>
      <c r="D27" s="39">
        <v>143.9</v>
      </c>
      <c r="E27" s="41">
        <v>124.3</v>
      </c>
      <c r="F27" s="119">
        <v>117.39</v>
      </c>
      <c r="G27" s="83" t="str">
        <f t="shared" si="10"/>
        <v>▲</v>
      </c>
      <c r="H27" s="101">
        <f t="shared" si="3"/>
        <v>5.5591311343523686E-2</v>
      </c>
      <c r="I27" s="85" t="str">
        <f>IF(F27="NA","",IF(L27=0,"",IF((F27-L27)&lt;0,"▲","")))</f>
        <v/>
      </c>
      <c r="J27" s="86">
        <f>IF(F27="NA","-",IF(L27=0,"-",ABS(F27-L27)))</f>
        <v>2.8599999999999994</v>
      </c>
      <c r="K27" s="42">
        <v>110.2</v>
      </c>
      <c r="L27" s="62">
        <v>114.53</v>
      </c>
    </row>
    <row r="28" spans="2:12" ht="12" customHeight="1">
      <c r="B28" s="51"/>
      <c r="C28" s="30" t="s">
        <v>9</v>
      </c>
      <c r="D28" s="81">
        <f>ROUND(D27/D26,3)</f>
        <v>0.17599999999999999</v>
      </c>
      <c r="E28" s="82">
        <f>ROUND(E27/E26,3)</f>
        <v>0.14699999999999999</v>
      </c>
      <c r="F28" s="73">
        <f>ROUND(F27/F26,3)</f>
        <v>0.13600000000000001</v>
      </c>
      <c r="G28" s="89" t="str">
        <f>IF((F28/E28)-1&lt;0,"▲","")</f>
        <v>▲</v>
      </c>
      <c r="H28" s="84">
        <f t="shared" ref="H28" si="11">ABS(+F28-E28)*100</f>
        <v>1.0999999999999983</v>
      </c>
      <c r="I28" s="90" t="str">
        <f>IF(F28="NA","",IF(L28=0,"",IF((F28-L28)&lt;0,"▲","")))</f>
        <v/>
      </c>
      <c r="J28" s="86">
        <f>IF(F28="NA","-",IF(L28=0,"-",ABS(F28-L28)*100))</f>
        <v>0.40000000000000036</v>
      </c>
      <c r="K28" s="87">
        <f>K27/K26</f>
        <v>0.15122821462879099</v>
      </c>
      <c r="L28" s="115">
        <f>ROUND(L27/L26,3)</f>
        <v>0.13200000000000001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440.33</v>
      </c>
      <c r="E30" s="41">
        <v>451.19</v>
      </c>
      <c r="F30" s="119">
        <v>458.38</v>
      </c>
      <c r="G30" s="83" t="str">
        <f>IF((F30/E30)-1&lt;0,"▲","")</f>
        <v/>
      </c>
      <c r="H30" s="101">
        <f t="shared" ref="H30" si="12">ABS((+F30/E30)-1)</f>
        <v>1.5935636871384551E-2</v>
      </c>
      <c r="I30" s="85" t="str">
        <f>IF(F30="NA","",IF(L30=0,"",IF((F30-L30)&lt;0,"▲","")))</f>
        <v/>
      </c>
      <c r="J30" s="86">
        <f>IF(F30="NA","-",IF(L30=0,"-",ABS(F30-L30)))</f>
        <v>2.1299999999999955</v>
      </c>
      <c r="K30" s="42">
        <v>420</v>
      </c>
      <c r="L30" s="62">
        <v>456.25</v>
      </c>
    </row>
    <row r="31" spans="2:12" ht="12" customHeight="1">
      <c r="B31" s="25"/>
      <c r="C31" s="30" t="s">
        <v>7</v>
      </c>
      <c r="D31" s="39">
        <v>437.84</v>
      </c>
      <c r="E31" s="41">
        <v>448.92</v>
      </c>
      <c r="F31" s="119">
        <v>456.02</v>
      </c>
      <c r="G31" s="83" t="str">
        <f t="shared" ref="G31:G32" si="13">IF((F31/E31)-1&lt;0,"▲","")</f>
        <v/>
      </c>
      <c r="H31" s="101">
        <f t="shared" si="3"/>
        <v>1.5815735543081022E-2</v>
      </c>
      <c r="I31" s="85" t="str">
        <f>IF(F31="NA","",IF(L31=0,"",IF((F31-L31)&lt;0,"▲","")))</f>
        <v/>
      </c>
      <c r="J31" s="86">
        <f>IF(F31="NA","-",IF(L31=0,"-",ABS(F31-L31)))</f>
        <v>0.82999999999998408</v>
      </c>
      <c r="K31" s="42">
        <v>421.5</v>
      </c>
      <c r="L31" s="62">
        <v>455.19</v>
      </c>
    </row>
    <row r="32" spans="2:12" ht="12" customHeight="1">
      <c r="B32" s="25"/>
      <c r="C32" s="30" t="s">
        <v>8</v>
      </c>
      <c r="D32" s="39">
        <v>94.02</v>
      </c>
      <c r="E32" s="41">
        <v>96.29</v>
      </c>
      <c r="F32" s="119">
        <v>98.65</v>
      </c>
      <c r="G32" s="83" t="str">
        <f t="shared" si="13"/>
        <v/>
      </c>
      <c r="H32" s="101">
        <f t="shared" si="3"/>
        <v>2.4509294838508611E-2</v>
      </c>
      <c r="I32" s="85" t="str">
        <f>IF(F32="NA","",IF(L32=0,"",IF((F32-L32)&lt;0,"▲","")))</f>
        <v/>
      </c>
      <c r="J32" s="86">
        <f>IF(F32="NA","-",IF(L32=0,"-",ABS(F32-L32)))</f>
        <v>0.71999999999999886</v>
      </c>
      <c r="K32" s="42">
        <v>75.099999999999994</v>
      </c>
      <c r="L32" s="62">
        <v>97.93</v>
      </c>
    </row>
    <row r="33" spans="2:12" ht="12" customHeight="1">
      <c r="B33" s="29"/>
      <c r="C33" s="53" t="s">
        <v>9</v>
      </c>
      <c r="D33" s="91">
        <f>ROUND(D32/D31,3)</f>
        <v>0.215</v>
      </c>
      <c r="E33" s="92">
        <f>ROUND(E32/E31,3)</f>
        <v>0.214</v>
      </c>
      <c r="F33" s="74">
        <f>ROUND(F32/F31,3)</f>
        <v>0.216</v>
      </c>
      <c r="G33" s="93" t="str">
        <f>IF((F33/E33)-1&lt;0,"▲","")</f>
        <v/>
      </c>
      <c r="H33" s="94">
        <f t="shared" ref="H33" si="14">ABS(+F33-E33)*100</f>
        <v>0.20000000000000018</v>
      </c>
      <c r="I33" s="95" t="str">
        <f>IF(F33="NA","",IF(L33=0,"",IF((F33-L33)&lt;0,"▲","")))</f>
        <v/>
      </c>
      <c r="J33" s="96">
        <f>IF(F33="NA","-",IF(L33=0,"-",ABS(F33-L33)*100))</f>
        <v>0.10000000000000009</v>
      </c>
      <c r="K33" s="97">
        <f>K32/K31</f>
        <v>0.17817319098457887</v>
      </c>
      <c r="L33" s="116">
        <f>ROUND(L32/L31,3)</f>
        <v>0.215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260.83999999999997</v>
      </c>
      <c r="E39" s="61">
        <v>264.12</v>
      </c>
      <c r="F39" s="124">
        <v>258.99</v>
      </c>
      <c r="G39" s="113" t="str">
        <f>IF((F39/E39)-1&lt;0,"▲","")</f>
        <v>▲</v>
      </c>
      <c r="H39" s="101">
        <f>ABS((+F39/E39)-1)</f>
        <v>1.9422989550204384E-2</v>
      </c>
      <c r="I39" s="112" t="str">
        <f>IF(F39="NA","",IF(L39=0,"",IF((F39-L39)&lt;0,"▲","")))</f>
        <v/>
      </c>
      <c r="J39" s="86">
        <f>IF(F39="NA","-",IF(L39=0,"-",ABS(F39-L39)))</f>
        <v>1.5199999999999818</v>
      </c>
      <c r="K39" s="42">
        <v>236.23</v>
      </c>
      <c r="L39" s="71">
        <v>257.47000000000003</v>
      </c>
    </row>
    <row r="40" spans="2:12" ht="12" customHeight="1">
      <c r="B40" s="25"/>
      <c r="C40" s="30" t="s">
        <v>7</v>
      </c>
      <c r="D40" s="60">
        <v>238.3</v>
      </c>
      <c r="E40" s="61">
        <v>252.62</v>
      </c>
      <c r="F40" s="124">
        <v>262.24</v>
      </c>
      <c r="G40" s="114" t="str">
        <f t="shared" ref="G40:G41" si="15">IF((F40/E40)-1&lt;0,"▲","")</f>
        <v/>
      </c>
      <c r="H40" s="101">
        <f t="shared" ref="H40:H41" si="16">ABS((+F40/E40)-1)</f>
        <v>3.8080912041801973E-2</v>
      </c>
      <c r="I40" s="85" t="str">
        <f>IF(F40="NA","",IF(L40=0,"",IF((F40-L40)&lt;0,"▲","")))</f>
        <v>▲</v>
      </c>
      <c r="J40" s="86">
        <f>IF(F40="NA","-",IF(L40=0,"-",ABS(F40-L40)))</f>
        <v>7.9999999999984084E-2</v>
      </c>
      <c r="K40" s="42">
        <v>225.58</v>
      </c>
      <c r="L40" s="62">
        <v>262.32</v>
      </c>
    </row>
    <row r="41" spans="2:12" ht="12" customHeight="1">
      <c r="B41" s="25"/>
      <c r="C41" s="30" t="s">
        <v>8</v>
      </c>
      <c r="D41" s="60">
        <v>59.34</v>
      </c>
      <c r="E41" s="61">
        <v>68.819999999999993</v>
      </c>
      <c r="F41" s="124">
        <v>62.55</v>
      </c>
      <c r="G41" s="114" t="str">
        <f t="shared" si="15"/>
        <v>▲</v>
      </c>
      <c r="H41" s="101">
        <f t="shared" si="16"/>
        <v>9.110723626852657E-2</v>
      </c>
      <c r="I41" s="85" t="str">
        <f>IF(F41="NA","",IF(L41=0,"",IF((F41-L41)&lt;0,"▲","")))</f>
        <v/>
      </c>
      <c r="J41" s="86">
        <f>IF(F41="NA","-",IF(L41=0,"-",ABS(F41-L41)))</f>
        <v>1.5999999999999943</v>
      </c>
      <c r="K41" s="42">
        <v>62.24</v>
      </c>
      <c r="L41" s="62">
        <v>60.95</v>
      </c>
    </row>
    <row r="42" spans="2:12" ht="12" customHeight="1">
      <c r="B42" s="29"/>
      <c r="C42" s="53" t="s">
        <v>9</v>
      </c>
      <c r="D42" s="107">
        <f>ROUND(D41/D40,3)</f>
        <v>0.249</v>
      </c>
      <c r="E42" s="108">
        <f>ROUND(E41/E40,3)</f>
        <v>0.27200000000000002</v>
      </c>
      <c r="F42" s="125">
        <f>ROUND(F41/F40,3)</f>
        <v>0.23899999999999999</v>
      </c>
      <c r="G42" s="109" t="str">
        <f>IF(F42-D42&lt;0,"▲","")</f>
        <v>▲</v>
      </c>
      <c r="H42" s="94">
        <f>ABS(+F42-E42)*100</f>
        <v>3.3000000000000029</v>
      </c>
      <c r="I42" s="110" t="str">
        <f>IF(F42="NA","",IF(L42=0,"",IF((F42-L42)&lt;0,"▲","")))</f>
        <v/>
      </c>
      <c r="J42" s="96">
        <f>ABS(+F42-L42)*100</f>
        <v>0.69999999999999785</v>
      </c>
      <c r="K42" s="97">
        <f>K41/K40</f>
        <v>0.27591098501640215</v>
      </c>
      <c r="L42" s="117">
        <f>ROUND(L41/L40,3)</f>
        <v>0.23200000000000001</v>
      </c>
    </row>
    <row r="43" spans="2:12" ht="12" customHeight="1">
      <c r="B43" s="2" t="s">
        <v>309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9">
    <tabColor theme="1"/>
    <pageSetUpPr fitToPage="1"/>
  </sheetPr>
  <dimension ref="B1:L67"/>
  <sheetViews>
    <sheetView showGridLines="0" defaultGridColor="0" topLeftCell="A37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306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2234.63</v>
      </c>
      <c r="E10" s="78">
        <v>2191.46</v>
      </c>
      <c r="F10" s="119">
        <v>2264.66</v>
      </c>
      <c r="G10" s="83" t="str">
        <f>IF((F10/E10)-1&lt;0,"▲","")</f>
        <v/>
      </c>
      <c r="H10" s="101">
        <f>ABS((+F10/E10)-1)</f>
        <v>3.3402389274729938E-2</v>
      </c>
      <c r="I10" s="85" t="str">
        <f>IF(F10="NA","",IF(L10=0,"",IF((F10-L10)&lt;0,"▲","")))</f>
        <v>▲</v>
      </c>
      <c r="J10" s="86">
        <f>IF(F10="NA","-",IF(L10=0,"-",ABS(F10-L10)))</f>
        <v>4.4200000000000728</v>
      </c>
      <c r="K10" s="42">
        <v>2004.8</v>
      </c>
      <c r="L10" s="62">
        <v>2269.08</v>
      </c>
    </row>
    <row r="11" spans="2:12" ht="12" customHeight="1">
      <c r="B11" s="25"/>
      <c r="C11" s="30" t="s">
        <v>7</v>
      </c>
      <c r="D11" s="77">
        <v>2198.2399999999998</v>
      </c>
      <c r="E11" s="78">
        <v>2230.11</v>
      </c>
      <c r="F11" s="119">
        <v>2280.1799999999998</v>
      </c>
      <c r="G11" s="83" t="str">
        <f t="shared" ref="G11:G12" si="0">IF((F11/E11)-1&lt;0,"▲","")</f>
        <v/>
      </c>
      <c r="H11" s="101">
        <f t="shared" ref="H11:H12" si="1">ABS((+F11/E11)-1)</f>
        <v>2.2451807309953109E-2</v>
      </c>
      <c r="I11" s="85" t="str">
        <f>IF(F11="NA","",IF(L11=0,"",IF((F11-L11)&lt;0,"▲","")))</f>
        <v>▲</v>
      </c>
      <c r="J11" s="86">
        <f>IF(F11="NA","-",IF(L11=0,"-",ABS(F11-L11)))</f>
        <v>4.6900000000000546</v>
      </c>
      <c r="K11" s="42">
        <v>2051.1</v>
      </c>
      <c r="L11" s="62">
        <v>2284.87</v>
      </c>
    </row>
    <row r="12" spans="2:12" ht="12" customHeight="1">
      <c r="B12" s="25"/>
      <c r="C12" s="30" t="s">
        <v>8</v>
      </c>
      <c r="D12" s="39">
        <v>488.18</v>
      </c>
      <c r="E12" s="40">
        <v>449.53</v>
      </c>
      <c r="F12" s="119">
        <v>434.01</v>
      </c>
      <c r="G12" s="83" t="str">
        <f t="shared" si="0"/>
        <v>▲</v>
      </c>
      <c r="H12" s="101">
        <f t="shared" si="1"/>
        <v>3.4524948279313961E-2</v>
      </c>
      <c r="I12" s="85" t="str">
        <f>IF(F12="NA","",IF(L12=0,"",IF((F12-L12)&lt;0,"▲","")))</f>
        <v/>
      </c>
      <c r="J12" s="86">
        <f>IF(F12="NA","-",IF(L12=0,"-",ABS(F12-L12)))</f>
        <v>6.3199999999999932</v>
      </c>
      <c r="K12" s="42">
        <v>347.5</v>
      </c>
      <c r="L12" s="62">
        <v>427.69</v>
      </c>
    </row>
    <row r="13" spans="2:12" ht="12" customHeight="1">
      <c r="B13" s="25"/>
      <c r="C13" s="30" t="s">
        <v>9</v>
      </c>
      <c r="D13" s="81">
        <f>ROUND(D12/D11,3)</f>
        <v>0.222</v>
      </c>
      <c r="E13" s="82">
        <f t="shared" ref="E13" si="2">ROUND(E12/E11,3)</f>
        <v>0.20200000000000001</v>
      </c>
      <c r="F13" s="73">
        <f>ROUND(F12/F11,3)</f>
        <v>0.19</v>
      </c>
      <c r="G13" s="83" t="str">
        <f>IF((F13/E13)-1&lt;0,"▲","")</f>
        <v>▲</v>
      </c>
      <c r="H13" s="84">
        <f>ABS(+F13-E13)*100</f>
        <v>1.2000000000000011</v>
      </c>
      <c r="I13" s="85" t="str">
        <f>IF(F13="NA","",IF(L13=0,"",IF((F13-L13)&lt;0,"▲","")))</f>
        <v/>
      </c>
      <c r="J13" s="86">
        <f>IF(F13="NA","-",IF(L13=0,"-",ABS(F13-L13)*100))</f>
        <v>0.30000000000000027</v>
      </c>
      <c r="K13" s="87">
        <f>K12/K11</f>
        <v>0.16942128613914487</v>
      </c>
      <c r="L13" s="115">
        <f>ROUND(L12/L11,3)</f>
        <v>0.187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684.4</v>
      </c>
      <c r="E15" s="41">
        <v>648.19000000000005</v>
      </c>
      <c r="F15" s="119">
        <v>672.09</v>
      </c>
      <c r="G15" s="83" t="str">
        <f>IF((F15/E15)-1&lt;0,"▲","")</f>
        <v/>
      </c>
      <c r="H15" s="101">
        <f t="shared" ref="H15:H32" si="3">ABS((+F15/E15)-1)</f>
        <v>3.6871904842715741E-2</v>
      </c>
      <c r="I15" s="85" t="str">
        <f>IF(F15="NA","",IF(L15=0,"",IF((F15-L15)&lt;0,"▲","")))</f>
        <v/>
      </c>
      <c r="J15" s="86">
        <f>IF(F15="NA","-",IF(L15=0,"-",ABS(F15-L15)))</f>
        <v>9.6700000000000728</v>
      </c>
      <c r="K15" s="42">
        <v>596.29999999999995</v>
      </c>
      <c r="L15" s="62">
        <v>662.42</v>
      </c>
    </row>
    <row r="16" spans="2:12" ht="12" customHeight="1">
      <c r="B16" s="25"/>
      <c r="C16" s="30" t="s">
        <v>7</v>
      </c>
      <c r="D16" s="77">
        <v>651.97</v>
      </c>
      <c r="E16" s="78">
        <v>655.30999999999995</v>
      </c>
      <c r="F16" s="119">
        <v>674.96</v>
      </c>
      <c r="G16" s="83" t="str">
        <f t="shared" ref="G16:G17" si="4">IF((F16/E16)-1&lt;0,"▲","")</f>
        <v/>
      </c>
      <c r="H16" s="101">
        <f t="shared" si="3"/>
        <v>2.9985808243427003E-2</v>
      </c>
      <c r="I16" s="85" t="str">
        <f>IF(F16="NA","",IF(L16=0,"",IF((F16-L16)&lt;0,"▲","")))</f>
        <v/>
      </c>
      <c r="J16" s="86">
        <f>IF(F16="NA","-",IF(L16=0,"-",ABS(F16-L16)))</f>
        <v>4.7599999999999909</v>
      </c>
      <c r="K16" s="42">
        <v>616.1</v>
      </c>
      <c r="L16" s="62">
        <v>670.2</v>
      </c>
    </row>
    <row r="17" spans="2:12" ht="12" customHeight="1">
      <c r="B17" s="25"/>
      <c r="C17" s="30" t="s">
        <v>8</v>
      </c>
      <c r="D17" s="39">
        <v>198.86</v>
      </c>
      <c r="E17" s="41">
        <v>191.74</v>
      </c>
      <c r="F17" s="119">
        <v>188.87</v>
      </c>
      <c r="G17" s="83" t="str">
        <f t="shared" si="4"/>
        <v>▲</v>
      </c>
      <c r="H17" s="101">
        <f t="shared" si="3"/>
        <v>1.4968186085323909E-2</v>
      </c>
      <c r="I17" s="85" t="str">
        <f>IF(F17="NA","",IF(L17=0,"",IF((F17-L17)&lt;0,"▲","")))</f>
        <v/>
      </c>
      <c r="J17" s="86">
        <f>IF(F17="NA","-",IF(L17=0,"-",ABS(F17-L17)))</f>
        <v>6.6800000000000068</v>
      </c>
      <c r="K17" s="42">
        <v>131.19999999999999</v>
      </c>
      <c r="L17" s="62">
        <v>182.19</v>
      </c>
    </row>
    <row r="18" spans="2:12" ht="12" customHeight="1">
      <c r="B18" s="25"/>
      <c r="C18" s="30" t="s">
        <v>9</v>
      </c>
      <c r="D18" s="81">
        <f>ROUND(D17/D16,3)</f>
        <v>0.30499999999999999</v>
      </c>
      <c r="E18" s="82">
        <f>ROUND(E17/E16,3)</f>
        <v>0.29299999999999998</v>
      </c>
      <c r="F18" s="73">
        <f>ROUND(F17/F16,3)</f>
        <v>0.28000000000000003</v>
      </c>
      <c r="G18" s="89" t="str">
        <f>IF((F18/E18)-1&lt;0,"▲","")</f>
        <v>▲</v>
      </c>
      <c r="H18" s="84">
        <f t="shared" ref="H18" si="5">ABS(+F18-E18)*100</f>
        <v>1.2999999999999956</v>
      </c>
      <c r="I18" s="90" t="str">
        <f>IF(F18="NA","",IF(L18=0,"",IF((F18-L18)&lt;0,"▲","")))</f>
        <v/>
      </c>
      <c r="J18" s="86">
        <f>IF(F18="NA","-",IF(L18=0,"-",ABS(F18-L18)*100))</f>
        <v>0.80000000000000071</v>
      </c>
      <c r="K18" s="87">
        <f>K17/K16</f>
        <v>0.2129524427852621</v>
      </c>
      <c r="L18" s="115">
        <f>ROUND(L17/L16,3)</f>
        <v>0.27200000000000002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1110.17</v>
      </c>
      <c r="E20" s="41">
        <v>1092.1099999999999</v>
      </c>
      <c r="F20" s="119">
        <v>1136.32</v>
      </c>
      <c r="G20" s="83" t="str">
        <f>IF((F20/E20)-1&lt;0,"▲","")</f>
        <v/>
      </c>
      <c r="H20" s="101">
        <f t="shared" ref="H20" si="6">ABS((+F20/E20)-1)</f>
        <v>4.0481270201719655E-2</v>
      </c>
      <c r="I20" s="85" t="str">
        <f>IF(F20="NA","",IF(L20=0,"",IF((F20-L20)&lt;0,"▲","")))</f>
        <v>▲</v>
      </c>
      <c r="J20" s="86">
        <f>IF(F20="NA","-",IF(L20=0,"-",ABS(F20-L20)))</f>
        <v>14.019999999999982</v>
      </c>
      <c r="K20" s="42">
        <v>988.6</v>
      </c>
      <c r="L20" s="62">
        <v>1150.3399999999999</v>
      </c>
    </row>
    <row r="21" spans="2:12" ht="12" customHeight="1">
      <c r="B21" s="25"/>
      <c r="C21" s="30" t="s">
        <v>7</v>
      </c>
      <c r="D21" s="39">
        <v>1108.5999999999999</v>
      </c>
      <c r="E21" s="41">
        <v>1126.5899999999999</v>
      </c>
      <c r="F21" s="119">
        <v>1150.03</v>
      </c>
      <c r="G21" s="83" t="str">
        <f t="shared" ref="G21:G22" si="7">IF((F21/E21)-1&lt;0,"▲","")</f>
        <v/>
      </c>
      <c r="H21" s="101">
        <f t="shared" si="3"/>
        <v>2.0806149530885332E-2</v>
      </c>
      <c r="I21" s="85" t="str">
        <f>IF(F21="NA","",IF(L21=0,"",IF((F21-L21)&lt;0,"▲","")))</f>
        <v>▲</v>
      </c>
      <c r="J21" s="86">
        <f>IF(F21="NA","-",IF(L21=0,"-",ABS(F21-L21)))</f>
        <v>8.3700000000001182</v>
      </c>
      <c r="K21" s="42">
        <v>1013.5</v>
      </c>
      <c r="L21" s="62">
        <v>1158.4000000000001</v>
      </c>
    </row>
    <row r="22" spans="2:12" ht="12" customHeight="1">
      <c r="B22" s="25"/>
      <c r="C22" s="30" t="s">
        <v>8</v>
      </c>
      <c r="D22" s="39">
        <v>195.4</v>
      </c>
      <c r="E22" s="41">
        <v>160.91999999999999</v>
      </c>
      <c r="F22" s="119">
        <v>147.21</v>
      </c>
      <c r="G22" s="83" t="str">
        <f t="shared" si="7"/>
        <v>▲</v>
      </c>
      <c r="H22" s="101">
        <f t="shared" si="3"/>
        <v>8.5197613721103571E-2</v>
      </c>
      <c r="I22" s="85" t="str">
        <f>IF(F22="NA","",IF(L22=0,"",IF((F22-L22)&lt;0,"▲","")))</f>
        <v>▲</v>
      </c>
      <c r="J22" s="86">
        <f>IF(F22="NA","-",IF(L22=0,"-",ABS(F22-L22)))</f>
        <v>2.0199999999999818</v>
      </c>
      <c r="K22" s="42">
        <v>141.19999999999999</v>
      </c>
      <c r="L22" s="62">
        <v>149.22999999999999</v>
      </c>
    </row>
    <row r="23" spans="2:12" ht="12" customHeight="1">
      <c r="B23" s="25"/>
      <c r="C23" s="30" t="s">
        <v>9</v>
      </c>
      <c r="D23" s="81">
        <f>ROUND(D22/D21,3)</f>
        <v>0.17599999999999999</v>
      </c>
      <c r="E23" s="82">
        <f>ROUND(E22/E21,3)</f>
        <v>0.14299999999999999</v>
      </c>
      <c r="F23" s="73">
        <f>ROUND(F22/F21,3)</f>
        <v>0.128</v>
      </c>
      <c r="G23" s="89" t="str">
        <f>IF((F23/E23)-1&lt;0,"▲","")</f>
        <v>▲</v>
      </c>
      <c r="H23" s="84">
        <f t="shared" ref="H23" si="8">ABS(+F23-E23)*100</f>
        <v>1.4999999999999987</v>
      </c>
      <c r="I23" s="90" t="str">
        <f>IF(F23="NA","",IF(L23=0,"",IF((F23-L23)&lt;0,"▲","")))</f>
        <v>▲</v>
      </c>
      <c r="J23" s="86">
        <f>IF(F23="NA","-",IF(L23=0,"-",ABS(F23-L23)*100))</f>
        <v>0.10000000000000009</v>
      </c>
      <c r="K23" s="87">
        <f>K22/K21</f>
        <v>0.13931919092254563</v>
      </c>
      <c r="L23" s="115">
        <f>ROUND(L22/L21,3)</f>
        <v>0.129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813.44</v>
      </c>
      <c r="E25" s="41">
        <v>821.39</v>
      </c>
      <c r="F25" s="119">
        <v>860.52</v>
      </c>
      <c r="G25" s="83" t="str">
        <f>IF((F25/E25)-1&lt;0,"▲","")</f>
        <v/>
      </c>
      <c r="H25" s="101">
        <f t="shared" ref="H25" si="9">ABS((+F25/E25)-1)</f>
        <v>4.7638758689538374E-2</v>
      </c>
      <c r="I25" s="85" t="str">
        <f>IF(F25="NA","",IF(L25=0,"",IF((F25-L25)&lt;0,"▲","")))</f>
        <v>▲</v>
      </c>
      <c r="J25" s="86">
        <f>IF(F25="NA","-",IF(L25=0,"-",ABS(F25-L25)))</f>
        <v>11.870000000000005</v>
      </c>
      <c r="K25" s="42">
        <v>714</v>
      </c>
      <c r="L25" s="62">
        <v>872.39</v>
      </c>
    </row>
    <row r="26" spans="2:12" ht="12" customHeight="1">
      <c r="B26" s="51"/>
      <c r="C26" s="30" t="s">
        <v>7</v>
      </c>
      <c r="D26" s="39">
        <v>816.69</v>
      </c>
      <c r="E26" s="41">
        <v>842.36</v>
      </c>
      <c r="F26" s="119">
        <v>868.92</v>
      </c>
      <c r="G26" s="83" t="str">
        <f t="shared" ref="G26:G27" si="10">IF((F26/E26)-1&lt;0,"▲","")</f>
        <v/>
      </c>
      <c r="H26" s="101">
        <f t="shared" si="3"/>
        <v>3.1530462035234352E-2</v>
      </c>
      <c r="I26" s="85" t="str">
        <f>IF(F26="NA","",IF(L26=0,"",IF((F26-L26)&lt;0,"▲","")))</f>
        <v>▲</v>
      </c>
      <c r="J26" s="86">
        <f>IF(F26="NA","-",IF(L26=0,"-",ABS(F26-L26)))</f>
        <v>8.6900000000000546</v>
      </c>
      <c r="K26" s="42">
        <v>728.7</v>
      </c>
      <c r="L26" s="62">
        <v>877.61</v>
      </c>
    </row>
    <row r="27" spans="2:12" ht="12" customHeight="1">
      <c r="B27" s="51"/>
      <c r="C27" s="30" t="s">
        <v>8</v>
      </c>
      <c r="D27" s="39">
        <v>143.9</v>
      </c>
      <c r="E27" s="41">
        <v>122.93</v>
      </c>
      <c r="F27" s="119">
        <v>114.53</v>
      </c>
      <c r="G27" s="83" t="str">
        <f t="shared" si="10"/>
        <v>▲</v>
      </c>
      <c r="H27" s="101">
        <f t="shared" si="3"/>
        <v>6.8331570812657616E-2</v>
      </c>
      <c r="I27" s="85" t="str">
        <f>IF(F27="NA","",IF(L27=0,"",IF((F27-L27)&lt;0,"▲","")))</f>
        <v>▲</v>
      </c>
      <c r="J27" s="86">
        <f>IF(F27="NA","-",IF(L27=0,"-",ABS(F27-L27)))</f>
        <v>1.1299999999999955</v>
      </c>
      <c r="K27" s="42">
        <v>110.2</v>
      </c>
      <c r="L27" s="62">
        <v>115.66</v>
      </c>
    </row>
    <row r="28" spans="2:12" ht="12" customHeight="1">
      <c r="B28" s="51"/>
      <c r="C28" s="30" t="s">
        <v>9</v>
      </c>
      <c r="D28" s="81">
        <f>ROUND(D27/D26,3)</f>
        <v>0.17599999999999999</v>
      </c>
      <c r="E28" s="82">
        <f>ROUND(E27/E26,3)</f>
        <v>0.14599999999999999</v>
      </c>
      <c r="F28" s="73">
        <f>ROUND(F27/F26,3)</f>
        <v>0.13200000000000001</v>
      </c>
      <c r="G28" s="89" t="str">
        <f>IF((F28/E28)-1&lt;0,"▲","")</f>
        <v>▲</v>
      </c>
      <c r="H28" s="84">
        <f t="shared" ref="H28" si="11">ABS(+F28-E28)*100</f>
        <v>1.3999999999999986</v>
      </c>
      <c r="I28" s="90" t="str">
        <f>IF(F28="NA","",IF(L28=0,"",IF((F28-L28)&lt;0,"▲","")))</f>
        <v/>
      </c>
      <c r="J28" s="86">
        <f>IF(F28="NA","-",IF(L28=0,"-",ABS(F28-L28)*100))</f>
        <v>0</v>
      </c>
      <c r="K28" s="87">
        <f>K27/K26</f>
        <v>0.15122821462879099</v>
      </c>
      <c r="L28" s="115">
        <f>ROUND(L27/L26,3)</f>
        <v>0.13200000000000001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440.06</v>
      </c>
      <c r="E30" s="41">
        <v>451.16</v>
      </c>
      <c r="F30" s="119">
        <v>456.25</v>
      </c>
      <c r="G30" s="83" t="str">
        <f>IF((F30/E30)-1&lt;0,"▲","")</f>
        <v/>
      </c>
      <c r="H30" s="101">
        <f t="shared" ref="H30" si="12">ABS((+F30/E30)-1)</f>
        <v>1.1282028548630141E-2</v>
      </c>
      <c r="I30" s="85" t="str">
        <f>IF(F30="NA","",IF(L30=0,"",IF((F30-L30)&lt;0,"▲","")))</f>
        <v>▲</v>
      </c>
      <c r="J30" s="86">
        <f>IF(F30="NA","-",IF(L30=0,"-",ABS(F30-L30)))</f>
        <v>6.9999999999993179E-2</v>
      </c>
      <c r="K30" s="42">
        <v>420</v>
      </c>
      <c r="L30" s="62">
        <v>456.32</v>
      </c>
    </row>
    <row r="31" spans="2:12" ht="12" customHeight="1">
      <c r="B31" s="25"/>
      <c r="C31" s="30" t="s">
        <v>7</v>
      </c>
      <c r="D31" s="39">
        <v>437.67</v>
      </c>
      <c r="E31" s="41">
        <v>448.21</v>
      </c>
      <c r="F31" s="119">
        <v>455.19</v>
      </c>
      <c r="G31" s="83" t="str">
        <f t="shared" ref="G31:G32" si="13">IF((F31/E31)-1&lt;0,"▲","")</f>
        <v/>
      </c>
      <c r="H31" s="101">
        <f t="shared" si="3"/>
        <v>1.5573057272260771E-2</v>
      </c>
      <c r="I31" s="85" t="str">
        <f>IF(F31="NA","",IF(L31=0,"",IF((F31-L31)&lt;0,"▲","")))</f>
        <v>▲</v>
      </c>
      <c r="J31" s="86">
        <f>IF(F31="NA","-",IF(L31=0,"-",ABS(F31-L31)))</f>
        <v>1.0799999999999841</v>
      </c>
      <c r="K31" s="42">
        <v>421.5</v>
      </c>
      <c r="L31" s="62">
        <v>456.27</v>
      </c>
    </row>
    <row r="32" spans="2:12" ht="12" customHeight="1">
      <c r="B32" s="25"/>
      <c r="C32" s="30" t="s">
        <v>8</v>
      </c>
      <c r="D32" s="39">
        <v>93.92</v>
      </c>
      <c r="E32" s="41">
        <v>96.87</v>
      </c>
      <c r="F32" s="119">
        <v>97.93</v>
      </c>
      <c r="G32" s="83" t="str">
        <f t="shared" si="13"/>
        <v/>
      </c>
      <c r="H32" s="101">
        <f t="shared" si="3"/>
        <v>1.0942500258077859E-2</v>
      </c>
      <c r="I32" s="85" t="str">
        <f>IF(F32="NA","",IF(L32=0,"",IF((F32-L32)&lt;0,"▲","")))</f>
        <v/>
      </c>
      <c r="J32" s="86">
        <f>IF(F32="NA","-",IF(L32=0,"-",ABS(F32-L32)))</f>
        <v>1.6500000000000057</v>
      </c>
      <c r="K32" s="42">
        <v>75.099999999999994</v>
      </c>
      <c r="L32" s="62">
        <v>96.28</v>
      </c>
    </row>
    <row r="33" spans="2:12" ht="12" customHeight="1">
      <c r="B33" s="29"/>
      <c r="C33" s="53" t="s">
        <v>9</v>
      </c>
      <c r="D33" s="91">
        <f>ROUND(D32/D31,3)</f>
        <v>0.215</v>
      </c>
      <c r="E33" s="92">
        <f>ROUND(E32/E31,3)</f>
        <v>0.216</v>
      </c>
      <c r="F33" s="74">
        <f>ROUND(F32/F31,3)</f>
        <v>0.215</v>
      </c>
      <c r="G33" s="93" t="str">
        <f>IF((F33/E33)-1&lt;0,"▲","")</f>
        <v>▲</v>
      </c>
      <c r="H33" s="94">
        <f t="shared" ref="H33" si="14">ABS(+F33-E33)*100</f>
        <v>0.10000000000000009</v>
      </c>
      <c r="I33" s="95" t="str">
        <f>IF(F33="NA","",IF(L33=0,"",IF((F33-L33)&lt;0,"▲","")))</f>
        <v/>
      </c>
      <c r="J33" s="96">
        <f>IF(F33="NA","-",IF(L33=0,"-",ABS(F33-L33)*100))</f>
        <v>0.40000000000000036</v>
      </c>
      <c r="K33" s="97">
        <f>K32/K31</f>
        <v>0.17817319098457887</v>
      </c>
      <c r="L33" s="116">
        <f>ROUND(L32/L31,3)</f>
        <v>0.21099999999999999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260.83999999999997</v>
      </c>
      <c r="E39" s="61">
        <v>263.95</v>
      </c>
      <c r="F39" s="124">
        <v>257.47000000000003</v>
      </c>
      <c r="G39" s="113" t="str">
        <f>IF((F39/E39)-1&lt;0,"▲","")</f>
        <v>▲</v>
      </c>
      <c r="H39" s="101">
        <f>ABS((+F39/E39)-1)</f>
        <v>2.4550104186398802E-2</v>
      </c>
      <c r="I39" s="112" t="str">
        <f>IF(F39="NA","",IF(L39=0,"",IF((F39-L39)&lt;0,"▲","")))</f>
        <v>▲</v>
      </c>
      <c r="J39" s="86">
        <f>IF(F39="NA","-",IF(L39=0,"-",ABS(F39-L39)))</f>
        <v>3.9799999999999613</v>
      </c>
      <c r="K39" s="42">
        <v>236.23</v>
      </c>
      <c r="L39" s="71">
        <v>261.45</v>
      </c>
    </row>
    <row r="40" spans="2:12" ht="12" customHeight="1">
      <c r="B40" s="25"/>
      <c r="C40" s="30" t="s">
        <v>7</v>
      </c>
      <c r="D40" s="60">
        <v>238.3</v>
      </c>
      <c r="E40" s="61">
        <v>252.93</v>
      </c>
      <c r="F40" s="124">
        <v>262.32</v>
      </c>
      <c r="G40" s="114" t="str">
        <f t="shared" ref="G40:G41" si="15">IF((F40/E40)-1&lt;0,"▲","")</f>
        <v/>
      </c>
      <c r="H40" s="101">
        <f t="shared" ref="H40:H41" si="16">ABS((+F40/E40)-1)</f>
        <v>3.7124896216344405E-2</v>
      </c>
      <c r="I40" s="85" t="str">
        <f>IF(F40="NA","",IF(L40=0,"",IF((F40-L40)&lt;0,"▲","")))</f>
        <v>▲</v>
      </c>
      <c r="J40" s="86">
        <f>IF(F40="NA","-",IF(L40=0,"-",ABS(F40-L40)))</f>
        <v>0.32999999999998408</v>
      </c>
      <c r="K40" s="42">
        <v>225.58</v>
      </c>
      <c r="L40" s="62">
        <v>262.64999999999998</v>
      </c>
    </row>
    <row r="41" spans="2:12" ht="12" customHeight="1">
      <c r="B41" s="25"/>
      <c r="C41" s="30" t="s">
        <v>8</v>
      </c>
      <c r="D41" s="60">
        <v>59.34</v>
      </c>
      <c r="E41" s="61">
        <v>68.42</v>
      </c>
      <c r="F41" s="124">
        <v>60.95</v>
      </c>
      <c r="G41" s="114" t="str">
        <f t="shared" si="15"/>
        <v>▲</v>
      </c>
      <c r="H41" s="101">
        <f t="shared" si="16"/>
        <v>0.10917860274773461</v>
      </c>
      <c r="I41" s="85" t="str">
        <f>IF(F41="NA","",IF(L41=0,"",IF((F41-L41)&lt;0,"▲","")))</f>
        <v>▲</v>
      </c>
      <c r="J41" s="86">
        <f>IF(F41="NA","-",IF(L41=0,"-",ABS(F41-L41)))</f>
        <v>1.019999999999996</v>
      </c>
      <c r="K41" s="42">
        <v>62.24</v>
      </c>
      <c r="L41" s="62">
        <v>61.97</v>
      </c>
    </row>
    <row r="42" spans="2:12" ht="12" customHeight="1">
      <c r="B42" s="29"/>
      <c r="C42" s="53" t="s">
        <v>9</v>
      </c>
      <c r="D42" s="107">
        <f>ROUND(D41/D40,3)</f>
        <v>0.249</v>
      </c>
      <c r="E42" s="108">
        <f>ROUND(E41/E40,3)</f>
        <v>0.27100000000000002</v>
      </c>
      <c r="F42" s="125">
        <f>ROUND(F41/F40,3)</f>
        <v>0.23200000000000001</v>
      </c>
      <c r="G42" s="109" t="str">
        <f>IF(F42-D42&lt;0,"▲","")</f>
        <v>▲</v>
      </c>
      <c r="H42" s="94">
        <f>ABS(+F42-E42)*100</f>
        <v>3.9000000000000008</v>
      </c>
      <c r="I42" s="110" t="str">
        <f>IF(F42="NA","",IF(L42=0,"",IF((F42-L42)&lt;0,"▲","")))</f>
        <v>▲</v>
      </c>
      <c r="J42" s="96">
        <f>ABS(+F42-L42)*100</f>
        <v>0.39999999999999758</v>
      </c>
      <c r="K42" s="97">
        <f>K41/K40</f>
        <v>0.27591098501640215</v>
      </c>
      <c r="L42" s="117">
        <f>ROUND(L41/L40,3)</f>
        <v>0.23599999999999999</v>
      </c>
    </row>
    <row r="43" spans="2:12" ht="12" customHeight="1">
      <c r="B43" s="2" t="s">
        <v>307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8">
    <tabColor theme="1"/>
    <pageSetUpPr fitToPage="1"/>
  </sheetPr>
  <dimension ref="B1:L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304</v>
      </c>
    </row>
    <row r="4" spans="2:12" ht="12" customHeight="1"/>
    <row r="5" spans="2:12" ht="12" customHeight="1">
      <c r="B5" s="18" t="s">
        <v>1</v>
      </c>
      <c r="G5" s="19"/>
      <c r="L5" s="20" t="s">
        <v>186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190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2233.9499999999998</v>
      </c>
      <c r="E10" s="78">
        <v>2188.37</v>
      </c>
      <c r="F10" s="119">
        <v>2269.08</v>
      </c>
      <c r="G10" s="83" t="str">
        <f>IF((F10/E10)-1&lt;0,"▲","")</f>
        <v/>
      </c>
      <c r="H10" s="101">
        <f>ABS((+F10/E10)-1)</f>
        <v>3.6881331767479875E-2</v>
      </c>
      <c r="I10" s="85" t="str">
        <f>IF(F10="NA","",IF(L10=0,"",IF((F10-L10)&lt;0,"▲","")))</f>
        <v/>
      </c>
      <c r="J10" s="86">
        <f>IF(F10="NA","-",IF(L10=0,"-",ABS(F10-L10)))</f>
        <v>4.4899999999997817</v>
      </c>
      <c r="K10" s="42">
        <v>2004.8</v>
      </c>
      <c r="L10" s="62">
        <v>2264.59</v>
      </c>
    </row>
    <row r="11" spans="2:12" ht="12" customHeight="1">
      <c r="B11" s="25"/>
      <c r="C11" s="30" t="s">
        <v>7</v>
      </c>
      <c r="D11" s="77">
        <v>2198.66</v>
      </c>
      <c r="E11" s="78">
        <v>2232.1799999999998</v>
      </c>
      <c r="F11" s="119">
        <v>2284.87</v>
      </c>
      <c r="G11" s="83" t="str">
        <f t="shared" ref="G11:G12" si="0">IF((F11/E11)-1&lt;0,"▲","")</f>
        <v/>
      </c>
      <c r="H11" s="101">
        <f t="shared" ref="H11:H12" si="1">ABS((+F11/E11)-1)</f>
        <v>2.3604727217339194E-2</v>
      </c>
      <c r="I11" s="85" t="str">
        <f>IF(F11="NA","",IF(L11=0,"",IF((F11-L11)&lt;0,"▲","")))</f>
        <v/>
      </c>
      <c r="J11" s="86">
        <f>IF(F11="NA","-",IF(L11=0,"-",ABS(F11-L11)))</f>
        <v>7.6199999999998909</v>
      </c>
      <c r="K11" s="42">
        <v>2051.1</v>
      </c>
      <c r="L11" s="62">
        <v>2277.25</v>
      </c>
    </row>
    <row r="12" spans="2:12" ht="12" customHeight="1">
      <c r="B12" s="25"/>
      <c r="C12" s="30" t="s">
        <v>8</v>
      </c>
      <c r="D12" s="39">
        <v>487.29</v>
      </c>
      <c r="E12" s="40">
        <v>443.48</v>
      </c>
      <c r="F12" s="119">
        <v>427.69</v>
      </c>
      <c r="G12" s="83" t="str">
        <f t="shared" si="0"/>
        <v>▲</v>
      </c>
      <c r="H12" s="101">
        <f t="shared" si="1"/>
        <v>3.560476233426535E-2</v>
      </c>
      <c r="I12" s="85" t="str">
        <f>IF(F12="NA","",IF(L12=0,"",IF((F12-L12)&lt;0,"▲","")))</f>
        <v/>
      </c>
      <c r="J12" s="86">
        <f>IF(F12="NA","-",IF(L12=0,"-",ABS(F12-L12)))</f>
        <v>3.2699999999999818</v>
      </c>
      <c r="K12" s="42">
        <v>347.5</v>
      </c>
      <c r="L12" s="62">
        <v>424.42</v>
      </c>
    </row>
    <row r="13" spans="2:12" ht="12" customHeight="1">
      <c r="B13" s="25"/>
      <c r="C13" s="30" t="s">
        <v>9</v>
      </c>
      <c r="D13" s="81">
        <f>ROUND(D12/D11,3)</f>
        <v>0.222</v>
      </c>
      <c r="E13" s="82">
        <f t="shared" ref="E13" si="2">ROUND(E12/E11,3)</f>
        <v>0.19900000000000001</v>
      </c>
      <c r="F13" s="73">
        <f>ROUND(F12/F11,3)</f>
        <v>0.187</v>
      </c>
      <c r="G13" s="83" t="str">
        <f>IF((F13/E13)-1&lt;0,"▲","")</f>
        <v>▲</v>
      </c>
      <c r="H13" s="84">
        <f>ABS(+F13-E13)*100</f>
        <v>1.2000000000000011</v>
      </c>
      <c r="I13" s="85" t="str">
        <f>IF(F13="NA","",IF(L13=0,"",IF((F13-L13)&lt;0,"▲","")))</f>
        <v/>
      </c>
      <c r="J13" s="86">
        <f>IF(F13="NA","-",IF(L13=0,"-",ABS(F13-L13)*100))</f>
        <v>0.10000000000000009</v>
      </c>
      <c r="K13" s="87">
        <f>K12/K11</f>
        <v>0.16942128613914487</v>
      </c>
      <c r="L13" s="115">
        <f>ROUND(L12/L11,3)</f>
        <v>0.186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684.25</v>
      </c>
      <c r="E15" s="41">
        <v>648.24</v>
      </c>
      <c r="F15" s="119">
        <v>662.42</v>
      </c>
      <c r="G15" s="83" t="str">
        <f>IF((F15/E15)-1&lt;0,"▲","")</f>
        <v/>
      </c>
      <c r="H15" s="101">
        <f t="shared" ref="H15:H32" si="3">ABS((+F15/E15)-1)</f>
        <v>2.1874614340367637E-2</v>
      </c>
      <c r="I15" s="85" t="str">
        <f>IF(F15="NA","",IF(L15=0,"",IF((F15-L15)&lt;0,"▲","")))</f>
        <v>▲</v>
      </c>
      <c r="J15" s="86">
        <f>IF(F15="NA","-",IF(L15=0,"-",ABS(F15-L15)))</f>
        <v>1.9200000000000728</v>
      </c>
      <c r="K15" s="42">
        <v>596.29999999999995</v>
      </c>
      <c r="L15" s="62">
        <v>664.34</v>
      </c>
    </row>
    <row r="16" spans="2:12" ht="12" customHeight="1">
      <c r="B16" s="25"/>
      <c r="C16" s="30" t="s">
        <v>7</v>
      </c>
      <c r="D16" s="77">
        <v>652.5</v>
      </c>
      <c r="E16" s="78">
        <v>656.57</v>
      </c>
      <c r="F16" s="119">
        <v>670.2</v>
      </c>
      <c r="G16" s="83" t="str">
        <f t="shared" ref="G16:G17" si="4">IF((F16/E16)-1&lt;0,"▲","")</f>
        <v/>
      </c>
      <c r="H16" s="101">
        <f t="shared" si="3"/>
        <v>2.075940113011554E-2</v>
      </c>
      <c r="I16" s="85" t="str">
        <f>IF(F16="NA","",IF(L16=0,"",IF((F16-L16)&lt;0,"▲","")))</f>
        <v/>
      </c>
      <c r="J16" s="86">
        <f>IF(F16="NA","-",IF(L16=0,"-",ABS(F16-L16)))</f>
        <v>3.0099999999999909</v>
      </c>
      <c r="K16" s="42">
        <v>616.1</v>
      </c>
      <c r="L16" s="62">
        <v>667.19</v>
      </c>
    </row>
    <row r="17" spans="2:12" ht="12" customHeight="1">
      <c r="B17" s="25"/>
      <c r="C17" s="30" t="s">
        <v>8</v>
      </c>
      <c r="D17" s="39">
        <v>198.29</v>
      </c>
      <c r="E17" s="41">
        <v>189.97</v>
      </c>
      <c r="F17" s="119">
        <v>182.19</v>
      </c>
      <c r="G17" s="83" t="str">
        <f t="shared" si="4"/>
        <v>▲</v>
      </c>
      <c r="H17" s="101">
        <f t="shared" si="3"/>
        <v>4.0953834816023549E-2</v>
      </c>
      <c r="I17" s="85" t="str">
        <f>IF(F17="NA","",IF(L17=0,"",IF((F17-L17)&lt;0,"▲","")))</f>
        <v>▲</v>
      </c>
      <c r="J17" s="86">
        <f>IF(F17="NA","-",IF(L17=0,"-",ABS(F17-L17)))</f>
        <v>2.0699999999999932</v>
      </c>
      <c r="K17" s="42">
        <v>131.19999999999999</v>
      </c>
      <c r="L17" s="62">
        <v>184.26</v>
      </c>
    </row>
    <row r="18" spans="2:12" ht="12" customHeight="1">
      <c r="B18" s="25"/>
      <c r="C18" s="30" t="s">
        <v>9</v>
      </c>
      <c r="D18" s="81">
        <f>ROUND(D17/D16,3)</f>
        <v>0.30399999999999999</v>
      </c>
      <c r="E18" s="82">
        <f>ROUND(E17/E16,3)</f>
        <v>0.28899999999999998</v>
      </c>
      <c r="F18" s="73">
        <f>ROUND(F17/F16,3)</f>
        <v>0.27200000000000002</v>
      </c>
      <c r="G18" s="89" t="str">
        <f>IF((F18/E18)-1&lt;0,"▲","")</f>
        <v>▲</v>
      </c>
      <c r="H18" s="84">
        <f t="shared" ref="H18" si="5">ABS(+F18-E18)*100</f>
        <v>1.699999999999996</v>
      </c>
      <c r="I18" s="90" t="str">
        <f>IF(F18="NA","",IF(L18=0,"",IF((F18-L18)&lt;0,"▲","")))</f>
        <v>▲</v>
      </c>
      <c r="J18" s="86">
        <f>IF(F18="NA","-",IF(L18=0,"-",ABS(F18-L18)*100))</f>
        <v>0.40000000000000036</v>
      </c>
      <c r="K18" s="87">
        <f>K17/K16</f>
        <v>0.2129524427852621</v>
      </c>
      <c r="L18" s="115">
        <f>ROUND(L17/L16,3)</f>
        <v>0.27600000000000002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1109.6400000000001</v>
      </c>
      <c r="E20" s="41">
        <v>1089.93</v>
      </c>
      <c r="F20" s="119">
        <v>1150.3399999999999</v>
      </c>
      <c r="G20" s="83" t="str">
        <f>IF((F20/E20)-1&lt;0,"▲","")</f>
        <v/>
      </c>
      <c r="H20" s="101">
        <f t="shared" ref="H20" si="6">ABS((+F20/E20)-1)</f>
        <v>5.5425577789399272E-2</v>
      </c>
      <c r="I20" s="85" t="str">
        <f>IF(F20="NA","",IF(L20=0,"",IF((F20-L20)&lt;0,"▲","")))</f>
        <v/>
      </c>
      <c r="J20" s="86">
        <f>IF(F20="NA","-",IF(L20=0,"-",ABS(F20-L20)))</f>
        <v>6.4800000000000182</v>
      </c>
      <c r="K20" s="42">
        <v>988.6</v>
      </c>
      <c r="L20" s="62">
        <v>1143.8599999999999</v>
      </c>
    </row>
    <row r="21" spans="2:12" ht="12" customHeight="1">
      <c r="B21" s="25"/>
      <c r="C21" s="30" t="s">
        <v>7</v>
      </c>
      <c r="D21" s="39">
        <v>1108.45</v>
      </c>
      <c r="E21" s="41">
        <v>1127.76</v>
      </c>
      <c r="F21" s="119">
        <v>1158.4000000000001</v>
      </c>
      <c r="G21" s="83" t="str">
        <f t="shared" ref="G21:G22" si="7">IF((F21/E21)-1&lt;0,"▲","")</f>
        <v/>
      </c>
      <c r="H21" s="101">
        <f t="shared" si="3"/>
        <v>2.7168901184649208E-2</v>
      </c>
      <c r="I21" s="85" t="str">
        <f>IF(F21="NA","",IF(L21=0,"",IF((F21-L21)&lt;0,"▲","")))</f>
        <v/>
      </c>
      <c r="J21" s="86">
        <f>IF(F21="NA","-",IF(L21=0,"-",ABS(F21-L21)))</f>
        <v>6.3100000000001728</v>
      </c>
      <c r="K21" s="42">
        <v>1013.5</v>
      </c>
      <c r="L21" s="62">
        <v>1152.0899999999999</v>
      </c>
    </row>
    <row r="22" spans="2:12" ht="12" customHeight="1">
      <c r="B22" s="25"/>
      <c r="C22" s="30" t="s">
        <v>8</v>
      </c>
      <c r="D22" s="39">
        <v>195.12</v>
      </c>
      <c r="E22" s="41">
        <v>157.29</v>
      </c>
      <c r="F22" s="119">
        <v>149.22999999999999</v>
      </c>
      <c r="G22" s="83" t="str">
        <f t="shared" si="7"/>
        <v>▲</v>
      </c>
      <c r="H22" s="101">
        <f t="shared" si="3"/>
        <v>5.1242927077372991E-2</v>
      </c>
      <c r="I22" s="85" t="str">
        <f>IF(F22="NA","",IF(L22=0,"",IF((F22-L22)&lt;0,"▲","")))</f>
        <v/>
      </c>
      <c r="J22" s="86">
        <f>IF(F22="NA","-",IF(L22=0,"-",ABS(F22-L22)))</f>
        <v>3.9699999999999989</v>
      </c>
      <c r="K22" s="42">
        <v>141.19999999999999</v>
      </c>
      <c r="L22" s="62">
        <v>145.26</v>
      </c>
    </row>
    <row r="23" spans="2:12" ht="12" customHeight="1">
      <c r="B23" s="25"/>
      <c r="C23" s="30" t="s">
        <v>9</v>
      </c>
      <c r="D23" s="81">
        <f>ROUND(D22/D21,3)</f>
        <v>0.17599999999999999</v>
      </c>
      <c r="E23" s="82">
        <f>ROUND(E22/E21,3)</f>
        <v>0.13900000000000001</v>
      </c>
      <c r="F23" s="73">
        <f>ROUND(F22/F21,3)</f>
        <v>0.129</v>
      </c>
      <c r="G23" s="89" t="str">
        <f>IF((F23/E23)-1&lt;0,"▲","")</f>
        <v>▲</v>
      </c>
      <c r="H23" s="84">
        <f t="shared" ref="H23" si="8">ABS(+F23-E23)*100</f>
        <v>1.0000000000000009</v>
      </c>
      <c r="I23" s="90" t="str">
        <f>IF(F23="NA","",IF(L23=0,"",IF((F23-L23)&lt;0,"▲","")))</f>
        <v/>
      </c>
      <c r="J23" s="86">
        <f>IF(F23="NA","-",IF(L23=0,"-",ABS(F23-L23)*100))</f>
        <v>0.30000000000000027</v>
      </c>
      <c r="K23" s="87">
        <f>K22/K21</f>
        <v>0.13931919092254563</v>
      </c>
      <c r="L23" s="115">
        <f>ROUND(L22/L21,3)</f>
        <v>0.126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812.98</v>
      </c>
      <c r="E25" s="41">
        <v>820.02</v>
      </c>
      <c r="F25" s="119">
        <v>872.39</v>
      </c>
      <c r="G25" s="83" t="str">
        <f>IF((F25/E25)-1&lt;0,"▲","")</f>
        <v/>
      </c>
      <c r="H25" s="101">
        <f t="shared" ref="H25" si="9">ABS((+F25/E25)-1)</f>
        <v>6.3864295992780651E-2</v>
      </c>
      <c r="I25" s="85" t="str">
        <f>IF(F25="NA","",IF(L25=0,"",IF((F25-L25)&lt;0,"▲","")))</f>
        <v/>
      </c>
      <c r="J25" s="86">
        <f>IF(F25="NA","-",IF(L25=0,"-",ABS(F25-L25)))</f>
        <v>6.2100000000000364</v>
      </c>
      <c r="K25" s="42">
        <v>714</v>
      </c>
      <c r="L25" s="62">
        <v>866.18</v>
      </c>
    </row>
    <row r="26" spans="2:12" ht="12" customHeight="1">
      <c r="B26" s="51"/>
      <c r="C26" s="30" t="s">
        <v>7</v>
      </c>
      <c r="D26" s="39">
        <v>816.59</v>
      </c>
      <c r="E26" s="41">
        <v>842.77</v>
      </c>
      <c r="F26" s="119">
        <v>877.61</v>
      </c>
      <c r="G26" s="83" t="str">
        <f t="shared" ref="G26:G27" si="10">IF((F26/E26)-1&lt;0,"▲","")</f>
        <v/>
      </c>
      <c r="H26" s="101">
        <f t="shared" si="3"/>
        <v>4.133986734221673E-2</v>
      </c>
      <c r="I26" s="85" t="str">
        <f>IF(F26="NA","",IF(L26=0,"",IF((F26-L26)&lt;0,"▲","")))</f>
        <v/>
      </c>
      <c r="J26" s="86">
        <f>IF(F26="NA","-",IF(L26=0,"-",ABS(F26-L26)))</f>
        <v>5.8700000000000045</v>
      </c>
      <c r="K26" s="42">
        <v>728.7</v>
      </c>
      <c r="L26" s="62">
        <v>871.74</v>
      </c>
    </row>
    <row r="27" spans="2:12" ht="12" customHeight="1">
      <c r="B27" s="51"/>
      <c r="C27" s="30" t="s">
        <v>8</v>
      </c>
      <c r="D27" s="39">
        <v>143.63</v>
      </c>
      <c r="E27" s="41">
        <v>120.88</v>
      </c>
      <c r="F27" s="119">
        <v>115.66</v>
      </c>
      <c r="G27" s="83" t="str">
        <f t="shared" si="10"/>
        <v>▲</v>
      </c>
      <c r="H27" s="101">
        <f t="shared" si="3"/>
        <v>4.3183322303110505E-2</v>
      </c>
      <c r="I27" s="85" t="str">
        <f>IF(F27="NA","",IF(L27=0,"",IF((F27-L27)&lt;0,"▲","")))</f>
        <v/>
      </c>
      <c r="J27" s="86">
        <f>IF(F27="NA","-",IF(L27=0,"-",ABS(F27-L27)))</f>
        <v>3.769999999999996</v>
      </c>
      <c r="K27" s="42">
        <v>110.2</v>
      </c>
      <c r="L27" s="62">
        <v>111.89</v>
      </c>
    </row>
    <row r="28" spans="2:12" ht="12" customHeight="1">
      <c r="B28" s="51"/>
      <c r="C28" s="30" t="s">
        <v>9</v>
      </c>
      <c r="D28" s="81">
        <f>ROUND(D27/D26,3)</f>
        <v>0.17599999999999999</v>
      </c>
      <c r="E28" s="82">
        <f>ROUND(E27/E26,3)</f>
        <v>0.14299999999999999</v>
      </c>
      <c r="F28" s="73">
        <f>ROUND(F27/F26,3)</f>
        <v>0.13200000000000001</v>
      </c>
      <c r="G28" s="89" t="str">
        <f>IF((F28/E28)-1&lt;0,"▲","")</f>
        <v>▲</v>
      </c>
      <c r="H28" s="84">
        <f t="shared" ref="H28" si="11">ABS(+F28-E28)*100</f>
        <v>1.0999999999999983</v>
      </c>
      <c r="I28" s="90" t="str">
        <f>IF(F28="NA","",IF(L28=0,"",IF((F28-L28)&lt;0,"▲","")))</f>
        <v/>
      </c>
      <c r="J28" s="86">
        <f>IF(F28="NA","-",IF(L28=0,"-",ABS(F28-L28)*100))</f>
        <v>0.40000000000000036</v>
      </c>
      <c r="K28" s="87">
        <f>K27/K26</f>
        <v>0.15122821462879099</v>
      </c>
      <c r="L28" s="115">
        <f>ROUND(L27/L26,3)</f>
        <v>0.128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440.06</v>
      </c>
      <c r="E30" s="41">
        <v>450.2</v>
      </c>
      <c r="F30" s="119">
        <v>456.32</v>
      </c>
      <c r="G30" s="83" t="str">
        <f>IF((F30/E30)-1&lt;0,"▲","")</f>
        <v/>
      </c>
      <c r="H30" s="101">
        <f t="shared" ref="H30" si="12">ABS((+F30/E30)-1)</f>
        <v>1.35939582407818E-2</v>
      </c>
      <c r="I30" s="85" t="str">
        <f>IF(F30="NA","",IF(L30=0,"",IF((F30-L30)&lt;0,"▲","")))</f>
        <v>▲</v>
      </c>
      <c r="J30" s="86">
        <f>IF(F30="NA","-",IF(L30=0,"-",ABS(F30-L30)))</f>
        <v>6.9999999999993179E-2</v>
      </c>
      <c r="K30" s="42">
        <v>420</v>
      </c>
      <c r="L30" s="62">
        <v>456.39</v>
      </c>
    </row>
    <row r="31" spans="2:12" ht="12" customHeight="1">
      <c r="B31" s="25"/>
      <c r="C31" s="30" t="s">
        <v>7</v>
      </c>
      <c r="D31" s="39">
        <v>437.72</v>
      </c>
      <c r="E31" s="41">
        <v>447.86</v>
      </c>
      <c r="F31" s="119">
        <v>456.27</v>
      </c>
      <c r="G31" s="83" t="str">
        <f t="shared" ref="G31:G32" si="13">IF((F31/E31)-1&lt;0,"▲","")</f>
        <v/>
      </c>
      <c r="H31" s="101">
        <f t="shared" si="3"/>
        <v>1.8778189612825402E-2</v>
      </c>
      <c r="I31" s="85" t="str">
        <f>IF(F31="NA","",IF(L31=0,"",IF((F31-L31)&lt;0,"▲","")))</f>
        <v>▲</v>
      </c>
      <c r="J31" s="86">
        <f>IF(F31="NA","-",IF(L31=0,"-",ABS(F31-L31)))</f>
        <v>1.7000000000000455</v>
      </c>
      <c r="K31" s="42">
        <v>421.5</v>
      </c>
      <c r="L31" s="62">
        <v>457.97</v>
      </c>
    </row>
    <row r="32" spans="2:12" ht="12" customHeight="1">
      <c r="B32" s="25"/>
      <c r="C32" s="30" t="s">
        <v>8</v>
      </c>
      <c r="D32" s="39">
        <v>93.87</v>
      </c>
      <c r="E32" s="41">
        <v>96.22</v>
      </c>
      <c r="F32" s="119">
        <v>96.28</v>
      </c>
      <c r="G32" s="83" t="str">
        <f t="shared" si="13"/>
        <v/>
      </c>
      <c r="H32" s="101">
        <f t="shared" si="3"/>
        <v>6.2357098316367932E-4</v>
      </c>
      <c r="I32" s="85" t="str">
        <f>IF(F32="NA","",IF(L32=0,"",IF((F32-L32)&lt;0,"▲","")))</f>
        <v/>
      </c>
      <c r="J32" s="86">
        <f>IF(F32="NA","-",IF(L32=0,"-",ABS(F32-L32)))</f>
        <v>1.3799999999999955</v>
      </c>
      <c r="K32" s="42">
        <v>75.099999999999994</v>
      </c>
      <c r="L32" s="62">
        <v>94.9</v>
      </c>
    </row>
    <row r="33" spans="2:12" ht="12" customHeight="1">
      <c r="B33" s="29"/>
      <c r="C33" s="53" t="s">
        <v>9</v>
      </c>
      <c r="D33" s="91">
        <f>ROUND(D32/D31,3)</f>
        <v>0.214</v>
      </c>
      <c r="E33" s="92">
        <f>ROUND(E32/E31,3)</f>
        <v>0.215</v>
      </c>
      <c r="F33" s="74">
        <f>ROUND(F32/F31,3)</f>
        <v>0.21099999999999999</v>
      </c>
      <c r="G33" s="93" t="str">
        <f>IF((F33/E33)-1&lt;0,"▲","")</f>
        <v>▲</v>
      </c>
      <c r="H33" s="94">
        <f t="shared" ref="H33" si="14">ABS(+F33-E33)*100</f>
        <v>0.40000000000000036</v>
      </c>
      <c r="I33" s="95" t="str">
        <f>IF(F33="NA","",IF(L33=0,"",IF((F33-L33)&lt;0,"▲","")))</f>
        <v/>
      </c>
      <c r="J33" s="96">
        <f>IF(F33="NA","-",IF(L33=0,"-",ABS(F33-L33)*100))</f>
        <v>0.40000000000000036</v>
      </c>
      <c r="K33" s="97">
        <f>K32/K31</f>
        <v>0.17817319098457887</v>
      </c>
      <c r="L33" s="116">
        <f>ROUND(L32/L31,3)</f>
        <v>0.20699999999999999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188</v>
      </c>
      <c r="G37" s="434" t="s">
        <v>189</v>
      </c>
      <c r="H37" s="435"/>
      <c r="I37" s="438" t="s">
        <v>190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260.83999999999997</v>
      </c>
      <c r="E39" s="61">
        <v>263.69</v>
      </c>
      <c r="F39" s="124">
        <v>261.45</v>
      </c>
      <c r="G39" s="113" t="str">
        <f>IF((F39/E39)-1&lt;0,"▲","")</f>
        <v>▲</v>
      </c>
      <c r="H39" s="101">
        <f>ABS((+F39/E39)-1)</f>
        <v>8.4948234669498524E-3</v>
      </c>
      <c r="I39" s="112" t="str">
        <f>IF(F39="NA","",IF(L39=0,"",IF((F39-L39)&lt;0,"▲","")))</f>
        <v>▲</v>
      </c>
      <c r="J39" s="86">
        <f>IF(F39="NA","-",IF(L39=0,"-",ABS(F39-L39)))</f>
        <v>1.3400000000000318</v>
      </c>
      <c r="K39" s="42">
        <v>236.23</v>
      </c>
      <c r="L39" s="71">
        <v>262.79000000000002</v>
      </c>
    </row>
    <row r="40" spans="2:12" ht="12" customHeight="1">
      <c r="B40" s="25"/>
      <c r="C40" s="30" t="s">
        <v>7</v>
      </c>
      <c r="D40" s="60">
        <v>238.32</v>
      </c>
      <c r="E40" s="61">
        <v>254.19</v>
      </c>
      <c r="F40" s="124">
        <v>262.64999999999998</v>
      </c>
      <c r="G40" s="114" t="str">
        <f t="shared" ref="G40:G41" si="15">IF((F40/E40)-1&lt;0,"▲","")</f>
        <v/>
      </c>
      <c r="H40" s="101">
        <f t="shared" ref="H40:H41" si="16">ABS((+F40/E40)-1)</f>
        <v>3.328219048743053E-2</v>
      </c>
      <c r="I40" s="85" t="str">
        <f>IF(F40="NA","",IF(L40=0,"",IF((F40-L40)&lt;0,"▲","")))</f>
        <v>▲</v>
      </c>
      <c r="J40" s="86">
        <f>IF(F40="NA","-",IF(L40=0,"-",ABS(F40-L40)))</f>
        <v>0.56000000000000227</v>
      </c>
      <c r="K40" s="42">
        <v>225.58</v>
      </c>
      <c r="L40" s="62">
        <v>263.20999999999998</v>
      </c>
    </row>
    <row r="41" spans="2:12" ht="12" customHeight="1">
      <c r="B41" s="25"/>
      <c r="C41" s="30" t="s">
        <v>8</v>
      </c>
      <c r="D41" s="60">
        <v>59.35</v>
      </c>
      <c r="E41" s="61">
        <v>65.88</v>
      </c>
      <c r="F41" s="124">
        <v>61.97</v>
      </c>
      <c r="G41" s="114" t="str">
        <f t="shared" si="15"/>
        <v>▲</v>
      </c>
      <c r="H41" s="101">
        <f t="shared" si="16"/>
        <v>5.9350333940497824E-2</v>
      </c>
      <c r="I41" s="85" t="str">
        <f>IF(F41="NA","",IF(L41=0,"",IF((F41-L41)&lt;0,"▲","")))</f>
        <v/>
      </c>
      <c r="J41" s="86">
        <f>IF(F41="NA","-",IF(L41=0,"-",ABS(F41-L41)))</f>
        <v>0.37999999999999545</v>
      </c>
      <c r="K41" s="42">
        <v>62.24</v>
      </c>
      <c r="L41" s="62">
        <v>61.59</v>
      </c>
    </row>
    <row r="42" spans="2:12" ht="12" customHeight="1">
      <c r="B42" s="29"/>
      <c r="C42" s="53" t="s">
        <v>9</v>
      </c>
      <c r="D42" s="107">
        <f>ROUND(D41/D40,3)</f>
        <v>0.249</v>
      </c>
      <c r="E42" s="108">
        <f>ROUND(E41/E40,3)</f>
        <v>0.25900000000000001</v>
      </c>
      <c r="F42" s="125">
        <f>ROUND(F41/F40,3)</f>
        <v>0.23599999999999999</v>
      </c>
      <c r="G42" s="109" t="str">
        <f>IF(F42-D42&lt;0,"▲","")</f>
        <v>▲</v>
      </c>
      <c r="H42" s="94">
        <f>ABS(+F42-E42)*100</f>
        <v>2.300000000000002</v>
      </c>
      <c r="I42" s="110" t="str">
        <f>IF(F42="NA","",IF(L42=0,"",IF((F42-L42)&lt;0,"▲","")))</f>
        <v/>
      </c>
      <c r="J42" s="96">
        <f>ABS(+F42-L42)*100</f>
        <v>0.1999999999999974</v>
      </c>
      <c r="K42" s="97">
        <f>K41/K40</f>
        <v>0.27591098501640215</v>
      </c>
      <c r="L42" s="117">
        <f>ROUND(L41/L40,3)</f>
        <v>0.23400000000000001</v>
      </c>
    </row>
    <row r="43" spans="2:12" ht="12" customHeight="1">
      <c r="B43" s="2" t="s">
        <v>305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302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303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7">
    <tabColor theme="1"/>
    <pageSetUpPr fitToPage="1"/>
  </sheetPr>
  <dimension ref="B1:L67"/>
  <sheetViews>
    <sheetView showGridLines="0" defaultGridColor="0" topLeftCell="A3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301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2233.9499999999998</v>
      </c>
      <c r="E10" s="78">
        <v>2187.67</v>
      </c>
      <c r="F10" s="119">
        <v>2264.59</v>
      </c>
      <c r="G10" s="83" t="str">
        <f>IF((F10/E10)-1&lt;0,"▲","")</f>
        <v/>
      </c>
      <c r="H10" s="101">
        <f>ABS((+F10/E10)-1)</f>
        <v>3.5160696083047283E-2</v>
      </c>
      <c r="I10" s="85" t="str">
        <f>IF(F10="NA","",IF(L10=0,"",IF((F10-L10)&lt;0,"▲","")))</f>
        <v>▲</v>
      </c>
      <c r="J10" s="86">
        <f>IF(F10="NA","-",IF(L10=0,"-",ABS(F10-L10)))</f>
        <v>9.6299999999996544</v>
      </c>
      <c r="K10" s="42">
        <v>2004.8030000000001</v>
      </c>
      <c r="L10" s="62">
        <v>2274.2199999999998</v>
      </c>
    </row>
    <row r="11" spans="2:12" ht="12" customHeight="1">
      <c r="B11" s="25"/>
      <c r="C11" s="30" t="s">
        <v>7</v>
      </c>
      <c r="D11" s="77">
        <v>2198.64</v>
      </c>
      <c r="E11" s="78">
        <v>2237.59</v>
      </c>
      <c r="F11" s="119">
        <v>2277.25</v>
      </c>
      <c r="G11" s="83" t="str">
        <f t="shared" ref="G11:G12" si="0">IF((F11/E11)-1&lt;0,"▲","")</f>
        <v/>
      </c>
      <c r="H11" s="101">
        <f t="shared" ref="H11:H12" si="1">ABS((+F11/E11)-1)</f>
        <v>1.7724426726969611E-2</v>
      </c>
      <c r="I11" s="85" t="str">
        <f>IF(F11="NA","",IF(L11=0,"",IF((F11-L11)&lt;0,"▲","")))</f>
        <v/>
      </c>
      <c r="J11" s="86">
        <f>IF(F11="NA","-",IF(L11=0,"-",ABS(F11-L11)))</f>
        <v>5.1999999999998181</v>
      </c>
      <c r="K11" s="42">
        <v>2051.1379999999999</v>
      </c>
      <c r="L11" s="62">
        <v>2272.0500000000002</v>
      </c>
    </row>
    <row r="12" spans="2:12" ht="12" customHeight="1">
      <c r="B12" s="25"/>
      <c r="C12" s="30" t="s">
        <v>8</v>
      </c>
      <c r="D12" s="39">
        <v>487</v>
      </c>
      <c r="E12" s="40">
        <v>437.09</v>
      </c>
      <c r="F12" s="119">
        <v>424.42</v>
      </c>
      <c r="G12" s="83" t="str">
        <f t="shared" si="0"/>
        <v>▲</v>
      </c>
      <c r="H12" s="101">
        <f t="shared" si="1"/>
        <v>2.898716511473598E-2</v>
      </c>
      <c r="I12" s="85" t="str">
        <f>IF(F12="NA","",IF(L12=0,"",IF((F12-L12)&lt;0,"▲","")))</f>
        <v>▲</v>
      </c>
      <c r="J12" s="86">
        <f>IF(F12="NA","-",IF(L12=0,"-",ABS(F12-L12)))</f>
        <v>15.370000000000005</v>
      </c>
      <c r="K12" s="42">
        <v>347.50099999999998</v>
      </c>
      <c r="L12" s="62">
        <v>439.79</v>
      </c>
    </row>
    <row r="13" spans="2:12" ht="12" customHeight="1">
      <c r="B13" s="25"/>
      <c r="C13" s="30" t="s">
        <v>9</v>
      </c>
      <c r="D13" s="81">
        <f>ROUND(D12/D11,3)</f>
        <v>0.222</v>
      </c>
      <c r="E13" s="82">
        <f t="shared" ref="E13" si="2">ROUND(E12/E11,3)</f>
        <v>0.19500000000000001</v>
      </c>
      <c r="F13" s="73">
        <f>ROUND(F12/F11,3)</f>
        <v>0.186</v>
      </c>
      <c r="G13" s="83" t="str">
        <f>IF((F13/E13)-1&lt;0,"▲","")</f>
        <v>▲</v>
      </c>
      <c r="H13" s="84">
        <f>ABS(+F13-E13)*100</f>
        <v>0.9000000000000008</v>
      </c>
      <c r="I13" s="85" t="str">
        <f>IF(F13="NA","",IF(L13=0,"",IF((F13-L13)&lt;0,"▲","")))</f>
        <v>▲</v>
      </c>
      <c r="J13" s="86">
        <f>IF(F13="NA","-",IF(L13=0,"-",ABS(F13-L13)*100))</f>
        <v>0.80000000000000071</v>
      </c>
      <c r="K13" s="87">
        <f>K12/K11</f>
        <v>0.16941863492363751</v>
      </c>
      <c r="L13" s="115">
        <f>ROUND(L12/L11,3)</f>
        <v>0.19400000000000001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684.25</v>
      </c>
      <c r="E15" s="41">
        <v>648.21</v>
      </c>
      <c r="F15" s="119">
        <v>664.34</v>
      </c>
      <c r="G15" s="83" t="str">
        <f>IF((F15/E15)-1&lt;0,"▲","")</f>
        <v/>
      </c>
      <c r="H15" s="101">
        <f t="shared" ref="H15:H32" si="3">ABS((+F15/E15)-1)</f>
        <v>2.4883911078199983E-2</v>
      </c>
      <c r="I15" s="85" t="str">
        <f>IF(F15="NA","",IF(L15=0,"",IF((F15-L15)&lt;0,"▲","")))</f>
        <v>▲</v>
      </c>
      <c r="J15" s="86">
        <f>IF(F15="NA","-",IF(L15=0,"-",ABS(F15-L15)))</f>
        <v>5.2099999999999227</v>
      </c>
      <c r="K15" s="42">
        <v>596.25300000000004</v>
      </c>
      <c r="L15" s="62">
        <v>669.55</v>
      </c>
    </row>
    <row r="16" spans="2:12" ht="12" customHeight="1">
      <c r="B16" s="25"/>
      <c r="C16" s="30" t="s">
        <v>7</v>
      </c>
      <c r="D16" s="77">
        <v>652.20000000000005</v>
      </c>
      <c r="E16" s="78">
        <v>659.39</v>
      </c>
      <c r="F16" s="119">
        <v>667.19</v>
      </c>
      <c r="G16" s="83" t="str">
        <f t="shared" ref="G16:G17" si="4">IF((F16/E16)-1&lt;0,"▲","")</f>
        <v/>
      </c>
      <c r="H16" s="101">
        <f t="shared" si="3"/>
        <v>1.1829114787910155E-2</v>
      </c>
      <c r="I16" s="85" t="str">
        <f>IF(F16="NA","",IF(L16=0,"",IF((F16-L16)&lt;0,"▲","")))</f>
        <v>▲</v>
      </c>
      <c r="J16" s="86">
        <f>IF(F16="NA","-",IF(L16=0,"-",ABS(F16-L16)))</f>
        <v>3.2999999999999545</v>
      </c>
      <c r="K16" s="42">
        <v>616.12900000000002</v>
      </c>
      <c r="L16" s="62">
        <v>670.49</v>
      </c>
    </row>
    <row r="17" spans="2:12" ht="12" customHeight="1">
      <c r="B17" s="25"/>
      <c r="C17" s="30" t="s">
        <v>8</v>
      </c>
      <c r="D17" s="39">
        <v>198.29</v>
      </c>
      <c r="E17" s="41">
        <v>187.12</v>
      </c>
      <c r="F17" s="119">
        <v>184.26</v>
      </c>
      <c r="G17" s="83" t="str">
        <f t="shared" si="4"/>
        <v>▲</v>
      </c>
      <c r="H17" s="101">
        <f t="shared" si="3"/>
        <v>1.528430953398896E-2</v>
      </c>
      <c r="I17" s="85" t="str">
        <f>IF(F17="NA","",IF(L17=0,"",IF((F17-L17)&lt;0,"▲","")))</f>
        <v/>
      </c>
      <c r="J17" s="86">
        <f>IF(F17="NA","-",IF(L17=0,"-",ABS(F17-L17)))</f>
        <v>3</v>
      </c>
      <c r="K17" s="42">
        <v>131.167</v>
      </c>
      <c r="L17" s="62">
        <v>181.26</v>
      </c>
    </row>
    <row r="18" spans="2:12" ht="12" customHeight="1">
      <c r="B18" s="25"/>
      <c r="C18" s="30" t="s">
        <v>9</v>
      </c>
      <c r="D18" s="81">
        <f>ROUND(D17/D16,3)</f>
        <v>0.30399999999999999</v>
      </c>
      <c r="E18" s="82">
        <f>ROUND(E17/E16,3)</f>
        <v>0.28399999999999997</v>
      </c>
      <c r="F18" s="73">
        <f>ROUND(F17/F16,3)</f>
        <v>0.27600000000000002</v>
      </c>
      <c r="G18" s="89" t="str">
        <f>IF((F18/E18)-1&lt;0,"▲","")</f>
        <v>▲</v>
      </c>
      <c r="H18" s="84">
        <f t="shared" ref="H18" si="5">ABS(+F18-E18)*100</f>
        <v>0.79999999999999516</v>
      </c>
      <c r="I18" s="90" t="str">
        <f>IF(F18="NA","",IF(L18=0,"",IF((F18-L18)&lt;0,"▲","")))</f>
        <v/>
      </c>
      <c r="J18" s="86">
        <f>IF(F18="NA","-",IF(L18=0,"-",ABS(F18-L18)*100))</f>
        <v>0.60000000000000053</v>
      </c>
      <c r="K18" s="87">
        <f>K17/K16</f>
        <v>0.21288885931355284</v>
      </c>
      <c r="L18" s="115">
        <f>ROUND(L17/L16,3)</f>
        <v>0.27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1109.6400000000001</v>
      </c>
      <c r="E20" s="41">
        <v>1089.45</v>
      </c>
      <c r="F20" s="119">
        <v>1143.8599999999999</v>
      </c>
      <c r="G20" s="83" t="str">
        <f>IF((F20/E20)-1&lt;0,"▲","")</f>
        <v/>
      </c>
      <c r="H20" s="101">
        <f t="shared" ref="H20" si="6">ABS((+F20/E20)-1)</f>
        <v>4.9942631603102416E-2</v>
      </c>
      <c r="I20" s="85" t="str">
        <f>IF(F20="NA","",IF(L20=0,"",IF((F20-L20)&lt;0,"▲","")))</f>
        <v>▲</v>
      </c>
      <c r="J20" s="86">
        <f>IF(F20="NA","-",IF(L20=0,"-",ABS(F20-L20)))</f>
        <v>2.9600000000000364</v>
      </c>
      <c r="K20" s="42">
        <v>988.55799999999999</v>
      </c>
      <c r="L20" s="62">
        <v>1146.82</v>
      </c>
    </row>
    <row r="21" spans="2:12" ht="12" customHeight="1">
      <c r="B21" s="25"/>
      <c r="C21" s="30" t="s">
        <v>7</v>
      </c>
      <c r="D21" s="39">
        <v>1108.73</v>
      </c>
      <c r="E21" s="41">
        <v>1130.8</v>
      </c>
      <c r="F21" s="119">
        <v>1152.0899999999999</v>
      </c>
      <c r="G21" s="83" t="str">
        <f t="shared" ref="G21:G22" si="7">IF((F21/E21)-1&lt;0,"▲","")</f>
        <v/>
      </c>
      <c r="H21" s="101">
        <f t="shared" si="3"/>
        <v>1.8827378846834053E-2</v>
      </c>
      <c r="I21" s="85" t="str">
        <f>IF(F21="NA","",IF(L21=0,"",IF((F21-L21)&lt;0,"▲","")))</f>
        <v/>
      </c>
      <c r="J21" s="86">
        <f>IF(F21="NA","-",IF(L21=0,"-",ABS(F21-L21)))</f>
        <v>9.2599999999999909</v>
      </c>
      <c r="K21" s="42">
        <v>1013.501</v>
      </c>
      <c r="L21" s="62">
        <v>1142.83</v>
      </c>
    </row>
    <row r="22" spans="2:12" ht="12" customHeight="1">
      <c r="B22" s="25"/>
      <c r="C22" s="30" t="s">
        <v>8</v>
      </c>
      <c r="D22" s="39">
        <v>194.83</v>
      </c>
      <c r="E22" s="41">
        <v>153.47999999999999</v>
      </c>
      <c r="F22" s="119">
        <v>145.26</v>
      </c>
      <c r="G22" s="83" t="str">
        <f t="shared" si="7"/>
        <v>▲</v>
      </c>
      <c r="H22" s="101">
        <f t="shared" si="3"/>
        <v>5.3557466770914774E-2</v>
      </c>
      <c r="I22" s="85" t="str">
        <f>IF(F22="NA","",IF(L22=0,"",IF((F22-L22)&lt;0,"▲","")))</f>
        <v>▲</v>
      </c>
      <c r="J22" s="86">
        <f>IF(F22="NA","-",IF(L22=0,"-",ABS(F22-L22)))</f>
        <v>17.100000000000023</v>
      </c>
      <c r="K22" s="42">
        <v>141.23599999999999</v>
      </c>
      <c r="L22" s="62">
        <v>162.36000000000001</v>
      </c>
    </row>
    <row r="23" spans="2:12" ht="12" customHeight="1">
      <c r="B23" s="25"/>
      <c r="C23" s="30" t="s">
        <v>9</v>
      </c>
      <c r="D23" s="81">
        <f>ROUND(D22/D21,3)</f>
        <v>0.17599999999999999</v>
      </c>
      <c r="E23" s="82">
        <f>ROUND(E22/E21,3)</f>
        <v>0.13600000000000001</v>
      </c>
      <c r="F23" s="73">
        <f>ROUND(F22/F21,3)</f>
        <v>0.126</v>
      </c>
      <c r="G23" s="89" t="str">
        <f>IF((F23/E23)-1&lt;0,"▲","")</f>
        <v>▲</v>
      </c>
      <c r="H23" s="84">
        <f t="shared" ref="H23" si="8">ABS(+F23-E23)*100</f>
        <v>1.0000000000000009</v>
      </c>
      <c r="I23" s="90" t="str">
        <f>IF(F23="NA","",IF(L23=0,"",IF((F23-L23)&lt;0,"▲","")))</f>
        <v>▲</v>
      </c>
      <c r="J23" s="86">
        <f>IF(F23="NA","-",IF(L23=0,"-",ABS(F23-L23)*100))</f>
        <v>1.5999999999999988</v>
      </c>
      <c r="K23" s="87">
        <f>K22/K21</f>
        <v>0.13935457389780573</v>
      </c>
      <c r="L23" s="115">
        <f>ROUND(L22/L21,3)</f>
        <v>0.14199999999999999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812.98</v>
      </c>
      <c r="E25" s="41">
        <v>820.62</v>
      </c>
      <c r="F25" s="119">
        <v>866.18</v>
      </c>
      <c r="G25" s="83" t="str">
        <f>IF((F25/E25)-1&lt;0,"▲","")</f>
        <v/>
      </c>
      <c r="H25" s="101">
        <f t="shared" ref="H25" si="9">ABS((+F25/E25)-1)</f>
        <v>5.5518997830908301E-2</v>
      </c>
      <c r="I25" s="85" t="str">
        <f>IF(F25="NA","",IF(L25=0,"",IF((F25-L25)&lt;0,"▲","")))</f>
        <v>▲</v>
      </c>
      <c r="J25" s="86">
        <f>IF(F25="NA","-",IF(L25=0,"-",ABS(F25-L25)))</f>
        <v>1.5500000000000682</v>
      </c>
      <c r="K25" s="42">
        <v>714.03099999999995</v>
      </c>
      <c r="L25" s="62">
        <v>867.73</v>
      </c>
    </row>
    <row r="26" spans="2:12" ht="12" customHeight="1">
      <c r="B26" s="51"/>
      <c r="C26" s="30" t="s">
        <v>7</v>
      </c>
      <c r="D26" s="39">
        <v>816.77</v>
      </c>
      <c r="E26" s="41">
        <v>846.63</v>
      </c>
      <c r="F26" s="119">
        <v>871.74</v>
      </c>
      <c r="G26" s="83" t="str">
        <f t="shared" ref="G26:G27" si="10">IF((F26/E26)-1&lt;0,"▲","")</f>
        <v/>
      </c>
      <c r="H26" s="101">
        <f t="shared" si="3"/>
        <v>2.9658764749654454E-2</v>
      </c>
      <c r="I26" s="85" t="str">
        <f>IF(F26="NA","",IF(L26=0,"",IF((F26-L26)&lt;0,"▲","")))</f>
        <v/>
      </c>
      <c r="J26" s="86">
        <f>IF(F26="NA","-",IF(L26=0,"-",ABS(F26-L26)))</f>
        <v>10.960000000000036</v>
      </c>
      <c r="K26" s="42">
        <v>728.66899999999998</v>
      </c>
      <c r="L26" s="62">
        <v>860.78</v>
      </c>
    </row>
    <row r="27" spans="2:12" ht="12" customHeight="1">
      <c r="B27" s="51"/>
      <c r="C27" s="30" t="s">
        <v>8</v>
      </c>
      <c r="D27" s="39">
        <v>143.44999999999999</v>
      </c>
      <c r="E27" s="41">
        <v>117.44</v>
      </c>
      <c r="F27" s="119">
        <v>111.89</v>
      </c>
      <c r="G27" s="83" t="str">
        <f t="shared" si="10"/>
        <v>▲</v>
      </c>
      <c r="H27" s="101">
        <f t="shared" si="3"/>
        <v>4.7258174386920926E-2</v>
      </c>
      <c r="I27" s="85" t="str">
        <f>IF(F27="NA","",IF(L27=0,"",IF((F27-L27)&lt;0,"▲","")))</f>
        <v>▲</v>
      </c>
      <c r="J27" s="86">
        <f>IF(F27="NA","-",IF(L27=0,"-",ABS(F27-L27)))</f>
        <v>17.249999999999986</v>
      </c>
      <c r="K27" s="42">
        <v>110.22199999999999</v>
      </c>
      <c r="L27" s="62">
        <v>129.13999999999999</v>
      </c>
    </row>
    <row r="28" spans="2:12" ht="12" customHeight="1">
      <c r="B28" s="51"/>
      <c r="C28" s="30" t="s">
        <v>9</v>
      </c>
      <c r="D28" s="81">
        <f>ROUND(D27/D26,3)</f>
        <v>0.17599999999999999</v>
      </c>
      <c r="E28" s="82">
        <f>ROUND(E27/E26,3)</f>
        <v>0.13900000000000001</v>
      </c>
      <c r="F28" s="73">
        <f>ROUND(F27/F26,3)</f>
        <v>0.128</v>
      </c>
      <c r="G28" s="89" t="str">
        <f>IF((F28/E28)-1&lt;0,"▲","")</f>
        <v>▲</v>
      </c>
      <c r="H28" s="84">
        <f t="shared" ref="H28" si="11">ABS(+F28-E28)*100</f>
        <v>1.100000000000001</v>
      </c>
      <c r="I28" s="90" t="str">
        <f>IF(F28="NA","",IF(L28=0,"",IF((F28-L28)&lt;0,"▲","")))</f>
        <v>▲</v>
      </c>
      <c r="J28" s="86">
        <f>IF(F28="NA","-",IF(L28=0,"-",ABS(F28-L28)*100))</f>
        <v>2.1999999999999993</v>
      </c>
      <c r="K28" s="87">
        <f>K27/K26</f>
        <v>0.15126484041450919</v>
      </c>
      <c r="L28" s="115">
        <f>ROUND(L27/L26,3)</f>
        <v>0.15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440.06</v>
      </c>
      <c r="E30" s="41">
        <v>450.01</v>
      </c>
      <c r="F30" s="119">
        <v>456.39</v>
      </c>
      <c r="G30" s="83" t="str">
        <f>IF((F30/E30)-1&lt;0,"▲","")</f>
        <v/>
      </c>
      <c r="H30" s="101">
        <f t="shared" ref="H30" si="12">ABS((+F30/E30)-1)</f>
        <v>1.4177462723050649E-2</v>
      </c>
      <c r="I30" s="85" t="str">
        <f>IF(F30="NA","",IF(L30=0,"",IF((F30-L30)&lt;0,"▲","")))</f>
        <v>▲</v>
      </c>
      <c r="J30" s="86">
        <f>IF(F30="NA","-",IF(L30=0,"-",ABS(F30-L30)))</f>
        <v>1.4700000000000273</v>
      </c>
      <c r="K30" s="42">
        <v>419.99200000000002</v>
      </c>
      <c r="L30" s="62">
        <v>457.86</v>
      </c>
    </row>
    <row r="31" spans="2:12" ht="12" customHeight="1">
      <c r="B31" s="25"/>
      <c r="C31" s="30" t="s">
        <v>7</v>
      </c>
      <c r="D31" s="39">
        <v>437.72</v>
      </c>
      <c r="E31" s="41">
        <v>447.4</v>
      </c>
      <c r="F31" s="119">
        <v>457.97</v>
      </c>
      <c r="G31" s="83" t="str">
        <f t="shared" ref="G31:G32" si="13">IF((F31/E31)-1&lt;0,"▲","")</f>
        <v/>
      </c>
      <c r="H31" s="101">
        <f t="shared" si="3"/>
        <v>2.3625391148860198E-2</v>
      </c>
      <c r="I31" s="85" t="str">
        <f>IF(F31="NA","",IF(L31=0,"",IF((F31-L31)&lt;0,"▲","")))</f>
        <v>▲</v>
      </c>
      <c r="J31" s="86">
        <f>IF(F31="NA","-",IF(L31=0,"-",ABS(F31-L31)))</f>
        <v>0.75999999999999091</v>
      </c>
      <c r="K31" s="42">
        <v>421.50799999999998</v>
      </c>
      <c r="L31" s="62">
        <v>458.73</v>
      </c>
    </row>
    <row r="32" spans="2:12" ht="12" customHeight="1">
      <c r="B32" s="25"/>
      <c r="C32" s="30" t="s">
        <v>8</v>
      </c>
      <c r="D32" s="39">
        <v>93.87</v>
      </c>
      <c r="E32" s="41">
        <v>96.48</v>
      </c>
      <c r="F32" s="119">
        <v>94.9</v>
      </c>
      <c r="G32" s="83" t="str">
        <f t="shared" si="13"/>
        <v>▲</v>
      </c>
      <c r="H32" s="101">
        <f t="shared" si="3"/>
        <v>1.637645107794361E-2</v>
      </c>
      <c r="I32" s="85" t="str">
        <f>IF(F32="NA","",IF(L32=0,"",IF((F32-L32)&lt;0,"▲","")))</f>
        <v>▲</v>
      </c>
      <c r="J32" s="86">
        <f>IF(F32="NA","-",IF(L32=0,"-",ABS(F32-L32)))</f>
        <v>1.269999999999996</v>
      </c>
      <c r="K32" s="42">
        <v>75.097999999999999</v>
      </c>
      <c r="L32" s="62">
        <v>96.17</v>
      </c>
    </row>
    <row r="33" spans="2:12" ht="12" customHeight="1">
      <c r="B33" s="29"/>
      <c r="C33" s="53" t="s">
        <v>9</v>
      </c>
      <c r="D33" s="91">
        <f>ROUND(D32/D31,3)</f>
        <v>0.214</v>
      </c>
      <c r="E33" s="92">
        <f>ROUND(E32/E31,3)</f>
        <v>0.216</v>
      </c>
      <c r="F33" s="74">
        <f>ROUND(F32/F31,3)</f>
        <v>0.20699999999999999</v>
      </c>
      <c r="G33" s="93" t="str">
        <f>IF((F33/E33)-1&lt;0,"▲","")</f>
        <v>▲</v>
      </c>
      <c r="H33" s="94">
        <f t="shared" ref="H33" si="14">ABS(+F33-E33)*100</f>
        <v>0.9000000000000008</v>
      </c>
      <c r="I33" s="95" t="str">
        <f>IF(F33="NA","",IF(L33=0,"",IF((F33-L33)&lt;0,"▲","")))</f>
        <v>▲</v>
      </c>
      <c r="J33" s="96">
        <f>IF(F33="NA","-",IF(L33=0,"-",ABS(F33-L33)*100))</f>
        <v>0.30000000000000027</v>
      </c>
      <c r="K33" s="97">
        <f>K32/K31</f>
        <v>0.1781650644827619</v>
      </c>
      <c r="L33" s="116">
        <f>ROUND(L32/L31,3)</f>
        <v>0.21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260.83999999999997</v>
      </c>
      <c r="E39" s="61">
        <v>263.49</v>
      </c>
      <c r="F39" s="124">
        <v>262.79000000000002</v>
      </c>
      <c r="G39" s="113" t="str">
        <f>IF((F39/E39)-1&lt;0,"▲","")</f>
        <v>▲</v>
      </c>
      <c r="H39" s="101">
        <f>ABS((+F39/E39)-1)</f>
        <v>2.6566473110933853E-3</v>
      </c>
      <c r="I39" s="112" t="str">
        <f>IF(F39="NA","",IF(L39=0,"",IF((F39-L39)&lt;0,"▲","")))</f>
        <v>▲</v>
      </c>
      <c r="J39" s="86">
        <f>IF(F39="NA","-",IF(L39=0,"-",ABS(F39-L39)))</f>
        <v>0.5</v>
      </c>
      <c r="K39" s="42">
        <v>236.233</v>
      </c>
      <c r="L39" s="71">
        <v>263.29000000000002</v>
      </c>
    </row>
    <row r="40" spans="2:12" ht="12" customHeight="1">
      <c r="B40" s="25"/>
      <c r="C40" s="30" t="s">
        <v>7</v>
      </c>
      <c r="D40" s="60">
        <v>238.36</v>
      </c>
      <c r="E40" s="61">
        <v>255.78</v>
      </c>
      <c r="F40" s="124">
        <v>263.20999999999998</v>
      </c>
      <c r="G40" s="114" t="str">
        <f t="shared" ref="G40:G41" si="15">IF((F40/E40)-1&lt;0,"▲","")</f>
        <v/>
      </c>
      <c r="H40" s="101">
        <f t="shared" ref="H40:H41" si="16">ABS((+F40/E40)-1)</f>
        <v>2.9048400969583055E-2</v>
      </c>
      <c r="I40" s="85" t="str">
        <f>IF(F40="NA","",IF(L40=0,"",IF((F40-L40)&lt;0,"▲","")))</f>
        <v/>
      </c>
      <c r="J40" s="86">
        <f>IF(F40="NA","-",IF(L40=0,"-",ABS(F40-L40)))</f>
        <v>0.51999999999998181</v>
      </c>
      <c r="K40" s="42">
        <v>225.57599999999999</v>
      </c>
      <c r="L40" s="62">
        <v>262.69</v>
      </c>
    </row>
    <row r="41" spans="2:12" ht="12" customHeight="1">
      <c r="B41" s="25"/>
      <c r="C41" s="30" t="s">
        <v>8</v>
      </c>
      <c r="D41" s="60">
        <v>59.31</v>
      </c>
      <c r="E41" s="61">
        <v>64.53</v>
      </c>
      <c r="F41" s="124">
        <v>61.59</v>
      </c>
      <c r="G41" s="114" t="str">
        <f t="shared" si="15"/>
        <v>▲</v>
      </c>
      <c r="H41" s="101">
        <f t="shared" si="16"/>
        <v>4.5560204556020389E-2</v>
      </c>
      <c r="I41" s="85" t="str">
        <f>IF(F41="NA","",IF(L41=0,"",IF((F41-L41)&lt;0,"▲","")))</f>
        <v>▲</v>
      </c>
      <c r="J41" s="86">
        <f>IF(F41="NA","-",IF(L41=0,"-",ABS(F41-L41)))</f>
        <v>0.25999999999999801</v>
      </c>
      <c r="K41" s="42">
        <v>62.234999999999999</v>
      </c>
      <c r="L41" s="62">
        <v>61.85</v>
      </c>
    </row>
    <row r="42" spans="2:12" ht="12" customHeight="1">
      <c r="B42" s="29"/>
      <c r="C42" s="53" t="s">
        <v>9</v>
      </c>
      <c r="D42" s="107">
        <f>ROUND(D41/D40,3)</f>
        <v>0.249</v>
      </c>
      <c r="E42" s="108">
        <f>ROUND(E41/E40,3)</f>
        <v>0.252</v>
      </c>
      <c r="F42" s="125">
        <f>ROUND(F41/F40,3)</f>
        <v>0.23400000000000001</v>
      </c>
      <c r="G42" s="109" t="str">
        <f>IF(F42-D42&lt;0,"▲","")</f>
        <v>▲</v>
      </c>
      <c r="H42" s="94">
        <f>ABS(+F42-E42)*100</f>
        <v>1.7999999999999989</v>
      </c>
      <c r="I42" s="110" t="str">
        <f>IF(F42="NA","",IF(L42=0,"",IF((F42-L42)&lt;0,"▲","")))</f>
        <v>▲</v>
      </c>
      <c r="J42" s="96">
        <f>ABS(+F42-L42)*100</f>
        <v>9.9999999999997313E-2</v>
      </c>
      <c r="K42" s="97">
        <f>K41/K40</f>
        <v>0.27589371209703162</v>
      </c>
      <c r="L42" s="117">
        <f>ROUND(L41/L40,3)</f>
        <v>0.23499999999999999</v>
      </c>
    </row>
    <row r="43" spans="2:12" ht="12" customHeight="1">
      <c r="B43" s="2" t="s">
        <v>300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B51:K51"/>
    <mergeCell ref="B52:K52"/>
    <mergeCell ref="B53:K53"/>
    <mergeCell ref="F6:J6"/>
    <mergeCell ref="L6:L8"/>
    <mergeCell ref="G7:H8"/>
    <mergeCell ref="I7:J8"/>
    <mergeCell ref="K7:K8"/>
    <mergeCell ref="F36:J36"/>
    <mergeCell ref="L36:L38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6">
    <tabColor theme="1"/>
    <pageSetUpPr fitToPage="1"/>
  </sheetPr>
  <dimension ref="B1:L67"/>
  <sheetViews>
    <sheetView showGridLines="0" defaultGridColor="0" topLeftCell="A25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1" width="10.7109375" style="15" customWidth="1"/>
    <col min="12" max="12" width="10.7109375" style="11" customWidth="1"/>
    <col min="13" max="16384" width="15.28515625" style="11"/>
  </cols>
  <sheetData>
    <row r="1" spans="2:12" ht="12" customHeight="1"/>
    <row r="2" spans="2:12" ht="15" customHeight="1">
      <c r="B2" s="76" t="s">
        <v>0</v>
      </c>
      <c r="J2" s="16"/>
      <c r="K2" s="16"/>
    </row>
    <row r="3" spans="2:12" ht="12" customHeight="1">
      <c r="B3" s="17" t="s">
        <v>298</v>
      </c>
    </row>
    <row r="4" spans="2:12" ht="12" customHeight="1"/>
    <row r="5" spans="2:12" ht="12" customHeight="1">
      <c r="B5" s="18" t="s">
        <v>1</v>
      </c>
      <c r="G5" s="19"/>
      <c r="L5" s="20" t="s">
        <v>170</v>
      </c>
    </row>
    <row r="6" spans="2:12" ht="12" customHeight="1">
      <c r="B6" s="21"/>
      <c r="C6" s="22" t="s">
        <v>2</v>
      </c>
      <c r="D6" s="23" t="s">
        <v>16</v>
      </c>
      <c r="E6" s="24" t="s">
        <v>28</v>
      </c>
      <c r="F6" s="429" t="s">
        <v>29</v>
      </c>
      <c r="G6" s="430"/>
      <c r="H6" s="430"/>
      <c r="I6" s="430"/>
      <c r="J6" s="430"/>
      <c r="K6" s="79" t="s">
        <v>292</v>
      </c>
      <c r="L6" s="431" t="s">
        <v>32</v>
      </c>
    </row>
    <row r="7" spans="2:12" ht="12" customHeight="1">
      <c r="B7" s="25"/>
      <c r="C7" s="26"/>
      <c r="D7" s="27"/>
      <c r="E7" s="28" t="s">
        <v>4</v>
      </c>
      <c r="F7" s="1" t="s">
        <v>172</v>
      </c>
      <c r="G7" s="434" t="s">
        <v>173</v>
      </c>
      <c r="H7" s="435"/>
      <c r="I7" s="438" t="s">
        <v>174</v>
      </c>
      <c r="J7" s="439"/>
      <c r="K7" s="442" t="s">
        <v>37</v>
      </c>
      <c r="L7" s="432"/>
    </row>
    <row r="8" spans="2:12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33"/>
    </row>
    <row r="9" spans="2:12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5"/>
    </row>
    <row r="10" spans="2:12" ht="12" customHeight="1">
      <c r="B10" s="25"/>
      <c r="C10" s="30" t="s">
        <v>6</v>
      </c>
      <c r="D10" s="77">
        <v>2233.9</v>
      </c>
      <c r="E10" s="78">
        <v>2184.36</v>
      </c>
      <c r="F10" s="119">
        <v>2274.2199999999998</v>
      </c>
      <c r="G10" s="83" t="str">
        <f>IF((F10/E10)-1&lt;0,"▲","")</f>
        <v/>
      </c>
      <c r="H10" s="101">
        <f>ABS((+F10/E10)-1)</f>
        <v>4.1137907670896645E-2</v>
      </c>
      <c r="I10" s="85" t="str">
        <f>IF(F10="NA","",IF(L10=0,"",IF((F10-L10)&lt;0,"▲","")))</f>
        <v/>
      </c>
      <c r="J10" s="86" t="str">
        <f>IF(F10="NA","-",IF(L10=0,"-",ABS(F10-L10)))</f>
        <v>-</v>
      </c>
      <c r="K10" s="42">
        <v>2004.8030000000001</v>
      </c>
      <c r="L10" s="62">
        <v>0</v>
      </c>
    </row>
    <row r="11" spans="2:12" ht="12" customHeight="1">
      <c r="B11" s="25"/>
      <c r="C11" s="30" t="s">
        <v>7</v>
      </c>
      <c r="D11" s="77">
        <v>2200.73</v>
      </c>
      <c r="E11" s="78">
        <v>2233.59</v>
      </c>
      <c r="F11" s="119">
        <v>2272.0500000000002</v>
      </c>
      <c r="G11" s="83" t="str">
        <f t="shared" ref="G11:G12" si="0">IF((F11/E11)-1&lt;0,"▲","")</f>
        <v/>
      </c>
      <c r="H11" s="101">
        <f t="shared" ref="H11:H12" si="1">ABS((+F11/E11)-1)</f>
        <v>1.7218916631969172E-2</v>
      </c>
      <c r="I11" s="85" t="str">
        <f>IF(F11="NA","",IF(L11=0,"",IF((F11-L11)&lt;0,"▲","")))</f>
        <v/>
      </c>
      <c r="J11" s="86" t="str">
        <f>IF(F11="NA","-",IF(L11=0,"-",ABS(F11-L11)))</f>
        <v>-</v>
      </c>
      <c r="K11" s="42">
        <v>2051.1379999999999</v>
      </c>
      <c r="L11" s="62">
        <v>0</v>
      </c>
    </row>
    <row r="12" spans="2:12" ht="12" customHeight="1">
      <c r="B12" s="25"/>
      <c r="C12" s="30" t="s">
        <v>8</v>
      </c>
      <c r="D12" s="39">
        <v>486.84</v>
      </c>
      <c r="E12" s="40">
        <v>437.62</v>
      </c>
      <c r="F12" s="119">
        <v>439.79</v>
      </c>
      <c r="G12" s="83" t="str">
        <f t="shared" si="0"/>
        <v/>
      </c>
      <c r="H12" s="101">
        <f t="shared" si="1"/>
        <v>4.9586399159087247E-3</v>
      </c>
      <c r="I12" s="85" t="str">
        <f>IF(F12="NA","",IF(L12=0,"",IF((F12-L12)&lt;0,"▲","")))</f>
        <v/>
      </c>
      <c r="J12" s="86" t="str">
        <f>IF(F12="NA","-",IF(L12=0,"-",ABS(F12-L12)))</f>
        <v>-</v>
      </c>
      <c r="K12" s="42">
        <v>347.50099999999998</v>
      </c>
      <c r="L12" s="62">
        <v>0</v>
      </c>
    </row>
    <row r="13" spans="2:12" ht="12" customHeight="1">
      <c r="B13" s="25"/>
      <c r="C13" s="30" t="s">
        <v>9</v>
      </c>
      <c r="D13" s="81">
        <f>ROUND(D12/D11,3)</f>
        <v>0.221</v>
      </c>
      <c r="E13" s="82">
        <f t="shared" ref="E13" si="2">ROUND(E12/E11,3)</f>
        <v>0.19600000000000001</v>
      </c>
      <c r="F13" s="73">
        <f>ROUND(F12/F11,3)</f>
        <v>0.19400000000000001</v>
      </c>
      <c r="G13" s="83" t="str">
        <f>IF((F13/E13)-1&lt;0,"▲","")</f>
        <v>▲</v>
      </c>
      <c r="H13" s="84">
        <f>ABS(+F13-E13)*100</f>
        <v>0.20000000000000018</v>
      </c>
      <c r="I13" s="85" t="str">
        <f>IF(F13="NA","",IF(L13=0,"",IF((F13-L13)&lt;0,"▲","")))</f>
        <v/>
      </c>
      <c r="J13" s="86" t="s">
        <v>198</v>
      </c>
      <c r="K13" s="87">
        <f>K12/K11</f>
        <v>0.16941863492363751</v>
      </c>
      <c r="L13" s="88" t="s">
        <v>198</v>
      </c>
    </row>
    <row r="14" spans="2:12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8"/>
    </row>
    <row r="15" spans="2:12" ht="12" customHeight="1">
      <c r="B15" s="25"/>
      <c r="C15" s="30" t="s">
        <v>6</v>
      </c>
      <c r="D15" s="77">
        <v>684.18</v>
      </c>
      <c r="E15" s="41">
        <v>648.14</v>
      </c>
      <c r="F15" s="119">
        <v>669.55</v>
      </c>
      <c r="G15" s="83" t="str">
        <f>IF((F15/E15)-1&lt;0,"▲","")</f>
        <v/>
      </c>
      <c r="H15" s="101">
        <f t="shared" ref="H15:H32" si="3">ABS((+F15/E15)-1)</f>
        <v>3.3032986700404221E-2</v>
      </c>
      <c r="I15" s="85" t="str">
        <f>IF(F15="NA","",IF(L15=0,"",IF((F15-L15)&lt;0,"▲","")))</f>
        <v/>
      </c>
      <c r="J15" s="86" t="str">
        <f>IF(F15="NA","-",IF(L15=0,"-",ABS(F15-L15)))</f>
        <v>-</v>
      </c>
      <c r="K15" s="42">
        <v>596.25300000000004</v>
      </c>
      <c r="L15" s="62">
        <v>0</v>
      </c>
    </row>
    <row r="16" spans="2:12" ht="12" customHeight="1">
      <c r="B16" s="25"/>
      <c r="C16" s="30" t="s">
        <v>7</v>
      </c>
      <c r="D16" s="77">
        <v>654.25</v>
      </c>
      <c r="E16" s="78">
        <v>662.11</v>
      </c>
      <c r="F16" s="119">
        <v>670.49</v>
      </c>
      <c r="G16" s="83" t="str">
        <f t="shared" ref="G16:G17" si="4">IF((F16/E16)-1&lt;0,"▲","")</f>
        <v/>
      </c>
      <c r="H16" s="101">
        <f t="shared" si="3"/>
        <v>1.2656507226895819E-2</v>
      </c>
      <c r="I16" s="85" t="str">
        <f>IF(F16="NA","",IF(L16=0,"",IF((F16-L16)&lt;0,"▲","")))</f>
        <v/>
      </c>
      <c r="J16" s="86" t="str">
        <f>IF(F16="NA","-",IF(L16=0,"-",ABS(F16-L16)))</f>
        <v>-</v>
      </c>
      <c r="K16" s="42">
        <v>616.12900000000002</v>
      </c>
      <c r="L16" s="62">
        <v>0</v>
      </c>
    </row>
    <row r="17" spans="2:12" ht="12" customHeight="1">
      <c r="B17" s="25"/>
      <c r="C17" s="30" t="s">
        <v>8</v>
      </c>
      <c r="D17" s="39">
        <v>196.17</v>
      </c>
      <c r="E17" s="41">
        <v>182.2</v>
      </c>
      <c r="F17" s="119">
        <v>181.26</v>
      </c>
      <c r="G17" s="83" t="str">
        <f t="shared" si="4"/>
        <v>▲</v>
      </c>
      <c r="H17" s="101">
        <f t="shared" si="3"/>
        <v>5.159165751920991E-3</v>
      </c>
      <c r="I17" s="85" t="str">
        <f>IF(F17="NA","",IF(L17=0,"",IF((F17-L17)&lt;0,"▲","")))</f>
        <v/>
      </c>
      <c r="J17" s="86" t="str">
        <f>IF(F17="NA","-",IF(L17=0,"-",ABS(F17-L17)))</f>
        <v>-</v>
      </c>
      <c r="K17" s="42">
        <v>131.167</v>
      </c>
      <c r="L17" s="62">
        <v>0</v>
      </c>
    </row>
    <row r="18" spans="2:12" ht="12" customHeight="1">
      <c r="B18" s="25"/>
      <c r="C18" s="30" t="s">
        <v>9</v>
      </c>
      <c r="D18" s="81">
        <f>ROUND(D17/D16,3)</f>
        <v>0.3</v>
      </c>
      <c r="E18" s="82">
        <f>ROUND(E17/E16,3)</f>
        <v>0.27500000000000002</v>
      </c>
      <c r="F18" s="73">
        <f>ROUND(F17/F16,3)</f>
        <v>0.27</v>
      </c>
      <c r="G18" s="89" t="str">
        <f>IF((F18/E18)-1&lt;0,"▲","")</f>
        <v>▲</v>
      </c>
      <c r="H18" s="84">
        <f t="shared" ref="H18" si="5">ABS(+F18-E18)*100</f>
        <v>0.50000000000000044</v>
      </c>
      <c r="I18" s="90" t="str">
        <f>IF(F18="NA","",IF(L18=0,"",IF((F18-L18)&lt;0,"▲","")))</f>
        <v/>
      </c>
      <c r="J18" s="86" t="s">
        <v>198</v>
      </c>
      <c r="K18" s="87">
        <f>K17/K16</f>
        <v>0.21288885931355284</v>
      </c>
      <c r="L18" s="88" t="s">
        <v>198</v>
      </c>
    </row>
    <row r="19" spans="2:12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8"/>
    </row>
    <row r="20" spans="2:12" ht="12" customHeight="1">
      <c r="B20" s="25"/>
      <c r="C20" s="30" t="s">
        <v>6</v>
      </c>
      <c r="D20" s="39">
        <v>1109.6400000000001</v>
      </c>
      <c r="E20" s="41">
        <v>1084.6500000000001</v>
      </c>
      <c r="F20" s="119">
        <v>1146.82</v>
      </c>
      <c r="G20" s="83" t="str">
        <f>IF((F20/E20)-1&lt;0,"▲","")</f>
        <v/>
      </c>
      <c r="H20" s="101">
        <f t="shared" ref="H20" si="6">ABS((+F20/E20)-1)</f>
        <v>5.7318028857234804E-2</v>
      </c>
      <c r="I20" s="85" t="str">
        <f>IF(F20="NA","",IF(L20=0,"",IF((F20-L20)&lt;0,"▲","")))</f>
        <v/>
      </c>
      <c r="J20" s="86" t="str">
        <f>IF(F20="NA","-",IF(L20=0,"-",ABS(F20-L20)))</f>
        <v>-</v>
      </c>
      <c r="K20" s="42">
        <v>988.55799999999999</v>
      </c>
      <c r="L20" s="62">
        <v>0</v>
      </c>
    </row>
    <row r="21" spans="2:12" ht="12" customHeight="1">
      <c r="B21" s="25"/>
      <c r="C21" s="30" t="s">
        <v>7</v>
      </c>
      <c r="D21" s="39">
        <v>1108.75</v>
      </c>
      <c r="E21" s="41">
        <v>1123.08</v>
      </c>
      <c r="F21" s="119">
        <v>1142.83</v>
      </c>
      <c r="G21" s="83" t="str">
        <f t="shared" ref="G21:G22" si="7">IF((F21/E21)-1&lt;0,"▲","")</f>
        <v/>
      </c>
      <c r="H21" s="101">
        <f t="shared" si="3"/>
        <v>1.7585568258717155E-2</v>
      </c>
      <c r="I21" s="85" t="str">
        <f>IF(F21="NA","",IF(L21=0,"",IF((F21-L21)&lt;0,"▲","")))</f>
        <v/>
      </c>
      <c r="J21" s="86" t="str">
        <f>IF(F21="NA","-",IF(L21=0,"-",ABS(F21-L21)))</f>
        <v>-</v>
      </c>
      <c r="K21" s="42">
        <v>1013.501</v>
      </c>
      <c r="L21" s="62">
        <v>0</v>
      </c>
    </row>
    <row r="22" spans="2:12" ht="12" customHeight="1">
      <c r="B22" s="25"/>
      <c r="C22" s="30" t="s">
        <v>8</v>
      </c>
      <c r="D22" s="39">
        <v>196.81</v>
      </c>
      <c r="E22" s="41">
        <v>158.38</v>
      </c>
      <c r="F22" s="119">
        <v>162.36000000000001</v>
      </c>
      <c r="G22" s="83" t="str">
        <f t="shared" si="7"/>
        <v/>
      </c>
      <c r="H22" s="101">
        <f t="shared" si="3"/>
        <v>2.5129435534789968E-2</v>
      </c>
      <c r="I22" s="85" t="str">
        <f>IF(F22="NA","",IF(L22=0,"",IF((F22-L22)&lt;0,"▲","")))</f>
        <v/>
      </c>
      <c r="J22" s="86" t="str">
        <f>IF(F22="NA","-",IF(L22=0,"-",ABS(F22-L22)))</f>
        <v>-</v>
      </c>
      <c r="K22" s="42">
        <v>141.23599999999999</v>
      </c>
      <c r="L22" s="62">
        <v>0</v>
      </c>
    </row>
    <row r="23" spans="2:12" ht="12" customHeight="1">
      <c r="B23" s="25"/>
      <c r="C23" s="30" t="s">
        <v>9</v>
      </c>
      <c r="D23" s="81">
        <f>ROUND(D22/D21,3)</f>
        <v>0.17799999999999999</v>
      </c>
      <c r="E23" s="82">
        <f>ROUND(E22/E21,3)</f>
        <v>0.14099999999999999</v>
      </c>
      <c r="F23" s="73">
        <f>ROUND(F22/F21,3)</f>
        <v>0.14199999999999999</v>
      </c>
      <c r="G23" s="89" t="str">
        <f>IF((F23/E23)-1&lt;0,"▲","")</f>
        <v/>
      </c>
      <c r="H23" s="84">
        <f t="shared" ref="H23" si="8">ABS(+F23-E23)*100</f>
        <v>0.10000000000000009</v>
      </c>
      <c r="I23" s="90" t="str">
        <f>IF(F23="NA","",IF(L23=0,"",IF((F23-L23)&lt;0,"▲","")))</f>
        <v/>
      </c>
      <c r="J23" s="86" t="s">
        <v>198</v>
      </c>
      <c r="K23" s="87">
        <f>K22/K21</f>
        <v>0.13935457389780573</v>
      </c>
      <c r="L23" s="88" t="s">
        <v>198</v>
      </c>
    </row>
    <row r="24" spans="2:12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8"/>
    </row>
    <row r="25" spans="2:12" ht="12" customHeight="1">
      <c r="B25" s="51"/>
      <c r="C25" s="30" t="s">
        <v>6</v>
      </c>
      <c r="D25" s="39">
        <v>812.98</v>
      </c>
      <c r="E25" s="41">
        <v>815.35</v>
      </c>
      <c r="F25" s="119">
        <v>867.73</v>
      </c>
      <c r="G25" s="83" t="str">
        <f>IF((F25/E25)-1&lt;0,"▲","")</f>
        <v/>
      </c>
      <c r="H25" s="101">
        <f t="shared" ref="H25" si="9">ABS((+F25/E25)-1)</f>
        <v>6.4242349911081131E-2</v>
      </c>
      <c r="I25" s="85" t="str">
        <f>IF(F25="NA","",IF(L25=0,"",IF((F25-L25)&lt;0,"▲","")))</f>
        <v/>
      </c>
      <c r="J25" s="86" t="str">
        <f>IF(F25="NA","-",IF(L25=0,"-",ABS(F25-L25)))</f>
        <v>-</v>
      </c>
      <c r="K25" s="42">
        <v>714.03099999999995</v>
      </c>
      <c r="L25" s="62">
        <v>0</v>
      </c>
    </row>
    <row r="26" spans="2:12" ht="12" customHeight="1">
      <c r="B26" s="51"/>
      <c r="C26" s="30" t="s">
        <v>7</v>
      </c>
      <c r="D26" s="39">
        <v>816.79</v>
      </c>
      <c r="E26" s="41">
        <v>838.58</v>
      </c>
      <c r="F26" s="119">
        <v>860.78</v>
      </c>
      <c r="G26" s="83" t="str">
        <f t="shared" ref="G26:G27" si="10">IF((F26/E26)-1&lt;0,"▲","")</f>
        <v/>
      </c>
      <c r="H26" s="101">
        <f t="shared" si="3"/>
        <v>2.6473323952395544E-2</v>
      </c>
      <c r="I26" s="85" t="str">
        <f>IF(F26="NA","",IF(L26=0,"",IF((F26-L26)&lt;0,"▲","")))</f>
        <v/>
      </c>
      <c r="J26" s="86" t="str">
        <f>IF(F26="NA","-",IF(L26=0,"-",ABS(F26-L26)))</f>
        <v>-</v>
      </c>
      <c r="K26" s="42">
        <v>728.66899999999998</v>
      </c>
      <c r="L26" s="62">
        <v>0</v>
      </c>
    </row>
    <row r="27" spans="2:12" ht="12" customHeight="1">
      <c r="B27" s="51"/>
      <c r="C27" s="30" t="s">
        <v>8</v>
      </c>
      <c r="D27" s="39">
        <v>145.43</v>
      </c>
      <c r="E27" s="41">
        <v>122.19</v>
      </c>
      <c r="F27" s="119">
        <v>129.13999999999999</v>
      </c>
      <c r="G27" s="83" t="str">
        <f t="shared" si="10"/>
        <v/>
      </c>
      <c r="H27" s="101">
        <f t="shared" si="3"/>
        <v>5.6878631639250221E-2</v>
      </c>
      <c r="I27" s="85" t="str">
        <f>IF(F27="NA","",IF(L27=0,"",IF((F27-L27)&lt;0,"▲","")))</f>
        <v/>
      </c>
      <c r="J27" s="86" t="str">
        <f>IF(F27="NA","-",IF(L27=0,"-",ABS(F27-L27)))</f>
        <v>-</v>
      </c>
      <c r="K27" s="42">
        <v>110.22199999999999</v>
      </c>
      <c r="L27" s="62">
        <v>0</v>
      </c>
    </row>
    <row r="28" spans="2:12" ht="12" customHeight="1">
      <c r="B28" s="51"/>
      <c r="C28" s="30" t="s">
        <v>9</v>
      </c>
      <c r="D28" s="81">
        <f>ROUND(D27/D26,3)</f>
        <v>0.17799999999999999</v>
      </c>
      <c r="E28" s="82">
        <f>ROUND(E27/E26,3)</f>
        <v>0.14599999999999999</v>
      </c>
      <c r="F28" s="73">
        <f>ROUND(F27/F26,3)</f>
        <v>0.15</v>
      </c>
      <c r="G28" s="89" t="str">
        <f>IF((F28/E28)-1&lt;0,"▲","")</f>
        <v/>
      </c>
      <c r="H28" s="84">
        <f t="shared" ref="H28" si="11">ABS(+F28-E28)*100</f>
        <v>0.40000000000000036</v>
      </c>
      <c r="I28" s="90" t="str">
        <f>IF(F28="NA","",IF(L28=0,"",IF((F28-L28)&lt;0,"▲","")))</f>
        <v/>
      </c>
      <c r="J28" s="86" t="s">
        <v>198</v>
      </c>
      <c r="K28" s="87">
        <f>K27/K26</f>
        <v>0.15126484041450919</v>
      </c>
      <c r="L28" s="88" t="s">
        <v>198</v>
      </c>
    </row>
    <row r="29" spans="2:12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8"/>
    </row>
    <row r="30" spans="2:12" ht="12" customHeight="1">
      <c r="B30" s="25"/>
      <c r="C30" s="30" t="s">
        <v>6</v>
      </c>
      <c r="D30" s="39">
        <v>440.08</v>
      </c>
      <c r="E30" s="41">
        <v>451.58</v>
      </c>
      <c r="F30" s="119">
        <v>457.86</v>
      </c>
      <c r="G30" s="83" t="str">
        <f>IF((F30/E30)-1&lt;0,"▲","")</f>
        <v/>
      </c>
      <c r="H30" s="101">
        <f t="shared" ref="H30" si="12">ABS((+F30/E30)-1)</f>
        <v>1.3906727490145876E-2</v>
      </c>
      <c r="I30" s="85" t="str">
        <f>IF(F30="NA","",IF(L30=0,"",IF((F30-L30)&lt;0,"▲","")))</f>
        <v/>
      </c>
      <c r="J30" s="86" t="str">
        <f>IF(F30="NA","-",IF(L30=0,"-",ABS(F30-L30)))</f>
        <v>-</v>
      </c>
      <c r="K30" s="42">
        <v>419.99200000000002</v>
      </c>
      <c r="L30" s="62">
        <v>0</v>
      </c>
    </row>
    <row r="31" spans="2:12" ht="12" customHeight="1">
      <c r="B31" s="25"/>
      <c r="C31" s="30" t="s">
        <v>7</v>
      </c>
      <c r="D31" s="39">
        <v>437.73</v>
      </c>
      <c r="E31" s="41">
        <v>448.4</v>
      </c>
      <c r="F31" s="119">
        <v>458.73</v>
      </c>
      <c r="G31" s="83" t="str">
        <f t="shared" ref="G31:G32" si="13">IF((F31/E31)-1&lt;0,"▲","")</f>
        <v/>
      </c>
      <c r="H31" s="101">
        <f t="shared" si="3"/>
        <v>2.3037466547725316E-2</v>
      </c>
      <c r="I31" s="85" t="str">
        <f>IF(F31="NA","",IF(L31=0,"",IF((F31-L31)&lt;0,"▲","")))</f>
        <v/>
      </c>
      <c r="J31" s="86" t="str">
        <f>IF(F31="NA","-",IF(L31=0,"-",ABS(F31-L31)))</f>
        <v>-</v>
      </c>
      <c r="K31" s="42">
        <v>421.50799999999998</v>
      </c>
      <c r="L31" s="62">
        <v>0</v>
      </c>
    </row>
    <row r="32" spans="2:12" ht="12" customHeight="1">
      <c r="B32" s="25"/>
      <c r="C32" s="30" t="s">
        <v>8</v>
      </c>
      <c r="D32" s="39">
        <v>93.86</v>
      </c>
      <c r="E32" s="41">
        <v>97.04</v>
      </c>
      <c r="F32" s="119">
        <v>96.17</v>
      </c>
      <c r="G32" s="83" t="str">
        <f t="shared" si="13"/>
        <v>▲</v>
      </c>
      <c r="H32" s="101">
        <f t="shared" si="3"/>
        <v>8.9653751030502882E-3</v>
      </c>
      <c r="I32" s="85" t="str">
        <f>IF(F32="NA","",IF(L32=0,"",IF((F32-L32)&lt;0,"▲","")))</f>
        <v/>
      </c>
      <c r="J32" s="86" t="str">
        <f>IF(F32="NA","-",IF(L32=0,"-",ABS(F32-L32)))</f>
        <v>-</v>
      </c>
      <c r="K32" s="42">
        <v>75.097999999999999</v>
      </c>
      <c r="L32" s="62">
        <v>0</v>
      </c>
    </row>
    <row r="33" spans="2:12" ht="12" customHeight="1">
      <c r="B33" s="29"/>
      <c r="C33" s="53" t="s">
        <v>9</v>
      </c>
      <c r="D33" s="91">
        <f>ROUND(D32/D31,3)</f>
        <v>0.214</v>
      </c>
      <c r="E33" s="92">
        <f>ROUND(E32/E31,3)</f>
        <v>0.216</v>
      </c>
      <c r="F33" s="74">
        <f>ROUND(F32/F31,3)</f>
        <v>0.21</v>
      </c>
      <c r="G33" s="93" t="str">
        <f>IF((F33/E33)-1&lt;0,"▲","")</f>
        <v>▲</v>
      </c>
      <c r="H33" s="94">
        <f t="shared" ref="H33" si="14">ABS(+F33-E33)*100</f>
        <v>0.60000000000000053</v>
      </c>
      <c r="I33" s="95" t="str">
        <f>IF(F33="NA","",IF(L33=0,"",IF((F33-L33)&lt;0,"▲","")))</f>
        <v/>
      </c>
      <c r="J33" s="96" t="s">
        <v>198</v>
      </c>
      <c r="K33" s="97">
        <f>K32/K31</f>
        <v>0.1781650644827619</v>
      </c>
      <c r="L33" s="98" t="s">
        <v>198</v>
      </c>
    </row>
    <row r="34" spans="2:12" ht="12" customHeight="1">
      <c r="D34" s="54"/>
      <c r="E34" s="54"/>
      <c r="F34" s="55"/>
      <c r="G34" s="56"/>
      <c r="H34" s="57"/>
      <c r="I34" s="58"/>
      <c r="J34" s="59"/>
      <c r="K34" s="59"/>
      <c r="L34" s="55"/>
    </row>
    <row r="35" spans="2:12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5"/>
    </row>
    <row r="36" spans="2:12" ht="12" customHeight="1">
      <c r="B36" s="21"/>
      <c r="C36" s="22" t="s">
        <v>2</v>
      </c>
      <c r="D36" s="23" t="s">
        <v>16</v>
      </c>
      <c r="E36" s="24" t="s">
        <v>28</v>
      </c>
      <c r="F36" s="429" t="s">
        <v>29</v>
      </c>
      <c r="G36" s="430"/>
      <c r="H36" s="430"/>
      <c r="I36" s="430"/>
      <c r="J36" s="430"/>
      <c r="K36" s="79" t="s">
        <v>292</v>
      </c>
      <c r="L36" s="431" t="s">
        <v>32</v>
      </c>
    </row>
    <row r="37" spans="2:12" ht="12" customHeight="1">
      <c r="B37" s="25"/>
      <c r="C37" s="26"/>
      <c r="D37" s="27"/>
      <c r="E37" s="28" t="s">
        <v>4</v>
      </c>
      <c r="F37" s="1" t="s">
        <v>293</v>
      </c>
      <c r="G37" s="434" t="s">
        <v>294</v>
      </c>
      <c r="H37" s="435"/>
      <c r="I37" s="438" t="s">
        <v>295</v>
      </c>
      <c r="J37" s="439"/>
      <c r="K37" s="442" t="s">
        <v>37</v>
      </c>
      <c r="L37" s="432"/>
    </row>
    <row r="38" spans="2:12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33"/>
    </row>
    <row r="39" spans="2:12" ht="12" customHeight="1">
      <c r="B39" s="25"/>
      <c r="C39" s="30" t="s">
        <v>6</v>
      </c>
      <c r="D39" s="60">
        <v>260.83999999999997</v>
      </c>
      <c r="E39" s="61">
        <v>261.97000000000003</v>
      </c>
      <c r="F39" s="124">
        <v>263.29000000000002</v>
      </c>
      <c r="G39" s="113" t="str">
        <f>IF((F39/E39)-1&lt;0,"▲","")</f>
        <v/>
      </c>
      <c r="H39" s="101">
        <f>ABS((+F39/E39)-1)</f>
        <v>5.0387448944535507E-3</v>
      </c>
      <c r="I39" s="112" t="str">
        <f>IF(F39="NA","",IF(L39=0,"",IF((F39-L39)&lt;0,"▲","")))</f>
        <v/>
      </c>
      <c r="J39" s="86" t="str">
        <f>IF(F39="NA","-",IF(L39=0,"-",ABS(F39-L39)))</f>
        <v>-</v>
      </c>
      <c r="K39" s="42">
        <v>236.233</v>
      </c>
      <c r="L39" s="71">
        <v>0</v>
      </c>
    </row>
    <row r="40" spans="2:12" ht="12" customHeight="1">
      <c r="B40" s="25"/>
      <c r="C40" s="30" t="s">
        <v>7</v>
      </c>
      <c r="D40" s="60">
        <v>238.35</v>
      </c>
      <c r="E40" s="61">
        <v>254.38</v>
      </c>
      <c r="F40" s="124">
        <v>262.69</v>
      </c>
      <c r="G40" s="114" t="str">
        <f t="shared" ref="G40:G41" si="15">IF((F40/E40)-1&lt;0,"▲","")</f>
        <v/>
      </c>
      <c r="H40" s="101">
        <f t="shared" ref="H40:H41" si="16">ABS((+F40/E40)-1)</f>
        <v>3.2667662552087418E-2</v>
      </c>
      <c r="I40" s="85" t="str">
        <f>IF(F40="NA","",IF(L40=0,"",IF((F40-L40)&lt;0,"▲","")))</f>
        <v/>
      </c>
      <c r="J40" s="86" t="str">
        <f>IF(F40="NA","-",IF(L40=0,"-",ABS(F40-L40)))</f>
        <v>-</v>
      </c>
      <c r="K40" s="42">
        <v>225.57599999999999</v>
      </c>
      <c r="L40" s="62">
        <v>0</v>
      </c>
    </row>
    <row r="41" spans="2:12" ht="12" customHeight="1">
      <c r="B41" s="25"/>
      <c r="C41" s="30" t="s">
        <v>8</v>
      </c>
      <c r="D41" s="60">
        <v>59.22</v>
      </c>
      <c r="E41" s="61">
        <v>63.81</v>
      </c>
      <c r="F41" s="124">
        <v>61.85</v>
      </c>
      <c r="G41" s="114" t="str">
        <f t="shared" si="15"/>
        <v>▲</v>
      </c>
      <c r="H41" s="101">
        <f t="shared" si="16"/>
        <v>3.0716188685159129E-2</v>
      </c>
      <c r="I41" s="85" t="str">
        <f>IF(F41="NA","",IF(L41=0,"",IF((F41-L41)&lt;0,"▲","")))</f>
        <v/>
      </c>
      <c r="J41" s="86" t="str">
        <f>IF(F41="NA","-",IF(L41=0,"-",ABS(F41-L41)))</f>
        <v>-</v>
      </c>
      <c r="K41" s="42">
        <v>62.234999999999999</v>
      </c>
      <c r="L41" s="62">
        <v>0</v>
      </c>
    </row>
    <row r="42" spans="2:12" ht="12" customHeight="1">
      <c r="B42" s="29"/>
      <c r="C42" s="53" t="s">
        <v>9</v>
      </c>
      <c r="D42" s="107">
        <f>ROUND(D41/D40,3)</f>
        <v>0.248</v>
      </c>
      <c r="E42" s="108">
        <f>ROUND(E41/E40,3)</f>
        <v>0.251</v>
      </c>
      <c r="F42" s="125">
        <f>ROUND(F41/F40,3)</f>
        <v>0.23499999999999999</v>
      </c>
      <c r="G42" s="109" t="str">
        <f>IF(F42-D42&lt;0,"▲","")</f>
        <v>▲</v>
      </c>
      <c r="H42" s="94">
        <f>ABS(+F42-E42)*100</f>
        <v>1.6000000000000014</v>
      </c>
      <c r="I42" s="110" t="str">
        <f>IF(F42="NA","",IF(L42=0,"",IF((F42-L42)&lt;0,"▲","")))</f>
        <v/>
      </c>
      <c r="J42" s="96" t="s">
        <v>198</v>
      </c>
      <c r="K42" s="97">
        <f>K41/K40</f>
        <v>0.27589371209703162</v>
      </c>
      <c r="L42" s="111" t="s">
        <v>198</v>
      </c>
    </row>
    <row r="43" spans="2:12" ht="12" customHeight="1">
      <c r="B43" s="2" t="s">
        <v>299</v>
      </c>
      <c r="C43" s="2"/>
      <c r="D43" s="2"/>
      <c r="E43" s="2"/>
      <c r="F43" s="2"/>
      <c r="G43" s="3"/>
      <c r="H43" s="4"/>
      <c r="I43" s="5"/>
      <c r="J43" s="6"/>
      <c r="K43" s="7"/>
    </row>
    <row r="44" spans="2:12" ht="12" customHeight="1">
      <c r="B44" s="2" t="s">
        <v>296</v>
      </c>
      <c r="C44" s="2"/>
      <c r="D44" s="2"/>
      <c r="E44" s="2"/>
      <c r="F44" s="2"/>
      <c r="G44" s="3"/>
      <c r="H44" s="4"/>
      <c r="I44" s="3"/>
      <c r="J44" s="7"/>
      <c r="K44" s="7"/>
      <c r="L44" s="10"/>
    </row>
    <row r="45" spans="2:12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</row>
    <row r="46" spans="2:12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</row>
    <row r="47" spans="2:12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</row>
    <row r="48" spans="2:12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</row>
    <row r="49" spans="2:12" s="12" customFormat="1" ht="12" customHeight="1">
      <c r="B49" s="2" t="s">
        <v>297</v>
      </c>
      <c r="C49" s="2"/>
      <c r="D49" s="2"/>
      <c r="E49" s="2"/>
      <c r="F49" s="2"/>
      <c r="G49" s="3"/>
      <c r="H49" s="4"/>
      <c r="I49" s="3"/>
      <c r="J49" s="7"/>
      <c r="K49" s="7"/>
    </row>
    <row r="50" spans="2:12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</row>
    <row r="51" spans="2:12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</row>
    <row r="52" spans="2:12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</row>
    <row r="53" spans="2:12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</row>
    <row r="54" spans="2:12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2:12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9"/>
    </row>
    <row r="56" spans="2:12" ht="12" customHeight="1">
      <c r="B56" s="2"/>
      <c r="G56" s="11"/>
      <c r="H56" s="11"/>
      <c r="I56" s="11"/>
      <c r="J56" s="11"/>
      <c r="K56" s="11"/>
    </row>
    <row r="57" spans="2:12">
      <c r="B57" s="2"/>
    </row>
    <row r="58" spans="2:12">
      <c r="B58" s="2"/>
      <c r="G58" s="11"/>
      <c r="H58" s="11"/>
      <c r="I58" s="11"/>
      <c r="J58" s="11"/>
      <c r="K58" s="11"/>
    </row>
    <row r="59" spans="2:12">
      <c r="B59" s="63"/>
      <c r="G59" s="11"/>
      <c r="H59" s="11"/>
      <c r="I59" s="11"/>
      <c r="J59" s="11"/>
      <c r="K59" s="11"/>
    </row>
    <row r="60" spans="2:12">
      <c r="G60" s="11"/>
      <c r="H60" s="11"/>
      <c r="I60" s="11"/>
      <c r="J60" s="11"/>
      <c r="K60" s="11"/>
    </row>
    <row r="66" s="11" customFormat="1"/>
    <row r="67" s="11" customFormat="1"/>
  </sheetData>
  <mergeCells count="13">
    <mergeCell ref="F6:J6"/>
    <mergeCell ref="L6:L8"/>
    <mergeCell ref="F36:J36"/>
    <mergeCell ref="L36:L38"/>
    <mergeCell ref="B51:K51"/>
    <mergeCell ref="G7:H8"/>
    <mergeCell ref="I7:J8"/>
    <mergeCell ref="K7:K8"/>
    <mergeCell ref="B52:K52"/>
    <mergeCell ref="B53:K53"/>
    <mergeCell ref="G37:H38"/>
    <mergeCell ref="I37:J38"/>
    <mergeCell ref="K37:K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5">
    <tabColor theme="1"/>
    <pageSetUpPr fitToPage="1"/>
  </sheetPr>
  <dimension ref="B1:M67"/>
  <sheetViews>
    <sheetView showGridLines="0" defaultGridColor="0" topLeftCell="A4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291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191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192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2240.5</v>
      </c>
      <c r="E10" s="78">
        <v>2232.4899999999998</v>
      </c>
      <c r="F10" s="119">
        <v>2181.9899999999998</v>
      </c>
      <c r="G10" s="83" t="str">
        <f>IF((F10/E10)-1&lt;0,"▲","")</f>
        <v>▲</v>
      </c>
      <c r="H10" s="101">
        <f>ABS((+F10/E10)-1)</f>
        <v>2.2620482062629677E-2</v>
      </c>
      <c r="I10" s="85" t="str">
        <f>IF(F10="NA","",IF(M10=0,"",IF((F10-M10)&lt;0,"▲","")))</f>
        <v/>
      </c>
      <c r="J10" s="86">
        <f>IF(F10="NA","-",IF(M10=0,"-",ABS(F10-M10)))</f>
        <v>3.2199999999997999</v>
      </c>
      <c r="K10" s="42">
        <v>1196.7825</v>
      </c>
      <c r="L10" s="66">
        <v>2003.9059999999999</v>
      </c>
      <c r="M10" s="62">
        <v>2178.77</v>
      </c>
    </row>
    <row r="11" spans="2:13" ht="12" customHeight="1">
      <c r="B11" s="25"/>
      <c r="C11" s="30" t="s">
        <v>7</v>
      </c>
      <c r="D11" s="77">
        <v>2157.85</v>
      </c>
      <c r="E11" s="78">
        <v>2197.6</v>
      </c>
      <c r="F11" s="119">
        <v>2235</v>
      </c>
      <c r="G11" s="83" t="str">
        <f t="shared" ref="G11:G12" si="0">IF((F11/E11)-1&lt;0,"▲","")</f>
        <v/>
      </c>
      <c r="H11" s="101">
        <f t="shared" ref="H11:H12" si="1">ABS((+F11/E11)-1)</f>
        <v>1.7018565708045275E-2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5.0599999999999454</v>
      </c>
      <c r="K11" s="42">
        <v>1201.7159999999999</v>
      </c>
      <c r="L11" s="66">
        <v>2044.807</v>
      </c>
      <c r="M11" s="62">
        <v>2229.94</v>
      </c>
    </row>
    <row r="12" spans="2:13" ht="12" customHeight="1">
      <c r="B12" s="25"/>
      <c r="C12" s="30" t="s">
        <v>8</v>
      </c>
      <c r="D12" s="39">
        <v>453.77</v>
      </c>
      <c r="E12" s="40">
        <v>488.66</v>
      </c>
      <c r="F12" s="119">
        <v>435.64</v>
      </c>
      <c r="G12" s="83" t="str">
        <f t="shared" si="0"/>
        <v>▲</v>
      </c>
      <c r="H12" s="101">
        <f t="shared" si="1"/>
        <v>0.10850079810092916</v>
      </c>
      <c r="I12" s="85" t="str">
        <f t="shared" si="2"/>
        <v/>
      </c>
      <c r="J12" s="86">
        <f t="shared" si="3"/>
        <v>8.9999999999974989E-2</v>
      </c>
      <c r="K12" s="42">
        <v>186.02850000000001</v>
      </c>
      <c r="L12" s="66">
        <v>345.90300000000002</v>
      </c>
      <c r="M12" s="62">
        <v>435.55</v>
      </c>
    </row>
    <row r="13" spans="2:13" ht="12" customHeight="1">
      <c r="B13" s="25"/>
      <c r="C13" s="30" t="s">
        <v>9</v>
      </c>
      <c r="D13" s="81">
        <f>ROUND(D12/D11,3)</f>
        <v>0.21</v>
      </c>
      <c r="E13" s="82">
        <f t="shared" ref="E13" si="4">ROUND(E12/E11,3)</f>
        <v>0.222</v>
      </c>
      <c r="F13" s="73">
        <f>ROUND(F12/F11,3)</f>
        <v>0.19500000000000001</v>
      </c>
      <c r="G13" s="83" t="str">
        <f>IF((F13/E13)-1&lt;0,"▲","")</f>
        <v>▲</v>
      </c>
      <c r="H13" s="84">
        <f>ABS(+F13-E13)*100</f>
        <v>2.6999999999999997</v>
      </c>
      <c r="I13" s="85" t="str">
        <f t="shared" si="2"/>
        <v/>
      </c>
      <c r="J13" s="86">
        <f>IF(F13="NA","-",IF(M13=0,"-",ABS(F13-M13)*100))</f>
        <v>0</v>
      </c>
      <c r="K13" s="87">
        <f>K12/K11</f>
        <v>0.1548023825928922</v>
      </c>
      <c r="L13" s="121">
        <f>ROUND(L12/L11,3)</f>
        <v>0.16900000000000001</v>
      </c>
      <c r="M13" s="115">
        <f>ROUND(M12/M11,3)</f>
        <v>0.19500000000000001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682.19</v>
      </c>
      <c r="E15" s="41">
        <v>683.81</v>
      </c>
      <c r="F15" s="119">
        <v>647.17999999999995</v>
      </c>
      <c r="G15" s="83" t="str">
        <f>IF((F15/E15)-1&lt;0,"▲","")</f>
        <v>▲</v>
      </c>
      <c r="H15" s="101">
        <f t="shared" ref="H15:H32" si="5">ABS((+F15/E15)-1)</f>
        <v>5.3567511443237126E-2</v>
      </c>
      <c r="I15" s="85" t="str">
        <f>IF(F15="NA","",IF(M15=0,"",IF((F15-M15)&lt;0,"▲","")))</f>
        <v>▲</v>
      </c>
      <c r="J15" s="86">
        <f>IF(F15="NA","-",IF(M15=0,"-",ABS(F15-M15)))</f>
        <v>0.42000000000007276</v>
      </c>
      <c r="K15" s="42">
        <v>351.77749999999997</v>
      </c>
      <c r="L15" s="66">
        <v>596.11500000000001</v>
      </c>
      <c r="M15" s="62">
        <v>647.6</v>
      </c>
    </row>
    <row r="16" spans="2:13" ht="12" customHeight="1">
      <c r="B16" s="25"/>
      <c r="C16" s="30" t="s">
        <v>7</v>
      </c>
      <c r="D16" s="77">
        <v>641.48</v>
      </c>
      <c r="E16" s="78">
        <v>652.54999999999995</v>
      </c>
      <c r="F16" s="119">
        <v>662.26</v>
      </c>
      <c r="G16" s="83" t="str">
        <f t="shared" ref="G16:G17" si="6">IF((F16/E16)-1&lt;0,"▲","")</f>
        <v/>
      </c>
      <c r="H16" s="101">
        <f t="shared" si="5"/>
        <v>1.4880085817178923E-2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0.75999999999999091</v>
      </c>
      <c r="K16" s="42">
        <v>352.10050000000001</v>
      </c>
      <c r="L16" s="66">
        <v>618.29200000000003</v>
      </c>
      <c r="M16" s="62">
        <v>663.02</v>
      </c>
    </row>
    <row r="17" spans="2:13" ht="12" customHeight="1">
      <c r="B17" s="25"/>
      <c r="C17" s="30" t="s">
        <v>8</v>
      </c>
      <c r="D17" s="39">
        <v>166.66</v>
      </c>
      <c r="E17" s="41">
        <v>197.91</v>
      </c>
      <c r="F17" s="119">
        <v>182.83</v>
      </c>
      <c r="G17" s="83" t="str">
        <f t="shared" si="6"/>
        <v>▲</v>
      </c>
      <c r="H17" s="101">
        <f t="shared" si="5"/>
        <v>7.6196250821080169E-2</v>
      </c>
      <c r="I17" s="85" t="str">
        <f t="shared" si="7"/>
        <v/>
      </c>
      <c r="J17" s="86">
        <f t="shared" si="8"/>
        <v>0.93000000000000682</v>
      </c>
      <c r="K17" s="42">
        <v>78.797499999999999</v>
      </c>
      <c r="L17" s="66">
        <v>130.333</v>
      </c>
      <c r="M17" s="62">
        <v>181.9</v>
      </c>
    </row>
    <row r="18" spans="2:13" ht="12" customHeight="1">
      <c r="B18" s="25"/>
      <c r="C18" s="30" t="s">
        <v>9</v>
      </c>
      <c r="D18" s="81">
        <f>ROUND(D17/D16,3)</f>
        <v>0.26</v>
      </c>
      <c r="E18" s="82">
        <f>ROUND(E17/E16,3)</f>
        <v>0.30299999999999999</v>
      </c>
      <c r="F18" s="73">
        <f>ROUND(F17/F16,3)</f>
        <v>0.27600000000000002</v>
      </c>
      <c r="G18" s="89" t="str">
        <f>IF((F18/E18)-1&lt;0,"▲","")</f>
        <v>▲</v>
      </c>
      <c r="H18" s="84">
        <f t="shared" ref="H18" si="9">ABS(+F18-E18)*100</f>
        <v>2.6999999999999966</v>
      </c>
      <c r="I18" s="90" t="str">
        <f t="shared" si="7"/>
        <v/>
      </c>
      <c r="J18" s="86">
        <f>IF(F18="NA","-",IF(M18=0,"-",ABS(F18-M18)*100))</f>
        <v>0.20000000000000018</v>
      </c>
      <c r="K18" s="87">
        <f>K17/K16</f>
        <v>0.22379263874944794</v>
      </c>
      <c r="L18" s="121">
        <f>ROUND(L17/L16,3)</f>
        <v>0.21099999999999999</v>
      </c>
      <c r="M18" s="115">
        <f>ROUND(M17/M16,3)</f>
        <v>0.27400000000000002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1110.24</v>
      </c>
      <c r="E20" s="41">
        <v>1108.33</v>
      </c>
      <c r="F20" s="119">
        <v>1084.1300000000001</v>
      </c>
      <c r="G20" s="83" t="str">
        <f>IF((F20/E20)-1&lt;0,"▲","")</f>
        <v>▲</v>
      </c>
      <c r="H20" s="101">
        <f t="shared" ref="H20" si="10">ABS((+F20/E20)-1)</f>
        <v>2.1834652134291921E-2</v>
      </c>
      <c r="I20" s="85" t="str">
        <f>IF(F20="NA","",IF(M20=0,"",IF((F20-M20)&lt;0,"▲","")))</f>
        <v/>
      </c>
      <c r="J20" s="86">
        <f>IF(F20="NA","-",IF(M20=0,"-",ABS(F20-M20)))</f>
        <v>4.4700000000000273</v>
      </c>
      <c r="K20" s="42">
        <v>626.75900000000001</v>
      </c>
      <c r="L20" s="66">
        <v>987.51400000000001</v>
      </c>
      <c r="M20" s="62">
        <v>1079.6600000000001</v>
      </c>
    </row>
    <row r="21" spans="2:13" ht="12" customHeight="1">
      <c r="B21" s="25"/>
      <c r="C21" s="30" t="s">
        <v>7</v>
      </c>
      <c r="D21" s="39">
        <v>1079.49</v>
      </c>
      <c r="E21" s="41">
        <v>1107.02</v>
      </c>
      <c r="F21" s="119">
        <v>1125.3499999999999</v>
      </c>
      <c r="G21" s="83" t="str">
        <f t="shared" ref="G21:G22" si="11">IF((F21/E21)-1&lt;0,"▲","")</f>
        <v/>
      </c>
      <c r="H21" s="101">
        <f t="shared" si="5"/>
        <v>1.6557966432404037E-2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5.4399999999998272</v>
      </c>
      <c r="K21" s="42">
        <v>631.84</v>
      </c>
      <c r="L21" s="66">
        <v>1007.893</v>
      </c>
      <c r="M21" s="62">
        <v>1119.9100000000001</v>
      </c>
    </row>
    <row r="22" spans="2:13" ht="12" customHeight="1">
      <c r="B22" s="25"/>
      <c r="C22" s="30" t="s">
        <v>8</v>
      </c>
      <c r="D22" s="39">
        <v>195.63</v>
      </c>
      <c r="E22" s="41">
        <v>196.94</v>
      </c>
      <c r="F22" s="119">
        <v>155.72</v>
      </c>
      <c r="G22" s="83" t="str">
        <f t="shared" si="11"/>
        <v>▲</v>
      </c>
      <c r="H22" s="101">
        <f t="shared" si="5"/>
        <v>0.20930232558139539</v>
      </c>
      <c r="I22" s="85" t="str">
        <f t="shared" si="12"/>
        <v/>
      </c>
      <c r="J22" s="86">
        <f t="shared" si="13"/>
        <v>0.84000000000000341</v>
      </c>
      <c r="K22" s="42">
        <v>80.498999999999995</v>
      </c>
      <c r="L22" s="66">
        <v>140.81299999999999</v>
      </c>
      <c r="M22" s="62">
        <v>154.88</v>
      </c>
    </row>
    <row r="23" spans="2:13" ht="12" customHeight="1">
      <c r="B23" s="25"/>
      <c r="C23" s="30" t="s">
        <v>9</v>
      </c>
      <c r="D23" s="81">
        <f>ROUND(D22/D21,3)</f>
        <v>0.18099999999999999</v>
      </c>
      <c r="E23" s="82">
        <f>ROUND(E22/E21,3)</f>
        <v>0.17799999999999999</v>
      </c>
      <c r="F23" s="73">
        <f>ROUND(F22/F21,3)</f>
        <v>0.13800000000000001</v>
      </c>
      <c r="G23" s="89" t="str">
        <f>IF((F23/E23)-1&lt;0,"▲","")</f>
        <v>▲</v>
      </c>
      <c r="H23" s="84">
        <f t="shared" ref="H23" si="14">ABS(+F23-E23)*100</f>
        <v>3.9999999999999982</v>
      </c>
      <c r="I23" s="90" t="str">
        <f t="shared" si="12"/>
        <v/>
      </c>
      <c r="J23" s="86">
        <f>IF(F23="NA","-",IF(M23=0,"-",ABS(F23-M23)*100))</f>
        <v>0</v>
      </c>
      <c r="K23" s="87">
        <f>K22/K21</f>
        <v>0.12740408964294755</v>
      </c>
      <c r="L23" s="121">
        <f>ROUND(L22/L21,3)</f>
        <v>0.14000000000000001</v>
      </c>
      <c r="M23" s="115">
        <f>ROUND(M22/M21,3)</f>
        <v>0.13800000000000001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798.82</v>
      </c>
      <c r="E25" s="41">
        <v>812.43</v>
      </c>
      <c r="F25" s="119">
        <v>814.94</v>
      </c>
      <c r="G25" s="83" t="str">
        <f>IF((F25/E25)-1&lt;0,"▲","")</f>
        <v/>
      </c>
      <c r="H25" s="101">
        <f t="shared" ref="H25" si="15">ABS((+F25/E25)-1)</f>
        <v>3.0894969412751383E-3</v>
      </c>
      <c r="I25" s="85" t="str">
        <f>IF(F25="NA","",IF(M25=0,"",IF((F25-M25)&lt;0,"▲","")))</f>
        <v/>
      </c>
      <c r="J25" s="86">
        <f>IF(F25="NA","-",IF(M25=0,"-",ABS(F25-M25)))</f>
        <v>1.1600000000000819</v>
      </c>
      <c r="K25" s="42">
        <v>315.98500000000001</v>
      </c>
      <c r="L25" s="66">
        <v>713.56500000000005</v>
      </c>
      <c r="M25" s="62">
        <v>813.78</v>
      </c>
    </row>
    <row r="26" spans="2:13" ht="12" customHeight="1">
      <c r="B26" s="51"/>
      <c r="C26" s="30" t="s">
        <v>7</v>
      </c>
      <c r="D26" s="39">
        <v>782.03</v>
      </c>
      <c r="E26" s="41">
        <v>815.69</v>
      </c>
      <c r="F26" s="119">
        <v>838.32</v>
      </c>
      <c r="G26" s="83" t="str">
        <f t="shared" ref="G26:G27" si="16">IF((F26/E26)-1&lt;0,"▲","")</f>
        <v/>
      </c>
      <c r="H26" s="101">
        <f t="shared" si="5"/>
        <v>2.7743382902818414E-2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3.1400000000001</v>
      </c>
      <c r="K26" s="42">
        <v>318.35149999999999</v>
      </c>
      <c r="L26" s="66">
        <v>724.58199999999999</v>
      </c>
      <c r="M26" s="62">
        <v>835.18</v>
      </c>
    </row>
    <row r="27" spans="2:13" ht="12" customHeight="1">
      <c r="B27" s="51"/>
      <c r="C27" s="30" t="s">
        <v>8</v>
      </c>
      <c r="D27" s="39">
        <v>149.07</v>
      </c>
      <c r="E27" s="41">
        <v>145.80000000000001</v>
      </c>
      <c r="F27" s="119">
        <v>122.43</v>
      </c>
      <c r="G27" s="83" t="str">
        <f t="shared" si="16"/>
        <v>▲</v>
      </c>
      <c r="H27" s="101">
        <f t="shared" si="5"/>
        <v>0.16028806584362143</v>
      </c>
      <c r="I27" s="85" t="str">
        <f t="shared" si="17"/>
        <v>▲</v>
      </c>
      <c r="J27" s="86">
        <f t="shared" si="18"/>
        <v>0.70999999999999375</v>
      </c>
      <c r="K27" s="42">
        <v>38.368000000000002</v>
      </c>
      <c r="L27" s="66">
        <v>110.123</v>
      </c>
      <c r="M27" s="62">
        <v>123.14</v>
      </c>
    </row>
    <row r="28" spans="2:13" ht="12" customHeight="1">
      <c r="B28" s="51"/>
      <c r="C28" s="30" t="s">
        <v>9</v>
      </c>
      <c r="D28" s="81">
        <f>ROUND(D27/D26,3)</f>
        <v>0.191</v>
      </c>
      <c r="E28" s="82">
        <f>ROUND(E27/E26,3)</f>
        <v>0.17899999999999999</v>
      </c>
      <c r="F28" s="73">
        <f>ROUND(F27/F26,3)</f>
        <v>0.14599999999999999</v>
      </c>
      <c r="G28" s="89" t="str">
        <f>IF((F28/E28)-1&lt;0,"▲","")</f>
        <v>▲</v>
      </c>
      <c r="H28" s="84">
        <f t="shared" ref="H28" si="19">ABS(+F28-E28)*100</f>
        <v>3.3000000000000003</v>
      </c>
      <c r="I28" s="90" t="str">
        <f t="shared" si="17"/>
        <v>▲</v>
      </c>
      <c r="J28" s="86">
        <f>IF(F28="NA","-",IF(M28=0,"-",ABS(F28-M28)*100))</f>
        <v>0.10000000000000009</v>
      </c>
      <c r="K28" s="87">
        <f>K27/K26</f>
        <v>0.12052087079847276</v>
      </c>
      <c r="L28" s="121">
        <f>ROUND(L27/L26,3)</f>
        <v>0.152</v>
      </c>
      <c r="M28" s="115">
        <f>ROUND(M27/M26,3)</f>
        <v>0.14699999999999999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448.07</v>
      </c>
      <c r="E30" s="41">
        <v>440.35</v>
      </c>
      <c r="F30" s="119">
        <v>450.68</v>
      </c>
      <c r="G30" s="83" t="str">
        <f>IF((F30/E30)-1&lt;0,"▲","")</f>
        <v/>
      </c>
      <c r="H30" s="101">
        <f t="shared" ref="H30" si="20">ABS((+F30/E30)-1)</f>
        <v>2.3458612467355477E-2</v>
      </c>
      <c r="I30" s="85" t="str">
        <f>IF(F30="NA","",IF(M30=0,"",IF((F30-M30)&lt;0,"▲","")))</f>
        <v>▲</v>
      </c>
      <c r="J30" s="86">
        <f>IF(F30="NA","-",IF(M30=0,"-",ABS(F30-M30)))</f>
        <v>0.83999999999997499</v>
      </c>
      <c r="K30" s="42">
        <v>218.24600000000001</v>
      </c>
      <c r="L30" s="66">
        <v>420.27699999999999</v>
      </c>
      <c r="M30" s="62">
        <v>451.52</v>
      </c>
    </row>
    <row r="31" spans="2:13" ht="12" customHeight="1">
      <c r="B31" s="25"/>
      <c r="C31" s="30" t="s">
        <v>7</v>
      </c>
      <c r="D31" s="39">
        <v>436.87</v>
      </c>
      <c r="E31" s="41">
        <v>438.03</v>
      </c>
      <c r="F31" s="119">
        <v>447.4</v>
      </c>
      <c r="G31" s="83" t="str">
        <f t="shared" ref="G31:G32" si="21">IF((F31/E31)-1&lt;0,"▲","")</f>
        <v/>
      </c>
      <c r="H31" s="101">
        <f t="shared" si="5"/>
        <v>2.1391228911261884E-2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0.39999999999997726</v>
      </c>
      <c r="K31" s="42">
        <v>217.77549999999999</v>
      </c>
      <c r="L31" s="66">
        <v>418.62200000000001</v>
      </c>
      <c r="M31" s="62">
        <v>447</v>
      </c>
    </row>
    <row r="32" spans="2:13" ht="12" customHeight="1">
      <c r="B32" s="25"/>
      <c r="C32" s="30" t="s">
        <v>8</v>
      </c>
      <c r="D32" s="39">
        <v>91.48</v>
      </c>
      <c r="E32" s="41">
        <v>93.81</v>
      </c>
      <c r="F32" s="119">
        <v>97.09</v>
      </c>
      <c r="G32" s="83" t="str">
        <f t="shared" si="21"/>
        <v/>
      </c>
      <c r="H32" s="101">
        <f t="shared" si="5"/>
        <v>3.4964289521373093E-2</v>
      </c>
      <c r="I32" s="85" t="str">
        <f t="shared" si="22"/>
        <v>▲</v>
      </c>
      <c r="J32" s="86">
        <f t="shared" si="23"/>
        <v>1.6899999999999977</v>
      </c>
      <c r="K32" s="42">
        <v>26.731999999999999</v>
      </c>
      <c r="L32" s="66">
        <v>74.757000000000005</v>
      </c>
      <c r="M32" s="62">
        <v>98.78</v>
      </c>
    </row>
    <row r="33" spans="2:13" ht="12" customHeight="1">
      <c r="B33" s="29"/>
      <c r="C33" s="53" t="s">
        <v>9</v>
      </c>
      <c r="D33" s="91">
        <f>ROUND(D32/D31,3)</f>
        <v>0.20899999999999999</v>
      </c>
      <c r="E33" s="92">
        <f>ROUND(E32/E31,3)</f>
        <v>0.214</v>
      </c>
      <c r="F33" s="74">
        <f>ROUND(F32/F31,3)</f>
        <v>0.217</v>
      </c>
      <c r="G33" s="93" t="str">
        <f>IF((F33/E33)-1&lt;0,"▲","")</f>
        <v/>
      </c>
      <c r="H33" s="94">
        <f t="shared" ref="H33" si="24">ABS(+F33-E33)*100</f>
        <v>0.30000000000000027</v>
      </c>
      <c r="I33" s="95" t="str">
        <f t="shared" si="22"/>
        <v>▲</v>
      </c>
      <c r="J33" s="96">
        <f>IF(F33="NA","-",IF(M33=0,"-",ABS(F33-M33)*100))</f>
        <v>0.40000000000000036</v>
      </c>
      <c r="K33" s="97">
        <f>K32/K31</f>
        <v>0.12275026345938822</v>
      </c>
      <c r="L33" s="122">
        <f>ROUND(L32/L31,3)</f>
        <v>0.17899999999999999</v>
      </c>
      <c r="M33" s="116">
        <f>ROUND(M32/M31,3)</f>
        <v>0.221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171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289</v>
      </c>
      <c r="H37" s="435"/>
      <c r="I37" s="438" t="s">
        <v>174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211.95</v>
      </c>
      <c r="E39" s="61">
        <v>260.22000000000003</v>
      </c>
      <c r="F39" s="124">
        <v>260.97000000000003</v>
      </c>
      <c r="G39" s="113" t="str">
        <f>IF((F39/E39)-1&lt;0,"▲","")</f>
        <v/>
      </c>
      <c r="H39" s="101">
        <f>ABS((+F39/E39)-1)</f>
        <v>2.8821766197832943E-3</v>
      </c>
      <c r="I39" s="112" t="str">
        <f>IF(F39="NA","",IF(M39=0,"",IF((F39-M39)&lt;0,"▲","")))</f>
        <v/>
      </c>
      <c r="J39" s="86">
        <f>IF(F39="NA","-",IF(M39=0,"-",ABS(F39-M39)))</f>
        <v>2.57000000000005</v>
      </c>
      <c r="K39" s="42">
        <v>48.956499999999998</v>
      </c>
      <c r="L39" s="70">
        <v>131.947</v>
      </c>
      <c r="M39" s="71">
        <v>258.39999999999998</v>
      </c>
    </row>
    <row r="40" spans="2:13" ht="12" customHeight="1">
      <c r="B40" s="25"/>
      <c r="C40" s="30" t="s">
        <v>7</v>
      </c>
      <c r="D40" s="60">
        <v>221.34</v>
      </c>
      <c r="E40" s="61">
        <v>237.96</v>
      </c>
      <c r="F40" s="124">
        <v>255.77</v>
      </c>
      <c r="G40" s="114" t="str">
        <f t="shared" ref="G40:G41" si="25">IF((F40/E40)-1&lt;0,"▲","")</f>
        <v/>
      </c>
      <c r="H40" s="101">
        <f t="shared" ref="H40:H41" si="26">ABS((+F40/E40)-1)</f>
        <v>7.4844511682635728E-2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0.83000000000001251</v>
      </c>
      <c r="K40" s="42">
        <v>49.094499999999996</v>
      </c>
      <c r="L40" s="72">
        <v>133.946</v>
      </c>
      <c r="M40" s="62">
        <v>256.60000000000002</v>
      </c>
    </row>
    <row r="41" spans="2:13" ht="12" customHeight="1">
      <c r="B41" s="25"/>
      <c r="C41" s="30" t="s">
        <v>8</v>
      </c>
      <c r="D41" s="60">
        <v>42.57</v>
      </c>
      <c r="E41" s="61">
        <v>58.88</v>
      </c>
      <c r="F41" s="124">
        <v>60.94</v>
      </c>
      <c r="G41" s="114" t="str">
        <f t="shared" si="25"/>
        <v/>
      </c>
      <c r="H41" s="101">
        <f t="shared" si="26"/>
        <v>3.4986413043478271E-2</v>
      </c>
      <c r="I41" s="85" t="str">
        <f t="shared" si="27"/>
        <v/>
      </c>
      <c r="J41" s="86">
        <f t="shared" si="28"/>
        <v>2.6099999999999994</v>
      </c>
      <c r="K41" s="42">
        <v>3.9965000000000002</v>
      </c>
      <c r="L41" s="72">
        <v>15.829000000000001</v>
      </c>
      <c r="M41" s="62">
        <v>58.33</v>
      </c>
    </row>
    <row r="42" spans="2:13" ht="12" customHeight="1">
      <c r="B42" s="29"/>
      <c r="C42" s="53" t="s">
        <v>9</v>
      </c>
      <c r="D42" s="107">
        <f>ROUND(D41/D40,3)</f>
        <v>0.192</v>
      </c>
      <c r="E42" s="108">
        <f>ROUND(E41/E40,3)</f>
        <v>0.247</v>
      </c>
      <c r="F42" s="125">
        <f>ROUND(F41/F40,3)</f>
        <v>0.23799999999999999</v>
      </c>
      <c r="G42" s="109" t="str">
        <f>IF(F42-D42&lt;0,"▲","")</f>
        <v/>
      </c>
      <c r="H42" s="94">
        <f>ABS(+F42-E42)*100</f>
        <v>0.9000000000000008</v>
      </c>
      <c r="I42" s="110" t="str">
        <f>IF(F42="NA","",IF(M42=0,"",IF((F42-M42)&lt;0,"▲","")))</f>
        <v/>
      </c>
      <c r="J42" s="96">
        <f>ABS(+F42-M42)*100</f>
        <v>1.0999999999999983</v>
      </c>
      <c r="K42" s="97">
        <f>K41/K40</f>
        <v>8.1404230616464179E-2</v>
      </c>
      <c r="L42" s="123">
        <f>ROUND(L41/L40,3)</f>
        <v>0.11799999999999999</v>
      </c>
      <c r="M42" s="117">
        <f>ROUND(M41/M40,3)</f>
        <v>0.22700000000000001</v>
      </c>
    </row>
    <row r="43" spans="2:13" ht="12" customHeight="1">
      <c r="B43" s="2" t="s">
        <v>290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5">
    <mergeCell ref="B51:L51"/>
    <mergeCell ref="B52:L52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4">
    <tabColor theme="1"/>
    <pageSetUpPr fitToPage="1"/>
  </sheetPr>
  <dimension ref="B1:M67"/>
  <sheetViews>
    <sheetView showGridLines="0" defaultGridColor="0" topLeftCell="A46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288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221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181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188</v>
      </c>
      <c r="G7" s="434" t="s">
        <v>189</v>
      </c>
      <c r="H7" s="435"/>
      <c r="I7" s="438" t="s">
        <v>174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2242.44</v>
      </c>
      <c r="E10" s="78">
        <v>2230.87</v>
      </c>
      <c r="F10" s="119">
        <v>2178.77</v>
      </c>
      <c r="G10" s="83" t="str">
        <f>IF((F10/E10)-1&lt;0,"▲","")</f>
        <v>▲</v>
      </c>
      <c r="H10" s="101">
        <f>ABS((+F10/E10)-1)</f>
        <v>2.3354117451935719E-2</v>
      </c>
      <c r="I10" s="85" t="str">
        <f>IF(F10="NA","",IF(M10=0,"",IF((F10-M10)&lt;0,"▲","")))</f>
        <v/>
      </c>
      <c r="J10" s="86">
        <f>IF(F10="NA","-",IF(M10=0,"-",ABS(F10-M10)))</f>
        <v>0.23999999999978172</v>
      </c>
      <c r="K10" s="42">
        <v>1196.7825</v>
      </c>
      <c r="L10" s="66">
        <v>2003.9059999999999</v>
      </c>
      <c r="M10" s="62">
        <v>2178.5300000000002</v>
      </c>
    </row>
    <row r="11" spans="2:13" ht="12" customHeight="1">
      <c r="B11" s="25"/>
      <c r="C11" s="30" t="s">
        <v>7</v>
      </c>
      <c r="D11" s="77">
        <v>2158.39</v>
      </c>
      <c r="E11" s="78">
        <v>2197.0100000000002</v>
      </c>
      <c r="F11" s="119">
        <v>2229.94</v>
      </c>
      <c r="G11" s="83" t="str">
        <f t="shared" ref="G11:G12" si="0">IF((F11/E11)-1&lt;0,"▲","")</f>
        <v/>
      </c>
      <c r="H11" s="101">
        <f t="shared" ref="H11:H12" si="1">ABS((+F11/E11)-1)</f>
        <v>1.4988552623793172E-2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10.75</v>
      </c>
      <c r="K11" s="42">
        <v>1201.7159999999999</v>
      </c>
      <c r="L11" s="66">
        <v>2044.807</v>
      </c>
      <c r="M11" s="62">
        <v>2240.69</v>
      </c>
    </row>
    <row r="12" spans="2:13" ht="12" customHeight="1">
      <c r="B12" s="25"/>
      <c r="C12" s="30" t="s">
        <v>8</v>
      </c>
      <c r="D12" s="39">
        <v>452.85</v>
      </c>
      <c r="E12" s="40">
        <v>486.71</v>
      </c>
      <c r="F12" s="119">
        <v>435.55</v>
      </c>
      <c r="G12" s="83" t="str">
        <f t="shared" si="0"/>
        <v>▲</v>
      </c>
      <c r="H12" s="101">
        <f t="shared" si="1"/>
        <v>0.10511392821187149</v>
      </c>
      <c r="I12" s="85" t="str">
        <f t="shared" si="2"/>
        <v/>
      </c>
      <c r="J12" s="86">
        <f t="shared" si="3"/>
        <v>9.8299999999999841</v>
      </c>
      <c r="K12" s="42">
        <v>186.02850000000001</v>
      </c>
      <c r="L12" s="66">
        <v>345.90300000000002</v>
      </c>
      <c r="M12" s="62">
        <v>425.72</v>
      </c>
    </row>
    <row r="13" spans="2:13" ht="12" customHeight="1">
      <c r="B13" s="25"/>
      <c r="C13" s="30" t="s">
        <v>9</v>
      </c>
      <c r="D13" s="81">
        <f>ROUND(D12/D11,3)</f>
        <v>0.21</v>
      </c>
      <c r="E13" s="82">
        <f t="shared" ref="E13" si="4">ROUND(E12/E11,3)</f>
        <v>0.222</v>
      </c>
      <c r="F13" s="73">
        <f>ROUND(F12/F11,3)</f>
        <v>0.19500000000000001</v>
      </c>
      <c r="G13" s="83" t="str">
        <f>IF((F13/E13)-1&lt;0,"▲","")</f>
        <v>▲</v>
      </c>
      <c r="H13" s="84">
        <f>ABS(+F13-E13)*100</f>
        <v>2.6999999999999997</v>
      </c>
      <c r="I13" s="85" t="str">
        <f t="shared" si="2"/>
        <v/>
      </c>
      <c r="J13" s="86">
        <f>IF(F13="NA","-",IF(M13=0,"-",ABS(F13-M13)*100))</f>
        <v>0.50000000000000044</v>
      </c>
      <c r="K13" s="87">
        <f>K12/K11</f>
        <v>0.1548023825928922</v>
      </c>
      <c r="L13" s="121">
        <f>ROUND(L12/L11,3)</f>
        <v>0.16900000000000001</v>
      </c>
      <c r="M13" s="115">
        <f>ROUND(M12/M11,3)</f>
        <v>0.19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684.16</v>
      </c>
      <c r="E15" s="41">
        <v>682.59</v>
      </c>
      <c r="F15" s="119">
        <v>647.6</v>
      </c>
      <c r="G15" s="83" t="str">
        <f>IF((F15/E15)-1&lt;0,"▲","")</f>
        <v>▲</v>
      </c>
      <c r="H15" s="101">
        <f t="shared" ref="H15:H32" si="5">ABS((+F15/E15)-1)</f>
        <v>5.1260639622613846E-2</v>
      </c>
      <c r="I15" s="85" t="str">
        <f>IF(F15="NA","",IF(M15=0,"",IF((F15-M15)&lt;0,"▲","")))</f>
        <v/>
      </c>
      <c r="J15" s="86">
        <f>IF(F15="NA","-",IF(M15=0,"-",ABS(F15-M15)))</f>
        <v>2.1900000000000546</v>
      </c>
      <c r="K15" s="42">
        <v>351.77749999999997</v>
      </c>
      <c r="L15" s="66">
        <v>596.11500000000001</v>
      </c>
      <c r="M15" s="62">
        <v>645.41</v>
      </c>
    </row>
    <row r="16" spans="2:13" ht="12" customHeight="1">
      <c r="B16" s="25"/>
      <c r="C16" s="30" t="s">
        <v>7</v>
      </c>
      <c r="D16" s="77">
        <v>641.70000000000005</v>
      </c>
      <c r="E16" s="78">
        <v>652.5</v>
      </c>
      <c r="F16" s="119">
        <v>663.02</v>
      </c>
      <c r="G16" s="83" t="str">
        <f t="shared" ref="G16:G17" si="6">IF((F16/E16)-1&lt;0,"▲","")</f>
        <v/>
      </c>
      <c r="H16" s="101">
        <f t="shared" si="5"/>
        <v>1.6122605363984688E-2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2.2100000000000364</v>
      </c>
      <c r="K16" s="42">
        <v>352.10050000000001</v>
      </c>
      <c r="L16" s="66">
        <v>618.29200000000003</v>
      </c>
      <c r="M16" s="62">
        <v>665.23</v>
      </c>
    </row>
    <row r="17" spans="2:13" ht="12" customHeight="1">
      <c r="B17" s="25"/>
      <c r="C17" s="30" t="s">
        <v>8</v>
      </c>
      <c r="D17" s="39">
        <v>167.23</v>
      </c>
      <c r="E17" s="41">
        <v>197.32</v>
      </c>
      <c r="F17" s="119">
        <v>181.9</v>
      </c>
      <c r="G17" s="83" t="str">
        <f t="shared" si="6"/>
        <v>▲</v>
      </c>
      <c r="H17" s="101">
        <f t="shared" si="5"/>
        <v>7.814717210622335E-2</v>
      </c>
      <c r="I17" s="85" t="str">
        <f t="shared" si="7"/>
        <v/>
      </c>
      <c r="J17" s="86">
        <f t="shared" si="8"/>
        <v>4.1299999999999955</v>
      </c>
      <c r="K17" s="42">
        <v>78.797499999999999</v>
      </c>
      <c r="L17" s="66">
        <v>130.333</v>
      </c>
      <c r="M17" s="62">
        <v>177.77</v>
      </c>
    </row>
    <row r="18" spans="2:13" ht="12" customHeight="1">
      <c r="B18" s="25"/>
      <c r="C18" s="30" t="s">
        <v>9</v>
      </c>
      <c r="D18" s="81">
        <f>ROUND(D17/D16,3)</f>
        <v>0.26100000000000001</v>
      </c>
      <c r="E18" s="82">
        <f>ROUND(E17/E16,3)</f>
        <v>0.30199999999999999</v>
      </c>
      <c r="F18" s="73">
        <f>ROUND(F17/F16,3)</f>
        <v>0.27400000000000002</v>
      </c>
      <c r="G18" s="89" t="str">
        <f>IF((F18/E18)-1&lt;0,"▲","")</f>
        <v>▲</v>
      </c>
      <c r="H18" s="84">
        <f t="shared" ref="H18" si="9">ABS(+F18-E18)*100</f>
        <v>2.7999999999999972</v>
      </c>
      <c r="I18" s="90" t="str">
        <f t="shared" si="7"/>
        <v/>
      </c>
      <c r="J18" s="86">
        <f>IF(F18="NA","-",IF(M18=0,"-",ABS(F18-M18)*100))</f>
        <v>0.70000000000000062</v>
      </c>
      <c r="K18" s="87">
        <f>K17/K16</f>
        <v>0.22379263874944794</v>
      </c>
      <c r="L18" s="121">
        <f>ROUND(L17/L16,3)</f>
        <v>0.21099999999999999</v>
      </c>
      <c r="M18" s="115">
        <f>ROUND(M17/M16,3)</f>
        <v>0.26700000000000002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1110.1400000000001</v>
      </c>
      <c r="E20" s="41">
        <v>1107.3599999999999</v>
      </c>
      <c r="F20" s="119">
        <v>1079.6600000000001</v>
      </c>
      <c r="G20" s="83" t="str">
        <f>IF((F20/E20)-1&lt;0,"▲","")</f>
        <v>▲</v>
      </c>
      <c r="H20" s="101">
        <f t="shared" ref="H20" si="10">ABS((+F20/E20)-1)</f>
        <v>2.5014448779077991E-2</v>
      </c>
      <c r="I20" s="85" t="str">
        <f>IF(F20="NA","",IF(M20=0,"",IF((F20-M20)&lt;0,"▲","")))</f>
        <v>▲</v>
      </c>
      <c r="J20" s="86">
        <f>IF(F20="NA","-",IF(M20=0,"-",ABS(F20-M20)))</f>
        <v>1.8099999999999454</v>
      </c>
      <c r="K20" s="42">
        <v>626.75900000000001</v>
      </c>
      <c r="L20" s="66">
        <v>987.51400000000001</v>
      </c>
      <c r="M20" s="62">
        <v>1081.47</v>
      </c>
    </row>
    <row r="21" spans="2:13" ht="12" customHeight="1">
      <c r="B21" s="25"/>
      <c r="C21" s="30" t="s">
        <v>7</v>
      </c>
      <c r="D21" s="39">
        <v>1079.74</v>
      </c>
      <c r="E21" s="41">
        <v>1106.3699999999999</v>
      </c>
      <c r="F21" s="119">
        <v>1119.9100000000001</v>
      </c>
      <c r="G21" s="83" t="str">
        <f t="shared" ref="G21:G22" si="11">IF((F21/E21)-1&lt;0,"▲","")</f>
        <v/>
      </c>
      <c r="H21" s="101">
        <f t="shared" si="5"/>
        <v>1.2238220486817442E-2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3.2599999999999909</v>
      </c>
      <c r="K21" s="42">
        <v>631.84</v>
      </c>
      <c r="L21" s="66">
        <v>1007.893</v>
      </c>
      <c r="M21" s="62">
        <v>1123.17</v>
      </c>
    </row>
    <row r="22" spans="2:13" ht="12" customHeight="1">
      <c r="B22" s="25"/>
      <c r="C22" s="30" t="s">
        <v>8</v>
      </c>
      <c r="D22" s="39">
        <v>194.14</v>
      </c>
      <c r="E22" s="41">
        <v>195.13</v>
      </c>
      <c r="F22" s="119">
        <v>154.88</v>
      </c>
      <c r="G22" s="83" t="str">
        <f t="shared" si="11"/>
        <v>▲</v>
      </c>
      <c r="H22" s="101">
        <f t="shared" si="5"/>
        <v>0.20627274124942352</v>
      </c>
      <c r="I22" s="85" t="str">
        <f t="shared" si="12"/>
        <v/>
      </c>
      <c r="J22" s="86">
        <f t="shared" si="13"/>
        <v>0.78999999999999204</v>
      </c>
      <c r="K22" s="42">
        <v>80.498999999999995</v>
      </c>
      <c r="L22" s="66">
        <v>140.81299999999999</v>
      </c>
      <c r="M22" s="62">
        <v>154.09</v>
      </c>
    </row>
    <row r="23" spans="2:13" ht="12" customHeight="1">
      <c r="B23" s="25"/>
      <c r="C23" s="30" t="s">
        <v>9</v>
      </c>
      <c r="D23" s="81">
        <f>ROUND(D22/D21,3)</f>
        <v>0.18</v>
      </c>
      <c r="E23" s="82">
        <f>ROUND(E22/E21,3)</f>
        <v>0.17599999999999999</v>
      </c>
      <c r="F23" s="73">
        <f>ROUND(F22/F21,3)</f>
        <v>0.13800000000000001</v>
      </c>
      <c r="G23" s="89" t="str">
        <f>IF((F23/E23)-1&lt;0,"▲","")</f>
        <v>▲</v>
      </c>
      <c r="H23" s="84">
        <f t="shared" ref="H23" si="14">ABS(+F23-E23)*100</f>
        <v>3.799999999999998</v>
      </c>
      <c r="I23" s="90" t="str">
        <f t="shared" si="12"/>
        <v/>
      </c>
      <c r="J23" s="86">
        <f>IF(F23="NA","-",IF(M23=0,"-",ABS(F23-M23)*100))</f>
        <v>0.10000000000000009</v>
      </c>
      <c r="K23" s="87">
        <f>K22/K21</f>
        <v>0.12740408964294755</v>
      </c>
      <c r="L23" s="121">
        <f>ROUND(L22/L21,3)</f>
        <v>0.14000000000000001</v>
      </c>
      <c r="M23" s="115">
        <f>ROUND(M22/M21,3)</f>
        <v>0.13700000000000001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798.41</v>
      </c>
      <c r="E25" s="41">
        <v>812.38</v>
      </c>
      <c r="F25" s="119">
        <v>813.78</v>
      </c>
      <c r="G25" s="83" t="str">
        <f>IF((F25/E25)-1&lt;0,"▲","")</f>
        <v/>
      </c>
      <c r="H25" s="101">
        <f t="shared" ref="H25" si="15">ABS((+F25/E25)-1)</f>
        <v>1.7233314458751092E-3</v>
      </c>
      <c r="I25" s="85" t="str">
        <f>IF(F25="NA","",IF(M25=0,"",IF((F25-M25)&lt;0,"▲","")))</f>
        <v>▲</v>
      </c>
      <c r="J25" s="86">
        <f>IF(F25="NA","-",IF(M25=0,"-",ABS(F25-M25)))</f>
        <v>0.48000000000001819</v>
      </c>
      <c r="K25" s="42">
        <v>315.98500000000001</v>
      </c>
      <c r="L25" s="66">
        <v>713.56500000000005</v>
      </c>
      <c r="M25" s="62">
        <v>814.26</v>
      </c>
    </row>
    <row r="26" spans="2:13" ht="12" customHeight="1">
      <c r="B26" s="51"/>
      <c r="C26" s="30" t="s">
        <v>7</v>
      </c>
      <c r="D26" s="39">
        <v>781.95</v>
      </c>
      <c r="E26" s="41">
        <v>815.66</v>
      </c>
      <c r="F26" s="119">
        <v>835.18</v>
      </c>
      <c r="G26" s="83" t="str">
        <f t="shared" ref="G26:G27" si="16">IF((F26/E26)-1&lt;0,"▲","")</f>
        <v/>
      </c>
      <c r="H26" s="101">
        <f t="shared" si="5"/>
        <v>2.3931540102493765E-2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1.7200000000000273</v>
      </c>
      <c r="K26" s="42">
        <v>318.35149999999999</v>
      </c>
      <c r="L26" s="66">
        <v>724.58199999999999</v>
      </c>
      <c r="M26" s="62">
        <v>836.9</v>
      </c>
    </row>
    <row r="27" spans="2:13" ht="12" customHeight="1">
      <c r="B27" s="51"/>
      <c r="C27" s="30" t="s">
        <v>8</v>
      </c>
      <c r="D27" s="39">
        <v>147.82</v>
      </c>
      <c r="E27" s="41">
        <v>144.54</v>
      </c>
      <c r="F27" s="119">
        <v>123.14</v>
      </c>
      <c r="G27" s="83" t="str">
        <f t="shared" si="16"/>
        <v>▲</v>
      </c>
      <c r="H27" s="101">
        <f t="shared" si="5"/>
        <v>0.14805590148055892</v>
      </c>
      <c r="I27" s="85" t="str">
        <f t="shared" si="17"/>
        <v/>
      </c>
      <c r="J27" s="86">
        <f t="shared" si="18"/>
        <v>0.62999999999999545</v>
      </c>
      <c r="K27" s="42">
        <v>38.368000000000002</v>
      </c>
      <c r="L27" s="66">
        <v>110.123</v>
      </c>
      <c r="M27" s="62">
        <v>122.51</v>
      </c>
    </row>
    <row r="28" spans="2:13" ht="12" customHeight="1">
      <c r="B28" s="51"/>
      <c r="C28" s="30" t="s">
        <v>9</v>
      </c>
      <c r="D28" s="81">
        <f>ROUND(D27/D26,3)</f>
        <v>0.189</v>
      </c>
      <c r="E28" s="82">
        <f>ROUND(E27/E26,3)</f>
        <v>0.17699999999999999</v>
      </c>
      <c r="F28" s="73">
        <f>ROUND(F27/F26,3)</f>
        <v>0.14699999999999999</v>
      </c>
      <c r="G28" s="89" t="str">
        <f>IF((F28/E28)-1&lt;0,"▲","")</f>
        <v>▲</v>
      </c>
      <c r="H28" s="84">
        <f t="shared" ref="H28" si="19">ABS(+F28-E28)*100</f>
        <v>3</v>
      </c>
      <c r="I28" s="90" t="str">
        <f t="shared" si="17"/>
        <v/>
      </c>
      <c r="J28" s="86">
        <f>IF(F28="NA","-",IF(M28=0,"-",ABS(F28-M28)*100))</f>
        <v>0.10000000000000009</v>
      </c>
      <c r="K28" s="87">
        <f>K27/K26</f>
        <v>0.12052087079847276</v>
      </c>
      <c r="L28" s="121">
        <f>ROUND(L27/L26,3)</f>
        <v>0.152</v>
      </c>
      <c r="M28" s="115">
        <f>ROUND(M27/M26,3)</f>
        <v>0.14599999999999999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448.15</v>
      </c>
      <c r="E30" s="41">
        <v>440.92</v>
      </c>
      <c r="F30" s="119">
        <v>451.52</v>
      </c>
      <c r="G30" s="83" t="str">
        <f>IF((F30/E30)-1&lt;0,"▲","")</f>
        <v/>
      </c>
      <c r="H30" s="101">
        <f t="shared" ref="H30" si="20">ABS((+F30/E30)-1)</f>
        <v>2.4040642293386538E-2</v>
      </c>
      <c r="I30" s="85" t="str">
        <f>IF(F30="NA","",IF(M30=0,"",IF((F30-M30)&lt;0,"▲","")))</f>
        <v>▲</v>
      </c>
      <c r="J30" s="86">
        <f>IF(F30="NA","-",IF(M30=0,"-",ABS(F30-M30)))</f>
        <v>0.12999999999999545</v>
      </c>
      <c r="K30" s="42">
        <v>218.24600000000001</v>
      </c>
      <c r="L30" s="66">
        <v>420.27699999999999</v>
      </c>
      <c r="M30" s="62">
        <v>451.65</v>
      </c>
    </row>
    <row r="31" spans="2:13" ht="12" customHeight="1">
      <c r="B31" s="25"/>
      <c r="C31" s="30" t="s">
        <v>7</v>
      </c>
      <c r="D31" s="39">
        <v>436.95</v>
      </c>
      <c r="E31" s="41">
        <v>438.14</v>
      </c>
      <c r="F31" s="119">
        <v>447</v>
      </c>
      <c r="G31" s="83" t="str">
        <f t="shared" ref="G31:G32" si="21">IF((F31/E31)-1&lt;0,"▲","")</f>
        <v/>
      </c>
      <c r="H31" s="101">
        <f t="shared" si="5"/>
        <v>2.0221846898251794E-2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5.2799999999999727</v>
      </c>
      <c r="K31" s="42">
        <v>217.77549999999999</v>
      </c>
      <c r="L31" s="66">
        <v>418.62200000000001</v>
      </c>
      <c r="M31" s="62">
        <v>452.28</v>
      </c>
    </row>
    <row r="32" spans="2:13" ht="12" customHeight="1">
      <c r="B32" s="25"/>
      <c r="C32" s="30" t="s">
        <v>8</v>
      </c>
      <c r="D32" s="39">
        <v>91.49</v>
      </c>
      <c r="E32" s="41">
        <v>94.26</v>
      </c>
      <c r="F32" s="119">
        <v>98.78</v>
      </c>
      <c r="G32" s="83" t="str">
        <f t="shared" si="21"/>
        <v/>
      </c>
      <c r="H32" s="101">
        <f t="shared" si="5"/>
        <v>4.7952471886272052E-2</v>
      </c>
      <c r="I32" s="85" t="str">
        <f t="shared" si="22"/>
        <v/>
      </c>
      <c r="J32" s="86">
        <f t="shared" si="23"/>
        <v>4.9300000000000068</v>
      </c>
      <c r="K32" s="42">
        <v>26.731999999999999</v>
      </c>
      <c r="L32" s="66">
        <v>74.757000000000005</v>
      </c>
      <c r="M32" s="62">
        <v>93.85</v>
      </c>
    </row>
    <row r="33" spans="2:13" ht="12" customHeight="1">
      <c r="B33" s="29"/>
      <c r="C33" s="53" t="s">
        <v>9</v>
      </c>
      <c r="D33" s="91">
        <f>ROUND(D32/D31,3)</f>
        <v>0.20899999999999999</v>
      </c>
      <c r="E33" s="92">
        <f>ROUND(E32/E31,3)</f>
        <v>0.215</v>
      </c>
      <c r="F33" s="74">
        <f>ROUND(F32/F31,3)</f>
        <v>0.221</v>
      </c>
      <c r="G33" s="93" t="str">
        <f>IF((F33/E33)-1&lt;0,"▲","")</f>
        <v/>
      </c>
      <c r="H33" s="94">
        <f t="shared" ref="H33" si="24">ABS(+F33-E33)*100</f>
        <v>0.60000000000000053</v>
      </c>
      <c r="I33" s="95" t="str">
        <f t="shared" si="22"/>
        <v/>
      </c>
      <c r="J33" s="96">
        <f>IF(F33="NA","-",IF(M33=0,"-",ABS(F33-M33)*100))</f>
        <v>1.3000000000000012</v>
      </c>
      <c r="K33" s="97">
        <f>K32/K31</f>
        <v>0.12275026345938822</v>
      </c>
      <c r="L33" s="122">
        <f>ROUND(L32/L31,3)</f>
        <v>0.17899999999999999</v>
      </c>
      <c r="M33" s="116">
        <f>ROUND(M32/M31,3)</f>
        <v>0.20799999999999999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171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211.96</v>
      </c>
      <c r="E39" s="61">
        <v>260.27</v>
      </c>
      <c r="F39" s="124">
        <v>258.39999999999998</v>
      </c>
      <c r="G39" s="113" t="str">
        <f>IF((F39/E39)-1&lt;0,"▲","")</f>
        <v>▲</v>
      </c>
      <c r="H39" s="101">
        <f>ABS((+F39/E39)-1)</f>
        <v>7.1848465055519561E-3</v>
      </c>
      <c r="I39" s="112" t="str">
        <f>IF(F39="NA","",IF(M39=0,"",IF((F39-M39)&lt;0,"▲","")))</f>
        <v/>
      </c>
      <c r="J39" s="86">
        <f>IF(F39="NA","-",IF(M39=0,"-",ABS(F39-M39)))</f>
        <v>2.2999999999999545</v>
      </c>
      <c r="K39" s="42">
        <v>48.956499999999998</v>
      </c>
      <c r="L39" s="70">
        <v>131.947</v>
      </c>
      <c r="M39" s="71">
        <v>256.10000000000002</v>
      </c>
    </row>
    <row r="40" spans="2:13" ht="12" customHeight="1">
      <c r="B40" s="25"/>
      <c r="C40" s="30" t="s">
        <v>7</v>
      </c>
      <c r="D40" s="60">
        <v>221.13</v>
      </c>
      <c r="E40" s="61">
        <v>238.55</v>
      </c>
      <c r="F40" s="124">
        <v>256.60000000000002</v>
      </c>
      <c r="G40" s="114" t="str">
        <f t="shared" ref="G40:G41" si="25">IF((F40/E40)-1&lt;0,"▲","")</f>
        <v/>
      </c>
      <c r="H40" s="101">
        <f t="shared" ref="H40:H41" si="26">ABS((+F40/E40)-1)</f>
        <v>7.5665478935233788E-2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1.3200000000000216</v>
      </c>
      <c r="K40" s="42">
        <v>49.094499999999996</v>
      </c>
      <c r="L40" s="72">
        <v>133.946</v>
      </c>
      <c r="M40" s="62">
        <v>255.28</v>
      </c>
    </row>
    <row r="41" spans="2:13" ht="12" customHeight="1">
      <c r="B41" s="25"/>
      <c r="C41" s="30" t="s">
        <v>8</v>
      </c>
      <c r="D41" s="60">
        <v>42.58</v>
      </c>
      <c r="E41" s="61">
        <v>59</v>
      </c>
      <c r="F41" s="124">
        <v>58.33</v>
      </c>
      <c r="G41" s="114" t="str">
        <f t="shared" si="25"/>
        <v>▲</v>
      </c>
      <c r="H41" s="101">
        <f t="shared" si="26"/>
        <v>1.1355932203389818E-2</v>
      </c>
      <c r="I41" s="85" t="str">
        <f t="shared" si="27"/>
        <v/>
      </c>
      <c r="J41" s="86">
        <f t="shared" si="28"/>
        <v>0.11999999999999744</v>
      </c>
      <c r="K41" s="42">
        <v>3.9965000000000002</v>
      </c>
      <c r="L41" s="72">
        <v>15.829000000000001</v>
      </c>
      <c r="M41" s="62">
        <v>58.21</v>
      </c>
    </row>
    <row r="42" spans="2:13" ht="12" customHeight="1">
      <c r="B42" s="29"/>
      <c r="C42" s="53" t="s">
        <v>9</v>
      </c>
      <c r="D42" s="107">
        <f>ROUND(D41/D40,3)</f>
        <v>0.193</v>
      </c>
      <c r="E42" s="108">
        <f>ROUND(E41/E40,3)</f>
        <v>0.247</v>
      </c>
      <c r="F42" s="125">
        <f>ROUND(F41/F40,3)</f>
        <v>0.22700000000000001</v>
      </c>
      <c r="G42" s="109" t="str">
        <f>IF(F42-D42&lt;0,"▲","")</f>
        <v/>
      </c>
      <c r="H42" s="94">
        <f>ABS(+F42-E42)*100</f>
        <v>1.9999999999999991</v>
      </c>
      <c r="I42" s="110" t="str">
        <f>IF(F42="NA","",IF(M42=0,"",IF((F42-M42)&lt;0,"▲","")))</f>
        <v>▲</v>
      </c>
      <c r="J42" s="96">
        <f>ABS(+F42-M42)*100</f>
        <v>0.10000000000000009</v>
      </c>
      <c r="K42" s="97">
        <f>K41/K40</f>
        <v>8.1404230616464179E-2</v>
      </c>
      <c r="L42" s="123">
        <f>ROUND(L41/L40,3)</f>
        <v>0.11799999999999999</v>
      </c>
      <c r="M42" s="117">
        <f>ROUND(M41/M40,3)</f>
        <v>0.22800000000000001</v>
      </c>
    </row>
    <row r="43" spans="2:13" ht="12" customHeight="1">
      <c r="B43" s="2" t="s">
        <v>287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5">
    <mergeCell ref="B51:L51"/>
    <mergeCell ref="B52:L52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3">
    <tabColor theme="1"/>
    <pageSetUpPr fitToPage="1"/>
  </sheetPr>
  <dimension ref="B1:M67"/>
  <sheetViews>
    <sheetView showGridLines="0" defaultGridColor="0" topLeftCell="A43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286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191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2242.44</v>
      </c>
      <c r="E10" s="78">
        <v>2231.1999999999998</v>
      </c>
      <c r="F10" s="119">
        <v>2178.5300000000002</v>
      </c>
      <c r="G10" s="83" t="str">
        <f>IF((F10/E10)-1&lt;0,"▲","")</f>
        <v>▲</v>
      </c>
      <c r="H10" s="101">
        <f>ABS((+F10/E10)-1)</f>
        <v>2.3606131229831351E-2</v>
      </c>
      <c r="I10" s="85" t="str">
        <f>IF(F10="NA","",IF(M10=0,"",IF((F10-M10)&lt;0,"▲","")))</f>
        <v>▲</v>
      </c>
      <c r="J10" s="86">
        <f>IF(F10="NA","-",IF(M10=0,"-",ABS(F10-M10)))</f>
        <v>3.1299999999996544</v>
      </c>
      <c r="K10" s="42">
        <v>1196.7825</v>
      </c>
      <c r="L10" s="66">
        <v>2003.9059999999999</v>
      </c>
      <c r="M10" s="62">
        <v>2181.66</v>
      </c>
    </row>
    <row r="11" spans="2:13" ht="12" customHeight="1">
      <c r="B11" s="25"/>
      <c r="C11" s="30" t="s">
        <v>7</v>
      </c>
      <c r="D11" s="77">
        <v>2158.54</v>
      </c>
      <c r="E11" s="78">
        <v>2196.35</v>
      </c>
      <c r="F11" s="119">
        <v>2240.69</v>
      </c>
      <c r="G11" s="83" t="str">
        <f t="shared" ref="G11:G12" si="0">IF((F11/E11)-1&lt;0,"▲","")</f>
        <v/>
      </c>
      <c r="H11" s="101">
        <f t="shared" ref="H11:H12" si="1">ABS((+F11/E11)-1)</f>
        <v>2.0188039246932465E-2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0.17999999999983629</v>
      </c>
      <c r="K11" s="42">
        <v>1201.7159999999999</v>
      </c>
      <c r="L11" s="66">
        <v>2044.33</v>
      </c>
      <c r="M11" s="62">
        <v>2240.87</v>
      </c>
    </row>
    <row r="12" spans="2:13" ht="12" customHeight="1">
      <c r="B12" s="25"/>
      <c r="C12" s="30" t="s">
        <v>8</v>
      </c>
      <c r="D12" s="39">
        <v>453.04</v>
      </c>
      <c r="E12" s="40">
        <v>487.88</v>
      </c>
      <c r="F12" s="119">
        <v>425.72</v>
      </c>
      <c r="G12" s="83" t="str">
        <f t="shared" si="0"/>
        <v>▲</v>
      </c>
      <c r="H12" s="101">
        <f t="shared" si="1"/>
        <v>0.12740837910961711</v>
      </c>
      <c r="I12" s="85" t="str">
        <f t="shared" si="2"/>
        <v>▲</v>
      </c>
      <c r="J12" s="86">
        <f t="shared" si="3"/>
        <v>5.4399999999999977</v>
      </c>
      <c r="K12" s="42">
        <v>186.02850000000001</v>
      </c>
      <c r="L12" s="66">
        <v>346.14400000000001</v>
      </c>
      <c r="M12" s="62">
        <v>431.16</v>
      </c>
    </row>
    <row r="13" spans="2:13" ht="12" customHeight="1">
      <c r="B13" s="25"/>
      <c r="C13" s="30" t="s">
        <v>9</v>
      </c>
      <c r="D13" s="81">
        <f>ROUND(D12/D11,3)</f>
        <v>0.21</v>
      </c>
      <c r="E13" s="82">
        <f t="shared" ref="E13" si="4">ROUND(E12/E11,3)</f>
        <v>0.222</v>
      </c>
      <c r="F13" s="73">
        <f>ROUND(F12/F11,3)</f>
        <v>0.19</v>
      </c>
      <c r="G13" s="83" t="str">
        <f>IF((F13/E13)-1&lt;0,"▲","")</f>
        <v>▲</v>
      </c>
      <c r="H13" s="84">
        <f>ABS(+F13-E13)*100</f>
        <v>3.2</v>
      </c>
      <c r="I13" s="85" t="str">
        <f t="shared" si="2"/>
        <v>▲</v>
      </c>
      <c r="J13" s="86">
        <f>IF(F13="NA","-",IF(M13=0,"-",ABS(F13-M13)*100))</f>
        <v>0.20000000000000018</v>
      </c>
      <c r="K13" s="87">
        <f>K12/K11</f>
        <v>0.1548023825928922</v>
      </c>
      <c r="L13" s="121">
        <f>ROUND(L12/L11,3)</f>
        <v>0.16900000000000001</v>
      </c>
      <c r="M13" s="115">
        <f>ROUND(M12/M11,3)</f>
        <v>0.192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684.16</v>
      </c>
      <c r="E15" s="41">
        <v>682.65</v>
      </c>
      <c r="F15" s="119">
        <v>645.41</v>
      </c>
      <c r="G15" s="83" t="str">
        <f>IF((F15/E15)-1&lt;0,"▲","")</f>
        <v>▲</v>
      </c>
      <c r="H15" s="101">
        <f t="shared" ref="H15:H32" si="5">ABS((+F15/E15)-1)</f>
        <v>5.4552113088698451E-2</v>
      </c>
      <c r="I15" s="85" t="str">
        <f>IF(F15="NA","",IF(M15=0,"",IF((F15-M15)&lt;0,"▲","")))</f>
        <v>▲</v>
      </c>
      <c r="J15" s="86">
        <f>IF(F15="NA","-",IF(M15=0,"-",ABS(F15-M15)))</f>
        <v>0.41000000000008185</v>
      </c>
      <c r="K15" s="42">
        <v>351.77749999999997</v>
      </c>
      <c r="L15" s="66">
        <v>596.11500000000001</v>
      </c>
      <c r="M15" s="62">
        <v>645.82000000000005</v>
      </c>
    </row>
    <row r="16" spans="2:13" ht="12" customHeight="1">
      <c r="B16" s="25"/>
      <c r="C16" s="30" t="s">
        <v>7</v>
      </c>
      <c r="D16" s="77">
        <v>641.73</v>
      </c>
      <c r="E16" s="78">
        <v>652.26</v>
      </c>
      <c r="F16" s="119">
        <v>665.23</v>
      </c>
      <c r="G16" s="83" t="str">
        <f t="shared" ref="G16:G17" si="6">IF((F16/E16)-1&lt;0,"▲","")</f>
        <v/>
      </c>
      <c r="H16" s="101">
        <f t="shared" si="5"/>
        <v>1.9884708551804575E-2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2.9999999999972715E-2</v>
      </c>
      <c r="K16" s="42">
        <v>352.10050000000001</v>
      </c>
      <c r="L16" s="66">
        <v>618.29200000000003</v>
      </c>
      <c r="M16" s="62">
        <v>665.26</v>
      </c>
    </row>
    <row r="17" spans="2:13" ht="12" customHeight="1">
      <c r="B17" s="25"/>
      <c r="C17" s="30" t="s">
        <v>8</v>
      </c>
      <c r="D17" s="39">
        <v>167.2</v>
      </c>
      <c r="E17" s="41">
        <v>197.6</v>
      </c>
      <c r="F17" s="119">
        <v>177.77</v>
      </c>
      <c r="G17" s="83" t="str">
        <f t="shared" si="6"/>
        <v>▲</v>
      </c>
      <c r="H17" s="101">
        <f t="shared" si="5"/>
        <v>0.10035425101214568</v>
      </c>
      <c r="I17" s="85" t="str">
        <f t="shared" si="7"/>
        <v>▲</v>
      </c>
      <c r="J17" s="86">
        <f t="shared" si="8"/>
        <v>0.21999999999999886</v>
      </c>
      <c r="K17" s="42">
        <v>78.797499999999999</v>
      </c>
      <c r="L17" s="66">
        <v>130.333</v>
      </c>
      <c r="M17" s="62">
        <v>177.99</v>
      </c>
    </row>
    <row r="18" spans="2:13" ht="12" customHeight="1">
      <c r="B18" s="25"/>
      <c r="C18" s="30" t="s">
        <v>9</v>
      </c>
      <c r="D18" s="81">
        <f>ROUND(D17/D16,3)</f>
        <v>0.26100000000000001</v>
      </c>
      <c r="E18" s="82">
        <f>ROUND(E17/E16,3)</f>
        <v>0.30299999999999999</v>
      </c>
      <c r="F18" s="73">
        <f>ROUND(F17/F16,3)</f>
        <v>0.26700000000000002</v>
      </c>
      <c r="G18" s="89" t="str">
        <f>IF((F18/E18)-1&lt;0,"▲","")</f>
        <v>▲</v>
      </c>
      <c r="H18" s="84">
        <f t="shared" ref="H18" si="9">ABS(+F18-E18)*100</f>
        <v>3.5999999999999979</v>
      </c>
      <c r="I18" s="90" t="str">
        <f t="shared" si="7"/>
        <v>▲</v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0.21099999999999999</v>
      </c>
      <c r="M18" s="115">
        <f>ROUND(M17/M16,3)</f>
        <v>0.26800000000000002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1110.1400000000001</v>
      </c>
      <c r="E20" s="41">
        <v>1107.6300000000001</v>
      </c>
      <c r="F20" s="119">
        <v>1081.47</v>
      </c>
      <c r="G20" s="83" t="str">
        <f>IF((F20/E20)-1&lt;0,"▲","")</f>
        <v>▲</v>
      </c>
      <c r="H20" s="101">
        <f t="shared" ref="H20" si="10">ABS((+F20/E20)-1)</f>
        <v>2.3617995178895512E-2</v>
      </c>
      <c r="I20" s="85" t="str">
        <f>IF(F20="NA","",IF(M20=0,"",IF((F20-M20)&lt;0,"▲","")))</f>
        <v>▲</v>
      </c>
      <c r="J20" s="86">
        <f>IF(F20="NA","-",IF(M20=0,"-",ABS(F20-M20)))</f>
        <v>2</v>
      </c>
      <c r="K20" s="42">
        <v>626.75900000000001</v>
      </c>
      <c r="L20" s="66">
        <v>987.51400000000001</v>
      </c>
      <c r="M20" s="62">
        <v>1083.47</v>
      </c>
    </row>
    <row r="21" spans="2:13" ht="12" customHeight="1">
      <c r="B21" s="25"/>
      <c r="C21" s="30" t="s">
        <v>7</v>
      </c>
      <c r="D21" s="39">
        <v>1079.74</v>
      </c>
      <c r="E21" s="41">
        <v>1105.97</v>
      </c>
      <c r="F21" s="119">
        <v>1123.17</v>
      </c>
      <c r="G21" s="83" t="str">
        <f t="shared" ref="G21:G22" si="11">IF((F21/E21)-1&lt;0,"▲","")</f>
        <v/>
      </c>
      <c r="H21" s="101">
        <f t="shared" si="5"/>
        <v>1.5551958913894603E-2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0.32000000000016371</v>
      </c>
      <c r="K21" s="42">
        <v>631.84</v>
      </c>
      <c r="L21" s="66">
        <v>1007.893</v>
      </c>
      <c r="M21" s="62">
        <v>1122.8499999999999</v>
      </c>
    </row>
    <row r="22" spans="2:13" ht="12" customHeight="1">
      <c r="B22" s="25"/>
      <c r="C22" s="30" t="s">
        <v>8</v>
      </c>
      <c r="D22" s="39">
        <v>194.14</v>
      </c>
      <c r="E22" s="41">
        <v>195.8</v>
      </c>
      <c r="F22" s="119">
        <v>154.09</v>
      </c>
      <c r="G22" s="83" t="str">
        <f t="shared" si="11"/>
        <v>▲</v>
      </c>
      <c r="H22" s="101">
        <f t="shared" si="5"/>
        <v>0.21302349336057202</v>
      </c>
      <c r="I22" s="85" t="str">
        <f t="shared" si="12"/>
        <v>▲</v>
      </c>
      <c r="J22" s="86">
        <f t="shared" si="13"/>
        <v>4.6999999999999886</v>
      </c>
      <c r="K22" s="42">
        <v>80.498999999999995</v>
      </c>
      <c r="L22" s="66">
        <v>140.727</v>
      </c>
      <c r="M22" s="62">
        <v>158.79</v>
      </c>
    </row>
    <row r="23" spans="2:13" ht="12" customHeight="1">
      <c r="B23" s="25"/>
      <c r="C23" s="30" t="s">
        <v>9</v>
      </c>
      <c r="D23" s="81">
        <f>ROUND(D22/D21,3)</f>
        <v>0.18</v>
      </c>
      <c r="E23" s="82">
        <f>ROUND(E22/E21,3)</f>
        <v>0.17699999999999999</v>
      </c>
      <c r="F23" s="73">
        <f>ROUND(F22/F21,3)</f>
        <v>0.13700000000000001</v>
      </c>
      <c r="G23" s="89" t="str">
        <f>IF((F23/E23)-1&lt;0,"▲","")</f>
        <v>▲</v>
      </c>
      <c r="H23" s="84">
        <f t="shared" ref="H23" si="14">ABS(+F23-E23)*100</f>
        <v>3.9999999999999982</v>
      </c>
      <c r="I23" s="90" t="str">
        <f t="shared" si="12"/>
        <v>▲</v>
      </c>
      <c r="J23" s="86">
        <f>IF(F23="NA","-",IF(M23=0,"-",ABS(F23-M23)*100))</f>
        <v>0.39999999999999758</v>
      </c>
      <c r="K23" s="87">
        <f>K22/K21</f>
        <v>0.12740408964294755</v>
      </c>
      <c r="L23" s="121">
        <f>ROUND(L22/L21,3)</f>
        <v>0.14000000000000001</v>
      </c>
      <c r="M23" s="115">
        <f>ROUND(M22/M21,3)</f>
        <v>0.14099999999999999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798.41</v>
      </c>
      <c r="E25" s="41">
        <v>812.34</v>
      </c>
      <c r="F25" s="119">
        <v>814.26</v>
      </c>
      <c r="G25" s="83" t="str">
        <f>IF((F25/E25)-1&lt;0,"▲","")</f>
        <v/>
      </c>
      <c r="H25" s="101">
        <f t="shared" ref="H25" si="15">ABS((+F25/E25)-1)</f>
        <v>2.3635423591106264E-3</v>
      </c>
      <c r="I25" s="85" t="str">
        <f>IF(F25="NA","",IF(M25=0,"",IF((F25-M25)&lt;0,"▲","")))</f>
        <v>▲</v>
      </c>
      <c r="J25" s="86">
        <f>IF(F25="NA","-",IF(M25=0,"-",ABS(F25-M25)))</f>
        <v>1.75</v>
      </c>
      <c r="K25" s="42">
        <v>315.98500000000001</v>
      </c>
      <c r="L25" s="66">
        <v>713.56500000000005</v>
      </c>
      <c r="M25" s="62">
        <v>816.01</v>
      </c>
    </row>
    <row r="26" spans="2:13" ht="12" customHeight="1">
      <c r="B26" s="51"/>
      <c r="C26" s="30" t="s">
        <v>7</v>
      </c>
      <c r="D26" s="39">
        <v>781.95</v>
      </c>
      <c r="E26" s="41">
        <v>815.01</v>
      </c>
      <c r="F26" s="119">
        <v>836.9</v>
      </c>
      <c r="G26" s="83" t="str">
        <f t="shared" ref="G26:G27" si="16">IF((F26/E26)-1&lt;0,"▲","")</f>
        <v/>
      </c>
      <c r="H26" s="101">
        <f t="shared" si="5"/>
        <v>2.6858566152562435E-2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0.77999999999997272</v>
      </c>
      <c r="K26" s="42">
        <v>318.35149999999999</v>
      </c>
      <c r="L26" s="66">
        <v>724.58199999999999</v>
      </c>
      <c r="M26" s="62">
        <v>836.12</v>
      </c>
    </row>
    <row r="27" spans="2:13" ht="12" customHeight="1">
      <c r="B27" s="51"/>
      <c r="C27" s="30" t="s">
        <v>8</v>
      </c>
      <c r="D27" s="39">
        <v>147.82</v>
      </c>
      <c r="E27" s="41">
        <v>145.16</v>
      </c>
      <c r="F27" s="119">
        <v>122.51</v>
      </c>
      <c r="G27" s="83" t="str">
        <f t="shared" si="16"/>
        <v>▲</v>
      </c>
      <c r="H27" s="101">
        <f t="shared" si="5"/>
        <v>0.15603472030862486</v>
      </c>
      <c r="I27" s="85" t="str">
        <f t="shared" si="17"/>
        <v>▲</v>
      </c>
      <c r="J27" s="86">
        <f t="shared" si="18"/>
        <v>4.4899999999999949</v>
      </c>
      <c r="K27" s="42">
        <v>38.368000000000002</v>
      </c>
      <c r="L27" s="66">
        <v>110.123</v>
      </c>
      <c r="M27" s="62">
        <v>127</v>
      </c>
    </row>
    <row r="28" spans="2:13" ht="12" customHeight="1">
      <c r="B28" s="51"/>
      <c r="C28" s="30" t="s">
        <v>9</v>
      </c>
      <c r="D28" s="81">
        <f>ROUND(D27/D26,3)</f>
        <v>0.189</v>
      </c>
      <c r="E28" s="82">
        <f>ROUND(E27/E26,3)</f>
        <v>0.17799999999999999</v>
      </c>
      <c r="F28" s="73">
        <f>ROUND(F27/F26,3)</f>
        <v>0.14599999999999999</v>
      </c>
      <c r="G28" s="89" t="str">
        <f>IF((F28/E28)-1&lt;0,"▲","")</f>
        <v>▲</v>
      </c>
      <c r="H28" s="84">
        <f t="shared" ref="H28" si="19">ABS(+F28-E28)*100</f>
        <v>3.2</v>
      </c>
      <c r="I28" s="90" t="str">
        <f t="shared" si="17"/>
        <v>▲</v>
      </c>
      <c r="J28" s="86">
        <f>IF(F28="NA","-",IF(M28=0,"-",ABS(F28-M28)*100))</f>
        <v>0.60000000000000053</v>
      </c>
      <c r="K28" s="87">
        <f>K27/K26</f>
        <v>0.12052087079847276</v>
      </c>
      <c r="L28" s="121">
        <f>ROUND(L27/L26,3)</f>
        <v>0.152</v>
      </c>
      <c r="M28" s="115">
        <f>ROUND(M27/M26,3)</f>
        <v>0.152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448.15</v>
      </c>
      <c r="E30" s="41">
        <v>440.92</v>
      </c>
      <c r="F30" s="119">
        <v>451.65</v>
      </c>
      <c r="G30" s="83" t="str">
        <f>IF((F30/E30)-1&lt;0,"▲","")</f>
        <v/>
      </c>
      <c r="H30" s="101">
        <f t="shared" ref="H30" si="20">ABS((+F30/E30)-1)</f>
        <v>2.4335480359248818E-2</v>
      </c>
      <c r="I30" s="85" t="str">
        <f>IF(F30="NA","",IF(M30=0,"",IF((F30-M30)&lt;0,"▲","")))</f>
        <v>▲</v>
      </c>
      <c r="J30" s="86">
        <f>IF(F30="NA","-",IF(M30=0,"-",ABS(F30-M30)))</f>
        <v>0.72000000000002728</v>
      </c>
      <c r="K30" s="42">
        <v>218.24600000000001</v>
      </c>
      <c r="L30" s="66">
        <v>420.27699999999999</v>
      </c>
      <c r="M30" s="62">
        <v>452.37</v>
      </c>
    </row>
    <row r="31" spans="2:13" ht="12" customHeight="1">
      <c r="B31" s="25"/>
      <c r="C31" s="30" t="s">
        <v>7</v>
      </c>
      <c r="D31" s="39">
        <v>437.08</v>
      </c>
      <c r="E31" s="41">
        <v>438.13</v>
      </c>
      <c r="F31" s="119">
        <v>452.28</v>
      </c>
      <c r="G31" s="83" t="str">
        <f t="shared" ref="G31:G32" si="21">IF((F31/E31)-1&lt;0,"▲","")</f>
        <v/>
      </c>
      <c r="H31" s="101">
        <f t="shared" si="5"/>
        <v>3.2296350398283602E-2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0.49000000000000909</v>
      </c>
      <c r="K31" s="42">
        <v>217.77549999999999</v>
      </c>
      <c r="L31" s="66">
        <v>418.14499999999998</v>
      </c>
      <c r="M31" s="62">
        <v>452.77</v>
      </c>
    </row>
    <row r="32" spans="2:13" ht="12" customHeight="1">
      <c r="B32" s="25"/>
      <c r="C32" s="30" t="s">
        <v>8</v>
      </c>
      <c r="D32" s="39">
        <v>91.69</v>
      </c>
      <c r="E32" s="41">
        <v>94.49</v>
      </c>
      <c r="F32" s="119">
        <v>93.85</v>
      </c>
      <c r="G32" s="83" t="str">
        <f t="shared" si="21"/>
        <v>▲</v>
      </c>
      <c r="H32" s="101">
        <f t="shared" si="5"/>
        <v>6.7732035135993351E-3</v>
      </c>
      <c r="I32" s="85" t="str">
        <f t="shared" si="22"/>
        <v>▲</v>
      </c>
      <c r="J32" s="86">
        <f t="shared" si="23"/>
        <v>0.52000000000001023</v>
      </c>
      <c r="K32" s="42">
        <v>26.731999999999999</v>
      </c>
      <c r="L32" s="66">
        <v>74.998000000000005</v>
      </c>
      <c r="M32" s="62">
        <v>94.37</v>
      </c>
    </row>
    <row r="33" spans="2:13" ht="12" customHeight="1">
      <c r="B33" s="29"/>
      <c r="C33" s="53" t="s">
        <v>9</v>
      </c>
      <c r="D33" s="91">
        <f>ROUND(D32/D31,3)</f>
        <v>0.21</v>
      </c>
      <c r="E33" s="92">
        <f>ROUND(E32/E31,3)</f>
        <v>0.216</v>
      </c>
      <c r="F33" s="74">
        <f>ROUND(F32/F31,3)</f>
        <v>0.20799999999999999</v>
      </c>
      <c r="G33" s="93" t="str">
        <f>IF((F33/E33)-1&lt;0,"▲","")</f>
        <v>▲</v>
      </c>
      <c r="H33" s="94">
        <f t="shared" ref="H33" si="24">ABS(+F33-E33)*100</f>
        <v>0.80000000000000071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0.17899999999999999</v>
      </c>
      <c r="M33" s="116">
        <f>ROUND(M32/M31,3)</f>
        <v>0.20799999999999999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181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211.96</v>
      </c>
      <c r="E39" s="61">
        <v>259.99</v>
      </c>
      <c r="F39" s="124">
        <v>256.10000000000002</v>
      </c>
      <c r="G39" s="113" t="str">
        <f>IF((F39/E39)-1&lt;0,"▲","")</f>
        <v>▲</v>
      </c>
      <c r="H39" s="101">
        <f>ABS((+F39/E39)-1)</f>
        <v>1.496211392745872E-2</v>
      </c>
      <c r="I39" s="112" t="str">
        <f>IF(F39="NA","",IF(M39=0,"",IF((F39-M39)&lt;0,"▲","")))</f>
        <v/>
      </c>
      <c r="J39" s="86">
        <f>IF(F39="NA","-",IF(M39=0,"-",ABS(F39-M39)))</f>
        <v>0.5700000000000216</v>
      </c>
      <c r="K39" s="42">
        <v>48.956499999999998</v>
      </c>
      <c r="L39" s="70">
        <v>131.947</v>
      </c>
      <c r="M39" s="71">
        <v>255.53</v>
      </c>
    </row>
    <row r="40" spans="2:13" ht="12" customHeight="1">
      <c r="B40" s="25"/>
      <c r="C40" s="30" t="s">
        <v>7</v>
      </c>
      <c r="D40" s="60">
        <v>221.13</v>
      </c>
      <c r="E40" s="61">
        <v>238.55</v>
      </c>
      <c r="F40" s="124">
        <v>255.28</v>
      </c>
      <c r="G40" s="114" t="str">
        <f t="shared" ref="G40:G41" si="25">IF((F40/E40)-1&lt;0,"▲","")</f>
        <v/>
      </c>
      <c r="H40" s="101">
        <f t="shared" ref="H40:H41" si="26">ABS((+F40/E40)-1)</f>
        <v>7.0132047788723506E-2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0.21000000000000796</v>
      </c>
      <c r="K40" s="42">
        <v>49.094499999999996</v>
      </c>
      <c r="L40" s="72">
        <v>133.946</v>
      </c>
      <c r="M40" s="62">
        <v>255.49</v>
      </c>
    </row>
    <row r="41" spans="2:13" ht="12" customHeight="1">
      <c r="B41" s="25"/>
      <c r="C41" s="30" t="s">
        <v>8</v>
      </c>
      <c r="D41" s="60">
        <v>44.07</v>
      </c>
      <c r="E41" s="61">
        <v>60.17</v>
      </c>
      <c r="F41" s="124">
        <v>58.21</v>
      </c>
      <c r="G41" s="114" t="str">
        <f t="shared" si="25"/>
        <v>▲</v>
      </c>
      <c r="H41" s="101">
        <f t="shared" si="26"/>
        <v>3.2574372610935654E-2</v>
      </c>
      <c r="I41" s="85" t="str">
        <f t="shared" si="27"/>
        <v>▲</v>
      </c>
      <c r="J41" s="86">
        <f t="shared" si="28"/>
        <v>7.0000000000000284E-2</v>
      </c>
      <c r="K41" s="42">
        <v>3.9965000000000002</v>
      </c>
      <c r="L41" s="72">
        <v>15.829000000000001</v>
      </c>
      <c r="M41" s="62">
        <v>58.28</v>
      </c>
    </row>
    <row r="42" spans="2:13" ht="12" customHeight="1">
      <c r="B42" s="29"/>
      <c r="C42" s="53" t="s">
        <v>9</v>
      </c>
      <c r="D42" s="107">
        <f>ROUND(D41/D40,3)</f>
        <v>0.19900000000000001</v>
      </c>
      <c r="E42" s="108">
        <f>ROUND(E41/E40,3)</f>
        <v>0.252</v>
      </c>
      <c r="F42" s="125">
        <f>ROUND(F41/F40,3)</f>
        <v>0.22800000000000001</v>
      </c>
      <c r="G42" s="109" t="str">
        <f>IF(F42-D42&lt;0,"▲","")</f>
        <v/>
      </c>
      <c r="H42" s="94">
        <f>ABS(+F42-E42)*100</f>
        <v>2.3999999999999995</v>
      </c>
      <c r="I42" s="110" t="str">
        <f>IF(F42="NA","",IF(M42=0,"",IF((F42-M42)&lt;0,"▲","")))</f>
        <v/>
      </c>
      <c r="J42" s="96">
        <f>ABS(+F42-M42)*100</f>
        <v>0</v>
      </c>
      <c r="K42" s="97">
        <f>K41/K40</f>
        <v>8.1404230616464179E-2</v>
      </c>
      <c r="L42" s="123">
        <f>ROUND(L41/L40,3)</f>
        <v>0.11799999999999999</v>
      </c>
      <c r="M42" s="117">
        <f>ROUND(M41/M40,3)</f>
        <v>0.22800000000000001</v>
      </c>
    </row>
    <row r="43" spans="2:13" ht="12" customHeight="1">
      <c r="B43" s="2" t="s">
        <v>285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5">
    <mergeCell ref="B51:L51"/>
    <mergeCell ref="B52:L52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7" colorId="22" zoomScaleNormal="100" workbookViewId="0">
      <selection activeCell="Q22" sqref="Q22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775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2794.86</v>
      </c>
      <c r="E9" s="232">
        <v>2750.08</v>
      </c>
      <c r="F9" s="321">
        <v>2803.06</v>
      </c>
      <c r="G9" s="220"/>
      <c r="H9" s="161" t="s">
        <v>20</v>
      </c>
      <c r="I9" s="221">
        <v>1.926489411217136E-2</v>
      </c>
      <c r="J9" s="220"/>
      <c r="K9" s="160"/>
      <c r="L9" s="306">
        <v>3.98</v>
      </c>
      <c r="M9" s="183">
        <v>2294.9459999999999</v>
      </c>
      <c r="N9" s="136"/>
      <c r="O9" s="137"/>
    </row>
    <row r="10" spans="2:16" ht="12" customHeight="1">
      <c r="B10" s="180"/>
      <c r="C10" s="177" t="s">
        <v>7</v>
      </c>
      <c r="D10" s="320">
        <v>2796.87</v>
      </c>
      <c r="E10" s="232">
        <v>2768.92</v>
      </c>
      <c r="F10" s="321">
        <v>2809.63</v>
      </c>
      <c r="G10" s="220"/>
      <c r="H10" s="161" t="s">
        <v>20</v>
      </c>
      <c r="I10" s="221">
        <v>1.4702483278679068E-2</v>
      </c>
      <c r="J10" s="220"/>
      <c r="L10" s="306">
        <v>4.45</v>
      </c>
      <c r="M10" s="183">
        <v>2284.4079999999999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792.92</v>
      </c>
      <c r="E11" s="232">
        <v>774.08</v>
      </c>
      <c r="F11" s="321">
        <v>767.51</v>
      </c>
      <c r="G11" s="220"/>
      <c r="H11" s="161" t="s">
        <v>460</v>
      </c>
      <c r="I11" s="221">
        <v>8.4874948325754929E-3</v>
      </c>
      <c r="J11" s="220"/>
      <c r="K11" s="160"/>
      <c r="L11" s="306">
        <v>0.28000000000000003</v>
      </c>
      <c r="M11" s="183">
        <v>481.33100000000002</v>
      </c>
      <c r="N11" s="136"/>
      <c r="O11" s="137"/>
    </row>
    <row r="12" spans="2:16" ht="12" customHeight="1">
      <c r="B12" s="180"/>
      <c r="C12" s="177" t="s">
        <v>9</v>
      </c>
      <c r="D12" s="330">
        <v>0.28350262972537155</v>
      </c>
      <c r="E12" s="332">
        <v>0.27956026176270893</v>
      </c>
      <c r="F12" s="323">
        <v>0.2731712004783548</v>
      </c>
      <c r="G12" s="220"/>
      <c r="H12" s="161" t="s">
        <v>460</v>
      </c>
      <c r="I12" s="246">
        <v>0.6389061284354125</v>
      </c>
      <c r="J12" s="220"/>
      <c r="K12" s="160"/>
      <c r="L12" s="306">
        <v>-3.3353005587116735E-2</v>
      </c>
      <c r="M12" s="248">
        <v>0.21070272910968621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780.01</v>
      </c>
      <c r="E14" s="232">
        <v>789.66</v>
      </c>
      <c r="F14" s="326">
        <v>783.01</v>
      </c>
      <c r="G14" s="220"/>
      <c r="H14" s="161" t="s">
        <v>460</v>
      </c>
      <c r="I14" s="221">
        <v>8.4213458957018705E-3</v>
      </c>
      <c r="J14" s="220"/>
      <c r="K14" s="160"/>
      <c r="L14" s="306">
        <v>1.03</v>
      </c>
      <c r="M14" s="186">
        <v>660.77800000000002</v>
      </c>
      <c r="N14" s="136"/>
    </row>
    <row r="15" spans="2:16" ht="12" customHeight="1">
      <c r="B15" s="180"/>
      <c r="C15" s="177" t="s">
        <v>7</v>
      </c>
      <c r="D15" s="320">
        <v>792.13</v>
      </c>
      <c r="E15" s="232">
        <v>792.12</v>
      </c>
      <c r="F15" s="326">
        <v>794.66</v>
      </c>
      <c r="G15" s="220"/>
      <c r="H15" s="161" t="s">
        <v>20</v>
      </c>
      <c r="I15" s="221">
        <v>3.2065848608795466E-3</v>
      </c>
      <c r="J15" s="220"/>
      <c r="K15" s="160"/>
      <c r="L15" s="306">
        <v>1.82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272.31</v>
      </c>
      <c r="E16" s="232">
        <v>269.85000000000002</v>
      </c>
      <c r="F16" s="326">
        <v>258.2</v>
      </c>
      <c r="G16" s="220"/>
      <c r="H16" s="161" t="s">
        <v>460</v>
      </c>
      <c r="I16" s="221">
        <v>4.3172132666296159E-2</v>
      </c>
      <c r="J16" s="220"/>
      <c r="K16" s="160"/>
      <c r="L16" s="306">
        <v>-0.49</v>
      </c>
      <c r="M16" s="186">
        <v>181.81299999999999</v>
      </c>
      <c r="N16" s="136"/>
    </row>
    <row r="17" spans="2:16" ht="12" customHeight="1">
      <c r="B17" s="258"/>
      <c r="C17" s="259" t="s">
        <v>9</v>
      </c>
      <c r="D17" s="327">
        <v>0.343769330791663</v>
      </c>
      <c r="E17" s="261">
        <v>0.34066808059384945</v>
      </c>
      <c r="F17" s="328">
        <v>0.32491883321168802</v>
      </c>
      <c r="G17" s="262"/>
      <c r="H17" s="263" t="s">
        <v>460</v>
      </c>
      <c r="I17" s="264">
        <v>1.5749247382161435</v>
      </c>
      <c r="J17" s="262"/>
      <c r="K17" s="160"/>
      <c r="L17" s="313">
        <v>-0.13638972257268289</v>
      </c>
      <c r="M17" s="267">
        <v>0.26724590303694873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1501.77</v>
      </c>
      <c r="E19" s="232">
        <v>1447.44</v>
      </c>
      <c r="F19" s="326">
        <v>1501.99</v>
      </c>
      <c r="G19" s="220"/>
      <c r="H19" s="161" t="s">
        <v>20</v>
      </c>
      <c r="I19" s="221">
        <v>3.7687227104405085E-2</v>
      </c>
      <c r="J19" s="220"/>
      <c r="K19" s="333"/>
      <c r="L19" s="306">
        <v>2.68</v>
      </c>
      <c r="M19" s="187">
        <v>1158.058</v>
      </c>
      <c r="N19" s="136"/>
      <c r="O19" s="141"/>
    </row>
    <row r="20" spans="2:16" ht="12" customHeight="1">
      <c r="B20" s="180"/>
      <c r="C20" s="177" t="s">
        <v>7</v>
      </c>
      <c r="D20" s="320">
        <v>1486.93</v>
      </c>
      <c r="E20" s="232">
        <v>1455.81</v>
      </c>
      <c r="F20" s="326">
        <v>1489.93</v>
      </c>
      <c r="G20" s="220"/>
      <c r="H20" s="161" t="s">
        <v>20</v>
      </c>
      <c r="I20" s="221">
        <v>2.3437124350018212E-2</v>
      </c>
      <c r="J20" s="220"/>
      <c r="K20" s="333"/>
      <c r="L20" s="306">
        <v>2.76</v>
      </c>
      <c r="M20" s="187">
        <v>1139.1790000000001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337.86</v>
      </c>
      <c r="E21" s="232">
        <v>329.49</v>
      </c>
      <c r="F21" s="326">
        <v>341.55</v>
      </c>
      <c r="G21" s="220"/>
      <c r="H21" s="161" t="s">
        <v>20</v>
      </c>
      <c r="I21" s="221">
        <v>3.6602021305654153E-2</v>
      </c>
      <c r="J21" s="220"/>
      <c r="K21" s="160"/>
      <c r="L21" s="306">
        <v>0.43</v>
      </c>
      <c r="M21" s="186">
        <v>175.00399999999999</v>
      </c>
      <c r="N21" s="136"/>
      <c r="O21" s="141"/>
    </row>
    <row r="22" spans="2:16" ht="12" customHeight="1">
      <c r="B22" s="180"/>
      <c r="C22" s="177" t="s">
        <v>9</v>
      </c>
      <c r="D22" s="330">
        <v>0.22721984222525607</v>
      </c>
      <c r="E22" s="237">
        <v>0.2263276114328106</v>
      </c>
      <c r="F22" s="323">
        <v>0.22923895753491774</v>
      </c>
      <c r="G22" s="220"/>
      <c r="H22" s="161" t="s">
        <v>20</v>
      </c>
      <c r="I22" s="246">
        <v>0.29113461021071374</v>
      </c>
      <c r="J22" s="220"/>
      <c r="K22" s="160"/>
      <c r="L22" s="306">
        <v>-1.3629882447627195E-2</v>
      </c>
      <c r="M22" s="248">
        <v>0.15362291615277315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1217.27</v>
      </c>
      <c r="E24" s="232">
        <v>1157.24</v>
      </c>
      <c r="F24" s="326">
        <v>1222.07</v>
      </c>
      <c r="G24" s="220"/>
      <c r="H24" s="161" t="s">
        <v>20</v>
      </c>
      <c r="I24" s="221">
        <v>5.60212229096817E-2</v>
      </c>
      <c r="J24" s="220"/>
      <c r="K24" s="333"/>
      <c r="L24" s="306">
        <v>1.28</v>
      </c>
      <c r="M24" s="186">
        <v>898.822</v>
      </c>
      <c r="N24" s="136"/>
      <c r="O24" s="142"/>
    </row>
    <row r="25" spans="2:16" ht="12" customHeight="1">
      <c r="B25" s="180"/>
      <c r="C25" s="270" t="s">
        <v>7</v>
      </c>
      <c r="D25" s="320">
        <v>1199.7</v>
      </c>
      <c r="E25" s="232">
        <v>1167.6600000000001</v>
      </c>
      <c r="F25" s="326">
        <v>1206.95</v>
      </c>
      <c r="G25" s="220"/>
      <c r="H25" s="161" t="s">
        <v>20</v>
      </c>
      <c r="I25" s="221">
        <v>3.3648493568333215E-2</v>
      </c>
      <c r="J25" s="220"/>
      <c r="K25" s="333"/>
      <c r="L25" s="306">
        <v>1.92</v>
      </c>
      <c r="M25" s="186">
        <v>877.40700000000004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310.51</v>
      </c>
      <c r="E26" s="232">
        <v>300.10000000000002</v>
      </c>
      <c r="F26" s="326">
        <v>315.22000000000003</v>
      </c>
      <c r="G26" s="220"/>
      <c r="H26" s="161" t="s">
        <v>20</v>
      </c>
      <c r="I26" s="221">
        <v>5.0383205598133918E-2</v>
      </c>
      <c r="J26" s="220"/>
      <c r="K26" s="160"/>
      <c r="L26" s="306">
        <v>0.23</v>
      </c>
      <c r="M26" s="188">
        <v>144.74199999999999</v>
      </c>
      <c r="N26" s="136"/>
      <c r="O26" s="142"/>
    </row>
    <row r="27" spans="2:16" ht="12" customHeight="1">
      <c r="B27" s="180"/>
      <c r="C27" s="270" t="s">
        <v>9</v>
      </c>
      <c r="D27" s="327">
        <v>0.25882303909310661</v>
      </c>
      <c r="E27" s="268">
        <v>0.25700974598770188</v>
      </c>
      <c r="F27" s="328">
        <v>0.2611707195824185</v>
      </c>
      <c r="G27" s="262"/>
      <c r="H27" s="263" t="s">
        <v>20</v>
      </c>
      <c r="I27" s="264">
        <v>0.41609735947166215</v>
      </c>
      <c r="J27" s="262"/>
      <c r="K27" s="160"/>
      <c r="L27" s="313">
        <v>-2.2526226035723962E-2</v>
      </c>
      <c r="M27" s="267">
        <v>0.16496563168518144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513.08000000000004</v>
      </c>
      <c r="E29" s="232">
        <v>512.98</v>
      </c>
      <c r="F29" s="326">
        <v>518.07000000000005</v>
      </c>
      <c r="G29" s="220"/>
      <c r="H29" s="161" t="s">
        <v>20</v>
      </c>
      <c r="I29" s="221">
        <v>9.9224141292058032E-3</v>
      </c>
      <c r="J29" s="220"/>
      <c r="K29" s="333"/>
      <c r="L29" s="306">
        <v>0.27</v>
      </c>
      <c r="M29" s="186">
        <v>476.11</v>
      </c>
      <c r="N29" s="136"/>
      <c r="O29" s="143"/>
    </row>
    <row r="30" spans="2:16" ht="12" customHeight="1">
      <c r="B30" s="180"/>
      <c r="C30" s="272" t="s">
        <v>7</v>
      </c>
      <c r="D30" s="320">
        <v>517.80999999999995</v>
      </c>
      <c r="E30" s="232">
        <v>520.99</v>
      </c>
      <c r="F30" s="326">
        <v>525.04999999999995</v>
      </c>
      <c r="G30" s="220"/>
      <c r="H30" s="161" t="s">
        <v>20</v>
      </c>
      <c r="I30" s="221">
        <v>7.7928559089424088E-3</v>
      </c>
      <c r="J30" s="220"/>
      <c r="K30" s="160"/>
      <c r="L30" s="306">
        <v>-0.11</v>
      </c>
      <c r="M30" s="186">
        <v>464.90800000000002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182.75</v>
      </c>
      <c r="E31" s="232">
        <v>174.74</v>
      </c>
      <c r="F31" s="326">
        <v>167.76</v>
      </c>
      <c r="G31" s="220"/>
      <c r="H31" s="161" t="s">
        <v>460</v>
      </c>
      <c r="I31" s="221">
        <v>3.9945061233833234E-2</v>
      </c>
      <c r="J31" s="220"/>
      <c r="K31" s="333"/>
      <c r="L31" s="306">
        <v>0.34</v>
      </c>
      <c r="M31" s="186">
        <v>124.514</v>
      </c>
      <c r="N31" s="136"/>
      <c r="O31" s="144"/>
    </row>
    <row r="32" spans="2:16" ht="12" customHeight="1">
      <c r="B32" s="170"/>
      <c r="C32" s="273" t="s">
        <v>9</v>
      </c>
      <c r="D32" s="322">
        <v>0.35292868040400921</v>
      </c>
      <c r="E32" s="239">
        <v>0.3353999117065587</v>
      </c>
      <c r="F32" s="331">
        <v>0.31951242738786784</v>
      </c>
      <c r="G32" s="222"/>
      <c r="H32" s="189" t="s">
        <v>460</v>
      </c>
      <c r="I32" s="223">
        <v>1.5887484318690859</v>
      </c>
      <c r="J32" s="222"/>
      <c r="K32" s="337"/>
      <c r="L32" s="312">
        <v>7.1434680290327623E-2</v>
      </c>
      <c r="M32" s="191">
        <v>0.26782503204935171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360.43</v>
      </c>
      <c r="E37" s="231">
        <v>374.39</v>
      </c>
      <c r="F37" s="274">
        <v>398.88</v>
      </c>
      <c r="G37" s="218"/>
      <c r="H37" s="212" t="s">
        <v>20</v>
      </c>
      <c r="I37" s="219">
        <v>6.5413071930340072E-2</v>
      </c>
      <c r="J37" s="218"/>
      <c r="K37" s="333"/>
      <c r="L37" s="311">
        <v>-1.54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363.97</v>
      </c>
      <c r="E38" s="232">
        <v>364.13</v>
      </c>
      <c r="F38" s="275">
        <v>383.96</v>
      </c>
      <c r="G38" s="220"/>
      <c r="H38" s="161" t="s">
        <v>20</v>
      </c>
      <c r="I38" s="221">
        <v>5.445857248784769E-2</v>
      </c>
      <c r="J38" s="220"/>
      <c r="K38" s="333"/>
      <c r="L38" s="306">
        <v>0.28000000000000003</v>
      </c>
      <c r="M38" s="216">
        <v>265.43200000000002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98</v>
      </c>
      <c r="E39" s="232">
        <v>101.92</v>
      </c>
      <c r="F39" s="275">
        <v>114.21</v>
      </c>
      <c r="G39" s="220"/>
      <c r="H39" s="161" t="s">
        <v>20</v>
      </c>
      <c r="I39" s="221">
        <v>0.12058477237048648</v>
      </c>
      <c r="J39" s="220"/>
      <c r="K39" s="333"/>
      <c r="L39" s="306">
        <v>-0.3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0.2692529604088249</v>
      </c>
      <c r="E40" s="233">
        <v>0.27990003570153515</v>
      </c>
      <c r="F40" s="276">
        <v>0.2974528596728826</v>
      </c>
      <c r="G40" s="222"/>
      <c r="H40" s="189" t="s">
        <v>20</v>
      </c>
      <c r="I40" s="223">
        <v>1.7552823971347442</v>
      </c>
      <c r="J40" s="222"/>
      <c r="K40" s="343"/>
      <c r="L40" s="312">
        <v>-9.9897518950275987E-2</v>
      </c>
      <c r="M40" s="217">
        <v>0.2197361282739082</v>
      </c>
      <c r="N40" s="136"/>
    </row>
    <row r="41" spans="2:17" ht="12" customHeight="1">
      <c r="B41" s="294" t="s">
        <v>776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77"/>
      <c r="D52" s="378"/>
      <c r="E52" s="378"/>
      <c r="F52" s="378"/>
      <c r="G52" s="378"/>
      <c r="H52" s="378"/>
      <c r="I52" s="378"/>
      <c r="J52" s="378"/>
      <c r="K52" s="378"/>
      <c r="L52" s="378"/>
      <c r="M52" s="378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2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284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186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181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2241.59</v>
      </c>
      <c r="E10" s="78">
        <v>2230.98</v>
      </c>
      <c r="F10" s="119">
        <v>2181.66</v>
      </c>
      <c r="G10" s="83" t="str">
        <f>IF((F10/E10)-1&lt;0,"▲","")</f>
        <v>▲</v>
      </c>
      <c r="H10" s="101">
        <f>ABS((+F10/E10)-1)</f>
        <v>2.2106876798537067E-2</v>
      </c>
      <c r="I10" s="85" t="str">
        <f>IF(F10="NA","",IF(M10=0,"",IF((F10-M10)&lt;0,"▲","")))</f>
        <v>▲</v>
      </c>
      <c r="J10" s="86">
        <f>IF(F10="NA","-",IF(M10=0,"-",ABS(F10-M10)))</f>
        <v>5.8400000000001455</v>
      </c>
      <c r="K10" s="42">
        <v>1196.7825</v>
      </c>
      <c r="L10" s="66">
        <v>2003.723</v>
      </c>
      <c r="M10" s="62">
        <v>2187.5</v>
      </c>
    </row>
    <row r="11" spans="2:13" ht="12" customHeight="1">
      <c r="B11" s="25"/>
      <c r="C11" s="30" t="s">
        <v>7</v>
      </c>
      <c r="D11" s="77">
        <v>2158.2600000000002</v>
      </c>
      <c r="E11" s="78">
        <v>2192.96</v>
      </c>
      <c r="F11" s="119">
        <v>2240.87</v>
      </c>
      <c r="G11" s="83" t="str">
        <f t="shared" ref="G11:G12" si="0">IF((F11/E11)-1&lt;0,"▲","")</f>
        <v/>
      </c>
      <c r="H11" s="101">
        <f t="shared" ref="H11:H12" si="1">ABS((+F11/E11)-1)</f>
        <v>2.1847183715161256E-2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3.5</v>
      </c>
      <c r="K11" s="42">
        <v>1201.7159999999999</v>
      </c>
      <c r="L11" s="66">
        <v>2044.192</v>
      </c>
      <c r="M11" s="62">
        <v>2244.37</v>
      </c>
    </row>
    <row r="12" spans="2:13" ht="12" customHeight="1">
      <c r="B12" s="25"/>
      <c r="C12" s="30" t="s">
        <v>8</v>
      </c>
      <c r="D12" s="39">
        <v>452.34</v>
      </c>
      <c r="E12" s="40">
        <v>490.37</v>
      </c>
      <c r="F12" s="119">
        <v>431.16</v>
      </c>
      <c r="G12" s="83" t="str">
        <f t="shared" si="0"/>
        <v>▲</v>
      </c>
      <c r="H12" s="101">
        <f t="shared" si="1"/>
        <v>0.12074555947549803</v>
      </c>
      <c r="I12" s="85" t="str">
        <f t="shared" si="2"/>
        <v>▲</v>
      </c>
      <c r="J12" s="86">
        <f t="shared" si="3"/>
        <v>2.1999999999999886</v>
      </c>
      <c r="K12" s="42">
        <v>186.02850000000001</v>
      </c>
      <c r="L12" s="66">
        <v>345.96899999999999</v>
      </c>
      <c r="M12" s="62">
        <v>433.36</v>
      </c>
    </row>
    <row r="13" spans="2:13" ht="12" customHeight="1">
      <c r="B13" s="25"/>
      <c r="C13" s="30" t="s">
        <v>9</v>
      </c>
      <c r="D13" s="81">
        <f>ROUND(D12/D11,3)</f>
        <v>0.21</v>
      </c>
      <c r="E13" s="82">
        <f t="shared" ref="E13" si="4">ROUND(E12/E11,3)</f>
        <v>0.224</v>
      </c>
      <c r="F13" s="73">
        <f>ROUND(F12/F11,3)</f>
        <v>0.192</v>
      </c>
      <c r="G13" s="83" t="str">
        <f>IF((F13/E13)-1&lt;0,"▲","")</f>
        <v>▲</v>
      </c>
      <c r="H13" s="84">
        <f>ABS(+F13-E13)*100</f>
        <v>3.2</v>
      </c>
      <c r="I13" s="85" t="str">
        <f t="shared" si="2"/>
        <v>▲</v>
      </c>
      <c r="J13" s="86">
        <f>IF(F13="NA","-",IF(M13=0,"-",ABS(F13-M13)*100))</f>
        <v>0.10000000000000009</v>
      </c>
      <c r="K13" s="87">
        <f>K12/K11</f>
        <v>0.1548023825928922</v>
      </c>
      <c r="L13" s="121">
        <f>ROUND(L12/L11,3)</f>
        <v>0.16900000000000001</v>
      </c>
      <c r="M13" s="115">
        <f>ROUND(M12/M11,3)</f>
        <v>0.193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683.67</v>
      </c>
      <c r="E15" s="41">
        <v>682.6</v>
      </c>
      <c r="F15" s="119">
        <v>645.82000000000005</v>
      </c>
      <c r="G15" s="83" t="str">
        <f>IF((F15/E15)-1&lt;0,"▲","")</f>
        <v>▲</v>
      </c>
      <c r="H15" s="101">
        <f t="shared" ref="H15:H32" si="5">ABS((+F15/E15)-1)</f>
        <v>5.3882215060064409E-2</v>
      </c>
      <c r="I15" s="85" t="str">
        <f>IF(F15="NA","",IF(M15=0,"",IF((F15-M15)&lt;0,"▲","")))</f>
        <v>▲</v>
      </c>
      <c r="J15" s="86">
        <f>IF(F15="NA","-",IF(M15=0,"-",ABS(F15-M15)))</f>
        <v>0.68999999999994088</v>
      </c>
      <c r="K15" s="42">
        <v>351.77749999999997</v>
      </c>
      <c r="L15" s="66">
        <v>596.10500000000002</v>
      </c>
      <c r="M15" s="62">
        <v>646.51</v>
      </c>
    </row>
    <row r="16" spans="2:13" ht="12" customHeight="1">
      <c r="B16" s="25"/>
      <c r="C16" s="30" t="s">
        <v>7</v>
      </c>
      <c r="D16" s="77">
        <v>641.75</v>
      </c>
      <c r="E16" s="78">
        <v>651.76</v>
      </c>
      <c r="F16" s="119">
        <v>665.26</v>
      </c>
      <c r="G16" s="83" t="str">
        <f t="shared" ref="G16:G17" si="6">IF((F16/E16)-1&lt;0,"▲","")</f>
        <v/>
      </c>
      <c r="H16" s="101">
        <f t="shared" si="5"/>
        <v>2.0713145943292099E-2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1.2100000000000364</v>
      </c>
      <c r="K16" s="42">
        <v>352.10050000000001</v>
      </c>
      <c r="L16" s="66">
        <v>618.29200000000003</v>
      </c>
      <c r="M16" s="62">
        <v>666.47</v>
      </c>
    </row>
    <row r="17" spans="2:13" ht="12" customHeight="1">
      <c r="B17" s="25"/>
      <c r="C17" s="30" t="s">
        <v>8</v>
      </c>
      <c r="D17" s="39">
        <v>166.59</v>
      </c>
      <c r="E17" s="41">
        <v>197.43</v>
      </c>
      <c r="F17" s="119">
        <v>177.99</v>
      </c>
      <c r="G17" s="83" t="str">
        <f t="shared" si="6"/>
        <v>▲</v>
      </c>
      <c r="H17" s="101">
        <f t="shared" si="5"/>
        <v>9.8465278833004044E-2</v>
      </c>
      <c r="I17" s="85" t="str">
        <f t="shared" si="7"/>
        <v/>
      </c>
      <c r="J17" s="86">
        <f t="shared" si="8"/>
        <v>1.2700000000000102</v>
      </c>
      <c r="K17" s="42">
        <v>78.797499999999999</v>
      </c>
      <c r="L17" s="66">
        <v>130.244</v>
      </c>
      <c r="M17" s="62">
        <v>176.72</v>
      </c>
    </row>
    <row r="18" spans="2:13" ht="12" customHeight="1">
      <c r="B18" s="25"/>
      <c r="C18" s="30" t="s">
        <v>9</v>
      </c>
      <c r="D18" s="81">
        <f>ROUND(D17/D16,3)</f>
        <v>0.26</v>
      </c>
      <c r="E18" s="82">
        <f>ROUND(E17/E16,3)</f>
        <v>0.30299999999999999</v>
      </c>
      <c r="F18" s="73">
        <f>ROUND(F17/F16,3)</f>
        <v>0.26800000000000002</v>
      </c>
      <c r="G18" s="89" t="str">
        <f>IF((F18/E18)-1&lt;0,"▲","")</f>
        <v>▲</v>
      </c>
      <c r="H18" s="84">
        <f t="shared" ref="H18" si="9">ABS(+F18-E18)*100</f>
        <v>3.4999999999999973</v>
      </c>
      <c r="I18" s="90" t="str">
        <f t="shared" si="7"/>
        <v/>
      </c>
      <c r="J18" s="86">
        <f>IF(F18="NA","-",IF(M18=0,"-",ABS(F18-M18)*100))</f>
        <v>0.30000000000000027</v>
      </c>
      <c r="K18" s="87">
        <f>K17/K16</f>
        <v>0.22379263874944794</v>
      </c>
      <c r="L18" s="121">
        <f>ROUND(L17/L16,3)</f>
        <v>0.21099999999999999</v>
      </c>
      <c r="M18" s="115">
        <f>ROUND(M17/M16,3)</f>
        <v>0.26500000000000001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1109.77</v>
      </c>
      <c r="E20" s="41">
        <v>1107.44</v>
      </c>
      <c r="F20" s="119">
        <v>1083.47</v>
      </c>
      <c r="G20" s="83" t="str">
        <f>IF((F20/E20)-1&lt;0,"▲","")</f>
        <v>▲</v>
      </c>
      <c r="H20" s="101">
        <f t="shared" ref="H20" si="10">ABS((+F20/E20)-1)</f>
        <v>2.1644513472513172E-2</v>
      </c>
      <c r="I20" s="85" t="str">
        <f>IF(F20="NA","",IF(M20=0,"",IF((F20-M20)&lt;0,"▲","")))</f>
        <v>▲</v>
      </c>
      <c r="J20" s="86">
        <f>IF(F20="NA","-",IF(M20=0,"-",ABS(F20-M20)))</f>
        <v>5.1099999999999</v>
      </c>
      <c r="K20" s="42">
        <v>626.75900000000001</v>
      </c>
      <c r="L20" s="66">
        <v>987.32100000000003</v>
      </c>
      <c r="M20" s="62">
        <v>1088.58</v>
      </c>
    </row>
    <row r="21" spans="2:13" ht="12" customHeight="1">
      <c r="B21" s="25"/>
      <c r="C21" s="30" t="s">
        <v>7</v>
      </c>
      <c r="D21" s="39">
        <v>1079.42</v>
      </c>
      <c r="E21" s="41">
        <v>1103.33</v>
      </c>
      <c r="F21" s="119">
        <v>1122.8499999999999</v>
      </c>
      <c r="G21" s="83" t="str">
        <f t="shared" ref="G21:G22" si="11">IF((F21/E21)-1&lt;0,"▲","")</f>
        <v/>
      </c>
      <c r="H21" s="101">
        <f t="shared" si="5"/>
        <v>1.7691896350140013E-2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2.0800000000001546</v>
      </c>
      <c r="K21" s="42">
        <v>631.84</v>
      </c>
      <c r="L21" s="66">
        <v>1007.735</v>
      </c>
      <c r="M21" s="62">
        <v>1124.93</v>
      </c>
    </row>
    <row r="22" spans="2:13" ht="12" customHeight="1">
      <c r="B22" s="25"/>
      <c r="C22" s="30" t="s">
        <v>8</v>
      </c>
      <c r="D22" s="39">
        <v>194.06</v>
      </c>
      <c r="E22" s="41">
        <v>198.17</v>
      </c>
      <c r="F22" s="119">
        <v>158.79</v>
      </c>
      <c r="G22" s="83" t="str">
        <f t="shared" si="11"/>
        <v>▲</v>
      </c>
      <c r="H22" s="101">
        <f t="shared" si="5"/>
        <v>0.1987182721905435</v>
      </c>
      <c r="I22" s="85" t="str">
        <f t="shared" si="12"/>
        <v>▲</v>
      </c>
      <c r="J22" s="86">
        <f t="shared" si="13"/>
        <v>3.0900000000000034</v>
      </c>
      <c r="K22" s="42">
        <v>80.498999999999995</v>
      </c>
      <c r="L22" s="66">
        <v>140.727</v>
      </c>
      <c r="M22" s="62">
        <v>161.88</v>
      </c>
    </row>
    <row r="23" spans="2:13" ht="12" customHeight="1">
      <c r="B23" s="25"/>
      <c r="C23" s="30" t="s">
        <v>9</v>
      </c>
      <c r="D23" s="81">
        <f>ROUND(D22/D21,3)</f>
        <v>0.18</v>
      </c>
      <c r="E23" s="82">
        <f>ROUND(E22/E21,3)</f>
        <v>0.18</v>
      </c>
      <c r="F23" s="73">
        <f>ROUND(F22/F21,3)</f>
        <v>0.14099999999999999</v>
      </c>
      <c r="G23" s="89" t="str">
        <f>IF((F23/E23)-1&lt;0,"▲","")</f>
        <v>▲</v>
      </c>
      <c r="H23" s="84">
        <f t="shared" ref="H23" si="14">ABS(+F23-E23)*100</f>
        <v>3.9000000000000008</v>
      </c>
      <c r="I23" s="90" t="str">
        <f t="shared" si="12"/>
        <v>▲</v>
      </c>
      <c r="J23" s="86">
        <f>IF(F23="NA","-",IF(M23=0,"-",ABS(F23-M23)*100))</f>
        <v>0.30000000000000027</v>
      </c>
      <c r="K23" s="87">
        <f>K22/K21</f>
        <v>0.12740408964294755</v>
      </c>
      <c r="L23" s="121">
        <f>ROUND(L22/L21,3)</f>
        <v>0.14000000000000001</v>
      </c>
      <c r="M23" s="115">
        <f>ROUND(M22/M21,3)</f>
        <v>0.14399999999999999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798.27</v>
      </c>
      <c r="E25" s="41">
        <v>812.14</v>
      </c>
      <c r="F25" s="119">
        <v>816.01</v>
      </c>
      <c r="G25" s="83" t="str">
        <f>IF((F25/E25)-1&lt;0,"▲","")</f>
        <v/>
      </c>
      <c r="H25" s="101">
        <f t="shared" ref="H25" si="15">ABS((+F25/E25)-1)</f>
        <v>4.7651882680326274E-3</v>
      </c>
      <c r="I25" s="85" t="str">
        <f>IF(F25="NA","",IF(M25=0,"",IF((F25-M25)&lt;0,"▲","")))</f>
        <v>▲</v>
      </c>
      <c r="J25" s="86">
        <f>IF(F25="NA","-",IF(M25=0,"-",ABS(F25-M25)))</f>
        <v>4.7000000000000455</v>
      </c>
      <c r="K25" s="42">
        <v>315.98500000000001</v>
      </c>
      <c r="L25" s="66">
        <v>713.45100000000002</v>
      </c>
      <c r="M25" s="62">
        <v>820.71</v>
      </c>
    </row>
    <row r="26" spans="2:13" ht="12" customHeight="1">
      <c r="B26" s="51"/>
      <c r="C26" s="30" t="s">
        <v>7</v>
      </c>
      <c r="D26" s="39">
        <v>781.84</v>
      </c>
      <c r="E26" s="41">
        <v>812.81</v>
      </c>
      <c r="F26" s="119">
        <v>836.12</v>
      </c>
      <c r="G26" s="83" t="str">
        <f t="shared" ref="G26:G27" si="16">IF((F26/E26)-1&lt;0,"▲","")</f>
        <v/>
      </c>
      <c r="H26" s="101">
        <f t="shared" si="5"/>
        <v>2.86782888990047E-2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1.7899999999999636</v>
      </c>
      <c r="K26" s="42">
        <v>318.35149999999999</v>
      </c>
      <c r="L26" s="66">
        <v>724.452</v>
      </c>
      <c r="M26" s="62">
        <v>837.91</v>
      </c>
    </row>
    <row r="27" spans="2:13" ht="12" customHeight="1">
      <c r="B27" s="51"/>
      <c r="C27" s="30" t="s">
        <v>8</v>
      </c>
      <c r="D27" s="39">
        <v>147.79</v>
      </c>
      <c r="E27" s="41">
        <v>147.11000000000001</v>
      </c>
      <c r="F27" s="119">
        <v>127</v>
      </c>
      <c r="G27" s="83" t="str">
        <f t="shared" si="16"/>
        <v>▲</v>
      </c>
      <c r="H27" s="101">
        <f t="shared" si="5"/>
        <v>0.13670042825096873</v>
      </c>
      <c r="I27" s="85" t="str">
        <f t="shared" si="17"/>
        <v>▲</v>
      </c>
      <c r="J27" s="86">
        <f t="shared" si="18"/>
        <v>3</v>
      </c>
      <c r="K27" s="42">
        <v>38.368000000000002</v>
      </c>
      <c r="L27" s="66">
        <v>110.116</v>
      </c>
      <c r="M27" s="62">
        <v>130</v>
      </c>
    </row>
    <row r="28" spans="2:13" ht="12" customHeight="1">
      <c r="B28" s="51"/>
      <c r="C28" s="30" t="s">
        <v>9</v>
      </c>
      <c r="D28" s="81">
        <f>ROUND(D27/D26,3)</f>
        <v>0.189</v>
      </c>
      <c r="E28" s="82">
        <f>ROUND(E27/E26,3)</f>
        <v>0.18099999999999999</v>
      </c>
      <c r="F28" s="73">
        <f>ROUND(F27/F26,3)</f>
        <v>0.152</v>
      </c>
      <c r="G28" s="89" t="str">
        <f>IF((F28/E28)-1&lt;0,"▲","")</f>
        <v>▲</v>
      </c>
      <c r="H28" s="84">
        <f t="shared" ref="H28" si="19">ABS(+F28-E28)*100</f>
        <v>2.9</v>
      </c>
      <c r="I28" s="90" t="str">
        <f t="shared" si="17"/>
        <v>▲</v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0.152</v>
      </c>
      <c r="M28" s="115">
        <f>ROUND(M27/M26,3)</f>
        <v>0.155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448.16</v>
      </c>
      <c r="E30" s="41">
        <v>440.94</v>
      </c>
      <c r="F30" s="119">
        <v>452.37</v>
      </c>
      <c r="G30" s="83" t="str">
        <f>IF((F30/E30)-1&lt;0,"▲","")</f>
        <v/>
      </c>
      <c r="H30" s="101">
        <f t="shared" ref="H30" si="20">ABS((+F30/E30)-1)</f>
        <v>2.5921894135256585E-2</v>
      </c>
      <c r="I30" s="85" t="str">
        <f>IF(F30="NA","",IF(M30=0,"",IF((F30-M30)&lt;0,"▲","")))</f>
        <v>▲</v>
      </c>
      <c r="J30" s="86">
        <f>IF(F30="NA","-",IF(M30=0,"-",ABS(F30-M30)))</f>
        <v>4.0000000000020464E-2</v>
      </c>
      <c r="K30" s="42">
        <v>218.24600000000001</v>
      </c>
      <c r="L30" s="66">
        <v>420.29700000000003</v>
      </c>
      <c r="M30" s="62">
        <v>452.41</v>
      </c>
    </row>
    <row r="31" spans="2:13" ht="12" customHeight="1">
      <c r="B31" s="25"/>
      <c r="C31" s="30" t="s">
        <v>7</v>
      </c>
      <c r="D31" s="39">
        <v>437.09</v>
      </c>
      <c r="E31" s="41">
        <v>437.87</v>
      </c>
      <c r="F31" s="119">
        <v>452.77</v>
      </c>
      <c r="G31" s="83" t="str">
        <f t="shared" ref="G31:G32" si="21">IF((F31/E31)-1&lt;0,"▲","")</f>
        <v/>
      </c>
      <c r="H31" s="101">
        <f t="shared" si="5"/>
        <v>3.4028364583095438E-2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0.20000000000004547</v>
      </c>
      <c r="K31" s="42">
        <v>217.77549999999999</v>
      </c>
      <c r="L31" s="66">
        <v>418.16500000000002</v>
      </c>
      <c r="M31" s="62">
        <v>452.97</v>
      </c>
    </row>
    <row r="32" spans="2:13" ht="12" customHeight="1">
      <c r="B32" s="25"/>
      <c r="C32" s="30" t="s">
        <v>8</v>
      </c>
      <c r="D32" s="39">
        <v>91.69</v>
      </c>
      <c r="E32" s="41">
        <v>94.77</v>
      </c>
      <c r="F32" s="119">
        <v>94.37</v>
      </c>
      <c r="G32" s="83" t="str">
        <f t="shared" si="21"/>
        <v>▲</v>
      </c>
      <c r="H32" s="101">
        <f t="shared" si="5"/>
        <v>4.2207449614856118E-3</v>
      </c>
      <c r="I32" s="85" t="str">
        <f t="shared" si="22"/>
        <v>▲</v>
      </c>
      <c r="J32" s="86">
        <f t="shared" si="23"/>
        <v>0.39000000000000057</v>
      </c>
      <c r="K32" s="42">
        <v>26.731999999999999</v>
      </c>
      <c r="L32" s="66">
        <v>74.998000000000005</v>
      </c>
      <c r="M32" s="62">
        <v>94.76</v>
      </c>
    </row>
    <row r="33" spans="2:13" ht="12" customHeight="1">
      <c r="B33" s="29"/>
      <c r="C33" s="53" t="s">
        <v>9</v>
      </c>
      <c r="D33" s="91">
        <f>ROUND(D32/D31,3)</f>
        <v>0.21</v>
      </c>
      <c r="E33" s="92">
        <f>ROUND(E32/E31,3)</f>
        <v>0.216</v>
      </c>
      <c r="F33" s="74">
        <f>ROUND(F32/F31,3)</f>
        <v>0.20799999999999999</v>
      </c>
      <c r="G33" s="93" t="str">
        <f>IF((F33/E33)-1&lt;0,"▲","")</f>
        <v>▲</v>
      </c>
      <c r="H33" s="94">
        <f t="shared" ref="H33" si="24">ABS(+F33-E33)*100</f>
        <v>0.80000000000000071</v>
      </c>
      <c r="I33" s="95" t="str">
        <f t="shared" si="22"/>
        <v>▲</v>
      </c>
      <c r="J33" s="96">
        <f>IF(F33="NA","-",IF(M33=0,"-",ABS(F33-M33)*100))</f>
        <v>0.10000000000000009</v>
      </c>
      <c r="K33" s="97">
        <f>K32/K31</f>
        <v>0.12275026345938822</v>
      </c>
      <c r="L33" s="122">
        <f>ROUND(L32/L31,3)</f>
        <v>0.17899999999999999</v>
      </c>
      <c r="M33" s="116">
        <f>ROUND(M32/M31,3)</f>
        <v>0.20899999999999999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171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211.96</v>
      </c>
      <c r="E39" s="61">
        <v>260.08999999999997</v>
      </c>
      <c r="F39" s="124">
        <v>255.53</v>
      </c>
      <c r="G39" s="113" t="str">
        <f>IF((F39/E39)-1&lt;0,"▲","")</f>
        <v>▲</v>
      </c>
      <c r="H39" s="101">
        <f>ABS((+F39/E39)-1)</f>
        <v>1.7532392633319183E-2</v>
      </c>
      <c r="I39" s="112" t="str">
        <f>IF(F39="NA","",IF(M39=0,"",IF((F39-M39)&lt;0,"▲","")))</f>
        <v>▲</v>
      </c>
      <c r="J39" s="86">
        <f>IF(F39="NA","-",IF(M39=0,"-",ABS(F39-M39)))</f>
        <v>2.2499999999999716</v>
      </c>
      <c r="K39" s="42">
        <v>48.956499999999998</v>
      </c>
      <c r="L39" s="70">
        <v>131.947</v>
      </c>
      <c r="M39" s="71">
        <v>257.77999999999997</v>
      </c>
    </row>
    <row r="40" spans="2:13" ht="12" customHeight="1">
      <c r="B40" s="25"/>
      <c r="C40" s="30" t="s">
        <v>7</v>
      </c>
      <c r="D40" s="60">
        <v>221.13</v>
      </c>
      <c r="E40" s="61">
        <v>238.55</v>
      </c>
      <c r="F40" s="124">
        <v>255.49</v>
      </c>
      <c r="G40" s="114" t="str">
        <f t="shared" ref="G40:G41" si="25">IF((F40/E40)-1&lt;0,"▲","")</f>
        <v/>
      </c>
      <c r="H40" s="101">
        <f t="shared" ref="H40:H41" si="26">ABS((+F40/E40)-1)</f>
        <v>7.1012366380213798E-2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0.75</v>
      </c>
      <c r="K40" s="42">
        <v>49.094499999999996</v>
      </c>
      <c r="L40" s="72">
        <v>133.946</v>
      </c>
      <c r="M40" s="62">
        <v>256.24</v>
      </c>
    </row>
    <row r="41" spans="2:13" ht="12" customHeight="1">
      <c r="B41" s="25"/>
      <c r="C41" s="30" t="s">
        <v>8</v>
      </c>
      <c r="D41" s="60">
        <v>44.07</v>
      </c>
      <c r="E41" s="61">
        <v>60.23</v>
      </c>
      <c r="F41" s="124">
        <v>58.28</v>
      </c>
      <c r="G41" s="114" t="str">
        <f t="shared" si="25"/>
        <v>▲</v>
      </c>
      <c r="H41" s="101">
        <f t="shared" si="26"/>
        <v>3.2375892412419005E-2</v>
      </c>
      <c r="I41" s="85" t="str">
        <f t="shared" si="27"/>
        <v>▲</v>
      </c>
      <c r="J41" s="86">
        <f t="shared" si="28"/>
        <v>1.8399999999999963</v>
      </c>
      <c r="K41" s="42">
        <v>3.9965000000000002</v>
      </c>
      <c r="L41" s="72">
        <v>15.829000000000001</v>
      </c>
      <c r="M41" s="62">
        <v>60.12</v>
      </c>
    </row>
    <row r="42" spans="2:13" ht="12" customHeight="1">
      <c r="B42" s="29"/>
      <c r="C42" s="53" t="s">
        <v>9</v>
      </c>
      <c r="D42" s="107">
        <f>ROUND(D41/D40,3)</f>
        <v>0.19900000000000001</v>
      </c>
      <c r="E42" s="108">
        <f>ROUND(E41/E40,3)</f>
        <v>0.252</v>
      </c>
      <c r="F42" s="125">
        <f>ROUND(F41/F40,3)</f>
        <v>0.22800000000000001</v>
      </c>
      <c r="G42" s="109" t="str">
        <f>IF(F42-D42&lt;0,"▲","")</f>
        <v/>
      </c>
      <c r="H42" s="94">
        <f>ABS(+F42-E42)*100</f>
        <v>2.3999999999999995</v>
      </c>
      <c r="I42" s="110" t="str">
        <f>IF(F42="NA","",IF(M42=0,"",IF((F42-M42)&lt;0,"▲","")))</f>
        <v>▲</v>
      </c>
      <c r="J42" s="96">
        <f>ABS(+F42-M42)*100</f>
        <v>0.69999999999999785</v>
      </c>
      <c r="K42" s="97">
        <f>K41/K40</f>
        <v>8.1404230616464179E-2</v>
      </c>
      <c r="L42" s="123">
        <f>ROUND(L41/L40,3)</f>
        <v>0.11799999999999999</v>
      </c>
      <c r="M42" s="117">
        <f>ROUND(M41/M40,3)</f>
        <v>0.23499999999999999</v>
      </c>
    </row>
    <row r="43" spans="2:13" ht="12" customHeight="1">
      <c r="B43" s="2" t="s">
        <v>283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5">
    <mergeCell ref="B51:L51"/>
    <mergeCell ref="B52:L52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1">
    <tabColor theme="1"/>
    <pageSetUpPr fitToPage="1"/>
  </sheetPr>
  <dimension ref="B1:M67"/>
  <sheetViews>
    <sheetView showGridLines="0" defaultGridColor="0" topLeftCell="A2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282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171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172</v>
      </c>
      <c r="G7" s="434" t="s">
        <v>173</v>
      </c>
      <c r="H7" s="435"/>
      <c r="I7" s="438" t="s">
        <v>174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2240.8200000000002</v>
      </c>
      <c r="E10" s="78">
        <v>2231.23</v>
      </c>
      <c r="F10" s="119">
        <v>2187.5</v>
      </c>
      <c r="G10" s="83" t="str">
        <f>IF((F10/E10)-1&lt;0,"▲","")</f>
        <v>▲</v>
      </c>
      <c r="H10" s="101">
        <f>ABS((+F10/E10)-1)</f>
        <v>1.9599055229626683E-2</v>
      </c>
      <c r="I10" s="85" t="str">
        <f>IF(F10="NA","",IF(M10=0,"",IF((F10-M10)&lt;0,"▲","")))</f>
        <v/>
      </c>
      <c r="J10" s="86">
        <f>IF(F10="NA","-",IF(M10=0,"-",ABS(F10-M10)))</f>
        <v>7.9699999999997999</v>
      </c>
      <c r="K10" s="42">
        <v>1196.7825</v>
      </c>
      <c r="L10" s="66">
        <v>2003.691</v>
      </c>
      <c r="M10" s="62">
        <v>2179.5300000000002</v>
      </c>
    </row>
    <row r="11" spans="2:13" ht="12" customHeight="1">
      <c r="B11" s="25"/>
      <c r="C11" s="30" t="s">
        <v>7</v>
      </c>
      <c r="D11" s="77">
        <v>2158.52</v>
      </c>
      <c r="E11" s="78">
        <v>2192.4299999999998</v>
      </c>
      <c r="F11" s="119">
        <v>2244.37</v>
      </c>
      <c r="G11" s="83" t="str">
        <f t="shared" ref="G11:G12" si="0">IF((F11/E11)-1&lt;0,"▲","")</f>
        <v/>
      </c>
      <c r="H11" s="101">
        <f t="shared" ref="H11:H12" si="1">ABS((+F11/E11)-1)</f>
        <v>2.3690608138002167E-2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2.0399999999999636</v>
      </c>
      <c r="K11" s="42">
        <v>1201.7159999999999</v>
      </c>
      <c r="L11" s="66">
        <v>2043.999</v>
      </c>
      <c r="M11" s="62">
        <v>2242.33</v>
      </c>
    </row>
    <row r="12" spans="2:13" ht="12" customHeight="1">
      <c r="B12" s="25"/>
      <c r="C12" s="30" t="s">
        <v>8</v>
      </c>
      <c r="D12" s="39">
        <v>451.42</v>
      </c>
      <c r="E12" s="40">
        <v>490.23</v>
      </c>
      <c r="F12" s="119">
        <v>433.36</v>
      </c>
      <c r="G12" s="83" t="str">
        <f t="shared" si="0"/>
        <v>▲</v>
      </c>
      <c r="H12" s="101">
        <f t="shared" si="1"/>
        <v>0.1160067723313547</v>
      </c>
      <c r="I12" s="85" t="str">
        <f t="shared" si="2"/>
        <v/>
      </c>
      <c r="J12" s="86">
        <f t="shared" si="3"/>
        <v>6.3600000000000136</v>
      </c>
      <c r="K12" s="42">
        <v>186.02850000000001</v>
      </c>
      <c r="L12" s="66">
        <v>345.88499999999999</v>
      </c>
      <c r="M12" s="62">
        <v>427</v>
      </c>
    </row>
    <row r="13" spans="2:13" ht="12" customHeight="1">
      <c r="B13" s="25"/>
      <c r="C13" s="30" t="s">
        <v>9</v>
      </c>
      <c r="D13" s="81">
        <f>ROUND(D12/D11,3)</f>
        <v>0.20899999999999999</v>
      </c>
      <c r="E13" s="82">
        <f t="shared" ref="E13" si="4">ROUND(E12/E11,3)</f>
        <v>0.224</v>
      </c>
      <c r="F13" s="73">
        <f>ROUND(F12/F11,3)</f>
        <v>0.193</v>
      </c>
      <c r="G13" s="83" t="str">
        <f>IF((F13/E13)-1&lt;0,"▲","")</f>
        <v>▲</v>
      </c>
      <c r="H13" s="84">
        <f>ABS(+F13-E13)*100</f>
        <v>3.1</v>
      </c>
      <c r="I13" s="85" t="str">
        <f t="shared" si="2"/>
        <v/>
      </c>
      <c r="J13" s="86">
        <f>IF(F13="NA","-",IF(M13=0,"-",ABS(F13-M13)*100))</f>
        <v>0.30000000000000027</v>
      </c>
      <c r="K13" s="87">
        <f>K12/K11</f>
        <v>0.1548023825928922</v>
      </c>
      <c r="L13" s="121">
        <f>ROUND(L12/L11,3)</f>
        <v>0.16900000000000001</v>
      </c>
      <c r="M13" s="115">
        <f>ROUND(M12/M11,3)</f>
        <v>0.19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683.27</v>
      </c>
      <c r="E15" s="41">
        <v>682.11</v>
      </c>
      <c r="F15" s="119">
        <v>646.51</v>
      </c>
      <c r="G15" s="83" t="str">
        <f>IF((F15/E15)-1&lt;0,"▲","")</f>
        <v>▲</v>
      </c>
      <c r="H15" s="101">
        <f t="shared" ref="H15:H32" si="5">ABS((+F15/E15)-1)</f>
        <v>5.2190995587222067E-2</v>
      </c>
      <c r="I15" s="85" t="str">
        <f>IF(F15="NA","",IF(M15=0,"",IF((F15-M15)&lt;0,"▲","")))</f>
        <v/>
      </c>
      <c r="J15" s="86">
        <f>IF(F15="NA","-",IF(M15=0,"-",ABS(F15-M15)))</f>
        <v>3.6200000000000045</v>
      </c>
      <c r="K15" s="42">
        <v>351.77749999999997</v>
      </c>
      <c r="L15" s="66">
        <v>596.10500000000002</v>
      </c>
      <c r="M15" s="62">
        <v>642.89</v>
      </c>
    </row>
    <row r="16" spans="2:13" ht="12" customHeight="1">
      <c r="B16" s="25"/>
      <c r="C16" s="30" t="s">
        <v>7</v>
      </c>
      <c r="D16" s="77">
        <v>641.75</v>
      </c>
      <c r="E16" s="78">
        <v>651.62</v>
      </c>
      <c r="F16" s="119">
        <v>666.47</v>
      </c>
      <c r="G16" s="83" t="str">
        <f t="shared" ref="G16:G17" si="6">IF((F16/E16)-1&lt;0,"▲","")</f>
        <v/>
      </c>
      <c r="H16" s="101">
        <f t="shared" si="5"/>
        <v>2.2789355759491814E-2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0.68000000000006366</v>
      </c>
      <c r="K16" s="42">
        <v>352.10050000000001</v>
      </c>
      <c r="L16" s="66">
        <v>618.29200000000003</v>
      </c>
      <c r="M16" s="62">
        <v>665.79</v>
      </c>
    </row>
    <row r="17" spans="2:13" ht="12" customHeight="1">
      <c r="B17" s="25"/>
      <c r="C17" s="30" t="s">
        <v>8</v>
      </c>
      <c r="D17" s="39">
        <v>166.19</v>
      </c>
      <c r="E17" s="41">
        <v>196.68</v>
      </c>
      <c r="F17" s="119">
        <v>176.72</v>
      </c>
      <c r="G17" s="83" t="str">
        <f t="shared" si="6"/>
        <v>▲</v>
      </c>
      <c r="H17" s="101">
        <f t="shared" si="5"/>
        <v>0.10148464510880617</v>
      </c>
      <c r="I17" s="85" t="str">
        <f t="shared" si="7"/>
        <v/>
      </c>
      <c r="J17" s="86">
        <f t="shared" si="8"/>
        <v>4.210000000000008</v>
      </c>
      <c r="K17" s="42">
        <v>78.797499999999999</v>
      </c>
      <c r="L17" s="66">
        <v>130.244</v>
      </c>
      <c r="M17" s="62">
        <v>172.51</v>
      </c>
    </row>
    <row r="18" spans="2:13" ht="12" customHeight="1">
      <c r="B18" s="25"/>
      <c r="C18" s="30" t="s">
        <v>9</v>
      </c>
      <c r="D18" s="81">
        <f>ROUND(D17/D16,3)</f>
        <v>0.25900000000000001</v>
      </c>
      <c r="E18" s="82">
        <f>ROUND(E17/E16,3)</f>
        <v>0.30199999999999999</v>
      </c>
      <c r="F18" s="73">
        <f>ROUND(F17/F16,3)</f>
        <v>0.26500000000000001</v>
      </c>
      <c r="G18" s="89" t="str">
        <f>IF((F18/E18)-1&lt;0,"▲","")</f>
        <v>▲</v>
      </c>
      <c r="H18" s="84">
        <f t="shared" ref="H18" si="9">ABS(+F18-E18)*100</f>
        <v>3.6999999999999975</v>
      </c>
      <c r="I18" s="90" t="str">
        <f t="shared" si="7"/>
        <v/>
      </c>
      <c r="J18" s="86">
        <f>IF(F18="NA","-",IF(M18=0,"-",ABS(F18-M18)*100))</f>
        <v>0.60000000000000053</v>
      </c>
      <c r="K18" s="87">
        <f>K17/K16</f>
        <v>0.22379263874944794</v>
      </c>
      <c r="L18" s="121">
        <f>ROUND(L17/L16,3)</f>
        <v>0.21099999999999999</v>
      </c>
      <c r="M18" s="115">
        <f>ROUND(M17/M16,3)</f>
        <v>0.25900000000000001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1109.4000000000001</v>
      </c>
      <c r="E20" s="41">
        <v>1107.9000000000001</v>
      </c>
      <c r="F20" s="119">
        <v>1088.58</v>
      </c>
      <c r="G20" s="83" t="str">
        <f>IF((F20/E20)-1&lt;0,"▲","")</f>
        <v>▲</v>
      </c>
      <c r="H20" s="101">
        <f t="shared" ref="H20" si="10">ABS((+F20/E20)-1)</f>
        <v>1.7438396967235481E-2</v>
      </c>
      <c r="I20" s="85" t="str">
        <f>IF(F20="NA","",IF(M20=0,"",IF((F20-M20)&lt;0,"▲","")))</f>
        <v/>
      </c>
      <c r="J20" s="86">
        <f>IF(F20="NA","-",IF(M20=0,"-",ABS(F20-M20)))</f>
        <v>3.3799999999998818</v>
      </c>
      <c r="K20" s="42">
        <v>626.75900000000001</v>
      </c>
      <c r="L20" s="66">
        <v>987.28899999999999</v>
      </c>
      <c r="M20" s="62">
        <v>1085.2</v>
      </c>
    </row>
    <row r="21" spans="2:13" ht="12" customHeight="1">
      <c r="B21" s="25"/>
      <c r="C21" s="30" t="s">
        <v>7</v>
      </c>
      <c r="D21" s="39">
        <v>1079.69</v>
      </c>
      <c r="E21" s="41">
        <v>1103.22</v>
      </c>
      <c r="F21" s="119">
        <v>1124.93</v>
      </c>
      <c r="G21" s="83" t="str">
        <f t="shared" ref="G21:G22" si="11">IF((F21/E21)-1&lt;0,"▲","")</f>
        <v/>
      </c>
      <c r="H21" s="101">
        <f t="shared" si="5"/>
        <v>1.9678758543173691E-2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0.94000000000005457</v>
      </c>
      <c r="K21" s="42">
        <v>631.84</v>
      </c>
      <c r="L21" s="66">
        <v>1007.627</v>
      </c>
      <c r="M21" s="62">
        <v>1123.99</v>
      </c>
    </row>
    <row r="22" spans="2:13" ht="12" customHeight="1">
      <c r="B22" s="25"/>
      <c r="C22" s="30" t="s">
        <v>8</v>
      </c>
      <c r="D22" s="39">
        <v>193.55</v>
      </c>
      <c r="E22" s="41">
        <v>198.23</v>
      </c>
      <c r="F22" s="119">
        <v>161.88</v>
      </c>
      <c r="G22" s="83" t="str">
        <f t="shared" si="11"/>
        <v>▲</v>
      </c>
      <c r="H22" s="101">
        <f t="shared" si="5"/>
        <v>0.18337284972002221</v>
      </c>
      <c r="I22" s="85" t="str">
        <f t="shared" si="12"/>
        <v/>
      </c>
      <c r="J22" s="86">
        <f t="shared" si="13"/>
        <v>1.6500000000000057</v>
      </c>
      <c r="K22" s="42">
        <v>80.498999999999995</v>
      </c>
      <c r="L22" s="66">
        <v>140.69200000000001</v>
      </c>
      <c r="M22" s="62">
        <v>160.22999999999999</v>
      </c>
    </row>
    <row r="23" spans="2:13" ht="12" customHeight="1">
      <c r="B23" s="25"/>
      <c r="C23" s="30" t="s">
        <v>9</v>
      </c>
      <c r="D23" s="81">
        <f>ROUND(D22/D21,3)</f>
        <v>0.17899999999999999</v>
      </c>
      <c r="E23" s="82">
        <f>ROUND(E22/E21,3)</f>
        <v>0.18</v>
      </c>
      <c r="F23" s="73">
        <f>ROUND(F22/F21,3)</f>
        <v>0.14399999999999999</v>
      </c>
      <c r="G23" s="89" t="str">
        <f>IF((F23/E23)-1&lt;0,"▲","")</f>
        <v>▲</v>
      </c>
      <c r="H23" s="84">
        <f t="shared" ref="H23" si="14">ABS(+F23-E23)*100</f>
        <v>3.6000000000000005</v>
      </c>
      <c r="I23" s="90" t="str">
        <f t="shared" si="12"/>
        <v/>
      </c>
      <c r="J23" s="86">
        <f>IF(F23="NA","-",IF(M23=0,"-",ABS(F23-M23)*100))</f>
        <v>0.10000000000000009</v>
      </c>
      <c r="K23" s="87">
        <f>K22/K21</f>
        <v>0.12740408964294755</v>
      </c>
      <c r="L23" s="121">
        <f>ROUND(L22/L21,3)</f>
        <v>0.14000000000000001</v>
      </c>
      <c r="M23" s="115">
        <f>ROUND(M22/M21,3)</f>
        <v>0.14299999999999999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797.77</v>
      </c>
      <c r="E25" s="41">
        <v>812.4</v>
      </c>
      <c r="F25" s="119">
        <v>820.71</v>
      </c>
      <c r="G25" s="83" t="str">
        <f>IF((F25/E25)-1&lt;0,"▲","")</f>
        <v/>
      </c>
      <c r="H25" s="101">
        <f t="shared" ref="H25" si="15">ABS((+F25/E25)-1)</f>
        <v>1.0228951255539132E-2</v>
      </c>
      <c r="I25" s="85" t="str">
        <f>IF(F25="NA","",IF(M25=0,"",IF((F25-M25)&lt;0,"▲","")))</f>
        <v/>
      </c>
      <c r="J25" s="86">
        <f>IF(F25="NA","-",IF(M25=0,"-",ABS(F25-M25)))</f>
        <v>2.1900000000000546</v>
      </c>
      <c r="K25" s="42">
        <v>315.98500000000001</v>
      </c>
      <c r="L25" s="66">
        <v>713.45100000000002</v>
      </c>
      <c r="M25" s="62">
        <v>818.52</v>
      </c>
    </row>
    <row r="26" spans="2:13" ht="12" customHeight="1">
      <c r="B26" s="51"/>
      <c r="C26" s="30" t="s">
        <v>7</v>
      </c>
      <c r="D26" s="39">
        <v>781.8</v>
      </c>
      <c r="E26" s="41">
        <v>812.5</v>
      </c>
      <c r="F26" s="119">
        <v>837.91</v>
      </c>
      <c r="G26" s="83" t="str">
        <f t="shared" ref="G26:G27" si="16">IF((F26/E26)-1&lt;0,"▲","")</f>
        <v/>
      </c>
      <c r="H26" s="101">
        <f t="shared" si="5"/>
        <v>3.1273846153846208E-2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0.60000000000002274</v>
      </c>
      <c r="K26" s="42">
        <v>318.35149999999999</v>
      </c>
      <c r="L26" s="66">
        <v>724.35199999999998</v>
      </c>
      <c r="M26" s="62">
        <v>837.31</v>
      </c>
    </row>
    <row r="27" spans="2:13" ht="12" customHeight="1">
      <c r="B27" s="51"/>
      <c r="C27" s="30" t="s">
        <v>8</v>
      </c>
      <c r="D27" s="39">
        <v>147.29</v>
      </c>
      <c r="E27" s="41">
        <v>147.19</v>
      </c>
      <c r="F27" s="119">
        <v>130</v>
      </c>
      <c r="G27" s="83" t="str">
        <f t="shared" si="16"/>
        <v>▲</v>
      </c>
      <c r="H27" s="101">
        <f t="shared" si="5"/>
        <v>0.11678782525986819</v>
      </c>
      <c r="I27" s="85" t="str">
        <f t="shared" si="17"/>
        <v/>
      </c>
      <c r="J27" s="86">
        <f t="shared" si="18"/>
        <v>0.84000000000000341</v>
      </c>
      <c r="K27" s="42">
        <v>38.368000000000002</v>
      </c>
      <c r="L27" s="66">
        <v>110.069</v>
      </c>
      <c r="M27" s="62">
        <v>129.16</v>
      </c>
    </row>
    <row r="28" spans="2:13" ht="12" customHeight="1">
      <c r="B28" s="51"/>
      <c r="C28" s="30" t="s">
        <v>9</v>
      </c>
      <c r="D28" s="81">
        <f>ROUND(D27/D26,3)</f>
        <v>0.188</v>
      </c>
      <c r="E28" s="82">
        <f>ROUND(E27/E26,3)</f>
        <v>0.18099999999999999</v>
      </c>
      <c r="F28" s="73">
        <f>ROUND(F27/F26,3)</f>
        <v>0.155</v>
      </c>
      <c r="G28" s="89" t="str">
        <f>IF((F28/E28)-1&lt;0,"▲","")</f>
        <v>▲</v>
      </c>
      <c r="H28" s="84">
        <f t="shared" ref="H28" si="19">ABS(+F28-E28)*100</f>
        <v>2.5999999999999996</v>
      </c>
      <c r="I28" s="90" t="str">
        <f t="shared" si="17"/>
        <v/>
      </c>
      <c r="J28" s="86">
        <f>IF(F28="NA","-",IF(M28=0,"-",ABS(F28-M28)*100))</f>
        <v>0.10000000000000009</v>
      </c>
      <c r="K28" s="87">
        <f>K27/K26</f>
        <v>0.12052087079847276</v>
      </c>
      <c r="L28" s="121">
        <f>ROUND(L27/L26,3)</f>
        <v>0.152</v>
      </c>
      <c r="M28" s="115">
        <f>ROUND(M27/M26,3)</f>
        <v>0.154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448.15</v>
      </c>
      <c r="E30" s="41">
        <v>441.23</v>
      </c>
      <c r="F30" s="119">
        <v>452.41</v>
      </c>
      <c r="G30" s="83" t="str">
        <f>IF((F30/E30)-1&lt;0,"▲","")</f>
        <v/>
      </c>
      <c r="H30" s="101">
        <f t="shared" ref="H30" si="20">ABS((+F30/E30)-1)</f>
        <v>2.5338258957913196E-2</v>
      </c>
      <c r="I30" s="85" t="str">
        <f>IF(F30="NA","",IF(M30=0,"",IF((F30-M30)&lt;0,"▲","")))</f>
        <v/>
      </c>
      <c r="J30" s="86">
        <f>IF(F30="NA","-",IF(M30=0,"-",ABS(F30-M30)))</f>
        <v>0.97000000000002728</v>
      </c>
      <c r="K30" s="42">
        <v>218.24600000000001</v>
      </c>
      <c r="L30" s="66">
        <v>420.29700000000003</v>
      </c>
      <c r="M30" s="62">
        <v>451.44</v>
      </c>
    </row>
    <row r="31" spans="2:13" ht="12" customHeight="1">
      <c r="B31" s="25"/>
      <c r="C31" s="30" t="s">
        <v>7</v>
      </c>
      <c r="D31" s="39">
        <v>437.09</v>
      </c>
      <c r="E31" s="41">
        <v>437.6</v>
      </c>
      <c r="F31" s="119">
        <v>452.97</v>
      </c>
      <c r="G31" s="83" t="str">
        <f t="shared" ref="G31:G32" si="21">IF((F31/E31)-1&lt;0,"▲","")</f>
        <v/>
      </c>
      <c r="H31" s="101">
        <f t="shared" si="5"/>
        <v>3.5123400365630664E-2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0.42000000000001592</v>
      </c>
      <c r="K31" s="42">
        <v>217.77549999999999</v>
      </c>
      <c r="L31" s="66">
        <v>418.08</v>
      </c>
      <c r="M31" s="62">
        <v>452.55</v>
      </c>
    </row>
    <row r="32" spans="2:13" ht="12" customHeight="1">
      <c r="B32" s="25"/>
      <c r="C32" s="30" t="s">
        <v>8</v>
      </c>
      <c r="D32" s="39">
        <v>91.68</v>
      </c>
      <c r="E32" s="41">
        <v>95.32</v>
      </c>
      <c r="F32" s="119">
        <v>94.76</v>
      </c>
      <c r="G32" s="83" t="str">
        <f t="shared" si="21"/>
        <v>▲</v>
      </c>
      <c r="H32" s="101">
        <f t="shared" si="5"/>
        <v>5.8749475451110866E-3</v>
      </c>
      <c r="I32" s="85" t="str">
        <f t="shared" si="22"/>
        <v/>
      </c>
      <c r="J32" s="86">
        <f t="shared" si="23"/>
        <v>0.49000000000000909</v>
      </c>
      <c r="K32" s="42">
        <v>26.731999999999999</v>
      </c>
      <c r="L32" s="66">
        <v>74.948999999999998</v>
      </c>
      <c r="M32" s="62">
        <v>94.27</v>
      </c>
    </row>
    <row r="33" spans="2:13" ht="12" customHeight="1">
      <c r="B33" s="29"/>
      <c r="C33" s="53" t="s">
        <v>9</v>
      </c>
      <c r="D33" s="91">
        <f>ROUND(D32/D31,3)</f>
        <v>0.21</v>
      </c>
      <c r="E33" s="92">
        <f>ROUND(E32/E31,3)</f>
        <v>0.218</v>
      </c>
      <c r="F33" s="74">
        <f>ROUND(F32/F31,3)</f>
        <v>0.20899999999999999</v>
      </c>
      <c r="G33" s="93" t="str">
        <f>IF((F33/E33)-1&lt;0,"▲","")</f>
        <v>▲</v>
      </c>
      <c r="H33" s="94">
        <f t="shared" ref="H33" si="24">ABS(+F33-E33)*100</f>
        <v>0.9000000000000008</v>
      </c>
      <c r="I33" s="95" t="str">
        <f t="shared" si="22"/>
        <v/>
      </c>
      <c r="J33" s="96">
        <f>IF(F33="NA","-",IF(M33=0,"-",ABS(F33-M33)*100))</f>
        <v>0.10000000000000009</v>
      </c>
      <c r="K33" s="97">
        <f>K32/K31</f>
        <v>0.12275026345938822</v>
      </c>
      <c r="L33" s="122">
        <f>ROUND(L32/L31,3)</f>
        <v>0.17899999999999999</v>
      </c>
      <c r="M33" s="116">
        <f>ROUND(M32/M31,3)</f>
        <v>0.20799999999999999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181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211.96</v>
      </c>
      <c r="E39" s="61">
        <v>260.08999999999997</v>
      </c>
      <c r="F39" s="124">
        <v>257.77999999999997</v>
      </c>
      <c r="G39" s="113" t="str">
        <f>IF((F39/E39)-1&lt;0,"▲","")</f>
        <v>▲</v>
      </c>
      <c r="H39" s="101">
        <f>ABS((+F39/E39)-1)</f>
        <v>8.8815410050366861E-3</v>
      </c>
      <c r="I39" s="112" t="str">
        <f>IF(F39="NA","",IF(M39=0,"",IF((F39-M39)&lt;0,"▲","")))</f>
        <v/>
      </c>
      <c r="J39" s="86">
        <f>IF(F39="NA","-",IF(M39=0,"-",ABS(F39-M39)))</f>
        <v>0.41999999999995907</v>
      </c>
      <c r="K39" s="42">
        <v>48.956499999999998</v>
      </c>
      <c r="L39" s="70">
        <v>131.947</v>
      </c>
      <c r="M39" s="71">
        <v>257.36</v>
      </c>
    </row>
    <row r="40" spans="2:13" ht="12" customHeight="1">
      <c r="B40" s="25"/>
      <c r="C40" s="30" t="s">
        <v>7</v>
      </c>
      <c r="D40" s="60">
        <v>221.13</v>
      </c>
      <c r="E40" s="61">
        <v>238.55</v>
      </c>
      <c r="F40" s="124">
        <v>256.24</v>
      </c>
      <c r="G40" s="114" t="str">
        <f t="shared" ref="G40:G41" si="25">IF((F40/E40)-1&lt;0,"▲","")</f>
        <v/>
      </c>
      <c r="H40" s="101">
        <f t="shared" ref="H40:H41" si="26">ABS((+F40/E40)-1)</f>
        <v>7.4156361349821731E-2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1.5700000000000216</v>
      </c>
      <c r="K40" s="42">
        <v>49.094499999999996</v>
      </c>
      <c r="L40" s="72">
        <v>133.946</v>
      </c>
      <c r="M40" s="62">
        <v>254.67</v>
      </c>
    </row>
    <row r="41" spans="2:13" ht="12" customHeight="1">
      <c r="B41" s="25"/>
      <c r="C41" s="30" t="s">
        <v>8</v>
      </c>
      <c r="D41" s="60">
        <v>44.02</v>
      </c>
      <c r="E41" s="61">
        <v>60.41</v>
      </c>
      <c r="F41" s="124">
        <v>60.12</v>
      </c>
      <c r="G41" s="114" t="str">
        <f t="shared" si="25"/>
        <v>▲</v>
      </c>
      <c r="H41" s="101">
        <f t="shared" si="26"/>
        <v>4.800529713623547E-3</v>
      </c>
      <c r="I41" s="85" t="str">
        <f t="shared" si="27"/>
        <v>▲</v>
      </c>
      <c r="J41" s="86">
        <f t="shared" si="28"/>
        <v>1.2899999999999991</v>
      </c>
      <c r="K41" s="42">
        <v>3.9965000000000002</v>
      </c>
      <c r="L41" s="72">
        <v>15.829000000000001</v>
      </c>
      <c r="M41" s="62">
        <v>61.41</v>
      </c>
    </row>
    <row r="42" spans="2:13" ht="12" customHeight="1">
      <c r="B42" s="29"/>
      <c r="C42" s="53" t="s">
        <v>9</v>
      </c>
      <c r="D42" s="107">
        <f>ROUND(D41/D40,3)</f>
        <v>0.19900000000000001</v>
      </c>
      <c r="E42" s="108">
        <f>ROUND(E41/E40,3)</f>
        <v>0.253</v>
      </c>
      <c r="F42" s="125">
        <f>ROUND(F41/F40,3)</f>
        <v>0.23499999999999999</v>
      </c>
      <c r="G42" s="109" t="str">
        <f>IF(F42-D42&lt;0,"▲","")</f>
        <v/>
      </c>
      <c r="H42" s="94">
        <f>ABS(+F42-E42)*100</f>
        <v>1.8000000000000016</v>
      </c>
      <c r="I42" s="110" t="str">
        <f>IF(F42="NA","",IF(M42=0,"",IF((F42-M42)&lt;0,"▲","")))</f>
        <v>▲</v>
      </c>
      <c r="J42" s="96">
        <f>ABS(+F42-M42)*100</f>
        <v>0.60000000000000053</v>
      </c>
      <c r="K42" s="97">
        <f>K41/K40</f>
        <v>8.1404230616464179E-2</v>
      </c>
      <c r="L42" s="123">
        <f>ROUND(L41/L40,3)</f>
        <v>0.11799999999999999</v>
      </c>
      <c r="M42" s="117">
        <f>ROUND(M41/M40,3)</f>
        <v>0.24099999999999999</v>
      </c>
    </row>
    <row r="43" spans="2:13" ht="12" customHeight="1">
      <c r="B43" s="2" t="s">
        <v>281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5">
    <mergeCell ref="B51:L51"/>
    <mergeCell ref="B52:L52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0">
    <tabColor theme="1"/>
    <pageSetUpPr fitToPage="1"/>
  </sheetPr>
  <dimension ref="B1:M67"/>
  <sheetViews>
    <sheetView showGridLines="0" defaultGridColor="0" topLeftCell="A2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280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191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194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2240.84</v>
      </c>
      <c r="E10" s="78">
        <v>2232.5100000000002</v>
      </c>
      <c r="F10" s="119">
        <v>2179.5300000000002</v>
      </c>
      <c r="G10" s="83" t="str">
        <f>IF((F10/E10)-1&lt;0,"▲","")</f>
        <v>▲</v>
      </c>
      <c r="H10" s="101">
        <f>ABS((+F10/E10)-1)</f>
        <v>2.3731136702635158E-2</v>
      </c>
      <c r="I10" s="85" t="str">
        <f>IF(F10="NA","",IF(M10=0,"",IF((F10-M10)&lt;0,"▲","")))</f>
        <v>▲</v>
      </c>
      <c r="J10" s="86">
        <f>IF(F10="NA","-",IF(M10=0,"-",ABS(F10-M10)))</f>
        <v>3.2300000000000182</v>
      </c>
      <c r="K10" s="42">
        <v>1196.7825</v>
      </c>
      <c r="L10" s="66">
        <v>2003.758</v>
      </c>
      <c r="M10" s="62">
        <v>2182.7600000000002</v>
      </c>
    </row>
    <row r="11" spans="2:13" ht="12" customHeight="1">
      <c r="B11" s="25"/>
      <c r="C11" s="30" t="s">
        <v>7</v>
      </c>
      <c r="D11" s="77">
        <v>2158.33</v>
      </c>
      <c r="E11" s="78">
        <v>2194.04</v>
      </c>
      <c r="F11" s="119">
        <v>2242.33</v>
      </c>
      <c r="G11" s="83" t="str">
        <f t="shared" ref="G11:G12" si="0">IF((F11/E11)-1&lt;0,"▲","")</f>
        <v/>
      </c>
      <c r="H11" s="101">
        <f t="shared" ref="H11:H12" si="1">ABS((+F11/E11)-1)</f>
        <v>2.2009626077920119E-2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2.1300000000001091</v>
      </c>
      <c r="K11" s="42">
        <v>1201.7159999999999</v>
      </c>
      <c r="L11" s="66">
        <v>2044.0740000000001</v>
      </c>
      <c r="M11" s="62">
        <v>2240.1999999999998</v>
      </c>
    </row>
    <row r="12" spans="2:13" ht="12" customHeight="1">
      <c r="B12" s="25"/>
      <c r="C12" s="30" t="s">
        <v>8</v>
      </c>
      <c r="D12" s="39">
        <v>451.33</v>
      </c>
      <c r="E12" s="40">
        <v>489.79</v>
      </c>
      <c r="F12" s="119">
        <v>427</v>
      </c>
      <c r="G12" s="83" t="str">
        <f t="shared" si="0"/>
        <v>▲</v>
      </c>
      <c r="H12" s="101">
        <f t="shared" si="1"/>
        <v>0.12819779905673867</v>
      </c>
      <c r="I12" s="85" t="str">
        <f t="shared" si="2"/>
        <v>▲</v>
      </c>
      <c r="J12" s="86">
        <f t="shared" si="3"/>
        <v>5.3100000000000023</v>
      </c>
      <c r="K12" s="42">
        <v>186.02850000000001</v>
      </c>
      <c r="L12" s="66">
        <v>345.55200000000002</v>
      </c>
      <c r="M12" s="62">
        <v>432.31</v>
      </c>
    </row>
    <row r="13" spans="2:13" ht="12" customHeight="1">
      <c r="B13" s="25"/>
      <c r="C13" s="30" t="s">
        <v>9</v>
      </c>
      <c r="D13" s="81">
        <f>ROUND(D12/D11,3)</f>
        <v>0.20899999999999999</v>
      </c>
      <c r="E13" s="82">
        <f t="shared" ref="E13" si="4">ROUND(E12/E11,3)</f>
        <v>0.223</v>
      </c>
      <c r="F13" s="73">
        <f>ROUND(F12/F11,3)</f>
        <v>0.19</v>
      </c>
      <c r="G13" s="83" t="str">
        <f>IF((F13/E13)-1&lt;0,"▲","")</f>
        <v>▲</v>
      </c>
      <c r="H13" s="84">
        <f>ABS(+F13-E13)*100</f>
        <v>3.3000000000000003</v>
      </c>
      <c r="I13" s="85" t="str">
        <f t="shared" si="2"/>
        <v>▲</v>
      </c>
      <c r="J13" s="86">
        <f>IF(F13="NA","-",IF(M13=0,"-",ABS(F13-M13)*100))</f>
        <v>0.30000000000000027</v>
      </c>
      <c r="K13" s="87">
        <f>K12/K11</f>
        <v>0.1548023825928922</v>
      </c>
      <c r="L13" s="121">
        <f>ROUND(L12/L11,3)</f>
        <v>0.16900000000000001</v>
      </c>
      <c r="M13" s="115">
        <f>ROUND(M12/M11,3)</f>
        <v>0.193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683.27</v>
      </c>
      <c r="E15" s="41">
        <v>682.7</v>
      </c>
      <c r="F15" s="119">
        <v>642.89</v>
      </c>
      <c r="G15" s="83" t="str">
        <f>IF((F15/E15)-1&lt;0,"▲","")</f>
        <v>▲</v>
      </c>
      <c r="H15" s="101">
        <f t="shared" ref="H15:H32" si="5">ABS((+F15/E15)-1)</f>
        <v>5.8312582393437951E-2</v>
      </c>
      <c r="I15" s="85" t="str">
        <f>IF(F15="NA","",IF(M15=0,"",IF((F15-M15)&lt;0,"▲","")))</f>
        <v/>
      </c>
      <c r="J15" s="86">
        <f>IF(F15="NA","-",IF(M15=0,"-",ABS(F15-M15)))</f>
        <v>1.4499999999999318</v>
      </c>
      <c r="K15" s="42">
        <v>351.77749999999997</v>
      </c>
      <c r="L15" s="66">
        <v>596.10500000000002</v>
      </c>
      <c r="M15" s="62">
        <v>641.44000000000005</v>
      </c>
    </row>
    <row r="16" spans="2:13" ht="12" customHeight="1">
      <c r="B16" s="25"/>
      <c r="C16" s="30" t="s">
        <v>7</v>
      </c>
      <c r="D16" s="77">
        <v>642.29999999999995</v>
      </c>
      <c r="E16" s="78">
        <v>652.63</v>
      </c>
      <c r="F16" s="119">
        <v>665.79</v>
      </c>
      <c r="G16" s="83" t="str">
        <f t="shared" ref="G16:G17" si="6">IF((F16/E16)-1&lt;0,"▲","")</f>
        <v/>
      </c>
      <c r="H16" s="101">
        <f t="shared" si="5"/>
        <v>2.0164564914269878E-2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2.4800000000000182</v>
      </c>
      <c r="K16" s="42">
        <v>352.10050000000001</v>
      </c>
      <c r="L16" s="66">
        <v>618.34199999999998</v>
      </c>
      <c r="M16" s="62">
        <v>663.31</v>
      </c>
    </row>
    <row r="17" spans="2:13" ht="12" customHeight="1">
      <c r="B17" s="25"/>
      <c r="C17" s="30" t="s">
        <v>8</v>
      </c>
      <c r="D17" s="39">
        <v>165.34</v>
      </c>
      <c r="E17" s="41">
        <v>195.4</v>
      </c>
      <c r="F17" s="119">
        <v>172.51</v>
      </c>
      <c r="G17" s="83" t="str">
        <f t="shared" si="6"/>
        <v>▲</v>
      </c>
      <c r="H17" s="101">
        <f t="shared" si="5"/>
        <v>0.11714431934493352</v>
      </c>
      <c r="I17" s="85" t="str">
        <f t="shared" si="7"/>
        <v>▲</v>
      </c>
      <c r="J17" s="86">
        <f t="shared" si="8"/>
        <v>2.1500000000000057</v>
      </c>
      <c r="K17" s="42">
        <v>78.797499999999999</v>
      </c>
      <c r="L17" s="66">
        <v>129.869</v>
      </c>
      <c r="M17" s="62">
        <v>174.66</v>
      </c>
    </row>
    <row r="18" spans="2:13" ht="12" customHeight="1">
      <c r="B18" s="25"/>
      <c r="C18" s="30" t="s">
        <v>9</v>
      </c>
      <c r="D18" s="81">
        <f>ROUND(D17/D16,3)</f>
        <v>0.25700000000000001</v>
      </c>
      <c r="E18" s="82">
        <f>ROUND(E17/E16,3)</f>
        <v>0.29899999999999999</v>
      </c>
      <c r="F18" s="73">
        <f>ROUND(F17/F16,3)</f>
        <v>0.25900000000000001</v>
      </c>
      <c r="G18" s="89" t="str">
        <f>IF((F18/E18)-1&lt;0,"▲","")</f>
        <v>▲</v>
      </c>
      <c r="H18" s="84">
        <f t="shared" ref="H18" si="9">ABS(+F18-E18)*100</f>
        <v>3.9999999999999982</v>
      </c>
      <c r="I18" s="90" t="str">
        <f t="shared" si="7"/>
        <v>▲</v>
      </c>
      <c r="J18" s="86">
        <f>IF(F18="NA","-",IF(M18=0,"-",ABS(F18-M18)*100))</f>
        <v>0.40000000000000036</v>
      </c>
      <c r="K18" s="87">
        <f>K17/K16</f>
        <v>0.22379263874944794</v>
      </c>
      <c r="L18" s="121">
        <f>ROUND(L17/L16,3)</f>
        <v>0.21</v>
      </c>
      <c r="M18" s="115">
        <f>ROUND(M17/M16,3)</f>
        <v>0.26300000000000001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1109.45</v>
      </c>
      <c r="E20" s="41">
        <v>1108.78</v>
      </c>
      <c r="F20" s="119">
        <v>1085.2</v>
      </c>
      <c r="G20" s="83" t="str">
        <f>IF((F20/E20)-1&lt;0,"▲","")</f>
        <v>▲</v>
      </c>
      <c r="H20" s="101">
        <f t="shared" ref="H20" si="10">ABS((+F20/E20)-1)</f>
        <v>2.1266617363227991E-2</v>
      </c>
      <c r="I20" s="85" t="str">
        <f>IF(F20="NA","",IF(M20=0,"",IF((F20-M20)&lt;0,"▲","")))</f>
        <v>▲</v>
      </c>
      <c r="J20" s="86">
        <f>IF(F20="NA","-",IF(M20=0,"-",ABS(F20-M20)))</f>
        <v>3.5699999999999363</v>
      </c>
      <c r="K20" s="42">
        <v>626.75900000000001</v>
      </c>
      <c r="L20" s="66">
        <v>987.28899999999999</v>
      </c>
      <c r="M20" s="62">
        <v>1088.77</v>
      </c>
    </row>
    <row r="21" spans="2:13" ht="12" customHeight="1">
      <c r="B21" s="25"/>
      <c r="C21" s="30" t="s">
        <v>7</v>
      </c>
      <c r="D21" s="39">
        <v>1078.94</v>
      </c>
      <c r="E21" s="41">
        <v>1104.0999999999999</v>
      </c>
      <c r="F21" s="119">
        <v>1123.99</v>
      </c>
      <c r="G21" s="83" t="str">
        <f t="shared" ref="G21:G22" si="11">IF((F21/E21)-1&lt;0,"▲","")</f>
        <v/>
      </c>
      <c r="H21" s="101">
        <f t="shared" si="5"/>
        <v>1.8014672584005131E-2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0.19000000000005457</v>
      </c>
      <c r="K21" s="42">
        <v>631.84</v>
      </c>
      <c r="L21" s="66">
        <v>1007.627</v>
      </c>
      <c r="M21" s="62">
        <v>1124.18</v>
      </c>
    </row>
    <row r="22" spans="2:13" ht="12" customHeight="1">
      <c r="B22" s="25"/>
      <c r="C22" s="30" t="s">
        <v>8</v>
      </c>
      <c r="D22" s="39">
        <v>194.34</v>
      </c>
      <c r="E22" s="41">
        <v>199.02</v>
      </c>
      <c r="F22" s="119">
        <v>160.22999999999999</v>
      </c>
      <c r="G22" s="83" t="str">
        <f t="shared" si="11"/>
        <v>▲</v>
      </c>
      <c r="H22" s="101">
        <f t="shared" si="5"/>
        <v>0.19490503466988252</v>
      </c>
      <c r="I22" s="85" t="str">
        <f t="shared" si="12"/>
        <v>▲</v>
      </c>
      <c r="J22" s="86">
        <f t="shared" si="13"/>
        <v>3.1300000000000239</v>
      </c>
      <c r="K22" s="42">
        <v>80.498999999999995</v>
      </c>
      <c r="L22" s="66">
        <v>140.69200000000001</v>
      </c>
      <c r="M22" s="62">
        <v>163.36000000000001</v>
      </c>
    </row>
    <row r="23" spans="2:13" ht="12" customHeight="1">
      <c r="B23" s="25"/>
      <c r="C23" s="30" t="s">
        <v>9</v>
      </c>
      <c r="D23" s="81">
        <f>ROUND(D22/D21,3)</f>
        <v>0.18</v>
      </c>
      <c r="E23" s="82">
        <f>ROUND(E22/E21,3)</f>
        <v>0.18</v>
      </c>
      <c r="F23" s="73">
        <f>ROUND(F22/F21,3)</f>
        <v>0.14299999999999999</v>
      </c>
      <c r="G23" s="89" t="str">
        <f>IF((F23/E23)-1&lt;0,"▲","")</f>
        <v>▲</v>
      </c>
      <c r="H23" s="84">
        <f t="shared" ref="H23" si="14">ABS(+F23-E23)*100</f>
        <v>3.7000000000000006</v>
      </c>
      <c r="I23" s="90" t="str">
        <f t="shared" si="12"/>
        <v>▲</v>
      </c>
      <c r="J23" s="86">
        <f>IF(F23="NA","-",IF(M23=0,"-",ABS(F23-M23)*100))</f>
        <v>0.20000000000000018</v>
      </c>
      <c r="K23" s="87">
        <f>K22/K21</f>
        <v>0.12740408964294755</v>
      </c>
      <c r="L23" s="121">
        <f>ROUND(L22/L21,3)</f>
        <v>0.14000000000000001</v>
      </c>
      <c r="M23" s="115">
        <f>ROUND(M22/M21,3)</f>
        <v>0.14499999999999999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797.77</v>
      </c>
      <c r="E25" s="41">
        <v>813.64</v>
      </c>
      <c r="F25" s="119">
        <v>818.52</v>
      </c>
      <c r="G25" s="83" t="str">
        <f>IF((F25/E25)-1&lt;0,"▲","")</f>
        <v/>
      </c>
      <c r="H25" s="101">
        <f t="shared" ref="H25" si="15">ABS((+F25/E25)-1)</f>
        <v>5.997738557593113E-3</v>
      </c>
      <c r="I25" s="85" t="str">
        <f>IF(F25="NA","",IF(M25=0,"",IF((F25-M25)&lt;0,"▲","")))</f>
        <v>▲</v>
      </c>
      <c r="J25" s="86">
        <f>IF(F25="NA","-",IF(M25=0,"-",ABS(F25-M25)))</f>
        <v>1.1299999999999955</v>
      </c>
      <c r="K25" s="42">
        <v>315.98500000000001</v>
      </c>
      <c r="L25" s="66">
        <v>713.45100000000002</v>
      </c>
      <c r="M25" s="62">
        <v>819.65</v>
      </c>
    </row>
    <row r="26" spans="2:13" ht="12" customHeight="1">
      <c r="B26" s="51"/>
      <c r="C26" s="30" t="s">
        <v>7</v>
      </c>
      <c r="D26" s="39">
        <v>781.1</v>
      </c>
      <c r="E26" s="41">
        <v>813.68</v>
      </c>
      <c r="F26" s="119">
        <v>837.31</v>
      </c>
      <c r="G26" s="83" t="str">
        <f t="shared" ref="G26:G27" si="16">IF((F26/E26)-1&lt;0,"▲","")</f>
        <v/>
      </c>
      <c r="H26" s="101">
        <f t="shared" si="5"/>
        <v>2.904090059974429E-2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1.9499999999999318</v>
      </c>
      <c r="K26" s="42">
        <v>318.35149999999999</v>
      </c>
      <c r="L26" s="66">
        <v>724.35199999999998</v>
      </c>
      <c r="M26" s="62">
        <v>835.36</v>
      </c>
    </row>
    <row r="27" spans="2:13" ht="12" customHeight="1">
      <c r="B27" s="51"/>
      <c r="C27" s="30" t="s">
        <v>8</v>
      </c>
      <c r="D27" s="39">
        <v>147.99</v>
      </c>
      <c r="E27" s="41">
        <v>147.94999999999999</v>
      </c>
      <c r="F27" s="119">
        <v>129.16</v>
      </c>
      <c r="G27" s="83" t="str">
        <f t="shared" si="16"/>
        <v>▲</v>
      </c>
      <c r="H27" s="101">
        <f t="shared" si="5"/>
        <v>0.12700236566407563</v>
      </c>
      <c r="I27" s="85" t="str">
        <f t="shared" si="17"/>
        <v>▲</v>
      </c>
      <c r="J27" s="86">
        <f t="shared" si="18"/>
        <v>3.2000000000000171</v>
      </c>
      <c r="K27" s="42">
        <v>38.368000000000002</v>
      </c>
      <c r="L27" s="66">
        <v>110.069</v>
      </c>
      <c r="M27" s="62">
        <v>132.36000000000001</v>
      </c>
    </row>
    <row r="28" spans="2:13" ht="12" customHeight="1">
      <c r="B28" s="51"/>
      <c r="C28" s="30" t="s">
        <v>9</v>
      </c>
      <c r="D28" s="81">
        <f>ROUND(D27/D26,3)</f>
        <v>0.189</v>
      </c>
      <c r="E28" s="82">
        <f>ROUND(E27/E26,3)</f>
        <v>0.182</v>
      </c>
      <c r="F28" s="73">
        <f>ROUND(F27/F26,3)</f>
        <v>0.154</v>
      </c>
      <c r="G28" s="89" t="str">
        <f>IF((F28/E28)-1&lt;0,"▲","")</f>
        <v>▲</v>
      </c>
      <c r="H28" s="84">
        <f t="shared" ref="H28" si="19">ABS(+F28-E28)*100</f>
        <v>2.8</v>
      </c>
      <c r="I28" s="90" t="str">
        <f t="shared" si="17"/>
        <v>▲</v>
      </c>
      <c r="J28" s="86">
        <f>IF(F28="NA","-",IF(M28=0,"-",ABS(F28-M28)*100))</f>
        <v>0.40000000000000036</v>
      </c>
      <c r="K28" s="87">
        <f>K27/K26</f>
        <v>0.12052087079847276</v>
      </c>
      <c r="L28" s="121">
        <f>ROUND(L27/L26,3)</f>
        <v>0.152</v>
      </c>
      <c r="M28" s="115">
        <f>ROUND(M27/M26,3)</f>
        <v>0.158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448.13</v>
      </c>
      <c r="E30" s="41">
        <v>441.03</v>
      </c>
      <c r="F30" s="119">
        <v>451.44</v>
      </c>
      <c r="G30" s="83" t="str">
        <f>IF((F30/E30)-1&lt;0,"▲","")</f>
        <v/>
      </c>
      <c r="H30" s="101">
        <f t="shared" ref="H30" si="20">ABS((+F30/E30)-1)</f>
        <v>2.3603836473709228E-2</v>
      </c>
      <c r="I30" s="85" t="str">
        <f>IF(F30="NA","",IF(M30=0,"",IF((F30-M30)&lt;0,"▲","")))</f>
        <v>▲</v>
      </c>
      <c r="J30" s="86">
        <f>IF(F30="NA","-",IF(M30=0,"-",ABS(F30-M30)))</f>
        <v>1.1000000000000227</v>
      </c>
      <c r="K30" s="42">
        <v>218.24600000000001</v>
      </c>
      <c r="L30" s="66">
        <v>420.36399999999998</v>
      </c>
      <c r="M30" s="62">
        <v>452.54</v>
      </c>
    </row>
    <row r="31" spans="2:13" ht="12" customHeight="1">
      <c r="B31" s="25"/>
      <c r="C31" s="30" t="s">
        <v>7</v>
      </c>
      <c r="D31" s="39">
        <v>437.09</v>
      </c>
      <c r="E31" s="41">
        <v>437.32</v>
      </c>
      <c r="F31" s="119">
        <v>452.55</v>
      </c>
      <c r="G31" s="83" t="str">
        <f t="shared" ref="G31:G32" si="21">IF((F31/E31)-1&lt;0,"▲","")</f>
        <v/>
      </c>
      <c r="H31" s="101">
        <f t="shared" si="5"/>
        <v>3.4825756882831849E-2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0.15999999999996817</v>
      </c>
      <c r="K31" s="42">
        <v>217.77549999999999</v>
      </c>
      <c r="L31" s="66">
        <v>418.10500000000002</v>
      </c>
      <c r="M31" s="62">
        <v>452.71</v>
      </c>
    </row>
    <row r="32" spans="2:13" ht="12" customHeight="1">
      <c r="B32" s="25"/>
      <c r="C32" s="30" t="s">
        <v>8</v>
      </c>
      <c r="D32" s="39">
        <v>91.66</v>
      </c>
      <c r="E32" s="41">
        <v>95.37</v>
      </c>
      <c r="F32" s="119">
        <v>94.27</v>
      </c>
      <c r="G32" s="83" t="str">
        <f t="shared" si="21"/>
        <v>▲</v>
      </c>
      <c r="H32" s="101">
        <f t="shared" si="5"/>
        <v>1.1534025374855927E-2</v>
      </c>
      <c r="I32" s="85" t="str">
        <f t="shared" si="22"/>
        <v>▲</v>
      </c>
      <c r="J32" s="86">
        <f t="shared" si="23"/>
        <v>2.0000000000010232E-2</v>
      </c>
      <c r="K32" s="42">
        <v>26.731999999999999</v>
      </c>
      <c r="L32" s="66">
        <v>74.991</v>
      </c>
      <c r="M32" s="62">
        <v>94.29</v>
      </c>
    </row>
    <row r="33" spans="2:13" ht="12" customHeight="1">
      <c r="B33" s="29"/>
      <c r="C33" s="53" t="s">
        <v>9</v>
      </c>
      <c r="D33" s="91">
        <f>ROUND(D32/D31,3)</f>
        <v>0.21</v>
      </c>
      <c r="E33" s="92">
        <f>ROUND(E32/E31,3)</f>
        <v>0.218</v>
      </c>
      <c r="F33" s="74">
        <f>ROUND(F32/F31,3)</f>
        <v>0.20799999999999999</v>
      </c>
      <c r="G33" s="93" t="str">
        <f>IF((F33/E33)-1&lt;0,"▲","")</f>
        <v>▲</v>
      </c>
      <c r="H33" s="94">
        <f t="shared" ref="H33" si="24">ABS(+F33-E33)*100</f>
        <v>1.0000000000000009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0.17899999999999999</v>
      </c>
      <c r="M33" s="116">
        <f>ROUND(M32/M31,3)</f>
        <v>0.20799999999999999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278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211.96</v>
      </c>
      <c r="E39" s="61">
        <v>260.11</v>
      </c>
      <c r="F39" s="124">
        <v>257.36</v>
      </c>
      <c r="G39" s="113" t="str">
        <f>IF((F39/E39)-1&lt;0,"▲","")</f>
        <v>▲</v>
      </c>
      <c r="H39" s="101">
        <f>ABS((+F39/E39)-1)</f>
        <v>1.0572450117258048E-2</v>
      </c>
      <c r="I39" s="112" t="str">
        <f>IF(F39="NA","",IF(M39=0,"",IF((F39-M39)&lt;0,"▲","")))</f>
        <v/>
      </c>
      <c r="J39" s="86">
        <f>IF(F39="NA","-",IF(M39=0,"-",ABS(F39-M39)))</f>
        <v>2.1000000000000227</v>
      </c>
      <c r="K39" s="42">
        <v>48.956499999999998</v>
      </c>
      <c r="L39" s="70">
        <v>131.947</v>
      </c>
      <c r="M39" s="71">
        <v>255.26</v>
      </c>
    </row>
    <row r="40" spans="2:13" ht="12" customHeight="1">
      <c r="B40" s="25"/>
      <c r="C40" s="30" t="s">
        <v>7</v>
      </c>
      <c r="D40" s="60">
        <v>221.13</v>
      </c>
      <c r="E40" s="61">
        <v>238.49</v>
      </c>
      <c r="F40" s="124">
        <v>254.67</v>
      </c>
      <c r="G40" s="114" t="str">
        <f t="shared" ref="G40:G41" si="25">IF((F40/E40)-1&lt;0,"▲","")</f>
        <v/>
      </c>
      <c r="H40" s="101">
        <f t="shared" ref="H40:H41" si="26">ABS((+F40/E40)-1)</f>
        <v>6.7843515451381453E-2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2.25</v>
      </c>
      <c r="K40" s="42">
        <v>49.094499999999996</v>
      </c>
      <c r="L40" s="72">
        <v>133.946</v>
      </c>
      <c r="M40" s="62">
        <v>252.42</v>
      </c>
    </row>
    <row r="41" spans="2:13" ht="12" customHeight="1">
      <c r="B41" s="25"/>
      <c r="C41" s="30" t="s">
        <v>8</v>
      </c>
      <c r="D41" s="60">
        <v>44.02</v>
      </c>
      <c r="E41" s="61">
        <v>60.4</v>
      </c>
      <c r="F41" s="124">
        <v>61.41</v>
      </c>
      <c r="G41" s="114" t="str">
        <f t="shared" si="25"/>
        <v/>
      </c>
      <c r="H41" s="101">
        <f t="shared" si="26"/>
        <v>1.6721854304635686E-2</v>
      </c>
      <c r="I41" s="85" t="str">
        <f t="shared" si="27"/>
        <v>▲</v>
      </c>
      <c r="J41" s="86">
        <f t="shared" si="28"/>
        <v>1.0000000000005116E-2</v>
      </c>
      <c r="K41" s="42">
        <v>3.9965000000000002</v>
      </c>
      <c r="L41" s="72">
        <v>15.829000000000001</v>
      </c>
      <c r="M41" s="62">
        <v>61.42</v>
      </c>
    </row>
    <row r="42" spans="2:13" ht="12" customHeight="1">
      <c r="B42" s="29"/>
      <c r="C42" s="53" t="s">
        <v>9</v>
      </c>
      <c r="D42" s="107">
        <f>ROUND(D41/D40,3)</f>
        <v>0.19900000000000001</v>
      </c>
      <c r="E42" s="108">
        <f>ROUND(E41/E40,3)</f>
        <v>0.253</v>
      </c>
      <c r="F42" s="125">
        <f>ROUND(F41/F40,3)</f>
        <v>0.24099999999999999</v>
      </c>
      <c r="G42" s="109" t="str">
        <f>IF(F42-D42&lt;0,"▲","")</f>
        <v/>
      </c>
      <c r="H42" s="94">
        <f>ABS(+F42-E42)*100</f>
        <v>1.2000000000000011</v>
      </c>
      <c r="I42" s="110" t="str">
        <f>IF(F42="NA","",IF(M42=0,"",IF((F42-M42)&lt;0,"▲","")))</f>
        <v>▲</v>
      </c>
      <c r="J42" s="96">
        <f>ABS(+F42-M42)*100</f>
        <v>0.20000000000000018</v>
      </c>
      <c r="K42" s="97">
        <f>K41/K40</f>
        <v>8.1404230616464179E-2</v>
      </c>
      <c r="L42" s="123">
        <f>ROUND(L41/L40,3)</f>
        <v>0.11799999999999999</v>
      </c>
      <c r="M42" s="117">
        <f>ROUND(M41/M40,3)</f>
        <v>0.24299999999999999</v>
      </c>
    </row>
    <row r="43" spans="2:13" ht="12" customHeight="1">
      <c r="B43" s="2" t="s">
        <v>279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5">
    <mergeCell ref="B51:L51"/>
    <mergeCell ref="B52:L52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9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277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187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172</v>
      </c>
      <c r="G7" s="434" t="s">
        <v>173</v>
      </c>
      <c r="H7" s="435"/>
      <c r="I7" s="438" t="s">
        <v>174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2241.09</v>
      </c>
      <c r="E10" s="78">
        <v>2229.41</v>
      </c>
      <c r="F10" s="119">
        <v>2182.7600000000002</v>
      </c>
      <c r="G10" s="83" t="str">
        <f>IF((F10/E10)-1&lt;0,"▲","")</f>
        <v>▲</v>
      </c>
      <c r="H10" s="101">
        <f>ABS((+F10/E10)-1)</f>
        <v>2.0924818673998757E-2</v>
      </c>
      <c r="I10" s="85" t="str">
        <f>IF(F10="NA","",IF(M10=0,"",IF((F10-M10)&lt;0,"▲","")))</f>
        <v>▲</v>
      </c>
      <c r="J10" s="86">
        <f>IF(F10="NA","-",IF(M10=0,"-",ABS(F10-M10)))</f>
        <v>12.509999999999764</v>
      </c>
      <c r="K10" s="42">
        <v>1196.7825</v>
      </c>
      <c r="L10" s="66">
        <v>2003.7370000000001</v>
      </c>
      <c r="M10" s="62">
        <v>2195.27</v>
      </c>
    </row>
    <row r="11" spans="2:13" ht="12" customHeight="1">
      <c r="B11" s="25"/>
      <c r="C11" s="30" t="s">
        <v>7</v>
      </c>
      <c r="D11" s="77">
        <v>2159.0300000000002</v>
      </c>
      <c r="E11" s="78">
        <v>2190.4699999999998</v>
      </c>
      <c r="F11" s="119">
        <v>2240.1999999999998</v>
      </c>
      <c r="G11" s="83" t="str">
        <f t="shared" ref="G11:G12" si="0">IF((F11/E11)-1&lt;0,"▲","")</f>
        <v/>
      </c>
      <c r="H11" s="101">
        <f t="shared" ref="H11:H12" si="1">ABS((+F11/E11)-1)</f>
        <v>2.2702890247298546E-2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4.3699999999998909</v>
      </c>
      <c r="K11" s="42">
        <v>1201.7159999999999</v>
      </c>
      <c r="L11" s="66">
        <v>2044.0429999999999</v>
      </c>
      <c r="M11" s="62">
        <v>2235.83</v>
      </c>
    </row>
    <row r="12" spans="2:13" ht="12" customHeight="1">
      <c r="B12" s="25"/>
      <c r="C12" s="30" t="s">
        <v>8</v>
      </c>
      <c r="D12" s="39">
        <v>450.81</v>
      </c>
      <c r="E12" s="40">
        <v>489.75</v>
      </c>
      <c r="F12" s="119">
        <v>432.31</v>
      </c>
      <c r="G12" s="83" t="str">
        <f t="shared" si="0"/>
        <v>▲</v>
      </c>
      <c r="H12" s="101">
        <f t="shared" si="1"/>
        <v>0.11728432873915262</v>
      </c>
      <c r="I12" s="85" t="str">
        <f t="shared" si="2"/>
        <v>▲</v>
      </c>
      <c r="J12" s="86">
        <f t="shared" si="3"/>
        <v>6.8000000000000114</v>
      </c>
      <c r="K12" s="42">
        <v>186.02850000000001</v>
      </c>
      <c r="L12" s="66">
        <v>345.57</v>
      </c>
      <c r="M12" s="62">
        <v>439.11</v>
      </c>
    </row>
    <row r="13" spans="2:13" ht="12" customHeight="1">
      <c r="B13" s="25"/>
      <c r="C13" s="30" t="s">
        <v>9</v>
      </c>
      <c r="D13" s="81">
        <f>ROUND(D12/D11,3)</f>
        <v>0.20899999999999999</v>
      </c>
      <c r="E13" s="82">
        <f t="shared" ref="E13" si="4">ROUND(E12/E11,3)</f>
        <v>0.224</v>
      </c>
      <c r="F13" s="73">
        <f>ROUND(F12/F11,3)</f>
        <v>0.193</v>
      </c>
      <c r="G13" s="83" t="str">
        <f>IF((F13/E13)-1&lt;0,"▲","")</f>
        <v>▲</v>
      </c>
      <c r="H13" s="84">
        <f>ABS(+F13-E13)*100</f>
        <v>3.1</v>
      </c>
      <c r="I13" s="85" t="str">
        <f t="shared" si="2"/>
        <v>▲</v>
      </c>
      <c r="J13" s="86">
        <f>IF(F13="NA","-",IF(M13=0,"-",ABS(F13-M13)*100))</f>
        <v>0.30000000000000027</v>
      </c>
      <c r="K13" s="87">
        <f>K12/K11</f>
        <v>0.1548023825928922</v>
      </c>
      <c r="L13" s="121">
        <f>ROUND(L12/L11,3)</f>
        <v>0.16900000000000001</v>
      </c>
      <c r="M13" s="115">
        <f>ROUND(M12/M11,3)</f>
        <v>0.19600000000000001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683.26</v>
      </c>
      <c r="E15" s="41">
        <v>682.15</v>
      </c>
      <c r="F15" s="119">
        <v>641.44000000000005</v>
      </c>
      <c r="G15" s="83" t="str">
        <f>IF((F15/E15)-1&lt;0,"▲","")</f>
        <v>▲</v>
      </c>
      <c r="H15" s="101">
        <f t="shared" ref="H15:H32" si="5">ABS((+F15/E15)-1)</f>
        <v>5.9678956241295822E-2</v>
      </c>
      <c r="I15" s="85" t="str">
        <f>IF(F15="NA","",IF(M15=0,"",IF((F15-M15)&lt;0,"▲","")))</f>
        <v>▲</v>
      </c>
      <c r="J15" s="86">
        <f>IF(F15="NA","-",IF(M15=0,"-",ABS(F15-M15)))</f>
        <v>1.5699999999999363</v>
      </c>
      <c r="K15" s="42">
        <v>351.77749999999997</v>
      </c>
      <c r="L15" s="66">
        <v>596.10500000000002</v>
      </c>
      <c r="M15" s="62">
        <v>643.01</v>
      </c>
    </row>
    <row r="16" spans="2:13" ht="12" customHeight="1">
      <c r="B16" s="25"/>
      <c r="C16" s="30" t="s">
        <v>7</v>
      </c>
      <c r="D16" s="77">
        <v>642.29999999999995</v>
      </c>
      <c r="E16" s="78">
        <v>650.95000000000005</v>
      </c>
      <c r="F16" s="119">
        <v>663.31</v>
      </c>
      <c r="G16" s="83" t="str">
        <f t="shared" ref="G16:G17" si="6">IF((F16/E16)-1&lt;0,"▲","")</f>
        <v/>
      </c>
      <c r="H16" s="101">
        <f t="shared" si="5"/>
        <v>1.8987633458790842E-2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2.1199999999998909</v>
      </c>
      <c r="K16" s="42">
        <v>352.10050000000001</v>
      </c>
      <c r="L16" s="66">
        <v>618.34199999999998</v>
      </c>
      <c r="M16" s="62">
        <v>661.19</v>
      </c>
    </row>
    <row r="17" spans="2:13" ht="12" customHeight="1">
      <c r="B17" s="25"/>
      <c r="C17" s="30" t="s">
        <v>8</v>
      </c>
      <c r="D17" s="39">
        <v>165.33</v>
      </c>
      <c r="E17" s="41">
        <v>196.53</v>
      </c>
      <c r="F17" s="119">
        <v>174.66</v>
      </c>
      <c r="G17" s="83" t="str">
        <f t="shared" si="6"/>
        <v>▲</v>
      </c>
      <c r="H17" s="101">
        <f t="shared" si="5"/>
        <v>0.11128072050068694</v>
      </c>
      <c r="I17" s="85" t="str">
        <f t="shared" si="7"/>
        <v>▲</v>
      </c>
      <c r="J17" s="86">
        <f t="shared" si="8"/>
        <v>3.1299999999999955</v>
      </c>
      <c r="K17" s="42">
        <v>78.797499999999999</v>
      </c>
      <c r="L17" s="66">
        <v>129.875</v>
      </c>
      <c r="M17" s="62">
        <v>177.79</v>
      </c>
    </row>
    <row r="18" spans="2:13" ht="12" customHeight="1">
      <c r="B18" s="25"/>
      <c r="C18" s="30" t="s">
        <v>9</v>
      </c>
      <c r="D18" s="81">
        <f>ROUND(D17/D16,3)</f>
        <v>0.25700000000000001</v>
      </c>
      <c r="E18" s="82">
        <f>ROUND(E17/E16,3)</f>
        <v>0.30199999999999999</v>
      </c>
      <c r="F18" s="73">
        <f>ROUND(F17/F16,3)</f>
        <v>0.26300000000000001</v>
      </c>
      <c r="G18" s="89" t="str">
        <f>IF((F18/E18)-1&lt;0,"▲","")</f>
        <v>▲</v>
      </c>
      <c r="H18" s="84">
        <f t="shared" ref="H18" si="9">ABS(+F18-E18)*100</f>
        <v>3.8999999999999977</v>
      </c>
      <c r="I18" s="90" t="str">
        <f t="shared" si="7"/>
        <v>▲</v>
      </c>
      <c r="J18" s="86">
        <f>IF(F18="NA","-",IF(M18=0,"-",ABS(F18-M18)*100))</f>
        <v>0.60000000000000053</v>
      </c>
      <c r="K18" s="87">
        <f>K17/K16</f>
        <v>0.22379263874944794</v>
      </c>
      <c r="L18" s="121">
        <f>ROUND(L17/L16,3)</f>
        <v>0.21</v>
      </c>
      <c r="M18" s="115">
        <f>ROUND(M17/M16,3)</f>
        <v>0.26900000000000002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1109.68</v>
      </c>
      <c r="E20" s="41">
        <v>1105.76</v>
      </c>
      <c r="F20" s="119">
        <v>1088.77</v>
      </c>
      <c r="G20" s="83" t="str">
        <f>IF((F20/E20)-1&lt;0,"▲","")</f>
        <v>▲</v>
      </c>
      <c r="H20" s="101">
        <f t="shared" ref="H20" si="10">ABS((+F20/E20)-1)</f>
        <v>1.5364997829547145E-2</v>
      </c>
      <c r="I20" s="85" t="str">
        <f>IF(F20="NA","",IF(M20=0,"",IF((F20-M20)&lt;0,"▲","")))</f>
        <v>▲</v>
      </c>
      <c r="J20" s="86">
        <f>IF(F20="NA","-",IF(M20=0,"-",ABS(F20-M20)))</f>
        <v>8.8900000000001</v>
      </c>
      <c r="K20" s="42">
        <v>626.75900000000001</v>
      </c>
      <c r="L20" s="66">
        <v>987.26800000000003</v>
      </c>
      <c r="M20" s="62">
        <v>1097.6600000000001</v>
      </c>
    </row>
    <row r="21" spans="2:13" ht="12" customHeight="1">
      <c r="B21" s="25"/>
      <c r="C21" s="30" t="s">
        <v>7</v>
      </c>
      <c r="D21" s="39">
        <v>1079.05</v>
      </c>
      <c r="E21" s="41">
        <v>1101.3599999999999</v>
      </c>
      <c r="F21" s="119">
        <v>1124.17</v>
      </c>
      <c r="G21" s="83" t="str">
        <f t="shared" ref="G21:G22" si="11">IF((F21/E21)-1&lt;0,"▲","")</f>
        <v/>
      </c>
      <c r="H21" s="101">
        <f t="shared" si="5"/>
        <v>2.0710757608774832E-2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3.9000000000000909</v>
      </c>
      <c r="K21" s="42">
        <v>631.84</v>
      </c>
      <c r="L21" s="66">
        <v>1007.596</v>
      </c>
      <c r="M21" s="62">
        <v>1120.27</v>
      </c>
    </row>
    <row r="22" spans="2:13" ht="12" customHeight="1">
      <c r="B22" s="25"/>
      <c r="C22" s="30" t="s">
        <v>8</v>
      </c>
      <c r="D22" s="39">
        <v>194.37</v>
      </c>
      <c r="E22" s="41">
        <v>198.77</v>
      </c>
      <c r="F22" s="119">
        <v>163.36000000000001</v>
      </c>
      <c r="G22" s="83" t="str">
        <f t="shared" si="11"/>
        <v>▲</v>
      </c>
      <c r="H22" s="101">
        <f t="shared" si="5"/>
        <v>0.17814559541178243</v>
      </c>
      <c r="I22" s="85" t="str">
        <f t="shared" si="12"/>
        <v>▲</v>
      </c>
      <c r="J22" s="86">
        <f t="shared" si="13"/>
        <v>3.3999999999999773</v>
      </c>
      <c r="K22" s="42">
        <v>80.498999999999995</v>
      </c>
      <c r="L22" s="66">
        <v>140.70400000000001</v>
      </c>
      <c r="M22" s="62">
        <v>166.76</v>
      </c>
    </row>
    <row r="23" spans="2:13" ht="12" customHeight="1">
      <c r="B23" s="25"/>
      <c r="C23" s="30" t="s">
        <v>9</v>
      </c>
      <c r="D23" s="81">
        <f>ROUND(D22/D21,3)</f>
        <v>0.18</v>
      </c>
      <c r="E23" s="82">
        <f>ROUND(E22/E21,3)</f>
        <v>0.18</v>
      </c>
      <c r="F23" s="73">
        <f>ROUND(F22/F21,3)</f>
        <v>0.14499999999999999</v>
      </c>
      <c r="G23" s="89" t="str">
        <f>IF((F23/E23)-1&lt;0,"▲","")</f>
        <v>▲</v>
      </c>
      <c r="H23" s="84">
        <f t="shared" ref="H23" si="14">ABS(+F23-E23)*100</f>
        <v>3.5000000000000004</v>
      </c>
      <c r="I23" s="90" t="str">
        <f t="shared" si="12"/>
        <v>▲</v>
      </c>
      <c r="J23" s="86">
        <f>IF(F23="NA","-",IF(M23=0,"-",ABS(F23-M23)*100))</f>
        <v>0.40000000000000036</v>
      </c>
      <c r="K23" s="87">
        <f>K22/K21</f>
        <v>0.12740408964294755</v>
      </c>
      <c r="L23" s="121">
        <f>ROUND(L22/L21,3)</f>
        <v>0.14000000000000001</v>
      </c>
      <c r="M23" s="115">
        <f>ROUND(M22/M21,3)</f>
        <v>0.14899999999999999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797.77</v>
      </c>
      <c r="E25" s="41">
        <v>810.29</v>
      </c>
      <c r="F25" s="119">
        <v>819.65</v>
      </c>
      <c r="G25" s="83" t="str">
        <f>IF((F25/E25)-1&lt;0,"▲","")</f>
        <v/>
      </c>
      <c r="H25" s="101">
        <f t="shared" ref="H25" si="15">ABS((+F25/E25)-1)</f>
        <v>1.1551419862024792E-2</v>
      </c>
      <c r="I25" s="85" t="str">
        <f>IF(F25="NA","",IF(M25=0,"",IF((F25-M25)&lt;0,"▲","")))</f>
        <v>▲</v>
      </c>
      <c r="J25" s="86">
        <f>IF(F25="NA","-",IF(M25=0,"-",ABS(F25-M25)))</f>
        <v>6.4200000000000728</v>
      </c>
      <c r="K25" s="42">
        <v>315.98500000000001</v>
      </c>
      <c r="L25" s="66">
        <v>713.45100000000002</v>
      </c>
      <c r="M25" s="62">
        <v>826.07</v>
      </c>
    </row>
    <row r="26" spans="2:13" ht="12" customHeight="1">
      <c r="B26" s="51"/>
      <c r="C26" s="30" t="s">
        <v>7</v>
      </c>
      <c r="D26" s="39">
        <v>781.09</v>
      </c>
      <c r="E26" s="41">
        <v>810.22</v>
      </c>
      <c r="F26" s="119">
        <v>835.36</v>
      </c>
      <c r="G26" s="83" t="str">
        <f t="shared" ref="G26:G27" si="16">IF((F26/E26)-1&lt;0,"▲","")</f>
        <v/>
      </c>
      <c r="H26" s="101">
        <f t="shared" si="5"/>
        <v>3.1028609513465533E-2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5.8600000000000136</v>
      </c>
      <c r="K26" s="42">
        <v>318.35149999999999</v>
      </c>
      <c r="L26" s="66">
        <v>724.35199999999998</v>
      </c>
      <c r="M26" s="62">
        <v>829.5</v>
      </c>
    </row>
    <row r="27" spans="2:13" ht="12" customHeight="1">
      <c r="B27" s="51"/>
      <c r="C27" s="30" t="s">
        <v>8</v>
      </c>
      <c r="D27" s="39">
        <v>148</v>
      </c>
      <c r="E27" s="41">
        <v>148.07</v>
      </c>
      <c r="F27" s="119">
        <v>132.36000000000001</v>
      </c>
      <c r="G27" s="83" t="str">
        <f t="shared" si="16"/>
        <v>▲</v>
      </c>
      <c r="H27" s="101">
        <f t="shared" si="5"/>
        <v>0.10609846694131142</v>
      </c>
      <c r="I27" s="85" t="str">
        <f t="shared" si="17"/>
        <v>▲</v>
      </c>
      <c r="J27" s="86">
        <f t="shared" si="18"/>
        <v>3.1999999999999886</v>
      </c>
      <c r="K27" s="42">
        <v>38.368000000000002</v>
      </c>
      <c r="L27" s="66">
        <v>110.069</v>
      </c>
      <c r="M27" s="62">
        <v>135.56</v>
      </c>
    </row>
    <row r="28" spans="2:13" ht="12" customHeight="1">
      <c r="B28" s="51"/>
      <c r="C28" s="30" t="s">
        <v>9</v>
      </c>
      <c r="D28" s="81">
        <f>ROUND(D27/D26,3)</f>
        <v>0.189</v>
      </c>
      <c r="E28" s="82">
        <f>ROUND(E27/E26,3)</f>
        <v>0.183</v>
      </c>
      <c r="F28" s="73">
        <f>ROUND(F27/F26,3)</f>
        <v>0.158</v>
      </c>
      <c r="G28" s="89" t="str">
        <f>IF((F28/E28)-1&lt;0,"▲","")</f>
        <v>▲</v>
      </c>
      <c r="H28" s="84">
        <f t="shared" ref="H28" si="19">ABS(+F28-E28)*100</f>
        <v>2.4999999999999996</v>
      </c>
      <c r="I28" s="90" t="str">
        <f t="shared" si="17"/>
        <v>▲</v>
      </c>
      <c r="J28" s="86">
        <f>IF(F28="NA","-",IF(M28=0,"-",ABS(F28-M28)*100))</f>
        <v>0.50000000000000044</v>
      </c>
      <c r="K28" s="87">
        <f>K27/K26</f>
        <v>0.12052087079847276</v>
      </c>
      <c r="L28" s="121">
        <f>ROUND(L27/L26,3)</f>
        <v>0.152</v>
      </c>
      <c r="M28" s="115">
        <f>ROUND(M27/M26,3)</f>
        <v>0.16300000000000001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448.15</v>
      </c>
      <c r="E30" s="41">
        <v>441.51</v>
      </c>
      <c r="F30" s="119">
        <v>452.54</v>
      </c>
      <c r="G30" s="83" t="str">
        <f>IF((F30/E30)-1&lt;0,"▲","")</f>
        <v/>
      </c>
      <c r="H30" s="101">
        <f t="shared" ref="H30" si="20">ABS((+F30/E30)-1)</f>
        <v>2.498244660370097E-2</v>
      </c>
      <c r="I30" s="85" t="str">
        <f>IF(F30="NA","",IF(M30=0,"",IF((F30-M30)&lt;0,"▲","")))</f>
        <v>▲</v>
      </c>
      <c r="J30" s="86">
        <f>IF(F30="NA","-",IF(M30=0,"-",ABS(F30-M30)))</f>
        <v>2.0600000000000023</v>
      </c>
      <c r="K30" s="42">
        <v>218.24600000000001</v>
      </c>
      <c r="L30" s="66">
        <v>420.36399999999998</v>
      </c>
      <c r="M30" s="62">
        <v>454.6</v>
      </c>
    </row>
    <row r="31" spans="2:13" ht="12" customHeight="1">
      <c r="B31" s="25"/>
      <c r="C31" s="30" t="s">
        <v>7</v>
      </c>
      <c r="D31" s="39">
        <v>437.67</v>
      </c>
      <c r="E31" s="41">
        <v>438.16</v>
      </c>
      <c r="F31" s="119">
        <v>452.71</v>
      </c>
      <c r="G31" s="83" t="str">
        <f t="shared" ref="G31:G32" si="21">IF((F31/E31)-1&lt;0,"▲","")</f>
        <v/>
      </c>
      <c r="H31" s="101">
        <f t="shared" si="5"/>
        <v>3.3207047653824873E-2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1.660000000000025</v>
      </c>
      <c r="K31" s="42">
        <v>217.77549999999999</v>
      </c>
      <c r="L31" s="66">
        <v>418.10500000000002</v>
      </c>
      <c r="M31" s="62">
        <v>454.37</v>
      </c>
    </row>
    <row r="32" spans="2:13" ht="12" customHeight="1">
      <c r="B32" s="25"/>
      <c r="C32" s="30" t="s">
        <v>8</v>
      </c>
      <c r="D32" s="39">
        <v>91.11</v>
      </c>
      <c r="E32" s="41">
        <v>94.46</v>
      </c>
      <c r="F32" s="119">
        <v>94.29</v>
      </c>
      <c r="G32" s="83" t="str">
        <f t="shared" si="21"/>
        <v>▲</v>
      </c>
      <c r="H32" s="101">
        <f t="shared" si="5"/>
        <v>1.7997035782340021E-3</v>
      </c>
      <c r="I32" s="85" t="str">
        <f t="shared" si="22"/>
        <v>▲</v>
      </c>
      <c r="J32" s="86">
        <f t="shared" si="23"/>
        <v>0.26999999999999602</v>
      </c>
      <c r="K32" s="42">
        <v>26.731999999999999</v>
      </c>
      <c r="L32" s="66">
        <v>74.991</v>
      </c>
      <c r="M32" s="62">
        <v>94.56</v>
      </c>
    </row>
    <row r="33" spans="2:13" ht="12" customHeight="1">
      <c r="B33" s="29"/>
      <c r="C33" s="53" t="s">
        <v>9</v>
      </c>
      <c r="D33" s="91">
        <f>ROUND(D32/D31,3)</f>
        <v>0.20799999999999999</v>
      </c>
      <c r="E33" s="92">
        <f>ROUND(E32/E31,3)</f>
        <v>0.216</v>
      </c>
      <c r="F33" s="74">
        <f>ROUND(F32/F31,3)</f>
        <v>0.20799999999999999</v>
      </c>
      <c r="G33" s="93" t="str">
        <f>IF((F33/E33)-1&lt;0,"▲","")</f>
        <v>▲</v>
      </c>
      <c r="H33" s="94">
        <f t="shared" ref="H33" si="24">ABS(+F33-E33)*100</f>
        <v>0.80000000000000071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0.17899999999999999</v>
      </c>
      <c r="M33" s="116">
        <f>ROUND(M32/M31,3)</f>
        <v>0.20799999999999999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171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211.96</v>
      </c>
      <c r="E39" s="61">
        <v>259.92</v>
      </c>
      <c r="F39" s="124">
        <v>255.26</v>
      </c>
      <c r="G39" s="113" t="str">
        <f>IF((F39/E39)-1&lt;0,"▲","")</f>
        <v>▲</v>
      </c>
      <c r="H39" s="101">
        <f>ABS((+F39/E39)-1)</f>
        <v>1.7928593413358063E-2</v>
      </c>
      <c r="I39" s="112" t="str">
        <f>IF(F39="NA","",IF(M39=0,"",IF((F39-M39)&lt;0,"▲","")))</f>
        <v/>
      </c>
      <c r="J39" s="86">
        <f>IF(F39="NA","-",IF(M39=0,"-",ABS(F39-M39)))</f>
        <v>0.37000000000000455</v>
      </c>
      <c r="K39" s="42">
        <v>48.956499999999998</v>
      </c>
      <c r="L39" s="70">
        <v>131.947</v>
      </c>
      <c r="M39" s="71">
        <v>254.89</v>
      </c>
    </row>
    <row r="40" spans="2:13" ht="12" customHeight="1">
      <c r="B40" s="25"/>
      <c r="C40" s="30" t="s">
        <v>7</v>
      </c>
      <c r="D40" s="60">
        <v>220.79</v>
      </c>
      <c r="E40" s="61">
        <v>238.43</v>
      </c>
      <c r="F40" s="124">
        <v>252.42</v>
      </c>
      <c r="G40" s="114" t="str">
        <f t="shared" ref="G40:G41" si="25">IF((F40/E40)-1&lt;0,"▲","")</f>
        <v/>
      </c>
      <c r="H40" s="101">
        <f t="shared" ref="H40:H41" si="26">ABS((+F40/E40)-1)</f>
        <v>5.867550224384499E-2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0.13000000000002387</v>
      </c>
      <c r="K40" s="42">
        <v>49.094499999999996</v>
      </c>
      <c r="L40" s="72">
        <v>133.946</v>
      </c>
      <c r="M40" s="62">
        <v>252.55</v>
      </c>
    </row>
    <row r="41" spans="2:13" ht="12" customHeight="1">
      <c r="B41" s="25"/>
      <c r="C41" s="30" t="s">
        <v>8</v>
      </c>
      <c r="D41" s="60">
        <v>43.98</v>
      </c>
      <c r="E41" s="61">
        <v>60.44</v>
      </c>
      <c r="F41" s="124">
        <v>61.42</v>
      </c>
      <c r="G41" s="114" t="str">
        <f t="shared" si="25"/>
        <v/>
      </c>
      <c r="H41" s="101">
        <f t="shared" si="26"/>
        <v>1.6214427531436204E-2</v>
      </c>
      <c r="I41" s="85" t="str">
        <f t="shared" si="27"/>
        <v>▲</v>
      </c>
      <c r="J41" s="86">
        <f t="shared" si="28"/>
        <v>2.1899999999999977</v>
      </c>
      <c r="K41" s="42">
        <v>3.9965000000000002</v>
      </c>
      <c r="L41" s="72">
        <v>15.829000000000001</v>
      </c>
      <c r="M41" s="62">
        <v>63.61</v>
      </c>
    </row>
    <row r="42" spans="2:13" ht="12" customHeight="1">
      <c r="B42" s="29"/>
      <c r="C42" s="53" t="s">
        <v>9</v>
      </c>
      <c r="D42" s="107">
        <f>ROUND(D41/D40,3)</f>
        <v>0.19900000000000001</v>
      </c>
      <c r="E42" s="108">
        <f>ROUND(E41/E40,3)</f>
        <v>0.253</v>
      </c>
      <c r="F42" s="125">
        <f>ROUND(F41/F40,3)</f>
        <v>0.24299999999999999</v>
      </c>
      <c r="G42" s="109" t="str">
        <f>IF(F42-D42&lt;0,"▲","")</f>
        <v/>
      </c>
      <c r="H42" s="94">
        <f>ABS(+F42-E42)*100</f>
        <v>1.0000000000000009</v>
      </c>
      <c r="I42" s="110" t="str">
        <f>IF(F42="NA","",IF(M42=0,"",IF((F42-M42)&lt;0,"▲","")))</f>
        <v>▲</v>
      </c>
      <c r="J42" s="96">
        <f>ABS(+F42-M42)*100</f>
        <v>0.9000000000000008</v>
      </c>
      <c r="K42" s="97">
        <f>K41/K40</f>
        <v>8.1404230616464179E-2</v>
      </c>
      <c r="L42" s="123">
        <f>ROUND(L41/L40,3)</f>
        <v>0.11799999999999999</v>
      </c>
      <c r="M42" s="117">
        <f>ROUND(M41/M40,3)</f>
        <v>0.252</v>
      </c>
    </row>
    <row r="43" spans="2:13" ht="12" customHeight="1">
      <c r="B43" s="2" t="s">
        <v>276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5">
    <mergeCell ref="B51:L51"/>
    <mergeCell ref="B52:L52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8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275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181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2241.1799999999998</v>
      </c>
      <c r="E10" s="78">
        <v>2228.19</v>
      </c>
      <c r="F10" s="119">
        <v>2195.27</v>
      </c>
      <c r="G10" s="83" t="str">
        <f>IF((F10/E10)-1&lt;0,"▲","")</f>
        <v>▲</v>
      </c>
      <c r="H10" s="101">
        <f>ABS((+F10/E10)-1)</f>
        <v>1.477432355409547E-2</v>
      </c>
      <c r="I10" s="85" t="str">
        <f>IF(F10="NA","",IF(M10=0,"",IF((F10-M10)&lt;0,"▲","")))</f>
        <v>▲</v>
      </c>
      <c r="J10" s="86">
        <f>IF(F10="NA","-",IF(M10=0,"-",ABS(F10-M10)))</f>
        <v>17.539999999999964</v>
      </c>
      <c r="K10" s="42">
        <v>1196.7825</v>
      </c>
      <c r="L10" s="66">
        <v>2003.7280000000001</v>
      </c>
      <c r="M10" s="62">
        <v>2212.81</v>
      </c>
    </row>
    <row r="11" spans="2:13" ht="12" customHeight="1">
      <c r="B11" s="25"/>
      <c r="C11" s="30" t="s">
        <v>7</v>
      </c>
      <c r="D11" s="77">
        <v>2159.2800000000002</v>
      </c>
      <c r="E11" s="78">
        <v>2199.09</v>
      </c>
      <c r="F11" s="119">
        <v>2235.83</v>
      </c>
      <c r="G11" s="83" t="str">
        <f t="shared" ref="G11:G12" si="0">IF((F11/E11)-1&lt;0,"▲","")</f>
        <v/>
      </c>
      <c r="H11" s="101">
        <f t="shared" ref="H11:H12" si="1">ABS((+F11/E11)-1)</f>
        <v>1.6706910585742252E-2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9.4500000000002728</v>
      </c>
      <c r="K11" s="42">
        <v>1201.7159999999999</v>
      </c>
      <c r="L11" s="66">
        <v>2044.037</v>
      </c>
      <c r="M11" s="62">
        <v>2245.2800000000002</v>
      </c>
    </row>
    <row r="12" spans="2:13" ht="12" customHeight="1">
      <c r="B12" s="25"/>
      <c r="C12" s="30" t="s">
        <v>8</v>
      </c>
      <c r="D12" s="39">
        <v>450.57</v>
      </c>
      <c r="E12" s="40">
        <v>479.66</v>
      </c>
      <c r="F12" s="119">
        <v>439.11</v>
      </c>
      <c r="G12" s="83" t="str">
        <f t="shared" si="0"/>
        <v>▲</v>
      </c>
      <c r="H12" s="101">
        <f t="shared" si="1"/>
        <v>8.4539048492682345E-2</v>
      </c>
      <c r="I12" s="85" t="str">
        <f t="shared" si="2"/>
        <v>▲</v>
      </c>
      <c r="J12" s="86">
        <f t="shared" si="3"/>
        <v>5.2099999999999795</v>
      </c>
      <c r="K12" s="42">
        <v>186.02850000000001</v>
      </c>
      <c r="L12" s="66">
        <v>345.51100000000002</v>
      </c>
      <c r="M12" s="62">
        <v>444.32</v>
      </c>
    </row>
    <row r="13" spans="2:13" ht="12" customHeight="1">
      <c r="B13" s="25"/>
      <c r="C13" s="30" t="s">
        <v>9</v>
      </c>
      <c r="D13" s="81">
        <f>ROUND(D12/D11,3)</f>
        <v>0.20899999999999999</v>
      </c>
      <c r="E13" s="82">
        <f t="shared" ref="E13" si="4">ROUND(E12/E11,3)</f>
        <v>0.218</v>
      </c>
      <c r="F13" s="73">
        <f>ROUND(F12/F11,3)</f>
        <v>0.19600000000000001</v>
      </c>
      <c r="G13" s="83" t="str">
        <f>IF((F13/E13)-1&lt;0,"▲","")</f>
        <v>▲</v>
      </c>
      <c r="H13" s="84">
        <f>ABS(+F13-E13)*100</f>
        <v>2.1999999999999993</v>
      </c>
      <c r="I13" s="85" t="str">
        <f t="shared" si="2"/>
        <v>▲</v>
      </c>
      <c r="J13" s="86">
        <f>IF(F13="NA","-",IF(M13=0,"-",ABS(F13-M13)*100))</f>
        <v>0.20000000000000018</v>
      </c>
      <c r="K13" s="87">
        <f>K12/K11</f>
        <v>0.1548023825928922</v>
      </c>
      <c r="L13" s="121">
        <f>ROUND(L12/L11,3)</f>
        <v>0.16900000000000001</v>
      </c>
      <c r="M13" s="115">
        <f>ROUND(M12/M11,3)</f>
        <v>0.19800000000000001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683.26</v>
      </c>
      <c r="E15" s="41">
        <v>680.43</v>
      </c>
      <c r="F15" s="119">
        <v>643.01</v>
      </c>
      <c r="G15" s="83" t="str">
        <f>IF((F15/E15)-1&lt;0,"▲","")</f>
        <v>▲</v>
      </c>
      <c r="H15" s="101">
        <f t="shared" ref="H15:H32" si="5">ABS((+F15/E15)-1)</f>
        <v>5.4994635745043485E-2</v>
      </c>
      <c r="I15" s="85" t="str">
        <f>IF(F15="NA","",IF(M15=0,"",IF((F15-M15)&lt;0,"▲","")))</f>
        <v>▲</v>
      </c>
      <c r="J15" s="86">
        <f>IF(F15="NA","-",IF(M15=0,"-",ABS(F15-M15)))</f>
        <v>2.7200000000000273</v>
      </c>
      <c r="K15" s="42">
        <v>351.77749999999997</v>
      </c>
      <c r="L15" s="66">
        <v>596.10500000000002</v>
      </c>
      <c r="M15" s="62">
        <v>645.73</v>
      </c>
    </row>
    <row r="16" spans="2:13" ht="12" customHeight="1">
      <c r="B16" s="25"/>
      <c r="C16" s="30" t="s">
        <v>7</v>
      </c>
      <c r="D16" s="77">
        <v>642.5</v>
      </c>
      <c r="E16" s="78">
        <v>649.53</v>
      </c>
      <c r="F16" s="119">
        <v>661.19</v>
      </c>
      <c r="G16" s="83" t="str">
        <f t="shared" ref="G16:G17" si="6">IF((F16/E16)-1&lt;0,"▲","")</f>
        <v/>
      </c>
      <c r="H16" s="101">
        <f t="shared" si="5"/>
        <v>1.7951441811771662E-2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3.75</v>
      </c>
      <c r="K16" s="42">
        <v>352.10050000000001</v>
      </c>
      <c r="L16" s="66">
        <v>618.34199999999998</v>
      </c>
      <c r="M16" s="62">
        <v>664.94</v>
      </c>
    </row>
    <row r="17" spans="2:13" ht="12" customHeight="1">
      <c r="B17" s="25"/>
      <c r="C17" s="30" t="s">
        <v>8</v>
      </c>
      <c r="D17" s="39">
        <v>165.07</v>
      </c>
      <c r="E17" s="41">
        <v>195.97</v>
      </c>
      <c r="F17" s="119">
        <v>177.79</v>
      </c>
      <c r="G17" s="83" t="str">
        <f t="shared" si="6"/>
        <v>▲</v>
      </c>
      <c r="H17" s="101">
        <f t="shared" si="5"/>
        <v>9.2769301423687334E-2</v>
      </c>
      <c r="I17" s="85" t="str">
        <f t="shared" si="7"/>
        <v/>
      </c>
      <c r="J17" s="86">
        <f t="shared" si="8"/>
        <v>3.0300000000000011</v>
      </c>
      <c r="K17" s="42">
        <v>78.797499999999999</v>
      </c>
      <c r="L17" s="66">
        <v>129.816</v>
      </c>
      <c r="M17" s="62">
        <v>174.76</v>
      </c>
    </row>
    <row r="18" spans="2:13" ht="12" customHeight="1">
      <c r="B18" s="25"/>
      <c r="C18" s="30" t="s">
        <v>9</v>
      </c>
      <c r="D18" s="81">
        <f>ROUND(D17/D16,3)</f>
        <v>0.25700000000000001</v>
      </c>
      <c r="E18" s="82">
        <f>ROUND(E17/E16,3)</f>
        <v>0.30199999999999999</v>
      </c>
      <c r="F18" s="73">
        <f>ROUND(F17/F16,3)</f>
        <v>0.26900000000000002</v>
      </c>
      <c r="G18" s="89" t="str">
        <f>IF((F18/E18)-1&lt;0,"▲","")</f>
        <v>▲</v>
      </c>
      <c r="H18" s="84">
        <f t="shared" ref="H18" si="9">ABS(+F18-E18)*100</f>
        <v>3.2999999999999972</v>
      </c>
      <c r="I18" s="90" t="str">
        <f t="shared" si="7"/>
        <v/>
      </c>
      <c r="J18" s="86">
        <f>IF(F18="NA","-",IF(M18=0,"-",ABS(F18-M18)*100))</f>
        <v>0.60000000000000053</v>
      </c>
      <c r="K18" s="87">
        <f>K17/K16</f>
        <v>0.22379263874944794</v>
      </c>
      <c r="L18" s="121">
        <f>ROUND(L17/L16,3)</f>
        <v>0.21</v>
      </c>
      <c r="M18" s="115">
        <f>ROUND(M17/M16,3)</f>
        <v>0.26300000000000001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1109.69</v>
      </c>
      <c r="E20" s="41">
        <v>1106.6099999999999</v>
      </c>
      <c r="F20" s="119">
        <v>1097.6600000000001</v>
      </c>
      <c r="G20" s="83" t="str">
        <f>IF((F20/E20)-1&lt;0,"▲","")</f>
        <v>▲</v>
      </c>
      <c r="H20" s="101">
        <f t="shared" ref="H20" si="10">ABS((+F20/E20)-1)</f>
        <v>8.0877635300601325E-3</v>
      </c>
      <c r="I20" s="85" t="str">
        <f>IF(F20="NA","",IF(M20=0,"",IF((F20-M20)&lt;0,"▲","")))</f>
        <v>▲</v>
      </c>
      <c r="J20" s="86">
        <f>IF(F20="NA","-",IF(M20=0,"-",ABS(F20-M20)))</f>
        <v>10.25</v>
      </c>
      <c r="K20" s="42">
        <v>626.75900000000001</v>
      </c>
      <c r="L20" s="66">
        <v>987.26800000000003</v>
      </c>
      <c r="M20" s="62">
        <v>1107.9100000000001</v>
      </c>
    </row>
    <row r="21" spans="2:13" ht="12" customHeight="1">
      <c r="B21" s="25"/>
      <c r="C21" s="30" t="s">
        <v>7</v>
      </c>
      <c r="D21" s="39">
        <v>1079.03</v>
      </c>
      <c r="E21" s="41">
        <v>1111.6400000000001</v>
      </c>
      <c r="F21" s="119">
        <v>1120.27</v>
      </c>
      <c r="G21" s="83" t="str">
        <f t="shared" ref="G21:G22" si="11">IF((F21/E21)-1&lt;0,"▲","")</f>
        <v/>
      </c>
      <c r="H21" s="101">
        <f t="shared" si="5"/>
        <v>7.7633046669784989E-3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3.4500000000000455</v>
      </c>
      <c r="K21" s="42">
        <v>631.84</v>
      </c>
      <c r="L21" s="66">
        <v>1007.599</v>
      </c>
      <c r="M21" s="62">
        <v>1123.72</v>
      </c>
    </row>
    <row r="22" spans="2:13" ht="12" customHeight="1">
      <c r="B22" s="25"/>
      <c r="C22" s="30" t="s">
        <v>8</v>
      </c>
      <c r="D22" s="39">
        <v>194.4</v>
      </c>
      <c r="E22" s="41">
        <v>189.36</v>
      </c>
      <c r="F22" s="119">
        <v>166.76</v>
      </c>
      <c r="G22" s="83" t="str">
        <f t="shared" si="11"/>
        <v>▲</v>
      </c>
      <c r="H22" s="101">
        <f t="shared" si="5"/>
        <v>0.11934938741022405</v>
      </c>
      <c r="I22" s="85" t="str">
        <f t="shared" si="12"/>
        <v>▲</v>
      </c>
      <c r="J22" s="86">
        <f t="shared" si="13"/>
        <v>5.2800000000000011</v>
      </c>
      <c r="K22" s="42">
        <v>80.498999999999995</v>
      </c>
      <c r="L22" s="66">
        <v>140.70400000000001</v>
      </c>
      <c r="M22" s="62">
        <v>172.04</v>
      </c>
    </row>
    <row r="23" spans="2:13" ht="12" customHeight="1">
      <c r="B23" s="25"/>
      <c r="C23" s="30" t="s">
        <v>9</v>
      </c>
      <c r="D23" s="81">
        <f>ROUND(D22/D21,3)</f>
        <v>0.18</v>
      </c>
      <c r="E23" s="82">
        <f>ROUND(E22/E21,3)</f>
        <v>0.17</v>
      </c>
      <c r="F23" s="73">
        <f>ROUND(F22/F21,3)</f>
        <v>0.14899999999999999</v>
      </c>
      <c r="G23" s="89" t="str">
        <f>IF((F23/E23)-1&lt;0,"▲","")</f>
        <v>▲</v>
      </c>
      <c r="H23" s="84">
        <f t="shared" ref="H23" si="14">ABS(+F23-E23)*100</f>
        <v>2.1000000000000019</v>
      </c>
      <c r="I23" s="90" t="str">
        <f t="shared" si="12"/>
        <v>▲</v>
      </c>
      <c r="J23" s="86">
        <f>IF(F23="NA","-",IF(M23=0,"-",ABS(F23-M23)*100))</f>
        <v>0.40000000000000036</v>
      </c>
      <c r="K23" s="87">
        <f>K22/K21</f>
        <v>0.12740408964294755</v>
      </c>
      <c r="L23" s="121">
        <f>ROUND(L22/L21,3)</f>
        <v>0.14000000000000001</v>
      </c>
      <c r="M23" s="115">
        <f>ROUND(M22/M21,3)</f>
        <v>0.153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797.84</v>
      </c>
      <c r="E25" s="41">
        <v>810.97</v>
      </c>
      <c r="F25" s="119">
        <v>826.07</v>
      </c>
      <c r="G25" s="83" t="str">
        <f>IF((F25/E25)-1&lt;0,"▲","")</f>
        <v/>
      </c>
      <c r="H25" s="101">
        <f t="shared" ref="H25" si="15">ABS((+F25/E25)-1)</f>
        <v>1.8619677669950763E-2</v>
      </c>
      <c r="I25" s="85" t="str">
        <f>IF(F25="NA","",IF(M25=0,"",IF((F25-M25)&lt;0,"▲","")))</f>
        <v>▲</v>
      </c>
      <c r="J25" s="86">
        <f>IF(F25="NA","-",IF(M25=0,"-",ABS(F25-M25)))</f>
        <v>5.5199999999999818</v>
      </c>
      <c r="K25" s="42">
        <v>315.98500000000001</v>
      </c>
      <c r="L25" s="66">
        <v>713.45100000000002</v>
      </c>
      <c r="M25" s="62">
        <v>831.59</v>
      </c>
    </row>
    <row r="26" spans="2:13" ht="12" customHeight="1">
      <c r="B26" s="51"/>
      <c r="C26" s="30" t="s">
        <v>7</v>
      </c>
      <c r="D26" s="39">
        <v>781.14</v>
      </c>
      <c r="E26" s="41">
        <v>820</v>
      </c>
      <c r="F26" s="119">
        <v>829.5</v>
      </c>
      <c r="G26" s="83" t="str">
        <f t="shared" ref="G26:G27" si="16">IF((F26/E26)-1&lt;0,"▲","")</f>
        <v/>
      </c>
      <c r="H26" s="101">
        <f t="shared" si="5"/>
        <v>1.1585365853658436E-2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1.9199999999999591</v>
      </c>
      <c r="K26" s="42">
        <v>318.35149999999999</v>
      </c>
      <c r="L26" s="66">
        <v>724.35199999999998</v>
      </c>
      <c r="M26" s="62">
        <v>831.42</v>
      </c>
    </row>
    <row r="27" spans="2:13" ht="12" customHeight="1">
      <c r="B27" s="51"/>
      <c r="C27" s="30" t="s">
        <v>8</v>
      </c>
      <c r="D27" s="39">
        <v>148.01</v>
      </c>
      <c r="E27" s="41">
        <v>138.99</v>
      </c>
      <c r="F27" s="119">
        <v>135.56</v>
      </c>
      <c r="G27" s="83" t="str">
        <f t="shared" si="16"/>
        <v>▲</v>
      </c>
      <c r="H27" s="101">
        <f t="shared" si="5"/>
        <v>2.4678034390963388E-2</v>
      </c>
      <c r="I27" s="85" t="str">
        <f t="shared" si="17"/>
        <v>▲</v>
      </c>
      <c r="J27" s="86">
        <f t="shared" si="18"/>
        <v>3.6399999999999864</v>
      </c>
      <c r="K27" s="42">
        <v>38.368000000000002</v>
      </c>
      <c r="L27" s="66">
        <v>110.069</v>
      </c>
      <c r="M27" s="62">
        <v>139.19999999999999</v>
      </c>
    </row>
    <row r="28" spans="2:13" ht="12" customHeight="1">
      <c r="B28" s="51"/>
      <c r="C28" s="30" t="s">
        <v>9</v>
      </c>
      <c r="D28" s="81">
        <f>ROUND(D27/D26,3)</f>
        <v>0.189</v>
      </c>
      <c r="E28" s="82">
        <f>ROUND(E27/E26,3)</f>
        <v>0.17</v>
      </c>
      <c r="F28" s="73">
        <f>ROUND(F27/F26,3)</f>
        <v>0.16300000000000001</v>
      </c>
      <c r="G28" s="89" t="str">
        <f>IF((F28/E28)-1&lt;0,"▲","")</f>
        <v>▲</v>
      </c>
      <c r="H28" s="84">
        <f t="shared" ref="H28" si="19">ABS(+F28-E28)*100</f>
        <v>0.70000000000000062</v>
      </c>
      <c r="I28" s="90" t="str">
        <f t="shared" si="17"/>
        <v>▲</v>
      </c>
      <c r="J28" s="86">
        <f>IF(F28="NA","-",IF(M28=0,"-",ABS(F28-M28)*100))</f>
        <v>0.40000000000000036</v>
      </c>
      <c r="K28" s="87">
        <f>K27/K26</f>
        <v>0.12052087079847276</v>
      </c>
      <c r="L28" s="121">
        <f>ROUND(L27/L26,3)</f>
        <v>0.152</v>
      </c>
      <c r="M28" s="115">
        <f>ROUND(M27/M26,3)</f>
        <v>0.16700000000000001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448.23</v>
      </c>
      <c r="E30" s="41">
        <v>441.15</v>
      </c>
      <c r="F30" s="119">
        <v>454.6</v>
      </c>
      <c r="G30" s="83" t="str">
        <f>IF((F30/E30)-1&lt;0,"▲","")</f>
        <v/>
      </c>
      <c r="H30" s="101">
        <f t="shared" ref="H30" si="20">ABS((+F30/E30)-1)</f>
        <v>3.0488495976425334E-2</v>
      </c>
      <c r="I30" s="85" t="str">
        <f>IF(F30="NA","",IF(M30=0,"",IF((F30-M30)&lt;0,"▲","")))</f>
        <v>▲</v>
      </c>
      <c r="J30" s="86">
        <f>IF(F30="NA","-",IF(M30=0,"-",ABS(F30-M30)))</f>
        <v>4.5699999999999932</v>
      </c>
      <c r="K30" s="42">
        <v>218.24600000000001</v>
      </c>
      <c r="L30" s="66">
        <v>420.35500000000002</v>
      </c>
      <c r="M30" s="62">
        <v>459.17</v>
      </c>
    </row>
    <row r="31" spans="2:13" ht="12" customHeight="1">
      <c r="B31" s="25"/>
      <c r="C31" s="30" t="s">
        <v>7</v>
      </c>
      <c r="D31" s="39">
        <v>437.75</v>
      </c>
      <c r="E31" s="41">
        <v>437.92</v>
      </c>
      <c r="F31" s="119">
        <v>454.37</v>
      </c>
      <c r="G31" s="83" t="str">
        <f t="shared" ref="G31:G32" si="21">IF((F31/E31)-1&lt;0,"▲","")</f>
        <v/>
      </c>
      <c r="H31" s="101">
        <f t="shared" si="5"/>
        <v>3.7563938618925707E-2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2.25</v>
      </c>
      <c r="K31" s="42">
        <v>217.77549999999999</v>
      </c>
      <c r="L31" s="66">
        <v>418.096</v>
      </c>
      <c r="M31" s="62">
        <v>456.62</v>
      </c>
    </row>
    <row r="32" spans="2:13" ht="12" customHeight="1">
      <c r="B32" s="25"/>
      <c r="C32" s="30" t="s">
        <v>8</v>
      </c>
      <c r="D32" s="39">
        <v>91.09</v>
      </c>
      <c r="E32" s="41">
        <v>94.32</v>
      </c>
      <c r="F32" s="119">
        <v>94.56</v>
      </c>
      <c r="G32" s="83" t="str">
        <f t="shared" si="21"/>
        <v/>
      </c>
      <c r="H32" s="101">
        <f t="shared" si="5"/>
        <v>2.5445292620867033E-3</v>
      </c>
      <c r="I32" s="85" t="str">
        <f t="shared" si="22"/>
        <v>▲</v>
      </c>
      <c r="J32" s="86">
        <f t="shared" si="23"/>
        <v>2.9599999999999937</v>
      </c>
      <c r="K32" s="42">
        <v>26.731999999999999</v>
      </c>
      <c r="L32" s="66">
        <v>74.991</v>
      </c>
      <c r="M32" s="62">
        <v>97.52</v>
      </c>
    </row>
    <row r="33" spans="2:13" ht="12" customHeight="1">
      <c r="B33" s="29"/>
      <c r="C33" s="53" t="s">
        <v>9</v>
      </c>
      <c r="D33" s="91">
        <f>ROUND(D32/D31,3)</f>
        <v>0.20799999999999999</v>
      </c>
      <c r="E33" s="92">
        <f>ROUND(E32/E31,3)</f>
        <v>0.215</v>
      </c>
      <c r="F33" s="74">
        <f>ROUND(F32/F31,3)</f>
        <v>0.20799999999999999</v>
      </c>
      <c r="G33" s="93" t="str">
        <f>IF((F33/E33)-1&lt;0,"▲","")</f>
        <v>▲</v>
      </c>
      <c r="H33" s="94">
        <f t="shared" ref="H33" si="24">ABS(+F33-E33)*100</f>
        <v>0.70000000000000062</v>
      </c>
      <c r="I33" s="95" t="str">
        <f t="shared" si="22"/>
        <v>▲</v>
      </c>
      <c r="J33" s="96">
        <f>IF(F33="NA","-",IF(M33=0,"-",ABS(F33-M33)*100))</f>
        <v>0.60000000000000053</v>
      </c>
      <c r="K33" s="97">
        <f>K32/K31</f>
        <v>0.12275026345938822</v>
      </c>
      <c r="L33" s="122">
        <f>ROUND(L32/L31,3)</f>
        <v>0.17899999999999999</v>
      </c>
      <c r="M33" s="116">
        <f>ROUND(M32/M31,3)</f>
        <v>0.214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181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211.96</v>
      </c>
      <c r="E39" s="61">
        <v>259.89</v>
      </c>
      <c r="F39" s="124">
        <v>254.89</v>
      </c>
      <c r="G39" s="113" t="str">
        <f>IF((F39/E39)-1&lt;0,"▲","")</f>
        <v>▲</v>
      </c>
      <c r="H39" s="101">
        <f>ABS((+F39/E39)-1)</f>
        <v>1.923890876909462E-2</v>
      </c>
      <c r="I39" s="112" t="str">
        <f>IF(F39="NA","",IF(M39=0,"",IF((F39-M39)&lt;0,"▲","")))</f>
        <v/>
      </c>
      <c r="J39" s="86">
        <f>IF(F39="NA","-",IF(M39=0,"-",ABS(F39-M39)))</f>
        <v>1.1999999999999886</v>
      </c>
      <c r="K39" s="42">
        <v>48.956499999999998</v>
      </c>
      <c r="L39" s="70">
        <v>131.947</v>
      </c>
      <c r="M39" s="71">
        <v>253.69</v>
      </c>
    </row>
    <row r="40" spans="2:13" ht="12" customHeight="1">
      <c r="B40" s="25"/>
      <c r="C40" s="30" t="s">
        <v>7</v>
      </c>
      <c r="D40" s="60">
        <v>220.79</v>
      </c>
      <c r="E40" s="61">
        <v>237.31</v>
      </c>
      <c r="F40" s="124">
        <v>252.55</v>
      </c>
      <c r="G40" s="114" t="str">
        <f t="shared" ref="G40:G41" si="25">IF((F40/E40)-1&lt;0,"▲","")</f>
        <v/>
      </c>
      <c r="H40" s="101">
        <f t="shared" ref="H40:H41" si="26">ABS((+F40/E40)-1)</f>
        <v>6.4219796890143677E-2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1.6300000000000239</v>
      </c>
      <c r="K40" s="42">
        <v>49.094499999999996</v>
      </c>
      <c r="L40" s="72">
        <v>133.946</v>
      </c>
      <c r="M40" s="62">
        <v>250.92</v>
      </c>
    </row>
    <row r="41" spans="2:13" ht="12" customHeight="1">
      <c r="B41" s="25"/>
      <c r="C41" s="30" t="s">
        <v>8</v>
      </c>
      <c r="D41" s="60">
        <v>43.97</v>
      </c>
      <c r="E41" s="61">
        <v>62.85</v>
      </c>
      <c r="F41" s="124">
        <v>63.61</v>
      </c>
      <c r="G41" s="114" t="str">
        <f t="shared" si="25"/>
        <v/>
      </c>
      <c r="H41" s="101">
        <f t="shared" si="26"/>
        <v>1.2092283214001576E-2</v>
      </c>
      <c r="I41" s="85" t="str">
        <f t="shared" si="27"/>
        <v>▲</v>
      </c>
      <c r="J41" s="86">
        <f t="shared" si="28"/>
        <v>1.1200000000000045</v>
      </c>
      <c r="K41" s="42">
        <v>3.9965000000000002</v>
      </c>
      <c r="L41" s="72">
        <v>15.829000000000001</v>
      </c>
      <c r="M41" s="62">
        <v>64.73</v>
      </c>
    </row>
    <row r="42" spans="2:13" ht="12" customHeight="1">
      <c r="B42" s="29"/>
      <c r="C42" s="53" t="s">
        <v>9</v>
      </c>
      <c r="D42" s="107">
        <f>ROUND(D41/D40,3)</f>
        <v>0.19900000000000001</v>
      </c>
      <c r="E42" s="108">
        <f>ROUND(E41/E40,3)</f>
        <v>0.26500000000000001</v>
      </c>
      <c r="F42" s="125">
        <f>ROUND(F41/F40,3)</f>
        <v>0.252</v>
      </c>
      <c r="G42" s="109" t="str">
        <f>IF(F42-D42&lt;0,"▲","")</f>
        <v/>
      </c>
      <c r="H42" s="94">
        <f>ABS(+F42-E42)*100</f>
        <v>1.3000000000000012</v>
      </c>
      <c r="I42" s="110" t="str">
        <f>IF(F42="NA","",IF(M42=0,"",IF((F42-M42)&lt;0,"▲","")))</f>
        <v>▲</v>
      </c>
      <c r="J42" s="96">
        <f>ABS(+F42-M42)*100</f>
        <v>0.60000000000000053</v>
      </c>
      <c r="K42" s="97">
        <f>K41/K40</f>
        <v>8.1404230616464179E-2</v>
      </c>
      <c r="L42" s="123">
        <f>ROUND(L41/L40,3)</f>
        <v>0.11799999999999999</v>
      </c>
      <c r="M42" s="117">
        <f>ROUND(M41/M40,3)</f>
        <v>0.25800000000000001</v>
      </c>
    </row>
    <row r="43" spans="2:13" ht="12" customHeight="1">
      <c r="B43" s="2" t="s">
        <v>274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5">
    <mergeCell ref="B51:L51"/>
    <mergeCell ref="B52:L52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7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273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171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172</v>
      </c>
      <c r="G7" s="434" t="s">
        <v>173</v>
      </c>
      <c r="H7" s="435"/>
      <c r="I7" s="438" t="s">
        <v>174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2240.91</v>
      </c>
      <c r="E10" s="78">
        <v>2226.48</v>
      </c>
      <c r="F10" s="119">
        <v>2212.81</v>
      </c>
      <c r="G10" s="83" t="str">
        <f>IF((F10/E10)-1&lt;0,"▲","")</f>
        <v>▲</v>
      </c>
      <c r="H10" s="101">
        <f>ABS((+F10/E10)-1)</f>
        <v>6.1397362653157206E-3</v>
      </c>
      <c r="I10" s="85" t="str">
        <f>IF(F10="NA","",IF(M10=0,"",IF((F10-M10)&lt;0,"▲","")))</f>
        <v>▲</v>
      </c>
      <c r="J10" s="86">
        <f>IF(F10="NA","-",IF(M10=0,"-",ABS(F10-M10)))</f>
        <v>25.090000000000146</v>
      </c>
      <c r="K10" s="42">
        <v>1196.7825</v>
      </c>
      <c r="L10" s="66">
        <v>2003.7280000000001</v>
      </c>
      <c r="M10" s="62">
        <v>2237.9</v>
      </c>
    </row>
    <row r="11" spans="2:13" ht="12" customHeight="1">
      <c r="B11" s="25"/>
      <c r="C11" s="30" t="s">
        <v>7</v>
      </c>
      <c r="D11" s="77">
        <v>2159.92</v>
      </c>
      <c r="E11" s="78">
        <v>2199.9</v>
      </c>
      <c r="F11" s="119">
        <v>2245.2800000000002</v>
      </c>
      <c r="G11" s="83" t="str">
        <f t="shared" ref="G11:G12" si="0">IF((F11/E11)-1&lt;0,"▲","")</f>
        <v/>
      </c>
      <c r="H11" s="101">
        <f t="shared" ref="H11:H12" si="1">ABS((+F11/E11)-1)</f>
        <v>2.062821037319873E-2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9.9999999997635314E-3</v>
      </c>
      <c r="K11" s="42">
        <v>1201.7159999999999</v>
      </c>
      <c r="L11" s="66">
        <v>2044.258</v>
      </c>
      <c r="M11" s="62">
        <v>2245.29</v>
      </c>
    </row>
    <row r="12" spans="2:13" ht="12" customHeight="1">
      <c r="B12" s="25"/>
      <c r="C12" s="30" t="s">
        <v>8</v>
      </c>
      <c r="D12" s="39">
        <v>450.21</v>
      </c>
      <c r="E12" s="40">
        <v>476.79</v>
      </c>
      <c r="F12" s="119">
        <v>444.32</v>
      </c>
      <c r="G12" s="83" t="str">
        <f t="shared" si="0"/>
        <v>▲</v>
      </c>
      <c r="H12" s="101">
        <f t="shared" si="1"/>
        <v>6.8101260513014128E-2</v>
      </c>
      <c r="I12" s="85" t="str">
        <f t="shared" si="2"/>
        <v>▲</v>
      </c>
      <c r="J12" s="86">
        <f t="shared" si="3"/>
        <v>19.519999999999982</v>
      </c>
      <c r="K12" s="42">
        <v>186.02850000000001</v>
      </c>
      <c r="L12" s="66">
        <v>346.64100000000002</v>
      </c>
      <c r="M12" s="62">
        <v>463.84</v>
      </c>
    </row>
    <row r="13" spans="2:13" ht="12" customHeight="1">
      <c r="B13" s="25"/>
      <c r="C13" s="30" t="s">
        <v>9</v>
      </c>
      <c r="D13" s="81">
        <f>ROUND(D12/D11,3)</f>
        <v>0.20799999999999999</v>
      </c>
      <c r="E13" s="82">
        <f t="shared" ref="E13" si="4">ROUND(E12/E11,3)</f>
        <v>0.217</v>
      </c>
      <c r="F13" s="73">
        <f>ROUND(F12/F11,3)</f>
        <v>0.19800000000000001</v>
      </c>
      <c r="G13" s="83" t="str">
        <f>IF((F13/E13)-1&lt;0,"▲","")</f>
        <v>▲</v>
      </c>
      <c r="H13" s="84">
        <f>ABS(+F13-E13)*100</f>
        <v>1.899999999999999</v>
      </c>
      <c r="I13" s="85" t="str">
        <f t="shared" si="2"/>
        <v>▲</v>
      </c>
      <c r="J13" s="86">
        <f>IF(F13="NA","-",IF(M13=0,"-",ABS(F13-M13)*100))</f>
        <v>0.89999999999999802</v>
      </c>
      <c r="K13" s="87">
        <f>K12/K11</f>
        <v>0.1548023825928922</v>
      </c>
      <c r="L13" s="121">
        <f>ROUND(L12/L11,3)</f>
        <v>0.17</v>
      </c>
      <c r="M13" s="115">
        <f>ROUND(M12/M11,3)</f>
        <v>0.20699999999999999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683.26</v>
      </c>
      <c r="E15" s="41">
        <v>680.3</v>
      </c>
      <c r="F15" s="119">
        <v>645.73</v>
      </c>
      <c r="G15" s="83" t="str">
        <f>IF((F15/E15)-1&lt;0,"▲","")</f>
        <v>▲</v>
      </c>
      <c r="H15" s="101">
        <f t="shared" ref="H15:H32" si="5">ABS((+F15/E15)-1)</f>
        <v>5.0815816551521342E-2</v>
      </c>
      <c r="I15" s="85" t="str">
        <f>IF(F15="NA","",IF(M15=0,"",IF((F15-M15)&lt;0,"▲","")))</f>
        <v>▲</v>
      </c>
      <c r="J15" s="86">
        <f>IF(F15="NA","-",IF(M15=0,"-",ABS(F15-M15)))</f>
        <v>15.340000000000032</v>
      </c>
      <c r="K15" s="42">
        <v>351.77749999999997</v>
      </c>
      <c r="L15" s="66">
        <v>596.10500000000002</v>
      </c>
      <c r="M15" s="62">
        <v>661.07</v>
      </c>
    </row>
    <row r="16" spans="2:13" ht="12" customHeight="1">
      <c r="B16" s="25"/>
      <c r="C16" s="30" t="s">
        <v>7</v>
      </c>
      <c r="D16" s="77">
        <v>642.62</v>
      </c>
      <c r="E16" s="78">
        <v>651.84</v>
      </c>
      <c r="F16" s="119">
        <v>664.94</v>
      </c>
      <c r="G16" s="83" t="str">
        <f t="shared" ref="G16:G17" si="6">IF((F16/E16)-1&lt;0,"▲","")</f>
        <v/>
      </c>
      <c r="H16" s="101">
        <f t="shared" si="5"/>
        <v>2.0096956308296443E-2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2.0999999999999091</v>
      </c>
      <c r="K16" s="42">
        <v>352.10050000000001</v>
      </c>
      <c r="L16" s="66">
        <v>618.56299999999999</v>
      </c>
      <c r="M16" s="62">
        <v>667.04</v>
      </c>
    </row>
    <row r="17" spans="2:13" ht="12" customHeight="1">
      <c r="B17" s="25"/>
      <c r="C17" s="30" t="s">
        <v>8</v>
      </c>
      <c r="D17" s="39">
        <v>165.51</v>
      </c>
      <c r="E17" s="41">
        <v>193.97</v>
      </c>
      <c r="F17" s="119">
        <v>174.76</v>
      </c>
      <c r="G17" s="83" t="str">
        <f t="shared" si="6"/>
        <v>▲</v>
      </c>
      <c r="H17" s="101">
        <f t="shared" si="5"/>
        <v>9.9035933391761644E-2</v>
      </c>
      <c r="I17" s="85" t="str">
        <f t="shared" si="7"/>
        <v>▲</v>
      </c>
      <c r="J17" s="86">
        <f t="shared" si="8"/>
        <v>12.29000000000002</v>
      </c>
      <c r="K17" s="42">
        <v>78.797499999999999</v>
      </c>
      <c r="L17" s="66">
        <v>130.946</v>
      </c>
      <c r="M17" s="62">
        <v>187.05</v>
      </c>
    </row>
    <row r="18" spans="2:13" ht="12" customHeight="1">
      <c r="B18" s="25"/>
      <c r="C18" s="30" t="s">
        <v>9</v>
      </c>
      <c r="D18" s="81">
        <f>ROUND(D17/D16,3)</f>
        <v>0.25800000000000001</v>
      </c>
      <c r="E18" s="82">
        <f>ROUND(E17/E16,3)</f>
        <v>0.29799999999999999</v>
      </c>
      <c r="F18" s="73">
        <f>ROUND(F17/F16,3)</f>
        <v>0.26300000000000001</v>
      </c>
      <c r="G18" s="89" t="str">
        <f>IF((F18/E18)-1&lt;0,"▲","")</f>
        <v>▲</v>
      </c>
      <c r="H18" s="84">
        <f t="shared" ref="H18" si="9">ABS(+F18-E18)*100</f>
        <v>3.4999999999999973</v>
      </c>
      <c r="I18" s="90" t="str">
        <f t="shared" si="7"/>
        <v>▲</v>
      </c>
      <c r="J18" s="86">
        <f>IF(F18="NA","-",IF(M18=0,"-",ABS(F18-M18)*100))</f>
        <v>1.7000000000000015</v>
      </c>
      <c r="K18" s="87">
        <f>K17/K16</f>
        <v>0.22379263874944794</v>
      </c>
      <c r="L18" s="121">
        <f>ROUND(L17/L16,3)</f>
        <v>0.21199999999999999</v>
      </c>
      <c r="M18" s="115">
        <f>ROUND(M17/M16,3)</f>
        <v>0.28000000000000003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1109.6199999999999</v>
      </c>
      <c r="E20" s="41">
        <v>1103.57</v>
      </c>
      <c r="F20" s="119">
        <v>1107.9100000000001</v>
      </c>
      <c r="G20" s="83" t="str">
        <f>IF((F20/E20)-1&lt;0,"▲","")</f>
        <v/>
      </c>
      <c r="H20" s="101">
        <f t="shared" ref="H20" si="10">ABS((+F20/E20)-1)</f>
        <v>3.9326911750048321E-3</v>
      </c>
      <c r="I20" s="85" t="str">
        <f>IF(F20="NA","",IF(M20=0,"",IF((F20-M20)&lt;0,"▲","")))</f>
        <v>▲</v>
      </c>
      <c r="J20" s="86">
        <f>IF(F20="NA","-",IF(M20=0,"-",ABS(F20-M20)))</f>
        <v>9.6399999999998727</v>
      </c>
      <c r="K20" s="42">
        <v>626.75900000000001</v>
      </c>
      <c r="L20" s="66">
        <v>987.26800000000003</v>
      </c>
      <c r="M20" s="62">
        <v>1117.55</v>
      </c>
    </row>
    <row r="21" spans="2:13" ht="12" customHeight="1">
      <c r="B21" s="25"/>
      <c r="C21" s="30" t="s">
        <v>7</v>
      </c>
      <c r="D21" s="39">
        <v>1079.53</v>
      </c>
      <c r="E21" s="41">
        <v>1109.55</v>
      </c>
      <c r="F21" s="119">
        <v>1123.72</v>
      </c>
      <c r="G21" s="83" t="str">
        <f t="shared" ref="G21:G22" si="11">IF((F21/E21)-1&lt;0,"▲","")</f>
        <v/>
      </c>
      <c r="H21" s="101">
        <f t="shared" si="5"/>
        <v>1.2770943175161253E-2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2.4300000000000637</v>
      </c>
      <c r="K21" s="42">
        <v>631.84</v>
      </c>
      <c r="L21" s="66">
        <v>1007.599</v>
      </c>
      <c r="M21" s="62">
        <v>1126.1500000000001</v>
      </c>
    </row>
    <row r="22" spans="2:13" ht="12" customHeight="1">
      <c r="B22" s="25"/>
      <c r="C22" s="30" t="s">
        <v>8</v>
      </c>
      <c r="D22" s="39">
        <v>193.84</v>
      </c>
      <c r="E22" s="41">
        <v>187.86</v>
      </c>
      <c r="F22" s="119">
        <v>172.04</v>
      </c>
      <c r="G22" s="83" t="str">
        <f t="shared" si="11"/>
        <v>▲</v>
      </c>
      <c r="H22" s="101">
        <f t="shared" si="5"/>
        <v>8.4211646971148801E-2</v>
      </c>
      <c r="I22" s="85" t="str">
        <f t="shared" si="12"/>
        <v>▲</v>
      </c>
      <c r="J22" s="86">
        <f t="shared" si="13"/>
        <v>8.1400000000000148</v>
      </c>
      <c r="K22" s="42">
        <v>80.498999999999995</v>
      </c>
      <c r="L22" s="66">
        <v>140.70400000000001</v>
      </c>
      <c r="M22" s="62">
        <v>180.18</v>
      </c>
    </row>
    <row r="23" spans="2:13" ht="12" customHeight="1">
      <c r="B23" s="25"/>
      <c r="C23" s="30" t="s">
        <v>9</v>
      </c>
      <c r="D23" s="81">
        <f>ROUND(D22/D21,3)</f>
        <v>0.18</v>
      </c>
      <c r="E23" s="82">
        <f>ROUND(E22/E21,3)</f>
        <v>0.16900000000000001</v>
      </c>
      <c r="F23" s="73">
        <f>ROUND(F22/F21,3)</f>
        <v>0.153</v>
      </c>
      <c r="G23" s="89" t="str">
        <f>IF((F23/E23)-1&lt;0,"▲","")</f>
        <v>▲</v>
      </c>
      <c r="H23" s="84">
        <f t="shared" ref="H23" si="14">ABS(+F23-E23)*100</f>
        <v>1.6000000000000014</v>
      </c>
      <c r="I23" s="90" t="str">
        <f t="shared" si="12"/>
        <v>▲</v>
      </c>
      <c r="J23" s="86">
        <f>IF(F23="NA","-",IF(M23=0,"-",ABS(F23-M23)*100))</f>
        <v>0.70000000000000062</v>
      </c>
      <c r="K23" s="87">
        <f>K22/K21</f>
        <v>0.12740408964294755</v>
      </c>
      <c r="L23" s="121">
        <f>ROUND(L22/L21,3)</f>
        <v>0.14000000000000001</v>
      </c>
      <c r="M23" s="115">
        <f>ROUND(M22/M21,3)</f>
        <v>0.16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797.83</v>
      </c>
      <c r="E25" s="41">
        <v>808.45</v>
      </c>
      <c r="F25" s="119">
        <v>831.59</v>
      </c>
      <c r="G25" s="83" t="str">
        <f>IF((F25/E25)-1&lt;0,"▲","")</f>
        <v/>
      </c>
      <c r="H25" s="101">
        <f t="shared" ref="H25" si="15">ABS((+F25/E25)-1)</f>
        <v>2.8622673016265754E-2</v>
      </c>
      <c r="I25" s="85" t="str">
        <f>IF(F25="NA","",IF(M25=0,"",IF((F25-M25)&lt;0,"▲","")))</f>
        <v>▲</v>
      </c>
      <c r="J25" s="86">
        <f>IF(F25="NA","-",IF(M25=0,"-",ABS(F25-M25)))</f>
        <v>0.78999999999996362</v>
      </c>
      <c r="K25" s="42">
        <v>315.98500000000001</v>
      </c>
      <c r="L25" s="66">
        <v>713.45100000000002</v>
      </c>
      <c r="M25" s="62">
        <v>832.38</v>
      </c>
    </row>
    <row r="26" spans="2:13" ht="12" customHeight="1">
      <c r="B26" s="51"/>
      <c r="C26" s="30" t="s">
        <v>7</v>
      </c>
      <c r="D26" s="39">
        <v>781.64</v>
      </c>
      <c r="E26" s="41">
        <v>816.93</v>
      </c>
      <c r="F26" s="119">
        <v>831.42</v>
      </c>
      <c r="G26" s="83" t="str">
        <f t="shared" ref="G26:G27" si="16">IF((F26/E26)-1&lt;0,"▲","")</f>
        <v/>
      </c>
      <c r="H26" s="101">
        <f t="shared" si="5"/>
        <v>1.7737137820865945E-2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0.52999999999997272</v>
      </c>
      <c r="K26" s="42">
        <v>318.35149999999999</v>
      </c>
      <c r="L26" s="66">
        <v>724.35199999999998</v>
      </c>
      <c r="M26" s="62">
        <v>830.89</v>
      </c>
    </row>
    <row r="27" spans="2:13" ht="12" customHeight="1">
      <c r="B27" s="51"/>
      <c r="C27" s="30" t="s">
        <v>8</v>
      </c>
      <c r="D27" s="39">
        <v>147.51</v>
      </c>
      <c r="E27" s="41">
        <v>139.03</v>
      </c>
      <c r="F27" s="119">
        <v>139.19999999999999</v>
      </c>
      <c r="G27" s="83" t="str">
        <f t="shared" si="16"/>
        <v/>
      </c>
      <c r="H27" s="101">
        <f t="shared" si="5"/>
        <v>1.2227576781989047E-3</v>
      </c>
      <c r="I27" s="85" t="str">
        <f t="shared" si="17"/>
        <v>▲</v>
      </c>
      <c r="J27" s="86">
        <f t="shared" si="18"/>
        <v>1.8800000000000239</v>
      </c>
      <c r="K27" s="42">
        <v>38.368000000000002</v>
      </c>
      <c r="L27" s="66">
        <v>110.069</v>
      </c>
      <c r="M27" s="62">
        <v>141.08000000000001</v>
      </c>
    </row>
    <row r="28" spans="2:13" ht="12" customHeight="1">
      <c r="B28" s="51"/>
      <c r="C28" s="30" t="s">
        <v>9</v>
      </c>
      <c r="D28" s="81">
        <f>ROUND(D27/D26,3)</f>
        <v>0.189</v>
      </c>
      <c r="E28" s="82">
        <f>ROUND(E27/E26,3)</f>
        <v>0.17</v>
      </c>
      <c r="F28" s="73">
        <f>ROUND(F27/F26,3)</f>
        <v>0.16700000000000001</v>
      </c>
      <c r="G28" s="89" t="str">
        <f>IF((F28/E28)-1&lt;0,"▲","")</f>
        <v>▲</v>
      </c>
      <c r="H28" s="84">
        <f t="shared" ref="H28" si="19">ABS(+F28-E28)*100</f>
        <v>0.30000000000000027</v>
      </c>
      <c r="I28" s="90" t="str">
        <f t="shared" si="17"/>
        <v>▲</v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0.152</v>
      </c>
      <c r="M28" s="115">
        <f>ROUND(M27/M26,3)</f>
        <v>0.17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448.03</v>
      </c>
      <c r="E30" s="41">
        <v>442.61</v>
      </c>
      <c r="F30" s="119">
        <v>459.17</v>
      </c>
      <c r="G30" s="83" t="str">
        <f>IF((F30/E30)-1&lt;0,"▲","")</f>
        <v/>
      </c>
      <c r="H30" s="101">
        <f t="shared" ref="H30" si="20">ABS((+F30/E30)-1)</f>
        <v>3.7414428051783633E-2</v>
      </c>
      <c r="I30" s="85" t="str">
        <f>IF(F30="NA","",IF(M30=0,"",IF((F30-M30)&lt;0,"▲","")))</f>
        <v>▲</v>
      </c>
      <c r="J30" s="86">
        <f>IF(F30="NA","-",IF(M30=0,"-",ABS(F30-M30)))</f>
        <v>0.1099999999999568</v>
      </c>
      <c r="K30" s="42">
        <v>218.24600000000001</v>
      </c>
      <c r="L30" s="66">
        <v>420.35500000000002</v>
      </c>
      <c r="M30" s="62">
        <v>459.28</v>
      </c>
    </row>
    <row r="31" spans="2:13" ht="12" customHeight="1">
      <c r="B31" s="25"/>
      <c r="C31" s="30" t="s">
        <v>7</v>
      </c>
      <c r="D31" s="39">
        <v>437.77</v>
      </c>
      <c r="E31" s="41">
        <v>438.51</v>
      </c>
      <c r="F31" s="119">
        <v>456.62</v>
      </c>
      <c r="G31" s="83" t="str">
        <f t="shared" ref="G31:G32" si="21">IF((F31/E31)-1&lt;0,"▲","")</f>
        <v/>
      </c>
      <c r="H31" s="101">
        <f t="shared" si="5"/>
        <v>4.1298944151786809E-2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4.5099999999999909</v>
      </c>
      <c r="K31" s="42">
        <v>217.77549999999999</v>
      </c>
      <c r="L31" s="66">
        <v>418.096</v>
      </c>
      <c r="M31" s="62">
        <v>452.11</v>
      </c>
    </row>
    <row r="32" spans="2:13" ht="12" customHeight="1">
      <c r="B32" s="25"/>
      <c r="C32" s="30" t="s">
        <v>8</v>
      </c>
      <c r="D32" s="39">
        <v>90.86</v>
      </c>
      <c r="E32" s="41">
        <v>94.97</v>
      </c>
      <c r="F32" s="119">
        <v>97.52</v>
      </c>
      <c r="G32" s="83" t="str">
        <f t="shared" si="21"/>
        <v/>
      </c>
      <c r="H32" s="101">
        <f t="shared" si="5"/>
        <v>2.6850584395072152E-2</v>
      </c>
      <c r="I32" s="85" t="str">
        <f t="shared" si="22"/>
        <v/>
      </c>
      <c r="J32" s="86">
        <f t="shared" si="23"/>
        <v>0.90999999999999659</v>
      </c>
      <c r="K32" s="42">
        <v>26.731999999999999</v>
      </c>
      <c r="L32" s="66">
        <v>74.991</v>
      </c>
      <c r="M32" s="62">
        <v>96.61</v>
      </c>
    </row>
    <row r="33" spans="2:13" ht="12" customHeight="1">
      <c r="B33" s="29"/>
      <c r="C33" s="53" t="s">
        <v>9</v>
      </c>
      <c r="D33" s="91">
        <f>ROUND(D32/D31,3)</f>
        <v>0.20799999999999999</v>
      </c>
      <c r="E33" s="92">
        <f>ROUND(E32/E31,3)</f>
        <v>0.217</v>
      </c>
      <c r="F33" s="74">
        <f>ROUND(F32/F31,3)</f>
        <v>0.214</v>
      </c>
      <c r="G33" s="93" t="str">
        <f>IF((F33/E33)-1&lt;0,"▲","")</f>
        <v>▲</v>
      </c>
      <c r="H33" s="94">
        <f t="shared" ref="H33" si="24">ABS(+F33-E33)*100</f>
        <v>0.30000000000000027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0.17899999999999999</v>
      </c>
      <c r="M33" s="116">
        <f>ROUND(M32/M31,3)</f>
        <v>0.214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181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211.96</v>
      </c>
      <c r="E39" s="61">
        <v>259.89999999999998</v>
      </c>
      <c r="F39" s="124">
        <v>253.69</v>
      </c>
      <c r="G39" s="113" t="str">
        <f>IF((F39/E39)-1&lt;0,"▲","")</f>
        <v>▲</v>
      </c>
      <c r="H39" s="101">
        <f>ABS((+F39/E39)-1)</f>
        <v>2.3893805309734395E-2</v>
      </c>
      <c r="I39" s="112" t="str">
        <f>IF(F39="NA","",IF(M39=0,"",IF((F39-M39)&lt;0,"▲","")))</f>
        <v/>
      </c>
      <c r="J39" s="86">
        <f>IF(F39="NA","-",IF(M39=0,"-",ABS(F39-M39)))</f>
        <v>2.4000000000000057</v>
      </c>
      <c r="K39" s="42">
        <v>48.956499999999998</v>
      </c>
      <c r="L39" s="70">
        <v>131.947</v>
      </c>
      <c r="M39" s="71">
        <v>251.29</v>
      </c>
    </row>
    <row r="40" spans="2:13" ht="12" customHeight="1">
      <c r="B40" s="25"/>
      <c r="C40" s="30" t="s">
        <v>7</v>
      </c>
      <c r="D40" s="60">
        <v>220.79</v>
      </c>
      <c r="E40" s="61">
        <v>237.44</v>
      </c>
      <c r="F40" s="124">
        <v>250.92</v>
      </c>
      <c r="G40" s="114" t="str">
        <f t="shared" ref="G40:G41" si="25">IF((F40/E40)-1&lt;0,"▲","")</f>
        <v/>
      </c>
      <c r="H40" s="101">
        <f t="shared" ref="H40:H41" si="26">ABS((+F40/E40)-1)</f>
        <v>5.6772237196765385E-2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3.3499999999999943</v>
      </c>
      <c r="K40" s="42">
        <v>49.094499999999996</v>
      </c>
      <c r="L40" s="72">
        <v>133.946</v>
      </c>
      <c r="M40" s="62">
        <v>247.57</v>
      </c>
    </row>
    <row r="41" spans="2:13" ht="12" customHeight="1">
      <c r="B41" s="25"/>
      <c r="C41" s="30" t="s">
        <v>8</v>
      </c>
      <c r="D41" s="60">
        <v>43.97</v>
      </c>
      <c r="E41" s="61">
        <v>63.52</v>
      </c>
      <c r="F41" s="124">
        <v>64.73</v>
      </c>
      <c r="G41" s="114" t="str">
        <f t="shared" si="25"/>
        <v/>
      </c>
      <c r="H41" s="101">
        <f t="shared" si="26"/>
        <v>1.9049118387909347E-2</v>
      </c>
      <c r="I41" s="85" t="str">
        <f t="shared" si="27"/>
        <v>▲</v>
      </c>
      <c r="J41" s="86">
        <f t="shared" si="28"/>
        <v>3.0300000000000011</v>
      </c>
      <c r="K41" s="42">
        <v>3.9965000000000002</v>
      </c>
      <c r="L41" s="72">
        <v>15.829000000000001</v>
      </c>
      <c r="M41" s="62">
        <v>67.760000000000005</v>
      </c>
    </row>
    <row r="42" spans="2:13" ht="12" customHeight="1">
      <c r="B42" s="29"/>
      <c r="C42" s="53" t="s">
        <v>9</v>
      </c>
      <c r="D42" s="107">
        <f>ROUND(D41/D40,3)</f>
        <v>0.19900000000000001</v>
      </c>
      <c r="E42" s="108">
        <f>ROUND(E41/E40,3)</f>
        <v>0.26800000000000002</v>
      </c>
      <c r="F42" s="125">
        <f>ROUND(F41/F40,3)</f>
        <v>0.25800000000000001</v>
      </c>
      <c r="G42" s="109" t="str">
        <f>IF(F42-D42&lt;0,"▲","")</f>
        <v/>
      </c>
      <c r="H42" s="94">
        <f>ABS(+F42-E42)*100</f>
        <v>1.0000000000000009</v>
      </c>
      <c r="I42" s="110" t="str">
        <f>IF(F42="NA","",IF(M42=0,"",IF((F42-M42)&lt;0,"▲","")))</f>
        <v>▲</v>
      </c>
      <c r="J42" s="96">
        <f>ABS(+F42-M42)*100</f>
        <v>1.6000000000000014</v>
      </c>
      <c r="K42" s="97">
        <f>K41/K40</f>
        <v>8.1404230616464179E-2</v>
      </c>
      <c r="L42" s="123">
        <f>ROUND(L41/L40,3)</f>
        <v>0.11799999999999999</v>
      </c>
      <c r="M42" s="117">
        <f>ROUND(M41/M40,3)</f>
        <v>0.27400000000000002</v>
      </c>
    </row>
    <row r="43" spans="2:13" ht="12" customHeight="1">
      <c r="B43" s="2" t="s">
        <v>272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5">
    <mergeCell ref="B51:L51"/>
    <mergeCell ref="B52:L52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6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271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181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2240.8200000000002</v>
      </c>
      <c r="E10" s="78">
        <v>2224.54</v>
      </c>
      <c r="F10" s="119">
        <v>2237.9</v>
      </c>
      <c r="G10" s="83" t="str">
        <f>IF((F10/E10)-1&lt;0,"▲","")</f>
        <v/>
      </c>
      <c r="H10" s="101">
        <f>ABS((+F10/E10)-1)</f>
        <v>6.0057360173340069E-3</v>
      </c>
      <c r="I10" s="85" t="str">
        <f>IF(F10="NA","",IF(M10=0,"",IF((F10-M10)&lt;0,"▲","")))</f>
        <v>▲</v>
      </c>
      <c r="J10" s="86">
        <f>IF(F10="NA","-",IF(M10=0,"-",ABS(F10-M10)))</f>
        <v>18.429999999999836</v>
      </c>
      <c r="K10" s="42">
        <v>1196.7825</v>
      </c>
      <c r="L10" s="66">
        <v>2003.7190000000001</v>
      </c>
      <c r="M10" s="62">
        <v>2256.33</v>
      </c>
    </row>
    <row r="11" spans="2:13" ht="12" customHeight="1">
      <c r="B11" s="25"/>
      <c r="C11" s="30" t="s">
        <v>7</v>
      </c>
      <c r="D11" s="77">
        <v>2159.8200000000002</v>
      </c>
      <c r="E11" s="78">
        <v>2203.06</v>
      </c>
      <c r="F11" s="119">
        <v>2245.29</v>
      </c>
      <c r="G11" s="83" t="str">
        <f t="shared" ref="G11:G12" si="0">IF((F11/E11)-1&lt;0,"▲","")</f>
        <v/>
      </c>
      <c r="H11" s="101">
        <f t="shared" ref="H11:H12" si="1">ABS((+F11/E11)-1)</f>
        <v>1.9168792497707754E-2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4.2899999999999636</v>
      </c>
      <c r="K11" s="42">
        <v>1201.7159999999999</v>
      </c>
      <c r="L11" s="66">
        <v>2044.452</v>
      </c>
      <c r="M11" s="62">
        <v>2249.58</v>
      </c>
    </row>
    <row r="12" spans="2:13" ht="12" customHeight="1">
      <c r="B12" s="25"/>
      <c r="C12" s="30" t="s">
        <v>8</v>
      </c>
      <c r="D12" s="39">
        <v>449.76</v>
      </c>
      <c r="E12" s="40">
        <v>471.23</v>
      </c>
      <c r="F12" s="119">
        <v>463.84</v>
      </c>
      <c r="G12" s="83" t="str">
        <f t="shared" si="0"/>
        <v>▲</v>
      </c>
      <c r="H12" s="101">
        <f t="shared" si="1"/>
        <v>1.5682363177217162E-2</v>
      </c>
      <c r="I12" s="85" t="str">
        <f t="shared" si="2"/>
        <v>▲</v>
      </c>
      <c r="J12" s="86">
        <f t="shared" si="3"/>
        <v>18.29000000000002</v>
      </c>
      <c r="K12" s="42">
        <v>186.02850000000001</v>
      </c>
      <c r="L12" s="66">
        <v>346.339</v>
      </c>
      <c r="M12" s="62">
        <v>482.13</v>
      </c>
    </row>
    <row r="13" spans="2:13" ht="12" customHeight="1">
      <c r="B13" s="25"/>
      <c r="C13" s="30" t="s">
        <v>9</v>
      </c>
      <c r="D13" s="81">
        <f>ROUND(D12/D11,3)</f>
        <v>0.20799999999999999</v>
      </c>
      <c r="E13" s="82">
        <f t="shared" ref="E13" si="4">ROUND(E12/E11,3)</f>
        <v>0.214</v>
      </c>
      <c r="F13" s="73">
        <f>ROUND(F12/F11,3)</f>
        <v>0.20699999999999999</v>
      </c>
      <c r="G13" s="83" t="str">
        <f>IF((F13/E13)-1&lt;0,"▲","")</f>
        <v>▲</v>
      </c>
      <c r="H13" s="84">
        <f>ABS(+F13-E13)*100</f>
        <v>0.70000000000000062</v>
      </c>
      <c r="I13" s="85" t="str">
        <f t="shared" si="2"/>
        <v>▲</v>
      </c>
      <c r="J13" s="86">
        <f>IF(F13="NA","-",IF(M13=0,"-",ABS(F13-M13)*100))</f>
        <v>0.70000000000000062</v>
      </c>
      <c r="K13" s="87">
        <f>K12/K11</f>
        <v>0.1548023825928922</v>
      </c>
      <c r="L13" s="121">
        <f>ROUND(L12/L11,3)</f>
        <v>0.16900000000000001</v>
      </c>
      <c r="M13" s="115">
        <f>ROUND(M12/M11,3)</f>
        <v>0.214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683.26</v>
      </c>
      <c r="E15" s="41">
        <v>679.85</v>
      </c>
      <c r="F15" s="119">
        <v>661.07</v>
      </c>
      <c r="G15" s="83" t="str">
        <f>IF((F15/E15)-1&lt;0,"▲","")</f>
        <v>▲</v>
      </c>
      <c r="H15" s="101">
        <f t="shared" ref="H15:H32" si="5">ABS((+F15/E15)-1)</f>
        <v>2.7623740530999474E-2</v>
      </c>
      <c r="I15" s="85" t="str">
        <f>IF(F15="NA","",IF(M15=0,"",IF((F15-M15)&lt;0,"▲","")))</f>
        <v>▲</v>
      </c>
      <c r="J15" s="86">
        <f>IF(F15="NA","-",IF(M15=0,"-",ABS(F15-M15)))</f>
        <v>7.4499999999999318</v>
      </c>
      <c r="K15" s="42">
        <v>351.77749999999997</v>
      </c>
      <c r="L15" s="66">
        <v>596.10599999999999</v>
      </c>
      <c r="M15" s="62">
        <v>668.52</v>
      </c>
    </row>
    <row r="16" spans="2:13" ht="12" customHeight="1">
      <c r="B16" s="25"/>
      <c r="C16" s="30" t="s">
        <v>7</v>
      </c>
      <c r="D16" s="77">
        <v>642.52</v>
      </c>
      <c r="E16" s="78">
        <v>651.99</v>
      </c>
      <c r="F16" s="119">
        <v>667.04</v>
      </c>
      <c r="G16" s="83" t="str">
        <f t="shared" ref="G16:G17" si="6">IF((F16/E16)-1&lt;0,"▲","")</f>
        <v/>
      </c>
      <c r="H16" s="101">
        <f t="shared" si="5"/>
        <v>2.3083176122333127E-2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0.45000000000004547</v>
      </c>
      <c r="K16" s="42">
        <v>352.10050000000001</v>
      </c>
      <c r="L16" s="66">
        <v>618.76400000000001</v>
      </c>
      <c r="M16" s="62">
        <v>667.49</v>
      </c>
    </row>
    <row r="17" spans="2:13" ht="12" customHeight="1">
      <c r="B17" s="25"/>
      <c r="C17" s="30" t="s">
        <v>8</v>
      </c>
      <c r="D17" s="39">
        <v>165.16</v>
      </c>
      <c r="E17" s="41">
        <v>193.02</v>
      </c>
      <c r="F17" s="119">
        <v>187.05</v>
      </c>
      <c r="G17" s="83" t="str">
        <f t="shared" si="6"/>
        <v>▲</v>
      </c>
      <c r="H17" s="101">
        <f t="shared" si="5"/>
        <v>3.0929437364003776E-2</v>
      </c>
      <c r="I17" s="85" t="str">
        <f t="shared" si="7"/>
        <v>▲</v>
      </c>
      <c r="J17" s="86">
        <f t="shared" si="8"/>
        <v>6.8799999999999955</v>
      </c>
      <c r="K17" s="42">
        <v>78.797499999999999</v>
      </c>
      <c r="L17" s="66">
        <v>130.64599999999999</v>
      </c>
      <c r="M17" s="62">
        <v>193.93</v>
      </c>
    </row>
    <row r="18" spans="2:13" ht="12" customHeight="1">
      <c r="B18" s="25"/>
      <c r="C18" s="30" t="s">
        <v>9</v>
      </c>
      <c r="D18" s="81">
        <f>ROUND(D17/D16,3)</f>
        <v>0.25700000000000001</v>
      </c>
      <c r="E18" s="82">
        <f>ROUND(E17/E16,3)</f>
        <v>0.29599999999999999</v>
      </c>
      <c r="F18" s="73">
        <f>ROUND(F17/F16,3)</f>
        <v>0.28000000000000003</v>
      </c>
      <c r="G18" s="89" t="str">
        <f>IF((F18/E18)-1&lt;0,"▲","")</f>
        <v>▲</v>
      </c>
      <c r="H18" s="84">
        <f t="shared" ref="H18" si="9">ABS(+F18-E18)*100</f>
        <v>1.5999999999999959</v>
      </c>
      <c r="I18" s="90" t="str">
        <f t="shared" si="7"/>
        <v>▲</v>
      </c>
      <c r="J18" s="86">
        <f>IF(F18="NA","-",IF(M18=0,"-",ABS(F18-M18)*100))</f>
        <v>1.0999999999999954</v>
      </c>
      <c r="K18" s="87">
        <f>K17/K16</f>
        <v>0.22379263874944794</v>
      </c>
      <c r="L18" s="121">
        <f>ROUND(L17/L16,3)</f>
        <v>0.21099999999999999</v>
      </c>
      <c r="M18" s="115">
        <f>ROUND(M17/M16,3)</f>
        <v>0.29099999999999998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1109.53</v>
      </c>
      <c r="E20" s="41">
        <v>1104.0999999999999</v>
      </c>
      <c r="F20" s="119">
        <v>1117.55</v>
      </c>
      <c r="G20" s="83" t="str">
        <f>IF((F20/E20)-1&lt;0,"▲","")</f>
        <v/>
      </c>
      <c r="H20" s="101">
        <f t="shared" ref="H20" si="10">ABS((+F20/E20)-1)</f>
        <v>1.218186758445805E-2</v>
      </c>
      <c r="I20" s="85" t="str">
        <f>IF(F20="NA","",IF(M20=0,"",IF((F20-M20)&lt;0,"▲","")))</f>
        <v>▲</v>
      </c>
      <c r="J20" s="86">
        <f>IF(F20="NA","-",IF(M20=0,"-",ABS(F20-M20)))</f>
        <v>10.809999999999945</v>
      </c>
      <c r="K20" s="42">
        <v>626.75900000000001</v>
      </c>
      <c r="L20" s="66">
        <v>987.25800000000004</v>
      </c>
      <c r="M20" s="62">
        <v>1128.3599999999999</v>
      </c>
    </row>
    <row r="21" spans="2:13" ht="12" customHeight="1">
      <c r="B21" s="25"/>
      <c r="C21" s="30" t="s">
        <v>7</v>
      </c>
      <c r="D21" s="39">
        <v>1079.52</v>
      </c>
      <c r="E21" s="41">
        <v>1109.06</v>
      </c>
      <c r="F21" s="119">
        <v>1126.1500000000001</v>
      </c>
      <c r="G21" s="83" t="str">
        <f t="shared" ref="G21:G22" si="11">IF((F21/E21)-1&lt;0,"▲","")</f>
        <v/>
      </c>
      <c r="H21" s="101">
        <f t="shared" si="5"/>
        <v>1.5409445837015312E-2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3.1499999999998636</v>
      </c>
      <c r="K21" s="42">
        <v>631.84</v>
      </c>
      <c r="L21" s="66">
        <v>1007.592</v>
      </c>
      <c r="M21" s="62">
        <v>1129.3</v>
      </c>
    </row>
    <row r="22" spans="2:13" ht="12" customHeight="1">
      <c r="B22" s="25"/>
      <c r="C22" s="30" t="s">
        <v>8</v>
      </c>
      <c r="D22" s="39">
        <v>193.74</v>
      </c>
      <c r="E22" s="41">
        <v>188.78</v>
      </c>
      <c r="F22" s="119">
        <v>180.18</v>
      </c>
      <c r="G22" s="83" t="str">
        <f t="shared" si="11"/>
        <v>▲</v>
      </c>
      <c r="H22" s="101">
        <f t="shared" si="5"/>
        <v>4.5555673270473496E-2</v>
      </c>
      <c r="I22" s="85" t="str">
        <f t="shared" si="12"/>
        <v>▲</v>
      </c>
      <c r="J22" s="86">
        <f t="shared" si="13"/>
        <v>11.75</v>
      </c>
      <c r="K22" s="42">
        <v>80.498999999999995</v>
      </c>
      <c r="L22" s="66">
        <v>140.702</v>
      </c>
      <c r="M22" s="62">
        <v>191.93</v>
      </c>
    </row>
    <row r="23" spans="2:13" ht="12" customHeight="1">
      <c r="B23" s="25"/>
      <c r="C23" s="30" t="s">
        <v>9</v>
      </c>
      <c r="D23" s="81">
        <f>ROUND(D22/D21,3)</f>
        <v>0.17899999999999999</v>
      </c>
      <c r="E23" s="82">
        <f>ROUND(E22/E21,3)</f>
        <v>0.17</v>
      </c>
      <c r="F23" s="73">
        <f>ROUND(F22/F21,3)</f>
        <v>0.16</v>
      </c>
      <c r="G23" s="89" t="str">
        <f>IF((F23/E23)-1&lt;0,"▲","")</f>
        <v>▲</v>
      </c>
      <c r="H23" s="84">
        <f t="shared" ref="H23" si="14">ABS(+F23-E23)*100</f>
        <v>1.0000000000000009</v>
      </c>
      <c r="I23" s="90" t="str">
        <f t="shared" si="12"/>
        <v>▲</v>
      </c>
      <c r="J23" s="86">
        <f>IF(F23="NA","-",IF(M23=0,"-",ABS(F23-M23)*100))</f>
        <v>1.0000000000000009</v>
      </c>
      <c r="K23" s="87">
        <f>K22/K21</f>
        <v>0.12740408964294755</v>
      </c>
      <c r="L23" s="121">
        <f>ROUND(L22/L21,3)</f>
        <v>0.14000000000000001</v>
      </c>
      <c r="M23" s="115">
        <f>ROUND(M22/M21,3)</f>
        <v>0.17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797.83</v>
      </c>
      <c r="E25" s="41">
        <v>809.02</v>
      </c>
      <c r="F25" s="119">
        <v>832.38</v>
      </c>
      <c r="G25" s="83" t="str">
        <f>IF((F25/E25)-1&lt;0,"▲","")</f>
        <v/>
      </c>
      <c r="H25" s="101">
        <f t="shared" ref="H25" si="15">ABS((+F25/E25)-1)</f>
        <v>2.887444068131817E-2</v>
      </c>
      <c r="I25" s="85" t="str">
        <f>IF(F25="NA","",IF(M25=0,"",IF((F25-M25)&lt;0,"▲","")))</f>
        <v>▲</v>
      </c>
      <c r="J25" s="86">
        <f>IF(F25="NA","-",IF(M25=0,"-",ABS(F25-M25)))</f>
        <v>3.3899999999999864</v>
      </c>
      <c r="K25" s="42">
        <v>315.98500000000001</v>
      </c>
      <c r="L25" s="66">
        <v>713.45100000000002</v>
      </c>
      <c r="M25" s="62">
        <v>835.77</v>
      </c>
    </row>
    <row r="26" spans="2:13" ht="12" customHeight="1">
      <c r="B26" s="51"/>
      <c r="C26" s="30" t="s">
        <v>7</v>
      </c>
      <c r="D26" s="39">
        <v>781.74</v>
      </c>
      <c r="E26" s="41">
        <v>816.83</v>
      </c>
      <c r="F26" s="119">
        <v>830.89</v>
      </c>
      <c r="G26" s="83" t="str">
        <f t="shared" ref="G26:G27" si="16">IF((F26/E26)-1&lt;0,"▲","")</f>
        <v/>
      </c>
      <c r="H26" s="101">
        <f t="shared" si="5"/>
        <v>1.7212883953821478E-2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0.97000000000002728</v>
      </c>
      <c r="K26" s="42">
        <v>318.35149999999999</v>
      </c>
      <c r="L26" s="66">
        <v>724.35199999999998</v>
      </c>
      <c r="M26" s="62">
        <v>831.86</v>
      </c>
    </row>
    <row r="27" spans="2:13" ht="12" customHeight="1">
      <c r="B27" s="51"/>
      <c r="C27" s="30" t="s">
        <v>8</v>
      </c>
      <c r="D27" s="39">
        <v>147.41</v>
      </c>
      <c r="E27" s="41">
        <v>139.59</v>
      </c>
      <c r="F27" s="119">
        <v>141.08000000000001</v>
      </c>
      <c r="G27" s="83" t="str">
        <f t="shared" si="16"/>
        <v/>
      </c>
      <c r="H27" s="101">
        <f t="shared" si="5"/>
        <v>1.0674117057095867E-2</v>
      </c>
      <c r="I27" s="85" t="str">
        <f t="shared" si="17"/>
        <v>▲</v>
      </c>
      <c r="J27" s="86">
        <f t="shared" si="18"/>
        <v>6.2399999999999807</v>
      </c>
      <c r="K27" s="42">
        <v>38.368000000000002</v>
      </c>
      <c r="L27" s="66">
        <v>110.069</v>
      </c>
      <c r="M27" s="62">
        <v>147.32</v>
      </c>
    </row>
    <row r="28" spans="2:13" ht="12" customHeight="1">
      <c r="B28" s="51"/>
      <c r="C28" s="30" t="s">
        <v>9</v>
      </c>
      <c r="D28" s="81">
        <f>ROUND(D27/D26,3)</f>
        <v>0.189</v>
      </c>
      <c r="E28" s="82">
        <f>ROUND(E27/E26,3)</f>
        <v>0.17100000000000001</v>
      </c>
      <c r="F28" s="73">
        <f>ROUND(F27/F26,3)</f>
        <v>0.17</v>
      </c>
      <c r="G28" s="89" t="str">
        <f>IF((F28/E28)-1&lt;0,"▲","")</f>
        <v>▲</v>
      </c>
      <c r="H28" s="84">
        <f t="shared" ref="H28" si="19">ABS(+F28-E28)*100</f>
        <v>0.10000000000000009</v>
      </c>
      <c r="I28" s="90" t="str">
        <f t="shared" si="17"/>
        <v>▲</v>
      </c>
      <c r="J28" s="86">
        <f>IF(F28="NA","-",IF(M28=0,"-",ABS(F28-M28)*100))</f>
        <v>0.69999999999999785</v>
      </c>
      <c r="K28" s="87">
        <f>K27/K26</f>
        <v>0.12052087079847276</v>
      </c>
      <c r="L28" s="121">
        <f>ROUND(L27/L26,3)</f>
        <v>0.152</v>
      </c>
      <c r="M28" s="115">
        <f>ROUND(M27/M26,3)</f>
        <v>0.17699999999999999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448.03</v>
      </c>
      <c r="E30" s="41">
        <v>440.58</v>
      </c>
      <c r="F30" s="119">
        <v>459.28</v>
      </c>
      <c r="G30" s="83" t="str">
        <f>IF((F30/E30)-1&lt;0,"▲","")</f>
        <v/>
      </c>
      <c r="H30" s="101">
        <f t="shared" ref="H30" si="20">ABS((+F30/E30)-1)</f>
        <v>4.2444051023650564E-2</v>
      </c>
      <c r="I30" s="85" t="str">
        <f>IF(F30="NA","",IF(M30=0,"",IF((F30-M30)&lt;0,"▲","")))</f>
        <v>▲</v>
      </c>
      <c r="J30" s="86">
        <f>IF(F30="NA","-",IF(M30=0,"-",ABS(F30-M30)))</f>
        <v>0.16000000000002501</v>
      </c>
      <c r="K30" s="42">
        <v>218.24600000000001</v>
      </c>
      <c r="L30" s="66">
        <v>420.35500000000002</v>
      </c>
      <c r="M30" s="62">
        <v>459.44</v>
      </c>
    </row>
    <row r="31" spans="2:13" ht="12" customHeight="1">
      <c r="B31" s="25"/>
      <c r="C31" s="30" t="s">
        <v>7</v>
      </c>
      <c r="D31" s="39">
        <v>437.77</v>
      </c>
      <c r="E31" s="41">
        <v>442.01</v>
      </c>
      <c r="F31" s="119">
        <v>452.11</v>
      </c>
      <c r="G31" s="83" t="str">
        <f t="shared" ref="G31:G32" si="21">IF((F31/E31)-1&lt;0,"▲","")</f>
        <v/>
      </c>
      <c r="H31" s="101">
        <f t="shared" si="5"/>
        <v>2.285016176104615E-2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0.68000000000000682</v>
      </c>
      <c r="K31" s="42">
        <v>217.77549999999999</v>
      </c>
      <c r="L31" s="66">
        <v>418.096</v>
      </c>
      <c r="M31" s="62">
        <v>452.79</v>
      </c>
    </row>
    <row r="32" spans="2:13" ht="12" customHeight="1">
      <c r="B32" s="25"/>
      <c r="C32" s="30" t="s">
        <v>8</v>
      </c>
      <c r="D32" s="39">
        <v>90.86</v>
      </c>
      <c r="E32" s="41">
        <v>89.44</v>
      </c>
      <c r="F32" s="119">
        <v>96.61</v>
      </c>
      <c r="G32" s="83" t="str">
        <f t="shared" si="21"/>
        <v/>
      </c>
      <c r="H32" s="101">
        <f t="shared" si="5"/>
        <v>8.0165474060822861E-2</v>
      </c>
      <c r="I32" s="85" t="str">
        <f t="shared" si="22"/>
        <v/>
      </c>
      <c r="J32" s="86">
        <f t="shared" si="23"/>
        <v>0.34000000000000341</v>
      </c>
      <c r="K32" s="42">
        <v>26.731999999999999</v>
      </c>
      <c r="L32" s="66">
        <v>74.991</v>
      </c>
      <c r="M32" s="62">
        <v>96.27</v>
      </c>
    </row>
    <row r="33" spans="2:13" ht="12" customHeight="1">
      <c r="B33" s="29"/>
      <c r="C33" s="53" t="s">
        <v>9</v>
      </c>
      <c r="D33" s="91">
        <f>ROUND(D32/D31,3)</f>
        <v>0.20799999999999999</v>
      </c>
      <c r="E33" s="92">
        <f>ROUND(E32/E31,3)</f>
        <v>0.20200000000000001</v>
      </c>
      <c r="F33" s="74">
        <f>ROUND(F32/F31,3)</f>
        <v>0.214</v>
      </c>
      <c r="G33" s="93" t="str">
        <f>IF((F33/E33)-1&lt;0,"▲","")</f>
        <v/>
      </c>
      <c r="H33" s="94">
        <f t="shared" ref="H33" si="24">ABS(+F33-E33)*100</f>
        <v>1.1999999999999984</v>
      </c>
      <c r="I33" s="95" t="str">
        <f t="shared" si="22"/>
        <v/>
      </c>
      <c r="J33" s="96">
        <f>IF(F33="NA","-",IF(M33=0,"-",ABS(F33-M33)*100))</f>
        <v>0.10000000000000009</v>
      </c>
      <c r="K33" s="97">
        <f>K32/K31</f>
        <v>0.12275026345938822</v>
      </c>
      <c r="L33" s="122">
        <f>ROUND(L32/L31,3)</f>
        <v>0.17899999999999999</v>
      </c>
      <c r="M33" s="116">
        <f>ROUND(M32/M31,3)</f>
        <v>0.21299999999999999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181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211.96</v>
      </c>
      <c r="E39" s="61">
        <v>259.7</v>
      </c>
      <c r="F39" s="124">
        <v>251.29</v>
      </c>
      <c r="G39" s="113" t="str">
        <f>IF((F39/E39)-1&lt;0,"▲","")</f>
        <v>▲</v>
      </c>
      <c r="H39" s="101">
        <f>ABS((+F39/E39)-1)</f>
        <v>3.2383519445514097E-2</v>
      </c>
      <c r="I39" s="112" t="str">
        <f>IF(F39="NA","",IF(M39=0,"",IF((F39-M39)&lt;0,"▲","")))</f>
        <v/>
      </c>
      <c r="J39" s="86">
        <f>IF(F39="NA","-",IF(M39=0,"-",ABS(F39-M39)))</f>
        <v>1.3599999999999852</v>
      </c>
      <c r="K39" s="42">
        <v>48.956499999999998</v>
      </c>
      <c r="L39" s="70">
        <v>131.947</v>
      </c>
      <c r="M39" s="71">
        <v>249.93</v>
      </c>
    </row>
    <row r="40" spans="2:13" ht="12" customHeight="1">
      <c r="B40" s="25"/>
      <c r="C40" s="30" t="s">
        <v>7</v>
      </c>
      <c r="D40" s="60">
        <v>221.03</v>
      </c>
      <c r="E40" s="61">
        <v>235.58</v>
      </c>
      <c r="F40" s="124">
        <v>247.57</v>
      </c>
      <c r="G40" s="114" t="str">
        <f t="shared" ref="G40:G41" si="25">IF((F40/E40)-1&lt;0,"▲","")</f>
        <v/>
      </c>
      <c r="H40" s="101">
        <f t="shared" ref="H40:H41" si="26">ABS((+F40/E40)-1)</f>
        <v>5.0895661770948175E-2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1.0199999999999818</v>
      </c>
      <c r="K40" s="42">
        <v>49.094499999999996</v>
      </c>
      <c r="L40" s="72">
        <v>133.87100000000001</v>
      </c>
      <c r="M40" s="62">
        <v>246.55</v>
      </c>
    </row>
    <row r="41" spans="2:13" ht="12" customHeight="1">
      <c r="B41" s="25"/>
      <c r="C41" s="30" t="s">
        <v>8</v>
      </c>
      <c r="D41" s="60">
        <v>43.66</v>
      </c>
      <c r="E41" s="61">
        <v>65.349999999999994</v>
      </c>
      <c r="F41" s="124">
        <v>67.760000000000005</v>
      </c>
      <c r="G41" s="114" t="str">
        <f t="shared" si="25"/>
        <v/>
      </c>
      <c r="H41" s="101">
        <f t="shared" si="26"/>
        <v>3.6878347360367325E-2</v>
      </c>
      <c r="I41" s="85" t="str">
        <f t="shared" si="27"/>
        <v/>
      </c>
      <c r="J41" s="86">
        <f t="shared" si="28"/>
        <v>0.77000000000001023</v>
      </c>
      <c r="K41" s="42">
        <v>3.9965000000000002</v>
      </c>
      <c r="L41" s="72">
        <v>15.944000000000001</v>
      </c>
      <c r="M41" s="62">
        <v>66.989999999999995</v>
      </c>
    </row>
    <row r="42" spans="2:13" ht="12" customHeight="1">
      <c r="B42" s="29"/>
      <c r="C42" s="53" t="s">
        <v>9</v>
      </c>
      <c r="D42" s="107">
        <f>ROUND(D41/D40,3)</f>
        <v>0.19800000000000001</v>
      </c>
      <c r="E42" s="108">
        <f>ROUND(E41/E40,3)</f>
        <v>0.27700000000000002</v>
      </c>
      <c r="F42" s="125">
        <f>ROUND(F41/F40,3)</f>
        <v>0.27400000000000002</v>
      </c>
      <c r="G42" s="109" t="str">
        <f>IF(F42-D42&lt;0,"▲","")</f>
        <v/>
      </c>
      <c r="H42" s="94">
        <f>ABS(+F42-E42)*100</f>
        <v>0.30000000000000027</v>
      </c>
      <c r="I42" s="110" t="str">
        <f>IF(F42="NA","",IF(M42=0,"",IF((F42-M42)&lt;0,"▲","")))</f>
        <v/>
      </c>
      <c r="J42" s="96">
        <f>ABS(+F42-M42)*100</f>
        <v>0.20000000000000018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0.27200000000000002</v>
      </c>
    </row>
    <row r="43" spans="2:13" ht="12" customHeight="1">
      <c r="B43" s="2" t="s">
        <v>270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7.25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5">
    <mergeCell ref="B51:L51"/>
    <mergeCell ref="B52:L52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5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269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181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172</v>
      </c>
      <c r="G7" s="434" t="s">
        <v>189</v>
      </c>
      <c r="H7" s="435"/>
      <c r="I7" s="438" t="s">
        <v>190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2240.79</v>
      </c>
      <c r="E10" s="78">
        <v>2224.31</v>
      </c>
      <c r="F10" s="119">
        <v>2256.33</v>
      </c>
      <c r="G10" s="83" t="str">
        <f>IF((F10/E10)-1&lt;0,"▲","")</f>
        <v/>
      </c>
      <c r="H10" s="101">
        <f>ABS((+F10/E10)-1)</f>
        <v>1.4395475450813988E-2</v>
      </c>
      <c r="I10" s="85" t="str">
        <f>IF(F10="NA","",IF(M10=0,"",IF((F10-M10)&lt;0,"▲","")))</f>
        <v>▲</v>
      </c>
      <c r="J10" s="86">
        <f>IF(F10="NA","-",IF(M10=0,"-",ABS(F10-M10)))</f>
        <v>5.3600000000001273</v>
      </c>
      <c r="K10" s="42">
        <v>1196.7825</v>
      </c>
      <c r="L10" s="66">
        <v>2003.674</v>
      </c>
      <c r="M10" s="62">
        <v>2261.69</v>
      </c>
    </row>
    <row r="11" spans="2:13" ht="12" customHeight="1">
      <c r="B11" s="25"/>
      <c r="C11" s="30" t="s">
        <v>7</v>
      </c>
      <c r="D11" s="77">
        <v>2159.7199999999998</v>
      </c>
      <c r="E11" s="78">
        <v>2198.65</v>
      </c>
      <c r="F11" s="119">
        <v>2249.58</v>
      </c>
      <c r="G11" s="83" t="str">
        <f t="shared" ref="G11:G12" si="0">IF((F11/E11)-1&lt;0,"▲","")</f>
        <v/>
      </c>
      <c r="H11" s="101">
        <f t="shared" ref="H11:H12" si="1">ABS((+F11/E11)-1)</f>
        <v>2.3164214404293393E-2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3.7199999999997999</v>
      </c>
      <c r="K11" s="42">
        <v>1201.7159999999999</v>
      </c>
      <c r="L11" s="66">
        <v>2044.364</v>
      </c>
      <c r="M11" s="62">
        <v>2245.86</v>
      </c>
    </row>
    <row r="12" spans="2:13" ht="12" customHeight="1">
      <c r="B12" s="25"/>
      <c r="C12" s="30" t="s">
        <v>8</v>
      </c>
      <c r="D12" s="39">
        <v>449.71</v>
      </c>
      <c r="E12" s="40">
        <v>475.38</v>
      </c>
      <c r="F12" s="119">
        <v>482.13</v>
      </c>
      <c r="G12" s="83" t="str">
        <f t="shared" si="0"/>
        <v/>
      </c>
      <c r="H12" s="101">
        <f t="shared" si="1"/>
        <v>1.4199166982203693E-2</v>
      </c>
      <c r="I12" s="85" t="str">
        <f t="shared" si="2"/>
        <v>▲</v>
      </c>
      <c r="J12" s="86">
        <f t="shared" si="3"/>
        <v>14.090000000000032</v>
      </c>
      <c r="K12" s="42">
        <v>186.02850000000001</v>
      </c>
      <c r="L12" s="66">
        <v>346.24099999999999</v>
      </c>
      <c r="M12" s="62">
        <v>496.22</v>
      </c>
    </row>
    <row r="13" spans="2:13" ht="12" customHeight="1">
      <c r="B13" s="25"/>
      <c r="C13" s="30" t="s">
        <v>9</v>
      </c>
      <c r="D13" s="81">
        <f>ROUND(D12/D11,3)</f>
        <v>0.20799999999999999</v>
      </c>
      <c r="E13" s="82">
        <f t="shared" ref="E13" si="4">ROUND(E12/E11,3)</f>
        <v>0.216</v>
      </c>
      <c r="F13" s="73">
        <f>ROUND(F12/F11,3)</f>
        <v>0.214</v>
      </c>
      <c r="G13" s="83" t="str">
        <f>IF((F13/E13)-1&lt;0,"▲","")</f>
        <v>▲</v>
      </c>
      <c r="H13" s="84">
        <f>ABS(+F13-E13)*100</f>
        <v>0.20000000000000018</v>
      </c>
      <c r="I13" s="85" t="str">
        <f t="shared" si="2"/>
        <v>▲</v>
      </c>
      <c r="J13" s="86">
        <f>IF(F13="NA","-",IF(M13=0,"-",ABS(F13-M13)*100))</f>
        <v>0.70000000000000062</v>
      </c>
      <c r="K13" s="87">
        <f>K12/K11</f>
        <v>0.1548023825928922</v>
      </c>
      <c r="L13" s="121">
        <f>ROUND(L12/L11,3)</f>
        <v>0.16900000000000001</v>
      </c>
      <c r="M13" s="115">
        <f>ROUND(M12/M11,3)</f>
        <v>0.221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683.15</v>
      </c>
      <c r="E15" s="41">
        <v>680.04</v>
      </c>
      <c r="F15" s="119">
        <v>668.52</v>
      </c>
      <c r="G15" s="83" t="str">
        <f>IF((F15/E15)-1&lt;0,"▲","")</f>
        <v>▲</v>
      </c>
      <c r="H15" s="101">
        <f t="shared" ref="H15:H32" si="5">ABS((+F15/E15)-1)</f>
        <v>1.6940179989412329E-2</v>
      </c>
      <c r="I15" s="85" t="str">
        <f>IF(F15="NA","",IF(M15=0,"",IF((F15-M15)&lt;0,"▲","")))</f>
        <v>▲</v>
      </c>
      <c r="J15" s="86">
        <f>IF(F15="NA","-",IF(M15=0,"-",ABS(F15-M15)))</f>
        <v>3.6599999999999682</v>
      </c>
      <c r="K15" s="42">
        <v>351.77749999999997</v>
      </c>
      <c r="L15" s="66">
        <v>596.10599999999999</v>
      </c>
      <c r="M15" s="62">
        <v>672.18</v>
      </c>
    </row>
    <row r="16" spans="2:13" ht="12" customHeight="1">
      <c r="B16" s="25"/>
      <c r="C16" s="30" t="s">
        <v>7</v>
      </c>
      <c r="D16" s="77">
        <v>642.52</v>
      </c>
      <c r="E16" s="78">
        <v>652.17999999999995</v>
      </c>
      <c r="F16" s="119">
        <v>667.49</v>
      </c>
      <c r="G16" s="83" t="str">
        <f t="shared" ref="G16:G17" si="6">IF((F16/E16)-1&lt;0,"▲","")</f>
        <v/>
      </c>
      <c r="H16" s="101">
        <f t="shared" si="5"/>
        <v>2.3475114232267336E-2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2.9999999999972715E-2</v>
      </c>
      <c r="K16" s="42">
        <v>352.10050000000001</v>
      </c>
      <c r="L16" s="66">
        <v>618.76400000000001</v>
      </c>
      <c r="M16" s="62">
        <v>667.46</v>
      </c>
    </row>
    <row r="17" spans="2:13" ht="12" customHeight="1">
      <c r="B17" s="25"/>
      <c r="C17" s="30" t="s">
        <v>8</v>
      </c>
      <c r="D17" s="39">
        <v>165.05</v>
      </c>
      <c r="E17" s="41">
        <v>192.9</v>
      </c>
      <c r="F17" s="119">
        <v>193.93</v>
      </c>
      <c r="G17" s="83" t="str">
        <f t="shared" si="6"/>
        <v/>
      </c>
      <c r="H17" s="101">
        <f t="shared" si="5"/>
        <v>5.3395541731466878E-3</v>
      </c>
      <c r="I17" s="85" t="str">
        <f t="shared" si="7"/>
        <v>▲</v>
      </c>
      <c r="J17" s="86">
        <f t="shared" si="8"/>
        <v>4.1599999999999966</v>
      </c>
      <c r="K17" s="42">
        <v>78.797499999999999</v>
      </c>
      <c r="L17" s="66">
        <v>130.64599999999999</v>
      </c>
      <c r="M17" s="62">
        <v>198.09</v>
      </c>
    </row>
    <row r="18" spans="2:13" ht="12" customHeight="1">
      <c r="B18" s="25"/>
      <c r="C18" s="30" t="s">
        <v>9</v>
      </c>
      <c r="D18" s="81">
        <f>ROUND(D17/D16,3)</f>
        <v>0.25700000000000001</v>
      </c>
      <c r="E18" s="82">
        <f>ROUND(E17/E16,3)</f>
        <v>0.29599999999999999</v>
      </c>
      <c r="F18" s="73">
        <f>ROUND(F17/F16,3)</f>
        <v>0.29099999999999998</v>
      </c>
      <c r="G18" s="89" t="str">
        <f>IF((F18/E18)-1&lt;0,"▲","")</f>
        <v>▲</v>
      </c>
      <c r="H18" s="84">
        <f t="shared" ref="H18" si="9">ABS(+F18-E18)*100</f>
        <v>0.50000000000000044</v>
      </c>
      <c r="I18" s="90" t="str">
        <f t="shared" si="7"/>
        <v>▲</v>
      </c>
      <c r="J18" s="86">
        <f>IF(F18="NA","-",IF(M18=0,"-",ABS(F18-M18)*100))</f>
        <v>0.60000000000000053</v>
      </c>
      <c r="K18" s="87">
        <f>K17/K16</f>
        <v>0.22379263874944794</v>
      </c>
      <c r="L18" s="121">
        <f>ROUND(L17/L16,3)</f>
        <v>0.21099999999999999</v>
      </c>
      <c r="M18" s="115">
        <f>ROUND(M17/M16,3)</f>
        <v>0.29699999999999999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1109.68</v>
      </c>
      <c r="E20" s="41">
        <v>1103.71</v>
      </c>
      <c r="F20" s="119">
        <v>1128.3599999999999</v>
      </c>
      <c r="G20" s="83" t="str">
        <f>IF((F20/E20)-1&lt;0,"▲","")</f>
        <v/>
      </c>
      <c r="H20" s="101">
        <f t="shared" ref="H20" si="10">ABS((+F20/E20)-1)</f>
        <v>2.2333765210064138E-2</v>
      </c>
      <c r="I20" s="85" t="str">
        <f>IF(F20="NA","",IF(M20=0,"",IF((F20-M20)&lt;0,"▲","")))</f>
        <v>▲</v>
      </c>
      <c r="J20" s="86">
        <f>IF(F20="NA","-",IF(M20=0,"-",ABS(F20-M20)))</f>
        <v>1.4100000000000819</v>
      </c>
      <c r="K20" s="42">
        <v>626.75900000000001</v>
      </c>
      <c r="L20" s="66">
        <v>987.25800000000004</v>
      </c>
      <c r="M20" s="62">
        <v>1129.77</v>
      </c>
    </row>
    <row r="21" spans="2:13" ht="12" customHeight="1">
      <c r="B21" s="25"/>
      <c r="C21" s="30" t="s">
        <v>7</v>
      </c>
      <c r="D21" s="39">
        <v>1079.55</v>
      </c>
      <c r="E21" s="41">
        <v>1104.7</v>
      </c>
      <c r="F21" s="119">
        <v>1129.3</v>
      </c>
      <c r="G21" s="83" t="str">
        <f t="shared" ref="G21:G22" si="11">IF((F21/E21)-1&lt;0,"▲","")</f>
        <v/>
      </c>
      <c r="H21" s="101">
        <f t="shared" si="5"/>
        <v>2.2268489182583506E-2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4.3399999999999181</v>
      </c>
      <c r="K21" s="42">
        <v>631.84</v>
      </c>
      <c r="L21" s="66">
        <v>1007.592</v>
      </c>
      <c r="M21" s="62">
        <v>1124.96</v>
      </c>
    </row>
    <row r="22" spans="2:13" ht="12" customHeight="1">
      <c r="B22" s="25"/>
      <c r="C22" s="30" t="s">
        <v>8</v>
      </c>
      <c r="D22" s="39">
        <v>193.85</v>
      </c>
      <c r="E22" s="41">
        <v>192.86</v>
      </c>
      <c r="F22" s="119">
        <v>191.93</v>
      </c>
      <c r="G22" s="83" t="str">
        <f t="shared" si="11"/>
        <v>▲</v>
      </c>
      <c r="H22" s="101">
        <f t="shared" si="5"/>
        <v>4.8221507829514509E-3</v>
      </c>
      <c r="I22" s="85" t="str">
        <f t="shared" si="12"/>
        <v>▲</v>
      </c>
      <c r="J22" s="86">
        <f t="shared" si="13"/>
        <v>9.5699999999999932</v>
      </c>
      <c r="K22" s="42">
        <v>80.498999999999995</v>
      </c>
      <c r="L22" s="66">
        <v>140.702</v>
      </c>
      <c r="M22" s="62">
        <v>201.5</v>
      </c>
    </row>
    <row r="23" spans="2:13" ht="12" customHeight="1">
      <c r="B23" s="25"/>
      <c r="C23" s="30" t="s">
        <v>9</v>
      </c>
      <c r="D23" s="81">
        <f>ROUND(D22/D21,3)</f>
        <v>0.18</v>
      </c>
      <c r="E23" s="82">
        <f>ROUND(E22/E21,3)</f>
        <v>0.17499999999999999</v>
      </c>
      <c r="F23" s="73">
        <f>ROUND(F22/F21,3)</f>
        <v>0.17</v>
      </c>
      <c r="G23" s="89" t="str">
        <f>IF((F23/E23)-1&lt;0,"▲","")</f>
        <v>▲</v>
      </c>
      <c r="H23" s="84">
        <f t="shared" ref="H23" si="14">ABS(+F23-E23)*100</f>
        <v>0.49999999999999767</v>
      </c>
      <c r="I23" s="90" t="str">
        <f t="shared" si="12"/>
        <v>▲</v>
      </c>
      <c r="J23" s="86">
        <f>IF(F23="NA","-",IF(M23=0,"-",ABS(F23-M23)*100))</f>
        <v>0.89999999999999802</v>
      </c>
      <c r="K23" s="87">
        <f>K22/K21</f>
        <v>0.12740408964294755</v>
      </c>
      <c r="L23" s="121">
        <f>ROUND(L22/L21,3)</f>
        <v>0.14000000000000001</v>
      </c>
      <c r="M23" s="115">
        <f>ROUND(M22/M21,3)</f>
        <v>0.17899999999999999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798.01</v>
      </c>
      <c r="E25" s="41">
        <v>808.8</v>
      </c>
      <c r="F25" s="119">
        <v>835.77</v>
      </c>
      <c r="G25" s="83" t="str">
        <f>IF((F25/E25)-1&lt;0,"▲","")</f>
        <v/>
      </c>
      <c r="H25" s="101">
        <f t="shared" ref="H25" si="15">ABS((+F25/E25)-1)</f>
        <v>3.3345697329376867E-2</v>
      </c>
      <c r="I25" s="85" t="str">
        <f>IF(F25="NA","",IF(M25=0,"",IF((F25-M25)&lt;0,"▲","")))</f>
        <v/>
      </c>
      <c r="J25" s="86">
        <f>IF(F25="NA","-",IF(M25=0,"-",ABS(F25-M25)))</f>
        <v>0.74000000000000909</v>
      </c>
      <c r="K25" s="42">
        <v>315.98500000000001</v>
      </c>
      <c r="L25" s="66">
        <v>713.45100000000002</v>
      </c>
      <c r="M25" s="62">
        <v>835.03</v>
      </c>
    </row>
    <row r="26" spans="2:13" ht="12" customHeight="1">
      <c r="B26" s="51"/>
      <c r="C26" s="30" t="s">
        <v>7</v>
      </c>
      <c r="D26" s="39">
        <v>781.77</v>
      </c>
      <c r="E26" s="41">
        <v>812.96</v>
      </c>
      <c r="F26" s="119">
        <v>831.86</v>
      </c>
      <c r="G26" s="83" t="str">
        <f t="shared" ref="G26:G27" si="16">IF((F26/E26)-1&lt;0,"▲","")</f>
        <v/>
      </c>
      <c r="H26" s="101">
        <f t="shared" si="5"/>
        <v>2.3248376303877105E-2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3.9900000000000091</v>
      </c>
      <c r="K26" s="42">
        <v>318.35149999999999</v>
      </c>
      <c r="L26" s="66">
        <v>724.35199999999998</v>
      </c>
      <c r="M26" s="62">
        <v>827.87</v>
      </c>
    </row>
    <row r="27" spans="2:13" ht="12" customHeight="1">
      <c r="B27" s="51"/>
      <c r="C27" s="30" t="s">
        <v>8</v>
      </c>
      <c r="D27" s="39">
        <v>147.56</v>
      </c>
      <c r="E27" s="41">
        <v>143.41</v>
      </c>
      <c r="F27" s="119">
        <v>147.32</v>
      </c>
      <c r="G27" s="83" t="str">
        <f t="shared" si="16"/>
        <v/>
      </c>
      <c r="H27" s="101">
        <f t="shared" si="5"/>
        <v>2.7264486437486912E-2</v>
      </c>
      <c r="I27" s="85" t="str">
        <f t="shared" si="17"/>
        <v>▲</v>
      </c>
      <c r="J27" s="86">
        <f t="shared" si="18"/>
        <v>6.8900000000000148</v>
      </c>
      <c r="K27" s="42">
        <v>38.368000000000002</v>
      </c>
      <c r="L27" s="66">
        <v>110.069</v>
      </c>
      <c r="M27" s="62">
        <v>154.21</v>
      </c>
    </row>
    <row r="28" spans="2:13" ht="12" customHeight="1">
      <c r="B28" s="51"/>
      <c r="C28" s="30" t="s">
        <v>9</v>
      </c>
      <c r="D28" s="81">
        <f>ROUND(D27/D26,3)</f>
        <v>0.189</v>
      </c>
      <c r="E28" s="82">
        <f>ROUND(E27/E26,3)</f>
        <v>0.17599999999999999</v>
      </c>
      <c r="F28" s="73">
        <f>ROUND(F27/F26,3)</f>
        <v>0.17699999999999999</v>
      </c>
      <c r="G28" s="89" t="str">
        <f>IF((F28/E28)-1&lt;0,"▲","")</f>
        <v/>
      </c>
      <c r="H28" s="84">
        <f t="shared" ref="H28" si="19">ABS(+F28-E28)*100</f>
        <v>0.10000000000000009</v>
      </c>
      <c r="I28" s="90" t="str">
        <f t="shared" si="17"/>
        <v>▲</v>
      </c>
      <c r="J28" s="86">
        <f>IF(F28="NA","-",IF(M28=0,"-",ABS(F28-M28)*100))</f>
        <v>0.9000000000000008</v>
      </c>
      <c r="K28" s="87">
        <f>K27/K26</f>
        <v>0.12052087079847276</v>
      </c>
      <c r="L28" s="121">
        <f>ROUND(L27/L26,3)</f>
        <v>0.152</v>
      </c>
      <c r="M28" s="115">
        <f>ROUND(M27/M26,3)</f>
        <v>0.186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447.96</v>
      </c>
      <c r="E30" s="41">
        <v>440.57</v>
      </c>
      <c r="F30" s="119">
        <v>459.44</v>
      </c>
      <c r="G30" s="83" t="str">
        <f>IF((F30/E30)-1&lt;0,"▲","")</f>
        <v/>
      </c>
      <c r="H30" s="101">
        <f t="shared" ref="H30" si="20">ABS((+F30/E30)-1)</f>
        <v>4.2830878180538878E-2</v>
      </c>
      <c r="I30" s="85" t="str">
        <f>IF(F30="NA","",IF(M30=0,"",IF((F30-M30)&lt;0,"▲","")))</f>
        <v>▲</v>
      </c>
      <c r="J30" s="86">
        <f>IF(F30="NA","-",IF(M30=0,"-",ABS(F30-M30)))</f>
        <v>0.30000000000001137</v>
      </c>
      <c r="K30" s="42">
        <v>218.24600000000001</v>
      </c>
      <c r="L30" s="66">
        <v>420.31</v>
      </c>
      <c r="M30" s="62">
        <v>459.74</v>
      </c>
    </row>
    <row r="31" spans="2:13" ht="12" customHeight="1">
      <c r="B31" s="25"/>
      <c r="C31" s="30" t="s">
        <v>7</v>
      </c>
      <c r="D31" s="39">
        <v>437.64</v>
      </c>
      <c r="E31" s="41">
        <v>441.76</v>
      </c>
      <c r="F31" s="119">
        <v>452.79</v>
      </c>
      <c r="G31" s="83" t="str">
        <f t="shared" ref="G31:G32" si="21">IF((F31/E31)-1&lt;0,"▲","")</f>
        <v/>
      </c>
      <c r="H31" s="101">
        <f t="shared" si="5"/>
        <v>2.4968308583846577E-2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0.64999999999997726</v>
      </c>
      <c r="K31" s="42">
        <v>217.77549999999999</v>
      </c>
      <c r="L31" s="66">
        <v>418.00799999999998</v>
      </c>
      <c r="M31" s="62">
        <v>453.44</v>
      </c>
    </row>
    <row r="32" spans="2:13" ht="12" customHeight="1">
      <c r="B32" s="25"/>
      <c r="C32" s="30" t="s">
        <v>8</v>
      </c>
      <c r="D32" s="39">
        <v>90.81</v>
      </c>
      <c r="E32" s="41">
        <v>89.62</v>
      </c>
      <c r="F32" s="119">
        <v>96.27</v>
      </c>
      <c r="G32" s="83" t="str">
        <f t="shared" si="21"/>
        <v/>
      </c>
      <c r="H32" s="101">
        <f t="shared" si="5"/>
        <v>7.4202187011827681E-2</v>
      </c>
      <c r="I32" s="85" t="str">
        <f t="shared" si="22"/>
        <v>▲</v>
      </c>
      <c r="J32" s="86">
        <f t="shared" si="23"/>
        <v>0.35000000000000853</v>
      </c>
      <c r="K32" s="42">
        <v>26.731999999999999</v>
      </c>
      <c r="L32" s="66">
        <v>74.893000000000001</v>
      </c>
      <c r="M32" s="62">
        <v>96.62</v>
      </c>
    </row>
    <row r="33" spans="2:13" ht="12" customHeight="1">
      <c r="B33" s="29"/>
      <c r="C33" s="53" t="s">
        <v>9</v>
      </c>
      <c r="D33" s="91">
        <f>ROUND(D32/D31,3)</f>
        <v>0.20699999999999999</v>
      </c>
      <c r="E33" s="92">
        <f>ROUND(E32/E31,3)</f>
        <v>0.20300000000000001</v>
      </c>
      <c r="F33" s="74">
        <f>ROUND(F32/F31,3)</f>
        <v>0.21299999999999999</v>
      </c>
      <c r="G33" s="93" t="str">
        <f>IF((F33/E33)-1&lt;0,"▲","")</f>
        <v/>
      </c>
      <c r="H33" s="94">
        <f t="shared" ref="H33" si="24">ABS(+F33-E33)*100</f>
        <v>0.99999999999999811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0.17899999999999999</v>
      </c>
      <c r="M33" s="116">
        <f>ROUND(M32/M31,3)</f>
        <v>0.21299999999999999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171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211.96</v>
      </c>
      <c r="E39" s="61">
        <v>259.2</v>
      </c>
      <c r="F39" s="124">
        <v>249.93</v>
      </c>
      <c r="G39" s="113" t="str">
        <f>IF((F39/E39)-1&lt;0,"▲","")</f>
        <v>▲</v>
      </c>
      <c r="H39" s="101">
        <f>ABS((+F39/E39)-1)</f>
        <v>3.5763888888888817E-2</v>
      </c>
      <c r="I39" s="112" t="str">
        <f>IF(F39="NA","",IF(M39=0,"",IF((F39-M39)&lt;0,"▲","")))</f>
        <v>▲</v>
      </c>
      <c r="J39" s="86">
        <f>IF(F39="NA","-",IF(M39=0,"-",ABS(F39-M39)))</f>
        <v>0.19999999999998863</v>
      </c>
      <c r="K39" s="42">
        <v>48.956499999999998</v>
      </c>
      <c r="L39" s="70">
        <v>131.947</v>
      </c>
      <c r="M39" s="71">
        <v>250.13</v>
      </c>
    </row>
    <row r="40" spans="2:13" ht="12" customHeight="1">
      <c r="B40" s="25"/>
      <c r="C40" s="30" t="s">
        <v>7</v>
      </c>
      <c r="D40" s="60">
        <v>221.03</v>
      </c>
      <c r="E40" s="61">
        <v>235.2</v>
      </c>
      <c r="F40" s="124">
        <v>246.55</v>
      </c>
      <c r="G40" s="114" t="str">
        <f t="shared" ref="G40:G41" si="25">IF((F40/E40)-1&lt;0,"▲","")</f>
        <v/>
      </c>
      <c r="H40" s="101">
        <f t="shared" ref="H40:H41" si="26">ABS((+F40/E40)-1)</f>
        <v>4.8256802721088565E-2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0.20000000000001705</v>
      </c>
      <c r="K40" s="42">
        <v>49.094499999999996</v>
      </c>
      <c r="L40" s="72">
        <v>133.87100000000001</v>
      </c>
      <c r="M40" s="62">
        <v>246.35</v>
      </c>
    </row>
    <row r="41" spans="2:13" ht="12" customHeight="1">
      <c r="B41" s="25"/>
      <c r="C41" s="30" t="s">
        <v>8</v>
      </c>
      <c r="D41" s="60">
        <v>43.66</v>
      </c>
      <c r="E41" s="61">
        <v>65.47</v>
      </c>
      <c r="F41" s="124">
        <v>66.989999999999995</v>
      </c>
      <c r="G41" s="114" t="str">
        <f t="shared" si="25"/>
        <v/>
      </c>
      <c r="H41" s="101">
        <f t="shared" si="26"/>
        <v>2.3216740491828203E-2</v>
      </c>
      <c r="I41" s="85" t="str">
        <f t="shared" si="27"/>
        <v/>
      </c>
      <c r="J41" s="86">
        <f t="shared" si="28"/>
        <v>0.89999999999999147</v>
      </c>
      <c r="K41" s="42">
        <v>3.9965000000000002</v>
      </c>
      <c r="L41" s="72">
        <v>15.944000000000001</v>
      </c>
      <c r="M41" s="62">
        <v>66.09</v>
      </c>
    </row>
    <row r="42" spans="2:13" ht="12" customHeight="1">
      <c r="B42" s="29"/>
      <c r="C42" s="53" t="s">
        <v>9</v>
      </c>
      <c r="D42" s="107">
        <f>ROUND(D41/D40,3)</f>
        <v>0.19800000000000001</v>
      </c>
      <c r="E42" s="108">
        <f>ROUND(E41/E40,3)</f>
        <v>0.27800000000000002</v>
      </c>
      <c r="F42" s="125">
        <f>ROUND(F41/F40,3)</f>
        <v>0.27200000000000002</v>
      </c>
      <c r="G42" s="109" t="str">
        <f>IF(F42-D42&lt;0,"▲","")</f>
        <v/>
      </c>
      <c r="H42" s="94">
        <f>ABS(+F42-E42)*100</f>
        <v>0.60000000000000053</v>
      </c>
      <c r="I42" s="110" t="str">
        <f>IF(F42="NA","",IF(M42=0,"",IF((F42-M42)&lt;0,"▲","")))</f>
        <v/>
      </c>
      <c r="J42" s="96">
        <f>ABS(+F42-M42)*100</f>
        <v>0.40000000000000036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0.26800000000000002</v>
      </c>
    </row>
    <row r="43" spans="2:13" ht="12" customHeight="1">
      <c r="B43" s="2" t="s">
        <v>268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413" t="s">
        <v>423</v>
      </c>
      <c r="C52" s="413"/>
      <c r="D52" s="413"/>
      <c r="E52" s="413"/>
      <c r="F52" s="413"/>
      <c r="G52" s="413"/>
      <c r="H52" s="413"/>
      <c r="I52" s="413"/>
      <c r="J52" s="413"/>
      <c r="K52" s="413"/>
      <c r="L52" s="413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5">
    <mergeCell ref="B51:L51"/>
    <mergeCell ref="B53:L53"/>
    <mergeCell ref="B52:L52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4">
    <tabColor theme="1"/>
    <pageSetUpPr fitToPage="1"/>
  </sheetPr>
  <dimension ref="B1:M67"/>
  <sheetViews>
    <sheetView showGridLines="0" defaultGridColor="0" topLeftCell="A31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267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</v>
      </c>
      <c r="E6" s="24" t="s">
        <v>16</v>
      </c>
      <c r="F6" s="24" t="s">
        <v>28</v>
      </c>
      <c r="G6" s="444" t="s">
        <v>191</v>
      </c>
      <c r="H6" s="444"/>
      <c r="I6" s="444"/>
      <c r="J6" s="444"/>
      <c r="K6" s="444"/>
      <c r="L6" s="445"/>
      <c r="M6" s="431" t="s">
        <v>34</v>
      </c>
    </row>
    <row r="7" spans="2:13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2240.66</v>
      </c>
      <c r="E10" s="78">
        <v>2224.48</v>
      </c>
      <c r="F10" s="119">
        <v>2261.69</v>
      </c>
      <c r="G10" s="83" t="str">
        <f>IF((F10/E10)-1&lt;0,"▲","")</f>
        <v/>
      </c>
      <c r="H10" s="101">
        <f>ABS((+F10/E10)-1)</f>
        <v>1.6727504855067243E-2</v>
      </c>
      <c r="I10" s="85" t="str">
        <f>IF(F10="NA","",IF(M10=0,"",IF((F10-M10)&lt;0,"▲","")))</f>
        <v/>
      </c>
      <c r="J10" s="86" t="str">
        <f>IF(F10="NA","-",IF(M10=0,"-",ABS(F10-M10)))</f>
        <v>-</v>
      </c>
      <c r="K10" s="42">
        <v>1196.7825</v>
      </c>
      <c r="L10" s="66">
        <v>2003.48</v>
      </c>
      <c r="M10" s="62">
        <v>0</v>
      </c>
    </row>
    <row r="11" spans="2:13" ht="12" customHeight="1">
      <c r="B11" s="25"/>
      <c r="C11" s="30" t="s">
        <v>7</v>
      </c>
      <c r="D11" s="77">
        <v>2159.92</v>
      </c>
      <c r="E11" s="78">
        <v>2193.4699999999998</v>
      </c>
      <c r="F11" s="119">
        <v>2245.86</v>
      </c>
      <c r="G11" s="83" t="str">
        <f t="shared" ref="G11:G12" si="0">IF((F11/E11)-1&lt;0,"▲","")</f>
        <v/>
      </c>
      <c r="H11" s="101">
        <f t="shared" ref="H11:H12" si="1">ABS((+F11/E11)-1)</f>
        <v>2.3884529991292425E-2</v>
      </c>
      <c r="I11" s="85" t="str">
        <f t="shared" ref="I11:I13" si="2">IF(F11="NA","",IF(M11=0,"",IF((F11-M11)&lt;0,"▲","")))</f>
        <v/>
      </c>
      <c r="J11" s="86" t="str">
        <f t="shared" ref="J11:J12" si="3">IF(F11="NA","-",IF(M11=0,"-",ABS(F11-M11)))</f>
        <v>-</v>
      </c>
      <c r="K11" s="42">
        <v>1201.7159999999999</v>
      </c>
      <c r="L11" s="66">
        <v>2044.162</v>
      </c>
      <c r="M11" s="62">
        <v>0</v>
      </c>
    </row>
    <row r="12" spans="2:13" ht="12" customHeight="1">
      <c r="B12" s="25"/>
      <c r="C12" s="30" t="s">
        <v>8</v>
      </c>
      <c r="D12" s="39">
        <v>449.39</v>
      </c>
      <c r="E12" s="40">
        <v>480.4</v>
      </c>
      <c r="F12" s="119">
        <v>496.22</v>
      </c>
      <c r="G12" s="83" t="str">
        <f t="shared" si="0"/>
        <v/>
      </c>
      <c r="H12" s="101">
        <f t="shared" si="1"/>
        <v>3.293089092422985E-2</v>
      </c>
      <c r="I12" s="85" t="str">
        <f t="shared" si="2"/>
        <v/>
      </c>
      <c r="J12" s="86" t="str">
        <f t="shared" si="3"/>
        <v>-</v>
      </c>
      <c r="K12" s="42">
        <v>186.02850000000001</v>
      </c>
      <c r="L12" s="66">
        <v>346.267</v>
      </c>
      <c r="M12" s="62">
        <v>0</v>
      </c>
    </row>
    <row r="13" spans="2:13" ht="12" customHeight="1">
      <c r="B13" s="25"/>
      <c r="C13" s="30" t="s">
        <v>9</v>
      </c>
      <c r="D13" s="81">
        <f>ROUND(D12/D11,3)</f>
        <v>0.20799999999999999</v>
      </c>
      <c r="E13" s="82">
        <f t="shared" ref="E13" si="4">ROUND(E12/E11,3)</f>
        <v>0.219</v>
      </c>
      <c r="F13" s="73">
        <f>ROUND(F12/F11,3)</f>
        <v>0.221</v>
      </c>
      <c r="G13" s="83" t="str">
        <f>IF((F13/E13)-1&lt;0,"▲","")</f>
        <v/>
      </c>
      <c r="H13" s="84">
        <f>ABS(+F13-E13)*100</f>
        <v>0.20000000000000018</v>
      </c>
      <c r="I13" s="85" t="str">
        <f t="shared" si="2"/>
        <v/>
      </c>
      <c r="J13" s="86" t="s">
        <v>198</v>
      </c>
      <c r="K13" s="87">
        <f>K12/K11</f>
        <v>0.1548023825928922</v>
      </c>
      <c r="L13" s="121">
        <f>ROUND(L12/L11,3)</f>
        <v>0.16900000000000001</v>
      </c>
      <c r="M13" s="88" t="s">
        <v>198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683.13</v>
      </c>
      <c r="E15" s="41">
        <v>679.98</v>
      </c>
      <c r="F15" s="119">
        <v>672.18</v>
      </c>
      <c r="G15" s="83" t="str">
        <f>IF((F15/E15)-1&lt;0,"▲","")</f>
        <v>▲</v>
      </c>
      <c r="H15" s="101">
        <f t="shared" ref="H15:H32" si="5">ABS((+F15/E15)-1)</f>
        <v>1.1470925615459371E-2</v>
      </c>
      <c r="I15" s="85" t="str">
        <f>IF(F15="NA","",IF(M15=0,"",IF((F15-M15)&lt;0,"▲","")))</f>
        <v/>
      </c>
      <c r="J15" s="86" t="str">
        <f>IF(F15="NA","-",IF(M15=0,"-",ABS(F15-M15)))</f>
        <v>-</v>
      </c>
      <c r="K15" s="42">
        <v>351.77749999999997</v>
      </c>
      <c r="L15" s="66">
        <v>595.91200000000003</v>
      </c>
      <c r="M15" s="62">
        <v>0</v>
      </c>
    </row>
    <row r="16" spans="2:13" ht="12" customHeight="1">
      <c r="B16" s="25"/>
      <c r="C16" s="30" t="s">
        <v>7</v>
      </c>
      <c r="D16" s="77">
        <v>642.5</v>
      </c>
      <c r="E16" s="78">
        <v>651.66999999999996</v>
      </c>
      <c r="F16" s="119">
        <v>667.46</v>
      </c>
      <c r="G16" s="83" t="str">
        <f t="shared" ref="G16:G17" si="6">IF((F16/E16)-1&lt;0,"▲","")</f>
        <v/>
      </c>
      <c r="H16" s="101">
        <f t="shared" si="5"/>
        <v>2.4230055089232483E-2</v>
      </c>
      <c r="I16" s="85" t="str">
        <f t="shared" ref="I16:I18" si="7">IF(F16="NA","",IF(M16=0,"",IF((F16-M16)&lt;0,"▲","")))</f>
        <v/>
      </c>
      <c r="J16" s="86" t="str">
        <f t="shared" ref="J16:J17" si="8">IF(F16="NA","-",IF(M16=0,"-",ABS(F16-M16)))</f>
        <v>-</v>
      </c>
      <c r="K16" s="42">
        <v>352.10050000000001</v>
      </c>
      <c r="L16" s="66">
        <v>618.56200000000001</v>
      </c>
      <c r="M16" s="62">
        <v>0</v>
      </c>
    </row>
    <row r="17" spans="2:13" ht="12" customHeight="1">
      <c r="B17" s="25"/>
      <c r="C17" s="30" t="s">
        <v>8</v>
      </c>
      <c r="D17" s="39">
        <v>165.06</v>
      </c>
      <c r="E17" s="41">
        <v>193.37</v>
      </c>
      <c r="F17" s="119">
        <v>198.09</v>
      </c>
      <c r="G17" s="83" t="str">
        <f t="shared" si="6"/>
        <v/>
      </c>
      <c r="H17" s="101">
        <f t="shared" si="5"/>
        <v>2.440916377928315E-2</v>
      </c>
      <c r="I17" s="85" t="str">
        <f t="shared" si="7"/>
        <v/>
      </c>
      <c r="J17" s="86" t="str">
        <f t="shared" si="8"/>
        <v>-</v>
      </c>
      <c r="K17" s="42">
        <v>78.797499999999999</v>
      </c>
      <c r="L17" s="66">
        <v>130.672</v>
      </c>
      <c r="M17" s="62">
        <v>0</v>
      </c>
    </row>
    <row r="18" spans="2:13" ht="12" customHeight="1">
      <c r="B18" s="25"/>
      <c r="C18" s="30" t="s">
        <v>9</v>
      </c>
      <c r="D18" s="81">
        <f>ROUND(D17/D16,3)</f>
        <v>0.25700000000000001</v>
      </c>
      <c r="E18" s="82">
        <f>ROUND(E17/E16,3)</f>
        <v>0.29699999999999999</v>
      </c>
      <c r="F18" s="73">
        <f>ROUND(F17/F16,3)</f>
        <v>0.29699999999999999</v>
      </c>
      <c r="G18" s="89" t="str">
        <f>IF((F18/E18)-1&lt;0,"▲","")</f>
        <v/>
      </c>
      <c r="H18" s="84">
        <f t="shared" ref="H18" si="9">ABS(+F18-E18)*100</f>
        <v>0</v>
      </c>
      <c r="I18" s="90" t="str">
        <f t="shared" si="7"/>
        <v/>
      </c>
      <c r="J18" s="86" t="s">
        <v>198</v>
      </c>
      <c r="K18" s="87">
        <f>K17/K16</f>
        <v>0.22379263874944794</v>
      </c>
      <c r="L18" s="121">
        <f>ROUND(L17/L16,3)</f>
        <v>0.21099999999999999</v>
      </c>
      <c r="M18" s="88" t="s">
        <v>198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1109.6500000000001</v>
      </c>
      <c r="E20" s="41">
        <v>1102.33</v>
      </c>
      <c r="F20" s="119">
        <v>1129.77</v>
      </c>
      <c r="G20" s="83" t="str">
        <f>IF((F20/E20)-1&lt;0,"▲","")</f>
        <v/>
      </c>
      <c r="H20" s="101">
        <f t="shared" ref="H20" si="10">ABS((+F20/E20)-1)</f>
        <v>2.4892727223245315E-2</v>
      </c>
      <c r="I20" s="85" t="str">
        <f>IF(F20="NA","",IF(M20=0,"",IF((F20-M20)&lt;0,"▲","")))</f>
        <v/>
      </c>
      <c r="J20" s="86" t="str">
        <f>IF(F20="NA","-",IF(M20=0,"-",ABS(F20-M20)))</f>
        <v>-</v>
      </c>
      <c r="K20" s="42">
        <v>626.75900000000001</v>
      </c>
      <c r="L20" s="66">
        <v>987.25800000000004</v>
      </c>
      <c r="M20" s="62">
        <v>0</v>
      </c>
    </row>
    <row r="21" spans="2:13" ht="12" customHeight="1">
      <c r="B21" s="25"/>
      <c r="C21" s="30" t="s">
        <v>7</v>
      </c>
      <c r="D21" s="39">
        <v>1079.76</v>
      </c>
      <c r="E21" s="41">
        <v>1099.24</v>
      </c>
      <c r="F21" s="119">
        <v>1124.96</v>
      </c>
      <c r="G21" s="83" t="str">
        <f t="shared" ref="G21:G22" si="11">IF((F21/E21)-1&lt;0,"▲","")</f>
        <v/>
      </c>
      <c r="H21" s="101">
        <f t="shared" si="5"/>
        <v>2.3397984061715338E-2</v>
      </c>
      <c r="I21" s="85" t="str">
        <f t="shared" ref="I21:I23" si="12">IF(F21="NA","",IF(M21=0,"",IF((F21-M21)&lt;0,"▲","")))</f>
        <v/>
      </c>
      <c r="J21" s="86" t="str">
        <f t="shared" ref="J21:J22" si="13">IF(F21="NA","-",IF(M21=0,"-",ABS(F21-M21)))</f>
        <v>-</v>
      </c>
      <c r="K21" s="42">
        <v>631.84</v>
      </c>
      <c r="L21" s="66">
        <v>1007.592</v>
      </c>
      <c r="M21" s="62">
        <v>0</v>
      </c>
    </row>
    <row r="22" spans="2:13" ht="12" customHeight="1">
      <c r="B22" s="25"/>
      <c r="C22" s="30" t="s">
        <v>8</v>
      </c>
      <c r="D22" s="39">
        <v>193.62</v>
      </c>
      <c r="E22" s="41">
        <v>196.7</v>
      </c>
      <c r="F22" s="119">
        <v>201.5</v>
      </c>
      <c r="G22" s="83" t="str">
        <f t="shared" si="11"/>
        <v/>
      </c>
      <c r="H22" s="101">
        <f t="shared" si="5"/>
        <v>2.440264361972555E-2</v>
      </c>
      <c r="I22" s="85" t="str">
        <f t="shared" si="12"/>
        <v/>
      </c>
      <c r="J22" s="86" t="str">
        <f t="shared" si="13"/>
        <v>-</v>
      </c>
      <c r="K22" s="42">
        <v>80.498999999999995</v>
      </c>
      <c r="L22" s="66">
        <v>140.702</v>
      </c>
      <c r="M22" s="62">
        <v>0</v>
      </c>
    </row>
    <row r="23" spans="2:13" ht="12" customHeight="1">
      <c r="B23" s="25"/>
      <c r="C23" s="30" t="s">
        <v>9</v>
      </c>
      <c r="D23" s="81">
        <f>ROUND(D22/D21,3)</f>
        <v>0.17899999999999999</v>
      </c>
      <c r="E23" s="82">
        <f>ROUND(E22/E21,3)</f>
        <v>0.17899999999999999</v>
      </c>
      <c r="F23" s="73">
        <f>ROUND(F22/F21,3)</f>
        <v>0.17899999999999999</v>
      </c>
      <c r="G23" s="89" t="str">
        <f>IF((F23/E23)-1&lt;0,"▲","")</f>
        <v/>
      </c>
      <c r="H23" s="84">
        <f t="shared" ref="H23" si="14">ABS(+F23-E23)*100</f>
        <v>0</v>
      </c>
      <c r="I23" s="90" t="str">
        <f t="shared" si="12"/>
        <v/>
      </c>
      <c r="J23" s="86" t="s">
        <v>198</v>
      </c>
      <c r="K23" s="87">
        <f>K22/K21</f>
        <v>0.12740408964294755</v>
      </c>
      <c r="L23" s="121">
        <f>ROUND(L22/L21,3)</f>
        <v>0.14000000000000001</v>
      </c>
      <c r="M23" s="88" t="s">
        <v>198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798.01</v>
      </c>
      <c r="E25" s="41">
        <v>808.57</v>
      </c>
      <c r="F25" s="119">
        <v>835.03</v>
      </c>
      <c r="G25" s="83" t="str">
        <f>IF((F25/E25)-1&lt;0,"▲","")</f>
        <v/>
      </c>
      <c r="H25" s="101">
        <f t="shared" ref="H25" si="15">ABS((+F25/E25)-1)</f>
        <v>3.2724439442472386E-2</v>
      </c>
      <c r="I25" s="85" t="str">
        <f>IF(F25="NA","",IF(M25=0,"",IF((F25-M25)&lt;0,"▲","")))</f>
        <v/>
      </c>
      <c r="J25" s="86" t="str">
        <f>IF(F25="NA","-",IF(M25=0,"-",ABS(F25-M25)))</f>
        <v>-</v>
      </c>
      <c r="K25" s="42">
        <v>315.98500000000001</v>
      </c>
      <c r="L25" s="66">
        <v>713.45100000000002</v>
      </c>
      <c r="M25" s="62">
        <v>0</v>
      </c>
    </row>
    <row r="26" spans="2:13" ht="12" customHeight="1">
      <c r="B26" s="51"/>
      <c r="C26" s="30" t="s">
        <v>7</v>
      </c>
      <c r="D26" s="39">
        <v>781.98</v>
      </c>
      <c r="E26" s="41">
        <v>808.88</v>
      </c>
      <c r="F26" s="119">
        <v>827.87</v>
      </c>
      <c r="G26" s="83" t="str">
        <f t="shared" ref="G26:G27" si="16">IF((F26/E26)-1&lt;0,"▲","")</f>
        <v/>
      </c>
      <c r="H26" s="101">
        <f t="shared" si="5"/>
        <v>2.3476906339630066E-2</v>
      </c>
      <c r="I26" s="85" t="str">
        <f t="shared" ref="I26:I28" si="17">IF(F26="NA","",IF(M26=0,"",IF((F26-M26)&lt;0,"▲","")))</f>
        <v/>
      </c>
      <c r="J26" s="86" t="str">
        <f t="shared" ref="J26:J27" si="18">IF(F26="NA","-",IF(M26=0,"-",ABS(F26-M26)))</f>
        <v>-</v>
      </c>
      <c r="K26" s="42">
        <v>318.35149999999999</v>
      </c>
      <c r="L26" s="66">
        <v>724.35199999999998</v>
      </c>
      <c r="M26" s="62">
        <v>0</v>
      </c>
    </row>
    <row r="27" spans="2:13" ht="12" customHeight="1">
      <c r="B27" s="51"/>
      <c r="C27" s="30" t="s">
        <v>8</v>
      </c>
      <c r="D27" s="39">
        <v>147.35</v>
      </c>
      <c r="E27" s="41">
        <v>147.04</v>
      </c>
      <c r="F27" s="119">
        <v>154.21</v>
      </c>
      <c r="G27" s="83" t="str">
        <f t="shared" si="16"/>
        <v/>
      </c>
      <c r="H27" s="101">
        <f t="shared" si="5"/>
        <v>4.8762241566920661E-2</v>
      </c>
      <c r="I27" s="85" t="str">
        <f t="shared" si="17"/>
        <v/>
      </c>
      <c r="J27" s="86" t="str">
        <f t="shared" si="18"/>
        <v>-</v>
      </c>
      <c r="K27" s="42">
        <v>38.368000000000002</v>
      </c>
      <c r="L27" s="66">
        <v>110.069</v>
      </c>
      <c r="M27" s="62">
        <v>0</v>
      </c>
    </row>
    <row r="28" spans="2:13" ht="12" customHeight="1">
      <c r="B28" s="51"/>
      <c r="C28" s="30" t="s">
        <v>9</v>
      </c>
      <c r="D28" s="81">
        <f>ROUND(D27/D26,3)</f>
        <v>0.188</v>
      </c>
      <c r="E28" s="82">
        <f>ROUND(E27/E26,3)</f>
        <v>0.182</v>
      </c>
      <c r="F28" s="73">
        <f>ROUND(F27/F26,3)</f>
        <v>0.186</v>
      </c>
      <c r="G28" s="89" t="str">
        <f>IF((F28/E28)-1&lt;0,"▲","")</f>
        <v/>
      </c>
      <c r="H28" s="84">
        <f t="shared" ref="H28" si="19">ABS(+F28-E28)*100</f>
        <v>0.40000000000000036</v>
      </c>
      <c r="I28" s="90" t="str">
        <f t="shared" si="17"/>
        <v/>
      </c>
      <c r="J28" s="86" t="s">
        <v>198</v>
      </c>
      <c r="K28" s="87">
        <f>K27/K26</f>
        <v>0.12052087079847276</v>
      </c>
      <c r="L28" s="121">
        <f>ROUND(L27/L26,3)</f>
        <v>0.152</v>
      </c>
      <c r="M28" s="88" t="s">
        <v>198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447.88</v>
      </c>
      <c r="E30" s="41">
        <v>442.17</v>
      </c>
      <c r="F30" s="119">
        <v>459.74</v>
      </c>
      <c r="G30" s="83" t="str">
        <f>IF((F30/E30)-1&lt;0,"▲","")</f>
        <v/>
      </c>
      <c r="H30" s="101">
        <f t="shared" ref="H30" si="20">ABS((+F30/E30)-1)</f>
        <v>3.9735848203179769E-2</v>
      </c>
      <c r="I30" s="85" t="str">
        <f>IF(F30="NA","",IF(M30=0,"",IF((F30-M30)&lt;0,"▲","")))</f>
        <v/>
      </c>
      <c r="J30" s="86" t="str">
        <f>IF(F30="NA","-",IF(M30=0,"-",ABS(F30-M30)))</f>
        <v>-</v>
      </c>
      <c r="K30" s="42">
        <v>218.24600000000001</v>
      </c>
      <c r="L30" s="66">
        <v>420.31</v>
      </c>
      <c r="M30" s="62">
        <v>0</v>
      </c>
    </row>
    <row r="31" spans="2:13" ht="12" customHeight="1">
      <c r="B31" s="25"/>
      <c r="C31" s="30" t="s">
        <v>7</v>
      </c>
      <c r="D31" s="39">
        <v>437.66</v>
      </c>
      <c r="E31" s="41">
        <v>442.56</v>
      </c>
      <c r="F31" s="119">
        <v>453.44</v>
      </c>
      <c r="G31" s="83" t="str">
        <f t="shared" ref="G31:G32" si="21">IF((F31/E31)-1&lt;0,"▲","")</f>
        <v/>
      </c>
      <c r="H31" s="101">
        <f t="shared" si="5"/>
        <v>2.4584237165582001E-2</v>
      </c>
      <c r="I31" s="85" t="str">
        <f t="shared" ref="I31:I33" si="22">IF(F31="NA","",IF(M31=0,"",IF((F31-M31)&lt;0,"▲","")))</f>
        <v/>
      </c>
      <c r="J31" s="86" t="str">
        <f t="shared" ref="J31:J32" si="23">IF(F31="NA","-",IF(M31=0,"-",ABS(F31-M31)))</f>
        <v>-</v>
      </c>
      <c r="K31" s="42">
        <v>217.77549999999999</v>
      </c>
      <c r="L31" s="66">
        <v>418.00799999999998</v>
      </c>
      <c r="M31" s="62">
        <v>0</v>
      </c>
    </row>
    <row r="32" spans="2:13" ht="12" customHeight="1">
      <c r="B32" s="25"/>
      <c r="C32" s="30" t="s">
        <v>8</v>
      </c>
      <c r="D32" s="39">
        <v>90.71</v>
      </c>
      <c r="E32" s="41">
        <v>90.32</v>
      </c>
      <c r="F32" s="119">
        <v>96.62</v>
      </c>
      <c r="G32" s="83" t="str">
        <f t="shared" si="21"/>
        <v/>
      </c>
      <c r="H32" s="101">
        <f t="shared" si="5"/>
        <v>6.9751992914083294E-2</v>
      </c>
      <c r="I32" s="85" t="str">
        <f t="shared" si="22"/>
        <v/>
      </c>
      <c r="J32" s="86" t="str">
        <f t="shared" si="23"/>
        <v>-</v>
      </c>
      <c r="K32" s="42">
        <v>26.731999999999999</v>
      </c>
      <c r="L32" s="66">
        <v>74.893000000000001</v>
      </c>
      <c r="M32" s="62">
        <v>0</v>
      </c>
    </row>
    <row r="33" spans="2:13" ht="12" customHeight="1">
      <c r="B33" s="29"/>
      <c r="C33" s="53" t="s">
        <v>9</v>
      </c>
      <c r="D33" s="91">
        <f>ROUND(D32/D31,3)</f>
        <v>0.20699999999999999</v>
      </c>
      <c r="E33" s="92">
        <f>ROUND(E32/E31,3)</f>
        <v>0.20399999999999999</v>
      </c>
      <c r="F33" s="74">
        <f>ROUND(F32/F31,3)</f>
        <v>0.21299999999999999</v>
      </c>
      <c r="G33" s="93" t="str">
        <f>IF((F33/E33)-1&lt;0,"▲","")</f>
        <v/>
      </c>
      <c r="H33" s="94">
        <f t="shared" ref="H33" si="24">ABS(+F33-E33)*100</f>
        <v>0.9000000000000008</v>
      </c>
      <c r="I33" s="95" t="str">
        <f t="shared" si="22"/>
        <v/>
      </c>
      <c r="J33" s="96" t="s">
        <v>198</v>
      </c>
      <c r="K33" s="97">
        <f>K32/K31</f>
        <v>0.12275026345938822</v>
      </c>
      <c r="L33" s="122">
        <f>ROUND(L32/L31,3)</f>
        <v>0.17899999999999999</v>
      </c>
      <c r="M33" s="98" t="s">
        <v>198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</v>
      </c>
      <c r="E36" s="24" t="s">
        <v>16</v>
      </c>
      <c r="F36" s="24" t="s">
        <v>28</v>
      </c>
      <c r="G36" s="444" t="s">
        <v>181</v>
      </c>
      <c r="H36" s="444"/>
      <c r="I36" s="444"/>
      <c r="J36" s="444"/>
      <c r="K36" s="444"/>
      <c r="L36" s="445"/>
      <c r="M36" s="431" t="s">
        <v>34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211.96</v>
      </c>
      <c r="E39" s="61">
        <v>258</v>
      </c>
      <c r="F39" s="124">
        <v>250.13</v>
      </c>
      <c r="G39" s="113" t="str">
        <f>IF((F39/E39)-1&lt;0,"▲","")</f>
        <v>▲</v>
      </c>
      <c r="H39" s="101">
        <f>ABS((+F39/E39)-1)</f>
        <v>3.0503875968992289E-2</v>
      </c>
      <c r="I39" s="112" t="str">
        <f>IF(F39="NA","",IF(M39=0,"",IF((F39-M39)&lt;0,"▲","")))</f>
        <v/>
      </c>
      <c r="J39" s="86" t="str">
        <f>IF(F39="NA","-",IF(M39=0,"-",ABS(F39-M39)))</f>
        <v>-</v>
      </c>
      <c r="K39" s="42">
        <v>48.956499999999998</v>
      </c>
      <c r="L39" s="70">
        <v>131.947</v>
      </c>
      <c r="M39" s="71">
        <v>0</v>
      </c>
    </row>
    <row r="40" spans="2:13" ht="12" customHeight="1">
      <c r="B40" s="25"/>
      <c r="C40" s="30" t="s">
        <v>7</v>
      </c>
      <c r="D40" s="60">
        <v>221.82</v>
      </c>
      <c r="E40" s="61">
        <v>235.11</v>
      </c>
      <c r="F40" s="124">
        <v>246.35</v>
      </c>
      <c r="G40" s="114" t="str">
        <f t="shared" ref="G40:G41" si="25">IF((F40/E40)-1&lt;0,"▲","")</f>
        <v/>
      </c>
      <c r="H40" s="101">
        <f t="shared" ref="H40:H41" si="26">ABS((+F40/E40)-1)</f>
        <v>4.7807409297775383E-2</v>
      </c>
      <c r="I40" s="85" t="str">
        <f t="shared" ref="I40:I41" si="27">IF(F40="NA","",IF(M40=0,"",IF((F40-M40)&lt;0,"▲","")))</f>
        <v/>
      </c>
      <c r="J40" s="86" t="str">
        <f t="shared" ref="J40:J41" si="28">IF(F40="NA","-",IF(M40=0,"-",ABS(F40-M40)))</f>
        <v>-</v>
      </c>
      <c r="K40" s="42">
        <v>49.094499999999996</v>
      </c>
      <c r="L40" s="72">
        <v>133.87100000000001</v>
      </c>
      <c r="M40" s="62">
        <v>0</v>
      </c>
    </row>
    <row r="41" spans="2:13" ht="12" customHeight="1">
      <c r="B41" s="25"/>
      <c r="C41" s="30" t="s">
        <v>8</v>
      </c>
      <c r="D41" s="60">
        <v>43.04</v>
      </c>
      <c r="E41" s="61">
        <v>63.76</v>
      </c>
      <c r="F41" s="124">
        <v>66.09</v>
      </c>
      <c r="G41" s="114" t="str">
        <f t="shared" si="25"/>
        <v/>
      </c>
      <c r="H41" s="101">
        <f t="shared" si="26"/>
        <v>3.6543287327478025E-2</v>
      </c>
      <c r="I41" s="85" t="str">
        <f t="shared" si="27"/>
        <v/>
      </c>
      <c r="J41" s="86" t="str">
        <f t="shared" si="28"/>
        <v>-</v>
      </c>
      <c r="K41" s="42">
        <v>3.9965000000000002</v>
      </c>
      <c r="L41" s="72">
        <v>15.944000000000001</v>
      </c>
      <c r="M41" s="62">
        <v>0</v>
      </c>
    </row>
    <row r="42" spans="2:13" ht="12" customHeight="1">
      <c r="B42" s="29"/>
      <c r="C42" s="53" t="s">
        <v>9</v>
      </c>
      <c r="D42" s="107">
        <f>ROUND(D41/D40,3)</f>
        <v>0.19400000000000001</v>
      </c>
      <c r="E42" s="108">
        <f>ROUND(E41/E40,3)</f>
        <v>0.27100000000000002</v>
      </c>
      <c r="F42" s="125">
        <f>ROUND(F41/F40,3)</f>
        <v>0.26800000000000002</v>
      </c>
      <c r="G42" s="109" t="str">
        <f>IF(F42-D42&lt;0,"▲","")</f>
        <v/>
      </c>
      <c r="H42" s="94">
        <f>ABS(+F42-E42)*100</f>
        <v>0.30000000000000027</v>
      </c>
      <c r="I42" s="110" t="str">
        <f>IF(F42="NA","",IF(M42=0,"",IF((F42-M42)&lt;0,"▲","")))</f>
        <v/>
      </c>
      <c r="J42" s="96" t="s">
        <v>198</v>
      </c>
      <c r="K42" s="97">
        <f>K41/K40</f>
        <v>8.1404230616464179E-2</v>
      </c>
      <c r="L42" s="123">
        <f>ROUND(L41/L40,3)</f>
        <v>0.11899999999999999</v>
      </c>
      <c r="M42" s="111" t="s">
        <v>198</v>
      </c>
    </row>
    <row r="43" spans="2:13" ht="12" customHeight="1">
      <c r="B43" s="2" t="s">
        <v>266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3">
    <tabColor theme="1"/>
    <pageSetUpPr fitToPage="1"/>
  </sheetPr>
  <dimension ref="B1:M67"/>
  <sheetViews>
    <sheetView showGridLines="0" defaultGridColor="0" topLeftCell="A25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265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191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2123.75</v>
      </c>
      <c r="E10" s="78">
        <v>2236.69</v>
      </c>
      <c r="F10" s="119">
        <v>2222.0700000000002</v>
      </c>
      <c r="G10" s="83" t="str">
        <f>IF((F10/E10)-1&lt;0,"▲","")</f>
        <v>▲</v>
      </c>
      <c r="H10" s="101">
        <f>ABS((+F10/E10)-1)</f>
        <v>6.5364444782244346E-3</v>
      </c>
      <c r="I10" s="85" t="str">
        <f>IF(F10="NA","",IF(M10=0,"",IF((F10-M10)&lt;0,"▲","")))</f>
        <v/>
      </c>
      <c r="J10" s="86">
        <f>IF(F10="NA","-",IF(M10=0,"-",ABS(F10-M10)))</f>
        <v>3.6100000000001273</v>
      </c>
      <c r="K10" s="42">
        <v>1196.7825</v>
      </c>
      <c r="L10" s="66">
        <v>2003.3230000000001</v>
      </c>
      <c r="M10" s="62">
        <v>2218.46</v>
      </c>
    </row>
    <row r="11" spans="2:13" ht="12" customHeight="1">
      <c r="B11" s="25"/>
      <c r="C11" s="30" t="s">
        <v>7</v>
      </c>
      <c r="D11" s="77">
        <v>2101.89</v>
      </c>
      <c r="E11" s="78">
        <v>2152.96</v>
      </c>
      <c r="F11" s="119">
        <v>2195.1</v>
      </c>
      <c r="G11" s="83" t="str">
        <f t="shared" ref="G11:G12" si="0">IF((F11/E11)-1&lt;0,"▲","")</f>
        <v/>
      </c>
      <c r="H11" s="101">
        <f t="shared" ref="H11:H12" si="1">ABS((+F11/E11)-1)</f>
        <v>1.9573052913198552E-2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2.1300000000001091</v>
      </c>
      <c r="K11" s="42">
        <v>1201.7159999999999</v>
      </c>
      <c r="L11" s="66">
        <v>2044.761</v>
      </c>
      <c r="M11" s="62">
        <v>2192.9699999999998</v>
      </c>
    </row>
    <row r="12" spans="2:13" ht="12" customHeight="1">
      <c r="B12" s="25"/>
      <c r="C12" s="30" t="s">
        <v>8</v>
      </c>
      <c r="D12" s="39">
        <v>365.37</v>
      </c>
      <c r="E12" s="40">
        <v>449.1</v>
      </c>
      <c r="F12" s="119">
        <v>476.08</v>
      </c>
      <c r="G12" s="83" t="str">
        <f t="shared" si="0"/>
        <v/>
      </c>
      <c r="H12" s="101">
        <f t="shared" si="1"/>
        <v>6.007570696949438E-2</v>
      </c>
      <c r="I12" s="85" t="str">
        <f t="shared" si="2"/>
        <v/>
      </c>
      <c r="J12" s="86">
        <f t="shared" si="3"/>
        <v>3.2299999999999613</v>
      </c>
      <c r="K12" s="42">
        <v>186.02850000000001</v>
      </c>
      <c r="L12" s="66">
        <v>343.50900000000001</v>
      </c>
      <c r="M12" s="62">
        <v>472.85</v>
      </c>
    </row>
    <row r="13" spans="2:13" ht="12" customHeight="1">
      <c r="B13" s="25"/>
      <c r="C13" s="30" t="s">
        <v>9</v>
      </c>
      <c r="D13" s="81">
        <f>ROUND(D12/D11,3)</f>
        <v>0.17399999999999999</v>
      </c>
      <c r="E13" s="82">
        <f t="shared" ref="E13" si="4">ROUND(E12/E11,3)</f>
        <v>0.20899999999999999</v>
      </c>
      <c r="F13" s="73">
        <f>ROUND(F12/F11,3)</f>
        <v>0.217</v>
      </c>
      <c r="G13" s="83" t="str">
        <f>IF((F13/E13)-1&lt;0,"▲","")</f>
        <v/>
      </c>
      <c r="H13" s="84">
        <f>ABS(+F13-E13)*100</f>
        <v>0.80000000000000071</v>
      </c>
      <c r="I13" s="85" t="str">
        <f t="shared" si="2"/>
        <v/>
      </c>
      <c r="J13" s="86">
        <f>IF(F13="NA","-",IF(M13=0,"-",ABS(F13-M13)*100))</f>
        <v>0.10000000000000009</v>
      </c>
      <c r="K13" s="87">
        <f>K12/K11</f>
        <v>0.1548023825928922</v>
      </c>
      <c r="L13" s="121">
        <f>ROUND(L12/L11,3)</f>
        <v>0.16800000000000001</v>
      </c>
      <c r="M13" s="115">
        <f>ROUND(M12/M11,3)</f>
        <v>0.216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611.02</v>
      </c>
      <c r="E15" s="41">
        <v>683.27</v>
      </c>
      <c r="F15" s="119">
        <v>678.42</v>
      </c>
      <c r="G15" s="83" t="str">
        <f>IF((F15/E15)-1&lt;0,"▲","")</f>
        <v>▲</v>
      </c>
      <c r="H15" s="101">
        <f t="shared" ref="H15:H32" si="5">ABS((+F15/E15)-1)</f>
        <v>7.0982188593089468E-3</v>
      </c>
      <c r="I15" s="85" t="str">
        <f>IF(F15="NA","",IF(M15=0,"",IF((F15-M15)&lt;0,"▲","")))</f>
        <v/>
      </c>
      <c r="J15" s="86">
        <f>IF(F15="NA","-",IF(M15=0,"-",ABS(F15-M15)))</f>
        <v>0.40999999999996817</v>
      </c>
      <c r="K15" s="42">
        <v>351.77749999999997</v>
      </c>
      <c r="L15" s="66">
        <v>595.91200000000003</v>
      </c>
      <c r="M15" s="62">
        <v>678.01</v>
      </c>
    </row>
    <row r="16" spans="2:13" ht="12" customHeight="1">
      <c r="B16" s="25"/>
      <c r="C16" s="30" t="s">
        <v>7</v>
      </c>
      <c r="D16" s="77">
        <v>617.29999999999995</v>
      </c>
      <c r="E16" s="78">
        <v>640.70000000000005</v>
      </c>
      <c r="F16" s="119">
        <v>647.83000000000004</v>
      </c>
      <c r="G16" s="83" t="str">
        <f t="shared" ref="G16:G17" si="6">IF((F16/E16)-1&lt;0,"▲","")</f>
        <v/>
      </c>
      <c r="H16" s="101">
        <f t="shared" si="5"/>
        <v>1.1128453254253046E-2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1.0300000000000864</v>
      </c>
      <c r="K16" s="42">
        <v>352.10050000000001</v>
      </c>
      <c r="L16" s="66">
        <v>618.85199999999998</v>
      </c>
      <c r="M16" s="62">
        <v>646.79999999999995</v>
      </c>
    </row>
    <row r="17" spans="2:13" ht="12" customHeight="1">
      <c r="B17" s="25"/>
      <c r="C17" s="30" t="s">
        <v>8</v>
      </c>
      <c r="D17" s="39">
        <v>122.66</v>
      </c>
      <c r="E17" s="41">
        <v>165.23</v>
      </c>
      <c r="F17" s="119">
        <v>195.82</v>
      </c>
      <c r="G17" s="83" t="str">
        <f t="shared" si="6"/>
        <v/>
      </c>
      <c r="H17" s="101">
        <f t="shared" si="5"/>
        <v>0.18513587120982877</v>
      </c>
      <c r="I17" s="85" t="str">
        <f t="shared" si="7"/>
        <v>▲</v>
      </c>
      <c r="J17" s="86">
        <f t="shared" si="8"/>
        <v>0.95000000000001705</v>
      </c>
      <c r="K17" s="42">
        <v>78.797499999999999</v>
      </c>
      <c r="L17" s="66">
        <v>128.93600000000001</v>
      </c>
      <c r="M17" s="62">
        <v>196.77</v>
      </c>
    </row>
    <row r="18" spans="2:13" ht="12" customHeight="1">
      <c r="B18" s="25"/>
      <c r="C18" s="30" t="s">
        <v>9</v>
      </c>
      <c r="D18" s="81">
        <f>ROUND(D17/D16,3)</f>
        <v>0.19900000000000001</v>
      </c>
      <c r="E18" s="82">
        <f>ROUND(E17/E16,3)</f>
        <v>0.25800000000000001</v>
      </c>
      <c r="F18" s="73">
        <f>ROUND(F17/F16,3)</f>
        <v>0.30199999999999999</v>
      </c>
      <c r="G18" s="89" t="str">
        <f>IF((F18/E18)-1&lt;0,"▲","")</f>
        <v/>
      </c>
      <c r="H18" s="84">
        <f t="shared" ref="H18" si="9">ABS(+F18-E18)*100</f>
        <v>4.3999999999999986</v>
      </c>
      <c r="I18" s="90" t="str">
        <f t="shared" si="7"/>
        <v>▲</v>
      </c>
      <c r="J18" s="86">
        <f>IF(F18="NA","-",IF(M18=0,"-",ABS(F18-M18)*100))</f>
        <v>0.20000000000000018</v>
      </c>
      <c r="K18" s="87">
        <f>K17/K16</f>
        <v>0.22379263874944794</v>
      </c>
      <c r="L18" s="121">
        <f>ROUND(L17/L16,3)</f>
        <v>0.20799999999999999</v>
      </c>
      <c r="M18" s="115">
        <f>ROUND(M17/M16,3)</f>
        <v>0.30399999999999999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1078.73</v>
      </c>
      <c r="E20" s="41">
        <v>1106.22</v>
      </c>
      <c r="F20" s="119">
        <v>1102.83</v>
      </c>
      <c r="G20" s="83" t="str">
        <f>IF((F20/E20)-1&lt;0,"▲","")</f>
        <v>▲</v>
      </c>
      <c r="H20" s="101">
        <f t="shared" ref="H20" si="10">ABS((+F20/E20)-1)</f>
        <v>3.0644898844714996E-3</v>
      </c>
      <c r="I20" s="85" t="str">
        <f>IF(F20="NA","",IF(M20=0,"",IF((F20-M20)&lt;0,"▲","")))</f>
        <v/>
      </c>
      <c r="J20" s="86">
        <f>IF(F20="NA","-",IF(M20=0,"-",ABS(F20-M20)))</f>
        <v>2.6499999999998636</v>
      </c>
      <c r="K20" s="42">
        <v>626.75900000000001</v>
      </c>
      <c r="L20" s="66">
        <v>986.88400000000001</v>
      </c>
      <c r="M20" s="62">
        <v>1100.18</v>
      </c>
    </row>
    <row r="21" spans="2:13" ht="12" customHeight="1">
      <c r="B21" s="25"/>
      <c r="C21" s="30" t="s">
        <v>7</v>
      </c>
      <c r="D21" s="39">
        <v>1056.45</v>
      </c>
      <c r="E21" s="41">
        <v>1074.95</v>
      </c>
      <c r="F21" s="119">
        <v>1105.76</v>
      </c>
      <c r="G21" s="83" t="str">
        <f t="shared" ref="G21:G22" si="11">IF((F21/E21)-1&lt;0,"▲","")</f>
        <v/>
      </c>
      <c r="H21" s="101">
        <f t="shared" si="5"/>
        <v>2.8661798223173163E-2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0.17000000000007276</v>
      </c>
      <c r="K21" s="42">
        <v>631.84</v>
      </c>
      <c r="L21" s="66">
        <v>1007.797</v>
      </c>
      <c r="M21" s="62">
        <v>1105.5899999999999</v>
      </c>
    </row>
    <row r="22" spans="2:13" ht="12" customHeight="1">
      <c r="B22" s="25"/>
      <c r="C22" s="30" t="s">
        <v>8</v>
      </c>
      <c r="D22" s="39">
        <v>161.71</v>
      </c>
      <c r="E22" s="41">
        <v>192.98</v>
      </c>
      <c r="F22" s="119">
        <v>190.05</v>
      </c>
      <c r="G22" s="83" t="str">
        <f t="shared" si="11"/>
        <v>▲</v>
      </c>
      <c r="H22" s="101">
        <f t="shared" si="5"/>
        <v>1.5182920509897335E-2</v>
      </c>
      <c r="I22" s="85" t="str">
        <f t="shared" si="12"/>
        <v/>
      </c>
      <c r="J22" s="86">
        <f t="shared" si="13"/>
        <v>4.9000000000000057</v>
      </c>
      <c r="K22" s="42">
        <v>80.498999999999995</v>
      </c>
      <c r="L22" s="66">
        <v>139.43299999999999</v>
      </c>
      <c r="M22" s="62">
        <v>185.15</v>
      </c>
    </row>
    <row r="23" spans="2:13" ht="12" customHeight="1">
      <c r="B23" s="25"/>
      <c r="C23" s="30" t="s">
        <v>9</v>
      </c>
      <c r="D23" s="81">
        <f>ROUND(D22/D21,3)</f>
        <v>0.153</v>
      </c>
      <c r="E23" s="82">
        <f>ROUND(E22/E21,3)</f>
        <v>0.18</v>
      </c>
      <c r="F23" s="73">
        <f>ROUND(F22/F21,3)</f>
        <v>0.17199999999999999</v>
      </c>
      <c r="G23" s="89" t="str">
        <f>IF((F23/E23)-1&lt;0,"▲","")</f>
        <v>▲</v>
      </c>
      <c r="H23" s="84">
        <f t="shared" ref="H23" si="14">ABS(+F23-E23)*100</f>
        <v>0.80000000000000071</v>
      </c>
      <c r="I23" s="90" t="str">
        <f t="shared" si="12"/>
        <v/>
      </c>
      <c r="J23" s="86">
        <f>IF(F23="NA","-",IF(M23=0,"-",ABS(F23-M23)*100))</f>
        <v>0.49999999999999767</v>
      </c>
      <c r="K23" s="87">
        <f>K22/K21</f>
        <v>0.12740408964294755</v>
      </c>
      <c r="L23" s="121">
        <f>ROUND(L22/L21,3)</f>
        <v>0.13800000000000001</v>
      </c>
      <c r="M23" s="115">
        <f>ROUND(M22/M21,3)</f>
        <v>0.16700000000000001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792.44</v>
      </c>
      <c r="E25" s="41">
        <v>794.79</v>
      </c>
      <c r="F25" s="119">
        <v>805.68</v>
      </c>
      <c r="G25" s="83" t="str">
        <f>IF((F25/E25)-1&lt;0,"▲","")</f>
        <v/>
      </c>
      <c r="H25" s="101">
        <f t="shared" ref="H25" si="15">ABS((+F25/E25)-1)</f>
        <v>1.3701732533121902E-2</v>
      </c>
      <c r="I25" s="85" t="str">
        <f>IF(F25="NA","",IF(M25=0,"",IF((F25-M25)&lt;0,"▲","")))</f>
        <v/>
      </c>
      <c r="J25" s="86">
        <f>IF(F25="NA","-",IF(M25=0,"-",ABS(F25-M25)))</f>
        <v>1.9899999999998954</v>
      </c>
      <c r="K25" s="42">
        <v>315.98500000000001</v>
      </c>
      <c r="L25" s="66">
        <v>713.07100000000003</v>
      </c>
      <c r="M25" s="62">
        <v>803.69</v>
      </c>
    </row>
    <row r="26" spans="2:13" ht="12" customHeight="1">
      <c r="B26" s="51"/>
      <c r="C26" s="30" t="s">
        <v>7</v>
      </c>
      <c r="D26" s="39">
        <v>771.95</v>
      </c>
      <c r="E26" s="41">
        <v>777.16</v>
      </c>
      <c r="F26" s="119">
        <v>808.98</v>
      </c>
      <c r="G26" s="83" t="str">
        <f t="shared" ref="G26:G27" si="16">IF((F26/E26)-1&lt;0,"▲","")</f>
        <v/>
      </c>
      <c r="H26" s="101">
        <f t="shared" si="5"/>
        <v>4.0943949765813947E-2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0.94999999999993179</v>
      </c>
      <c r="K26" s="42">
        <v>318.35149999999999</v>
      </c>
      <c r="L26" s="66">
        <v>724.36900000000003</v>
      </c>
      <c r="M26" s="62">
        <v>809.93</v>
      </c>
    </row>
    <row r="27" spans="2:13" ht="12" customHeight="1">
      <c r="B27" s="51"/>
      <c r="C27" s="30" t="s">
        <v>8</v>
      </c>
      <c r="D27" s="39">
        <v>129.86000000000001</v>
      </c>
      <c r="E27" s="41">
        <v>147.5</v>
      </c>
      <c r="F27" s="119">
        <v>144.19999999999999</v>
      </c>
      <c r="G27" s="83" t="str">
        <f t="shared" si="16"/>
        <v>▲</v>
      </c>
      <c r="H27" s="101">
        <f t="shared" si="5"/>
        <v>2.2372881355932295E-2</v>
      </c>
      <c r="I27" s="85" t="str">
        <f t="shared" si="17"/>
        <v/>
      </c>
      <c r="J27" s="86">
        <f t="shared" si="18"/>
        <v>4.0499999999999829</v>
      </c>
      <c r="K27" s="42">
        <v>38.368000000000002</v>
      </c>
      <c r="L27" s="66">
        <v>109.37</v>
      </c>
      <c r="M27" s="62">
        <v>140.15</v>
      </c>
    </row>
    <row r="28" spans="2:13" ht="12" customHeight="1">
      <c r="B28" s="51"/>
      <c r="C28" s="30" t="s">
        <v>9</v>
      </c>
      <c r="D28" s="81">
        <f>ROUND(D27/D26,3)</f>
        <v>0.16800000000000001</v>
      </c>
      <c r="E28" s="82">
        <f>ROUND(E27/E26,3)</f>
        <v>0.19</v>
      </c>
      <c r="F28" s="73">
        <f>ROUND(F27/F26,3)</f>
        <v>0.17799999999999999</v>
      </c>
      <c r="G28" s="89" t="str">
        <f>IF((F28/E28)-1&lt;0,"▲","")</f>
        <v>▲</v>
      </c>
      <c r="H28" s="84">
        <f t="shared" ref="H28" si="19">ABS(+F28-E28)*100</f>
        <v>1.2000000000000011</v>
      </c>
      <c r="I28" s="90" t="str">
        <f t="shared" si="17"/>
        <v/>
      </c>
      <c r="J28" s="86">
        <f>IF(F28="NA","-",IF(M28=0,"-",ABS(F28-M28)*100))</f>
        <v>0.50000000000000044</v>
      </c>
      <c r="K28" s="87">
        <f>K27/K26</f>
        <v>0.12052087079847276</v>
      </c>
      <c r="L28" s="121">
        <f>ROUND(L27/L26,3)</f>
        <v>0.151</v>
      </c>
      <c r="M28" s="115">
        <f>ROUND(M27/M26,3)</f>
        <v>0.17299999999999999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434</v>
      </c>
      <c r="E30" s="41">
        <v>447.2</v>
      </c>
      <c r="F30" s="119">
        <v>440.81</v>
      </c>
      <c r="G30" s="83" t="str">
        <f>IF((F30/E30)-1&lt;0,"▲","")</f>
        <v>▲</v>
      </c>
      <c r="H30" s="101">
        <f t="shared" ref="H30" si="20">ABS((+F30/E30)-1)</f>
        <v>1.4288908765652919E-2</v>
      </c>
      <c r="I30" s="85" t="str">
        <f>IF(F30="NA","",IF(M30=0,"",IF((F30-M30)&lt;0,"▲","")))</f>
        <v/>
      </c>
      <c r="J30" s="86">
        <f>IF(F30="NA","-",IF(M30=0,"-",ABS(F30-M30)))</f>
        <v>0.53000000000002956</v>
      </c>
      <c r="K30" s="42">
        <v>218.24600000000001</v>
      </c>
      <c r="L30" s="66">
        <v>420.52699999999999</v>
      </c>
      <c r="M30" s="62">
        <v>440.28</v>
      </c>
    </row>
    <row r="31" spans="2:13" ht="12" customHeight="1">
      <c r="B31" s="25"/>
      <c r="C31" s="30" t="s">
        <v>7</v>
      </c>
      <c r="D31" s="39">
        <v>428.14</v>
      </c>
      <c r="E31" s="41">
        <v>437.31</v>
      </c>
      <c r="F31" s="119">
        <v>441.51</v>
      </c>
      <c r="G31" s="83" t="str">
        <f t="shared" ref="G31:G32" si="21">IF((F31/E31)-1&lt;0,"▲","")</f>
        <v/>
      </c>
      <c r="H31" s="101">
        <f t="shared" si="5"/>
        <v>9.6041709542429299E-3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0.93999999999999773</v>
      </c>
      <c r="K31" s="42">
        <v>217.77549999999999</v>
      </c>
      <c r="L31" s="66">
        <v>418.11200000000002</v>
      </c>
      <c r="M31" s="62">
        <v>440.57</v>
      </c>
    </row>
    <row r="32" spans="2:13" ht="12" customHeight="1">
      <c r="B32" s="25"/>
      <c r="C32" s="30" t="s">
        <v>8</v>
      </c>
      <c r="D32" s="39">
        <v>81</v>
      </c>
      <c r="E32" s="41">
        <v>90.9</v>
      </c>
      <c r="F32" s="119">
        <v>90.2</v>
      </c>
      <c r="G32" s="83" t="str">
        <f t="shared" si="21"/>
        <v>▲</v>
      </c>
      <c r="H32" s="101">
        <f t="shared" si="5"/>
        <v>7.700770077007757E-3</v>
      </c>
      <c r="I32" s="85" t="str">
        <f t="shared" si="22"/>
        <v>▲</v>
      </c>
      <c r="J32" s="86">
        <f t="shared" si="23"/>
        <v>0.73000000000000398</v>
      </c>
      <c r="K32" s="42">
        <v>26.731999999999999</v>
      </c>
      <c r="L32" s="66">
        <v>75.14</v>
      </c>
      <c r="M32" s="62">
        <v>90.93</v>
      </c>
    </row>
    <row r="33" spans="2:13" ht="12" customHeight="1">
      <c r="B33" s="29"/>
      <c r="C33" s="53" t="s">
        <v>9</v>
      </c>
      <c r="D33" s="91">
        <f>ROUND(D32/D31,3)</f>
        <v>0.189</v>
      </c>
      <c r="E33" s="92">
        <f>ROUND(E32/E31,3)</f>
        <v>0.20799999999999999</v>
      </c>
      <c r="F33" s="74">
        <f>ROUND(F32/F31,3)</f>
        <v>0.20399999999999999</v>
      </c>
      <c r="G33" s="93" t="str">
        <f>IF((F33/E33)-1&lt;0,"▲","")</f>
        <v>▲</v>
      </c>
      <c r="H33" s="94">
        <f t="shared" ref="H33" si="24">ABS(+F33-E33)*100</f>
        <v>0.40000000000000036</v>
      </c>
      <c r="I33" s="95" t="str">
        <f t="shared" si="22"/>
        <v>▲</v>
      </c>
      <c r="J33" s="96">
        <f>IF(F33="NA","-",IF(M33=0,"-",ABS(F33-M33)*100))</f>
        <v>0.20000000000000018</v>
      </c>
      <c r="K33" s="97">
        <f>K32/K31</f>
        <v>0.12275026345938822</v>
      </c>
      <c r="L33" s="122">
        <f>ROUND(L32/L31,3)</f>
        <v>0.18</v>
      </c>
      <c r="M33" s="116">
        <f>ROUND(M32/M31,3)</f>
        <v>0.20599999999999999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171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221.21</v>
      </c>
      <c r="E39" s="61">
        <v>211.77</v>
      </c>
      <c r="F39" s="124">
        <v>257.45999999999998</v>
      </c>
      <c r="G39" s="113" t="str">
        <f>IF((F39/E39)-1&lt;0,"▲","")</f>
        <v/>
      </c>
      <c r="H39" s="101">
        <f>ABS((+F39/E39)-1)</f>
        <v>0.21575293950984542</v>
      </c>
      <c r="I39" s="112" t="str">
        <f>IF(F39="NA","",IF(M39=0,"",IF((F39-M39)&lt;0,"▲","")))</f>
        <v/>
      </c>
      <c r="J39" s="86">
        <f>IF(F39="NA","-",IF(M39=0,"-",ABS(F39-M39)))</f>
        <v>1.5499999999999829</v>
      </c>
      <c r="K39" s="42">
        <v>48.956499999999998</v>
      </c>
      <c r="L39" s="70">
        <v>131.947</v>
      </c>
      <c r="M39" s="71">
        <v>255.91</v>
      </c>
    </row>
    <row r="40" spans="2:13" ht="12" customHeight="1">
      <c r="B40" s="25"/>
      <c r="C40" s="30" t="s">
        <v>7</v>
      </c>
      <c r="D40" s="60">
        <v>229.74</v>
      </c>
      <c r="E40" s="61">
        <v>222.16</v>
      </c>
      <c r="F40" s="124">
        <v>235.69</v>
      </c>
      <c r="G40" s="114" t="str">
        <f t="shared" ref="G40:G41" si="25">IF((F40/E40)-1&lt;0,"▲","")</f>
        <v/>
      </c>
      <c r="H40" s="101">
        <f t="shared" ref="H40:H41" si="26">ABS((+F40/E40)-1)</f>
        <v>6.0902052574721033E-2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0.17000000000001592</v>
      </c>
      <c r="K40" s="42">
        <v>49.094499999999996</v>
      </c>
      <c r="L40" s="72">
        <v>133.87100000000001</v>
      </c>
      <c r="M40" s="62">
        <v>235.86</v>
      </c>
    </row>
    <row r="41" spans="2:13" ht="12" customHeight="1">
      <c r="B41" s="25"/>
      <c r="C41" s="30" t="s">
        <v>8</v>
      </c>
      <c r="D41" s="60">
        <v>52.96</v>
      </c>
      <c r="E41" s="61">
        <v>42.82</v>
      </c>
      <c r="F41" s="124">
        <v>62.96</v>
      </c>
      <c r="G41" s="114" t="str">
        <f t="shared" si="25"/>
        <v/>
      </c>
      <c r="H41" s="101">
        <f t="shared" si="26"/>
        <v>0.47034096216721166</v>
      </c>
      <c r="I41" s="85" t="str">
        <f t="shared" si="27"/>
        <v/>
      </c>
      <c r="J41" s="86">
        <f t="shared" si="28"/>
        <v>2.2899999999999991</v>
      </c>
      <c r="K41" s="42">
        <v>3.9965000000000002</v>
      </c>
      <c r="L41" s="72">
        <v>15.944000000000001</v>
      </c>
      <c r="M41" s="62">
        <v>60.67</v>
      </c>
    </row>
    <row r="42" spans="2:13" ht="12" customHeight="1">
      <c r="B42" s="29"/>
      <c r="C42" s="53" t="s">
        <v>9</v>
      </c>
      <c r="D42" s="107">
        <f>ROUND(D41/D40,3)</f>
        <v>0.23100000000000001</v>
      </c>
      <c r="E42" s="108">
        <f>ROUND(E41/E40,3)</f>
        <v>0.193</v>
      </c>
      <c r="F42" s="125">
        <f>ROUND(F41/F40,3)</f>
        <v>0.26700000000000002</v>
      </c>
      <c r="G42" s="109" t="str">
        <f>IF(F42-D42&lt;0,"▲","")</f>
        <v/>
      </c>
      <c r="H42" s="94">
        <f>ABS(+F42-E42)*100</f>
        <v>7.4000000000000012</v>
      </c>
      <c r="I42" s="110" t="str">
        <f>IF(F42="NA","",IF(M42=0,"",IF((F42-M42)&lt;0,"▲","")))</f>
        <v/>
      </c>
      <c r="J42" s="96">
        <f>ABS(+F42-M42)*100</f>
        <v>1.0000000000000009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0.25700000000000001</v>
      </c>
    </row>
    <row r="43" spans="2:13" ht="12" customHeight="1">
      <c r="B43" s="2" t="s">
        <v>264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10" colorId="22" zoomScaleNormal="100" workbookViewId="0">
      <selection activeCell="O24" sqref="O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773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2797.13</v>
      </c>
      <c r="E9" s="232">
        <v>2749.97</v>
      </c>
      <c r="F9" s="321">
        <v>2799.08</v>
      </c>
      <c r="G9" s="220"/>
      <c r="H9" s="161" t="s">
        <v>20</v>
      </c>
      <c r="I9" s="221">
        <v>1.7858376636836093E-2</v>
      </c>
      <c r="J9" s="220"/>
      <c r="K9" s="160"/>
      <c r="L9" s="306">
        <v>2.96</v>
      </c>
      <c r="M9" s="183">
        <v>2295.1170000000002</v>
      </c>
      <c r="N9" s="136"/>
      <c r="O9" s="137"/>
    </row>
    <row r="10" spans="2:16" ht="12" customHeight="1">
      <c r="B10" s="180"/>
      <c r="C10" s="177" t="s">
        <v>7</v>
      </c>
      <c r="D10" s="320">
        <v>2798.79</v>
      </c>
      <c r="E10" s="232">
        <v>2769.66</v>
      </c>
      <c r="F10" s="321">
        <v>2805.18</v>
      </c>
      <c r="G10" s="220"/>
      <c r="H10" s="161" t="s">
        <v>20</v>
      </c>
      <c r="I10" s="221">
        <v>1.2824678841446335E-2</v>
      </c>
      <c r="J10" s="220"/>
      <c r="L10" s="306">
        <v>5.71</v>
      </c>
      <c r="M10" s="183">
        <v>2284.5789999999997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793.01</v>
      </c>
      <c r="E11" s="232">
        <v>773.32</v>
      </c>
      <c r="F11" s="321">
        <v>767.23</v>
      </c>
      <c r="G11" s="220"/>
      <c r="H11" s="161" t="s">
        <v>460</v>
      </c>
      <c r="I11" s="221">
        <v>7.8751357782030906E-3</v>
      </c>
      <c r="J11" s="220"/>
      <c r="K11" s="160"/>
      <c r="L11" s="306">
        <v>3.42</v>
      </c>
      <c r="M11" s="183">
        <v>481.43799999999999</v>
      </c>
      <c r="N11" s="136"/>
      <c r="O11" s="137"/>
    </row>
    <row r="12" spans="2:16" ht="12" customHeight="1">
      <c r="B12" s="180"/>
      <c r="C12" s="177" t="s">
        <v>9</v>
      </c>
      <c r="D12" s="330">
        <v>0.28334030062991505</v>
      </c>
      <c r="E12" s="332">
        <v>0.27921116671360385</v>
      </c>
      <c r="F12" s="323">
        <v>0.27350473053422597</v>
      </c>
      <c r="G12" s="220"/>
      <c r="H12" s="161" t="s">
        <v>460</v>
      </c>
      <c r="I12" s="246">
        <v>0.57064361793778828</v>
      </c>
      <c r="J12" s="220"/>
      <c r="K12" s="160"/>
      <c r="L12" s="306">
        <v>6.6379992950438282E-2</v>
      </c>
      <c r="M12" s="248">
        <v>0.21073379384122853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781.01</v>
      </c>
      <c r="E14" s="232">
        <v>789.49</v>
      </c>
      <c r="F14" s="326">
        <v>781.98</v>
      </c>
      <c r="G14" s="220"/>
      <c r="H14" s="161" t="s">
        <v>460</v>
      </c>
      <c r="I14" s="221">
        <v>9.5124700756183955E-3</v>
      </c>
      <c r="J14" s="220"/>
      <c r="K14" s="160"/>
      <c r="L14" s="306">
        <v>-1.45</v>
      </c>
      <c r="M14" s="186">
        <v>660.77800000000002</v>
      </c>
      <c r="N14" s="136"/>
    </row>
    <row r="15" spans="2:16" ht="12" customHeight="1">
      <c r="B15" s="180"/>
      <c r="C15" s="177" t="s">
        <v>7</v>
      </c>
      <c r="D15" s="320">
        <v>792.73</v>
      </c>
      <c r="E15" s="232">
        <v>792.36</v>
      </c>
      <c r="F15" s="326">
        <v>792.84</v>
      </c>
      <c r="G15" s="220"/>
      <c r="H15" s="161" t="s">
        <v>20</v>
      </c>
      <c r="I15" s="221">
        <v>6.0578524912924259E-4</v>
      </c>
      <c r="J15" s="220"/>
      <c r="K15" s="160"/>
      <c r="L15" s="306">
        <v>-0.02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272.41000000000003</v>
      </c>
      <c r="E16" s="232">
        <v>269.55</v>
      </c>
      <c r="F16" s="326">
        <v>258.69</v>
      </c>
      <c r="G16" s="220"/>
      <c r="H16" s="161" t="s">
        <v>460</v>
      </c>
      <c r="I16" s="221">
        <v>4.0289371174179189E-2</v>
      </c>
      <c r="J16" s="220"/>
      <c r="K16" s="160"/>
      <c r="L16" s="306">
        <v>0.56000000000000005</v>
      </c>
      <c r="M16" s="186">
        <v>181.81299999999999</v>
      </c>
      <c r="N16" s="136"/>
    </row>
    <row r="17" spans="2:16" ht="12" customHeight="1">
      <c r="B17" s="258"/>
      <c r="C17" s="259" t="s">
        <v>9</v>
      </c>
      <c r="D17" s="327">
        <v>0.34363528565842094</v>
      </c>
      <c r="E17" s="261">
        <v>0.34018627896410725</v>
      </c>
      <c r="F17" s="328">
        <v>0.32628273043741485</v>
      </c>
      <c r="G17" s="262"/>
      <c r="H17" s="263" t="s">
        <v>460</v>
      </c>
      <c r="I17" s="264">
        <v>1.39035485266924</v>
      </c>
      <c r="J17" s="262"/>
      <c r="K17" s="160"/>
      <c r="L17" s="313">
        <v>7.1453428677037412E-2</v>
      </c>
      <c r="M17" s="267">
        <v>0.26724590303694873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1501.77</v>
      </c>
      <c r="E19" s="232">
        <v>1447.12</v>
      </c>
      <c r="F19" s="326">
        <v>1499.31</v>
      </c>
      <c r="G19" s="220"/>
      <c r="H19" s="161" t="s">
        <v>20</v>
      </c>
      <c r="I19" s="221">
        <v>3.6064735474597764E-2</v>
      </c>
      <c r="J19" s="220"/>
      <c r="K19" s="333"/>
      <c r="L19" s="306">
        <v>4.76</v>
      </c>
      <c r="M19" s="187">
        <v>1158.058</v>
      </c>
      <c r="N19" s="136"/>
      <c r="O19" s="141"/>
    </row>
    <row r="20" spans="2:16" ht="12" customHeight="1">
      <c r="B20" s="180"/>
      <c r="C20" s="177" t="s">
        <v>7</v>
      </c>
      <c r="D20" s="320">
        <v>1487.03</v>
      </c>
      <c r="E20" s="232">
        <v>1455.92</v>
      </c>
      <c r="F20" s="326">
        <v>1487.17</v>
      </c>
      <c r="G20" s="220"/>
      <c r="H20" s="161" t="s">
        <v>20</v>
      </c>
      <c r="I20" s="221">
        <v>2.1464091433595289E-2</v>
      </c>
      <c r="J20" s="220"/>
      <c r="K20" s="333"/>
      <c r="L20" s="306">
        <v>4.09</v>
      </c>
      <c r="M20" s="187">
        <v>1139.1610000000001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337.78</v>
      </c>
      <c r="E21" s="232">
        <v>328.99</v>
      </c>
      <c r="F21" s="326">
        <v>341.12</v>
      </c>
      <c r="G21" s="220"/>
      <c r="H21" s="161" t="s">
        <v>20</v>
      </c>
      <c r="I21" s="221">
        <v>3.6870421593361513E-2</v>
      </c>
      <c r="J21" s="220"/>
      <c r="K21" s="160"/>
      <c r="L21" s="306">
        <v>2.9</v>
      </c>
      <c r="M21" s="186">
        <v>175.00899999999999</v>
      </c>
      <c r="N21" s="136"/>
      <c r="O21" s="141"/>
    </row>
    <row r="22" spans="2:16" ht="12" customHeight="1">
      <c r="B22" s="180"/>
      <c r="C22" s="177" t="s">
        <v>9</v>
      </c>
      <c r="D22" s="330">
        <v>0.22715076360261729</v>
      </c>
      <c r="E22" s="237">
        <v>0.22596708610363206</v>
      </c>
      <c r="F22" s="323">
        <v>0.22937525635939401</v>
      </c>
      <c r="G22" s="220"/>
      <c r="H22" s="161" t="s">
        <v>20</v>
      </c>
      <c r="I22" s="246">
        <v>0.34081702557619553</v>
      </c>
      <c r="J22" s="220"/>
      <c r="K22" s="160"/>
      <c r="L22" s="306">
        <v>0.13228249329031716</v>
      </c>
      <c r="M22" s="248">
        <v>0.15362973275946068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1217.27</v>
      </c>
      <c r="E24" s="232">
        <v>1157.08</v>
      </c>
      <c r="F24" s="326">
        <v>1220.79</v>
      </c>
      <c r="G24" s="220"/>
      <c r="H24" s="161" t="s">
        <v>20</v>
      </c>
      <c r="I24" s="221">
        <v>5.5061015660109902E-2</v>
      </c>
      <c r="J24" s="220"/>
      <c r="K24" s="333"/>
      <c r="L24" s="306">
        <v>6.32</v>
      </c>
      <c r="M24" s="186">
        <v>898.822</v>
      </c>
      <c r="N24" s="136"/>
      <c r="O24" s="142"/>
    </row>
    <row r="25" spans="2:16" ht="12" customHeight="1">
      <c r="B25" s="180"/>
      <c r="C25" s="270" t="s">
        <v>7</v>
      </c>
      <c r="D25" s="320">
        <v>1199.9000000000001</v>
      </c>
      <c r="E25" s="232">
        <v>1168.2</v>
      </c>
      <c r="F25" s="326">
        <v>1205.03</v>
      </c>
      <c r="G25" s="220"/>
      <c r="H25" s="161" t="s">
        <v>20</v>
      </c>
      <c r="I25" s="221">
        <v>3.1527135764423786E-2</v>
      </c>
      <c r="J25" s="220"/>
      <c r="K25" s="333"/>
      <c r="L25" s="306">
        <v>4.83</v>
      </c>
      <c r="M25" s="186">
        <v>877.38900000000001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310.33999999999997</v>
      </c>
      <c r="E26" s="232">
        <v>299.22000000000003</v>
      </c>
      <c r="F26" s="326">
        <v>314.99</v>
      </c>
      <c r="G26" s="220"/>
      <c r="H26" s="161" t="s">
        <v>20</v>
      </c>
      <c r="I26" s="221">
        <v>5.2703696276986678E-2</v>
      </c>
      <c r="J26" s="220"/>
      <c r="K26" s="160"/>
      <c r="L26" s="306">
        <v>2.59</v>
      </c>
      <c r="M26" s="188">
        <v>144.74700000000001</v>
      </c>
      <c r="N26" s="136"/>
      <c r="O26" s="142"/>
    </row>
    <row r="27" spans="2:16" ht="12" customHeight="1">
      <c r="B27" s="180"/>
      <c r="C27" s="270" t="s">
        <v>9</v>
      </c>
      <c r="D27" s="327">
        <v>0.25863821985165425</v>
      </c>
      <c r="E27" s="268">
        <v>0.2561376476630714</v>
      </c>
      <c r="F27" s="328">
        <v>0.26139598184277574</v>
      </c>
      <c r="G27" s="262"/>
      <c r="H27" s="263" t="s">
        <v>20</v>
      </c>
      <c r="I27" s="264">
        <v>0.52583341797043381</v>
      </c>
      <c r="J27" s="262"/>
      <c r="K27" s="160"/>
      <c r="L27" s="313">
        <v>0.11060301680548834</v>
      </c>
      <c r="M27" s="267">
        <v>0.16497471475024192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514.35</v>
      </c>
      <c r="E29" s="232">
        <v>513.36</v>
      </c>
      <c r="F29" s="326">
        <v>517.79999999999995</v>
      </c>
      <c r="G29" s="220"/>
      <c r="H29" s="161" t="s">
        <v>20</v>
      </c>
      <c r="I29" s="221">
        <v>8.6489013557735639E-3</v>
      </c>
      <c r="J29" s="220"/>
      <c r="K29" s="333"/>
      <c r="L29" s="306">
        <v>-0.34</v>
      </c>
      <c r="M29" s="186">
        <v>476.28100000000001</v>
      </c>
      <c r="N29" s="136"/>
      <c r="O29" s="143"/>
    </row>
    <row r="30" spans="2:16" ht="12" customHeight="1">
      <c r="B30" s="180"/>
      <c r="C30" s="272" t="s">
        <v>7</v>
      </c>
      <c r="D30" s="320">
        <v>519.03</v>
      </c>
      <c r="E30" s="232">
        <v>521.39</v>
      </c>
      <c r="F30" s="326">
        <v>525.16</v>
      </c>
      <c r="G30" s="220"/>
      <c r="H30" s="161" t="s">
        <v>20</v>
      </c>
      <c r="I30" s="221">
        <v>7.2306718579182583E-3</v>
      </c>
      <c r="J30" s="220"/>
      <c r="K30" s="160"/>
      <c r="L30" s="306">
        <v>1.63</v>
      </c>
      <c r="M30" s="186">
        <v>465.09699999999998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182.82</v>
      </c>
      <c r="E31" s="232">
        <v>174.78</v>
      </c>
      <c r="F31" s="326">
        <v>167.42</v>
      </c>
      <c r="G31" s="220"/>
      <c r="H31" s="161" t="s">
        <v>460</v>
      </c>
      <c r="I31" s="221">
        <v>4.2110081244993824E-2</v>
      </c>
      <c r="J31" s="220"/>
      <c r="K31" s="333"/>
      <c r="L31" s="306">
        <v>-0.05</v>
      </c>
      <c r="M31" s="186">
        <v>124.616</v>
      </c>
      <c r="N31" s="136"/>
      <c r="O31" s="144"/>
    </row>
    <row r="32" spans="2:16" ht="12" customHeight="1">
      <c r="B32" s="170"/>
      <c r="C32" s="273" t="s">
        <v>9</v>
      </c>
      <c r="D32" s="322">
        <v>0.35223397491474484</v>
      </c>
      <c r="E32" s="239">
        <v>0.33521931759335621</v>
      </c>
      <c r="F32" s="331">
        <v>0.31879808058496456</v>
      </c>
      <c r="G32" s="222"/>
      <c r="H32" s="189" t="s">
        <v>460</v>
      </c>
      <c r="I32" s="223">
        <v>1.6421237008391654</v>
      </c>
      <c r="J32" s="222"/>
      <c r="K32" s="337"/>
      <c r="L32" s="312">
        <v>-0.10880768463192303</v>
      </c>
      <c r="M32" s="191">
        <v>0.26793550592672066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360.43</v>
      </c>
      <c r="E37" s="231">
        <v>372.24</v>
      </c>
      <c r="F37" s="274">
        <v>400.42</v>
      </c>
      <c r="G37" s="218"/>
      <c r="H37" s="212" t="s">
        <v>20</v>
      </c>
      <c r="I37" s="219">
        <v>7.5703846980442746E-2</v>
      </c>
      <c r="J37" s="218"/>
      <c r="K37" s="333"/>
      <c r="L37" s="311">
        <v>0.92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363.97</v>
      </c>
      <c r="E38" s="232">
        <v>364.15</v>
      </c>
      <c r="F38" s="275">
        <v>383.68</v>
      </c>
      <c r="G38" s="220"/>
      <c r="H38" s="161" t="s">
        <v>20</v>
      </c>
      <c r="I38" s="221">
        <v>5.3631745159961719E-2</v>
      </c>
      <c r="J38" s="220"/>
      <c r="K38" s="333"/>
      <c r="L38" s="306">
        <v>0.4</v>
      </c>
      <c r="M38" s="216">
        <v>265.43200000000002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98.06</v>
      </c>
      <c r="E39" s="232">
        <v>100.31</v>
      </c>
      <c r="F39" s="275">
        <v>114.51</v>
      </c>
      <c r="G39" s="220"/>
      <c r="H39" s="161" t="s">
        <v>20</v>
      </c>
      <c r="I39" s="221">
        <v>0.14156116040275157</v>
      </c>
      <c r="J39" s="220"/>
      <c r="K39" s="333"/>
      <c r="L39" s="306">
        <v>-1.1100000000000001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0.26941780916009561</v>
      </c>
      <c r="E40" s="233">
        <v>0.27546340793629004</v>
      </c>
      <c r="F40" s="276">
        <v>0.29845183486238536</v>
      </c>
      <c r="G40" s="222"/>
      <c r="H40" s="189" t="s">
        <v>20</v>
      </c>
      <c r="I40" s="223">
        <v>2.298842692609532</v>
      </c>
      <c r="J40" s="222"/>
      <c r="K40" s="343"/>
      <c r="L40" s="312">
        <v>-0.32075264400567294</v>
      </c>
      <c r="M40" s="217">
        <v>0.2197361282739082</v>
      </c>
      <c r="N40" s="136"/>
    </row>
    <row r="41" spans="2:17" ht="12" customHeight="1">
      <c r="B41" s="294" t="s">
        <v>774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75"/>
      <c r="D52" s="376"/>
      <c r="E52" s="376"/>
      <c r="F52" s="376"/>
      <c r="G52" s="376"/>
      <c r="H52" s="376"/>
      <c r="I52" s="376"/>
      <c r="J52" s="376"/>
      <c r="K52" s="376"/>
      <c r="L52" s="376"/>
      <c r="M52" s="37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2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263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181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2122.9899999999998</v>
      </c>
      <c r="E10" s="78">
        <v>2234.58</v>
      </c>
      <c r="F10" s="119">
        <v>2218.46</v>
      </c>
      <c r="G10" s="83" t="str">
        <f>IF((F10/E10)-1&lt;0,"▲","")</f>
        <v>▲</v>
      </c>
      <c r="H10" s="101">
        <f>ABS((+F10/E10)-1)</f>
        <v>7.2138835933374112E-3</v>
      </c>
      <c r="I10" s="85" t="str">
        <f>IF(F10="NA","",IF(M10=0,"",IF((F10-M10)&lt;0,"▲","")))</f>
        <v/>
      </c>
      <c r="J10" s="86">
        <f>IF(F10="NA","-",IF(M10=0,"-",ABS(F10-M10)))</f>
        <v>9.2600000000002183</v>
      </c>
      <c r="K10" s="42">
        <v>1196.7825</v>
      </c>
      <c r="L10" s="66">
        <v>2002.94</v>
      </c>
      <c r="M10" s="62">
        <v>2209.1999999999998</v>
      </c>
    </row>
    <row r="11" spans="2:13" ht="12" customHeight="1">
      <c r="B11" s="25"/>
      <c r="C11" s="30" t="s">
        <v>7</v>
      </c>
      <c r="D11" s="77">
        <v>2101.37</v>
      </c>
      <c r="E11" s="78">
        <v>2152.38</v>
      </c>
      <c r="F11" s="119">
        <v>2192.9699999999998</v>
      </c>
      <c r="G11" s="83" t="str">
        <f t="shared" ref="G11:G12" si="0">IF((F11/E11)-1&lt;0,"▲","")</f>
        <v/>
      </c>
      <c r="H11" s="101">
        <f t="shared" ref="H11:H12" si="1">ABS((+F11/E11)-1)</f>
        <v>1.8858194185041421E-2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4.4800000000000182</v>
      </c>
      <c r="K11" s="42">
        <v>1201.7159999999999</v>
      </c>
      <c r="L11" s="66">
        <v>2044.444</v>
      </c>
      <c r="M11" s="62">
        <v>2188.4899999999998</v>
      </c>
    </row>
    <row r="12" spans="2:13" ht="12" customHeight="1">
      <c r="B12" s="25"/>
      <c r="C12" s="30" t="s">
        <v>8</v>
      </c>
      <c r="D12" s="39">
        <v>365.16</v>
      </c>
      <c r="E12" s="40">
        <v>447.35</v>
      </c>
      <c r="F12" s="119">
        <v>472.85</v>
      </c>
      <c r="G12" s="83" t="str">
        <f t="shared" si="0"/>
        <v/>
      </c>
      <c r="H12" s="101">
        <f t="shared" si="1"/>
        <v>5.7002347155471034E-2</v>
      </c>
      <c r="I12" s="85" t="str">
        <f t="shared" si="2"/>
        <v/>
      </c>
      <c r="J12" s="86">
        <f t="shared" si="3"/>
        <v>5.2200000000000273</v>
      </c>
      <c r="K12" s="42">
        <v>186.02850000000001</v>
      </c>
      <c r="L12" s="66">
        <v>343.54</v>
      </c>
      <c r="M12" s="62">
        <v>467.63</v>
      </c>
    </row>
    <row r="13" spans="2:13" ht="12" customHeight="1">
      <c r="B13" s="25"/>
      <c r="C13" s="30" t="s">
        <v>9</v>
      </c>
      <c r="D13" s="81">
        <f>ROUND(D12/D11,3)</f>
        <v>0.17399999999999999</v>
      </c>
      <c r="E13" s="82">
        <f t="shared" ref="E13" si="4">ROUND(E12/E11,3)</f>
        <v>0.20799999999999999</v>
      </c>
      <c r="F13" s="73">
        <f>ROUND(F12/F11,3)</f>
        <v>0.216</v>
      </c>
      <c r="G13" s="83" t="str">
        <f>IF((F13/E13)-1&lt;0,"▲","")</f>
        <v/>
      </c>
      <c r="H13" s="84">
        <f>ABS(+F13-E13)*100</f>
        <v>0.80000000000000071</v>
      </c>
      <c r="I13" s="85" t="str">
        <f t="shared" si="2"/>
        <v/>
      </c>
      <c r="J13" s="86">
        <f>IF(F13="NA","-",IF(M13=0,"-",ABS(F13-M13)*100))</f>
        <v>0.20000000000000018</v>
      </c>
      <c r="K13" s="87">
        <f>K12/K11</f>
        <v>0.1548023825928922</v>
      </c>
      <c r="L13" s="121">
        <f>ROUND(L12/L11,3)</f>
        <v>0.16800000000000001</v>
      </c>
      <c r="M13" s="115">
        <f>ROUND(M12/M11,3)</f>
        <v>0.214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610.41999999999996</v>
      </c>
      <c r="E15" s="41">
        <v>682.65</v>
      </c>
      <c r="F15" s="119">
        <v>678.01</v>
      </c>
      <c r="G15" s="83" t="str">
        <f>IF((F15/E15)-1&lt;0,"▲","")</f>
        <v>▲</v>
      </c>
      <c r="H15" s="101">
        <f t="shared" ref="H15:H32" si="5">ABS((+F15/E15)-1)</f>
        <v>6.7970409433824042E-3</v>
      </c>
      <c r="I15" s="85" t="str">
        <f>IF(F15="NA","",IF(M15=0,"",IF((F15-M15)&lt;0,"▲","")))</f>
        <v/>
      </c>
      <c r="J15" s="86">
        <f>IF(F15="NA","-",IF(M15=0,"-",ABS(F15-M15)))</f>
        <v>0.56999999999993634</v>
      </c>
      <c r="K15" s="42">
        <v>351.77749999999997</v>
      </c>
      <c r="L15" s="66">
        <v>595.71199999999999</v>
      </c>
      <c r="M15" s="62">
        <v>677.44</v>
      </c>
    </row>
    <row r="16" spans="2:13" ht="12" customHeight="1">
      <c r="B16" s="25"/>
      <c r="C16" s="30" t="s">
        <v>7</v>
      </c>
      <c r="D16" s="77">
        <v>616.92999999999995</v>
      </c>
      <c r="E16" s="78">
        <v>640.35</v>
      </c>
      <c r="F16" s="119">
        <v>646.79999999999995</v>
      </c>
      <c r="G16" s="83" t="str">
        <f t="shared" ref="G16:G17" si="6">IF((F16/E16)-1&lt;0,"▲","")</f>
        <v/>
      </c>
      <c r="H16" s="101">
        <f t="shared" si="5"/>
        <v>1.007261653783087E-2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1.1999999999999318</v>
      </c>
      <c r="K16" s="42">
        <v>352.10050000000001</v>
      </c>
      <c r="L16" s="66">
        <v>618.40200000000004</v>
      </c>
      <c r="M16" s="62">
        <v>645.6</v>
      </c>
    </row>
    <row r="17" spans="2:13" ht="12" customHeight="1">
      <c r="B17" s="25"/>
      <c r="C17" s="30" t="s">
        <v>8</v>
      </c>
      <c r="D17" s="39">
        <v>123.27</v>
      </c>
      <c r="E17" s="41">
        <v>165.57</v>
      </c>
      <c r="F17" s="119">
        <v>196.77</v>
      </c>
      <c r="G17" s="83" t="str">
        <f t="shared" si="6"/>
        <v/>
      </c>
      <c r="H17" s="101">
        <f t="shared" si="5"/>
        <v>0.18843993477079191</v>
      </c>
      <c r="I17" s="85" t="str">
        <f t="shared" si="7"/>
        <v/>
      </c>
      <c r="J17" s="86">
        <f t="shared" si="8"/>
        <v>0.90999999999999659</v>
      </c>
      <c r="K17" s="42">
        <v>78.797499999999999</v>
      </c>
      <c r="L17" s="66">
        <v>129.774</v>
      </c>
      <c r="M17" s="62">
        <v>195.86</v>
      </c>
    </row>
    <row r="18" spans="2:13" ht="12" customHeight="1">
      <c r="B18" s="25"/>
      <c r="C18" s="30" t="s">
        <v>9</v>
      </c>
      <c r="D18" s="81">
        <f>ROUND(D17/D16,3)</f>
        <v>0.2</v>
      </c>
      <c r="E18" s="82">
        <f>ROUND(E17/E16,3)</f>
        <v>0.25900000000000001</v>
      </c>
      <c r="F18" s="73">
        <f>ROUND(F17/F16,3)</f>
        <v>0.30399999999999999</v>
      </c>
      <c r="G18" s="89" t="str">
        <f>IF((F18/E18)-1&lt;0,"▲","")</f>
        <v/>
      </c>
      <c r="H18" s="84">
        <f t="shared" ref="H18" si="9">ABS(+F18-E18)*100</f>
        <v>4.4999999999999982</v>
      </c>
      <c r="I18" s="90" t="str">
        <f t="shared" si="7"/>
        <v/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0.21</v>
      </c>
      <c r="M18" s="115">
        <f>ROUND(M17/M16,3)</f>
        <v>0.30299999999999999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1078.47</v>
      </c>
      <c r="E20" s="41">
        <v>1104.51</v>
      </c>
      <c r="F20" s="119">
        <v>1100.18</v>
      </c>
      <c r="G20" s="83" t="str">
        <f>IF((F20/E20)-1&lt;0,"▲","")</f>
        <v>▲</v>
      </c>
      <c r="H20" s="101">
        <f t="shared" ref="H20" si="10">ABS((+F20/E20)-1)</f>
        <v>3.9202904455368781E-3</v>
      </c>
      <c r="I20" s="85" t="str">
        <f>IF(F20="NA","",IF(M20=0,"",IF((F20-M20)&lt;0,"▲","")))</f>
        <v/>
      </c>
      <c r="J20" s="86">
        <f>IF(F20="NA","-",IF(M20=0,"-",ABS(F20-M20)))</f>
        <v>4.7000000000000455</v>
      </c>
      <c r="K20" s="42">
        <v>626.75900000000001</v>
      </c>
      <c r="L20" s="66">
        <v>986.70500000000004</v>
      </c>
      <c r="M20" s="62">
        <v>1095.48</v>
      </c>
    </row>
    <row r="21" spans="2:13" ht="12" customHeight="1">
      <c r="B21" s="25"/>
      <c r="C21" s="30" t="s">
        <v>7</v>
      </c>
      <c r="D21" s="39">
        <v>1056.2</v>
      </c>
      <c r="E21" s="41">
        <v>1074.8800000000001</v>
      </c>
      <c r="F21" s="119">
        <v>1105.5899999999999</v>
      </c>
      <c r="G21" s="83" t="str">
        <f t="shared" ref="G21:G22" si="11">IF((F21/E21)-1&lt;0,"▲","")</f>
        <v/>
      </c>
      <c r="H21" s="101">
        <f t="shared" si="5"/>
        <v>2.8570631140220071E-2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0.18000000000006366</v>
      </c>
      <c r="K21" s="42">
        <v>631.84</v>
      </c>
      <c r="L21" s="66">
        <v>1007.928</v>
      </c>
      <c r="M21" s="62">
        <v>1105.77</v>
      </c>
    </row>
    <row r="22" spans="2:13" ht="12" customHeight="1">
      <c r="B22" s="25"/>
      <c r="C22" s="30" t="s">
        <v>8</v>
      </c>
      <c r="D22" s="39">
        <v>160.94</v>
      </c>
      <c r="E22" s="41">
        <v>190.56</v>
      </c>
      <c r="F22" s="119">
        <v>185.15</v>
      </c>
      <c r="G22" s="83" t="str">
        <f t="shared" si="11"/>
        <v>▲</v>
      </c>
      <c r="H22" s="101">
        <f t="shared" si="5"/>
        <v>2.8390008396305566E-2</v>
      </c>
      <c r="I22" s="85" t="str">
        <f t="shared" si="12"/>
        <v/>
      </c>
      <c r="J22" s="86">
        <f t="shared" si="13"/>
        <v>5.8799999999999955</v>
      </c>
      <c r="K22" s="42">
        <v>80.498999999999995</v>
      </c>
      <c r="L22" s="66">
        <v>138.666</v>
      </c>
      <c r="M22" s="62">
        <v>179.27</v>
      </c>
    </row>
    <row r="23" spans="2:13" ht="12" customHeight="1">
      <c r="B23" s="25"/>
      <c r="C23" s="30" t="s">
        <v>9</v>
      </c>
      <c r="D23" s="81">
        <f>ROUND(D22/D21,3)</f>
        <v>0.152</v>
      </c>
      <c r="E23" s="82">
        <f>ROUND(E22/E21,3)</f>
        <v>0.17699999999999999</v>
      </c>
      <c r="F23" s="73">
        <f>ROUND(F22/F21,3)</f>
        <v>0.16700000000000001</v>
      </c>
      <c r="G23" s="89" t="str">
        <f>IF((F23/E23)-1&lt;0,"▲","")</f>
        <v>▲</v>
      </c>
      <c r="H23" s="84">
        <f t="shared" ref="H23" si="14">ABS(+F23-E23)*100</f>
        <v>0.99999999999999811</v>
      </c>
      <c r="I23" s="90" t="str">
        <f t="shared" si="12"/>
        <v/>
      </c>
      <c r="J23" s="86">
        <f>IF(F23="NA","-",IF(M23=0,"-",ABS(F23-M23)*100))</f>
        <v>0.50000000000000044</v>
      </c>
      <c r="K23" s="87">
        <f>K22/K21</f>
        <v>0.12740408964294755</v>
      </c>
      <c r="L23" s="121">
        <f>ROUND(L22/L21,3)</f>
        <v>0.13800000000000001</v>
      </c>
      <c r="M23" s="115">
        <f>ROUND(M22/M21,3)</f>
        <v>0.16200000000000001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792.31</v>
      </c>
      <c r="E25" s="41">
        <v>794.52</v>
      </c>
      <c r="F25" s="119">
        <v>803.69</v>
      </c>
      <c r="G25" s="83" t="str">
        <f>IF((F25/E25)-1&lt;0,"▲","")</f>
        <v/>
      </c>
      <c r="H25" s="101">
        <f t="shared" ref="H25" si="15">ABS((+F25/E25)-1)</f>
        <v>1.1541559683834413E-2</v>
      </c>
      <c r="I25" s="85" t="str">
        <f>IF(F25="NA","",IF(M25=0,"",IF((F25-M25)&lt;0,"▲","")))</f>
        <v/>
      </c>
      <c r="J25" s="86">
        <f>IF(F25="NA","-",IF(M25=0,"-",ABS(F25-M25)))</f>
        <v>5.8600000000000136</v>
      </c>
      <c r="K25" s="42">
        <v>315.98500000000001</v>
      </c>
      <c r="L25" s="66">
        <v>712.952</v>
      </c>
      <c r="M25" s="62">
        <v>797.83</v>
      </c>
    </row>
    <row r="26" spans="2:13" ht="12" customHeight="1">
      <c r="B26" s="51"/>
      <c r="C26" s="30" t="s">
        <v>7</v>
      </c>
      <c r="D26" s="39">
        <v>771.88</v>
      </c>
      <c r="E26" s="41">
        <v>777.42</v>
      </c>
      <c r="F26" s="119">
        <v>809.93</v>
      </c>
      <c r="G26" s="83" t="str">
        <f t="shared" ref="G26:G27" si="16">IF((F26/E26)-1&lt;0,"▲","")</f>
        <v/>
      </c>
      <c r="H26" s="101">
        <f t="shared" si="5"/>
        <v>4.1817807620076586E-2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0.25999999999999091</v>
      </c>
      <c r="K26" s="42">
        <v>318.35149999999999</v>
      </c>
      <c r="L26" s="66">
        <v>724.67499999999995</v>
      </c>
      <c r="M26" s="62">
        <v>809.67</v>
      </c>
    </row>
    <row r="27" spans="2:13" ht="12" customHeight="1">
      <c r="B27" s="51"/>
      <c r="C27" s="30" t="s">
        <v>8</v>
      </c>
      <c r="D27" s="39">
        <v>129.29</v>
      </c>
      <c r="E27" s="41">
        <v>146.4</v>
      </c>
      <c r="F27" s="119">
        <v>140.15</v>
      </c>
      <c r="G27" s="83" t="str">
        <f t="shared" si="16"/>
        <v>▲</v>
      </c>
      <c r="H27" s="101">
        <f t="shared" si="5"/>
        <v>4.2691256830601043E-2</v>
      </c>
      <c r="I27" s="85" t="str">
        <f t="shared" si="17"/>
        <v/>
      </c>
      <c r="J27" s="86">
        <f t="shared" si="18"/>
        <v>6.1100000000000136</v>
      </c>
      <c r="K27" s="42">
        <v>38.368000000000002</v>
      </c>
      <c r="L27" s="66">
        <v>108.854</v>
      </c>
      <c r="M27" s="62">
        <v>134.04</v>
      </c>
    </row>
    <row r="28" spans="2:13" ht="12" customHeight="1">
      <c r="B28" s="51"/>
      <c r="C28" s="30" t="s">
        <v>9</v>
      </c>
      <c r="D28" s="81">
        <f>ROUND(D27/D26,3)</f>
        <v>0.16800000000000001</v>
      </c>
      <c r="E28" s="82">
        <f>ROUND(E27/E26,3)</f>
        <v>0.188</v>
      </c>
      <c r="F28" s="73">
        <f>ROUND(F27/F26,3)</f>
        <v>0.17299999999999999</v>
      </c>
      <c r="G28" s="89" t="str">
        <f>IF((F28/E28)-1&lt;0,"▲","")</f>
        <v>▲</v>
      </c>
      <c r="H28" s="84">
        <f t="shared" ref="H28" si="19">ABS(+F28-E28)*100</f>
        <v>1.5000000000000013</v>
      </c>
      <c r="I28" s="90" t="str">
        <f t="shared" si="17"/>
        <v/>
      </c>
      <c r="J28" s="86">
        <f>IF(F28="NA","-",IF(M28=0,"-",ABS(F28-M28)*100))</f>
        <v>0.69999999999999785</v>
      </c>
      <c r="K28" s="87">
        <f>K27/K26</f>
        <v>0.12052087079847276</v>
      </c>
      <c r="L28" s="121">
        <f>ROUND(L27/L26,3)</f>
        <v>0.15</v>
      </c>
      <c r="M28" s="115">
        <f>ROUND(M27/M26,3)</f>
        <v>0.16600000000000001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434.09</v>
      </c>
      <c r="E30" s="41">
        <v>447.42</v>
      </c>
      <c r="F30" s="119">
        <v>440.28</v>
      </c>
      <c r="G30" s="83" t="str">
        <f>IF((F30/E30)-1&lt;0,"▲","")</f>
        <v>▲</v>
      </c>
      <c r="H30" s="101">
        <f t="shared" ref="H30" si="20">ABS((+F30/E30)-1)</f>
        <v>1.595816011800999E-2</v>
      </c>
      <c r="I30" s="85" t="str">
        <f>IF(F30="NA","",IF(M30=0,"",IF((F30-M30)&lt;0,"▲","")))</f>
        <v/>
      </c>
      <c r="J30" s="86">
        <f>IF(F30="NA","-",IF(M30=0,"-",ABS(F30-M30)))</f>
        <v>4</v>
      </c>
      <c r="K30" s="42">
        <v>218.24600000000001</v>
      </c>
      <c r="L30" s="66">
        <v>420.52300000000002</v>
      </c>
      <c r="M30" s="62">
        <v>436.28</v>
      </c>
    </row>
    <row r="31" spans="2:13" ht="12" customHeight="1">
      <c r="B31" s="25"/>
      <c r="C31" s="30" t="s">
        <v>7</v>
      </c>
      <c r="D31" s="39">
        <v>428.24</v>
      </c>
      <c r="E31" s="41">
        <v>437.15</v>
      </c>
      <c r="F31" s="119">
        <v>440.57</v>
      </c>
      <c r="G31" s="83" t="str">
        <f t="shared" ref="G31:G32" si="21">IF((F31/E31)-1&lt;0,"▲","")</f>
        <v/>
      </c>
      <c r="H31" s="101">
        <f t="shared" si="5"/>
        <v>7.8234015784055533E-3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3.4499999999999886</v>
      </c>
      <c r="K31" s="42">
        <v>217.77549999999999</v>
      </c>
      <c r="L31" s="66">
        <v>418.11399999999998</v>
      </c>
      <c r="M31" s="62">
        <v>437.12</v>
      </c>
    </row>
    <row r="32" spans="2:13" ht="12" customHeight="1">
      <c r="B32" s="25"/>
      <c r="C32" s="30" t="s">
        <v>8</v>
      </c>
      <c r="D32" s="39">
        <v>80.95</v>
      </c>
      <c r="E32" s="41">
        <v>91.22</v>
      </c>
      <c r="F32" s="119">
        <v>90.93</v>
      </c>
      <c r="G32" s="83" t="str">
        <f t="shared" si="21"/>
        <v>▲</v>
      </c>
      <c r="H32" s="101">
        <f t="shared" si="5"/>
        <v>3.1791273843454482E-3</v>
      </c>
      <c r="I32" s="85" t="str">
        <f t="shared" si="22"/>
        <v>▲</v>
      </c>
      <c r="J32" s="86">
        <f t="shared" si="23"/>
        <v>1.5699999999999932</v>
      </c>
      <c r="K32" s="42">
        <v>26.731999999999999</v>
      </c>
      <c r="L32" s="66">
        <v>75.099999999999994</v>
      </c>
      <c r="M32" s="62">
        <v>92.5</v>
      </c>
    </row>
    <row r="33" spans="2:13" ht="12" customHeight="1">
      <c r="B33" s="29"/>
      <c r="C33" s="53" t="s">
        <v>9</v>
      </c>
      <c r="D33" s="91">
        <f>ROUND(D32/D31,3)</f>
        <v>0.189</v>
      </c>
      <c r="E33" s="92">
        <f>ROUND(E32/E31,3)</f>
        <v>0.20899999999999999</v>
      </c>
      <c r="F33" s="74">
        <f>ROUND(F32/F31,3)</f>
        <v>0.20599999999999999</v>
      </c>
      <c r="G33" s="93" t="str">
        <f>IF((F33/E33)-1&lt;0,"▲","")</f>
        <v>▲</v>
      </c>
      <c r="H33" s="94">
        <f t="shared" ref="H33" si="24">ABS(+F33-E33)*100</f>
        <v>0.30000000000000027</v>
      </c>
      <c r="I33" s="95" t="str">
        <f t="shared" si="22"/>
        <v>▲</v>
      </c>
      <c r="J33" s="96">
        <f>IF(F33="NA","-",IF(M33=0,"-",ABS(F33-M33)*100))</f>
        <v>0.60000000000000053</v>
      </c>
      <c r="K33" s="97">
        <f>K32/K31</f>
        <v>0.12275026345938822</v>
      </c>
      <c r="L33" s="122">
        <f>ROUND(L32/L31,3)</f>
        <v>0.18</v>
      </c>
      <c r="M33" s="116">
        <f>ROUND(M32/M31,3)</f>
        <v>0.21199999999999999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181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221.14</v>
      </c>
      <c r="E39" s="61">
        <v>210.9</v>
      </c>
      <c r="F39" s="124">
        <v>255.91</v>
      </c>
      <c r="G39" s="113" t="str">
        <f>IF((F39/E39)-1&lt;0,"▲","")</f>
        <v/>
      </c>
      <c r="H39" s="101">
        <f>ABS((+F39/E39)-1)</f>
        <v>0.21341868183973434</v>
      </c>
      <c r="I39" s="112" t="str">
        <f>IF(F39="NA","",IF(M39=0,"",IF((F39-M39)&lt;0,"▲","")))</f>
        <v/>
      </c>
      <c r="J39" s="86">
        <f>IF(F39="NA","-",IF(M39=0,"-",ABS(F39-M39)))</f>
        <v>0.88999999999998636</v>
      </c>
      <c r="K39" s="42">
        <v>48.956499999999998</v>
      </c>
      <c r="L39" s="70">
        <v>131.947</v>
      </c>
      <c r="M39" s="71">
        <v>255.02</v>
      </c>
    </row>
    <row r="40" spans="2:13" ht="12" customHeight="1">
      <c r="B40" s="25"/>
      <c r="C40" s="30" t="s">
        <v>7</v>
      </c>
      <c r="D40" s="60">
        <v>229.67</v>
      </c>
      <c r="E40" s="61">
        <v>222.09</v>
      </c>
      <c r="F40" s="124">
        <v>235.86</v>
      </c>
      <c r="G40" s="114" t="str">
        <f t="shared" ref="G40:G41" si="25">IF((F40/E40)-1&lt;0,"▲","")</f>
        <v/>
      </c>
      <c r="H40" s="101">
        <f t="shared" ref="H40:H41" si="26">ABS((+F40/E40)-1)</f>
        <v>6.2001891125219588E-2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0.74000000000000909</v>
      </c>
      <c r="K40" s="42">
        <v>49.094499999999996</v>
      </c>
      <c r="L40" s="72">
        <v>133.87100000000001</v>
      </c>
      <c r="M40" s="62">
        <v>235.12</v>
      </c>
    </row>
    <row r="41" spans="2:13" ht="12" customHeight="1">
      <c r="B41" s="25"/>
      <c r="C41" s="30" t="s">
        <v>8</v>
      </c>
      <c r="D41" s="60">
        <v>52.96</v>
      </c>
      <c r="E41" s="61">
        <v>42.02</v>
      </c>
      <c r="F41" s="124">
        <v>60.67</v>
      </c>
      <c r="G41" s="114" t="str">
        <f t="shared" si="25"/>
        <v/>
      </c>
      <c r="H41" s="101">
        <f t="shared" si="26"/>
        <v>0.44383626844359814</v>
      </c>
      <c r="I41" s="85" t="str">
        <f t="shared" si="27"/>
        <v/>
      </c>
      <c r="J41" s="86">
        <f t="shared" si="28"/>
        <v>0.94000000000000483</v>
      </c>
      <c r="K41" s="42">
        <v>3.9965000000000002</v>
      </c>
      <c r="L41" s="72">
        <v>15.944000000000001</v>
      </c>
      <c r="M41" s="62">
        <v>59.73</v>
      </c>
    </row>
    <row r="42" spans="2:13" ht="12" customHeight="1">
      <c r="B42" s="29"/>
      <c r="C42" s="53" t="s">
        <v>9</v>
      </c>
      <c r="D42" s="107">
        <f>ROUND(D41/D40,3)</f>
        <v>0.23100000000000001</v>
      </c>
      <c r="E42" s="108">
        <f>ROUND(E41/E40,3)</f>
        <v>0.189</v>
      </c>
      <c r="F42" s="125">
        <f>ROUND(F41/F40,3)</f>
        <v>0.25700000000000001</v>
      </c>
      <c r="G42" s="109" t="str">
        <f>IF(F42-D42&lt;0,"▲","")</f>
        <v/>
      </c>
      <c r="H42" s="94">
        <f>ABS(+F42-E42)*100</f>
        <v>6.8000000000000007</v>
      </c>
      <c r="I42" s="110" t="str">
        <f>IF(F42="NA","",IF(M42=0,"",IF((F42-M42)&lt;0,"▲","")))</f>
        <v/>
      </c>
      <c r="J42" s="96">
        <f>ABS(+F42-M42)*100</f>
        <v>0.30000000000000027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0.254</v>
      </c>
    </row>
    <row r="43" spans="2:13" ht="12" customHeight="1">
      <c r="B43" s="2" t="s">
        <v>262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1">
    <tabColor theme="1"/>
    <pageSetUpPr fitToPage="1"/>
  </sheetPr>
  <dimension ref="B1:M67"/>
  <sheetViews>
    <sheetView showGridLines="0" defaultGridColor="0" topLeftCell="A2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261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171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172</v>
      </c>
      <c r="G7" s="434" t="s">
        <v>173</v>
      </c>
      <c r="H7" s="435"/>
      <c r="I7" s="438" t="s">
        <v>174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2122.6999999999998</v>
      </c>
      <c r="E10" s="78">
        <v>2231.58</v>
      </c>
      <c r="F10" s="119">
        <v>2209.1999999999998</v>
      </c>
      <c r="G10" s="83" t="str">
        <f>IF((F10/E10)-1&lt;0,"▲","")</f>
        <v>▲</v>
      </c>
      <c r="H10" s="101">
        <f>ABS((+F10/E10)-1)</f>
        <v>1.0028768854354331E-2</v>
      </c>
      <c r="I10" s="85" t="str">
        <f>IF(F10="NA","",IF(M10=0,"",IF((F10-M10)&lt;0,"▲","")))</f>
        <v/>
      </c>
      <c r="J10" s="86">
        <f>IF(F10="NA","-",IF(M10=0,"-",ABS(F10-M10)))</f>
        <v>4.419999999999618</v>
      </c>
      <c r="K10" s="42">
        <v>1196.7825</v>
      </c>
      <c r="L10" s="66">
        <v>2002.635</v>
      </c>
      <c r="M10" s="62">
        <v>2204.7800000000002</v>
      </c>
    </row>
    <row r="11" spans="2:13" ht="12" customHeight="1">
      <c r="B11" s="25"/>
      <c r="C11" s="30" t="s">
        <v>7</v>
      </c>
      <c r="D11" s="77">
        <v>2101.52</v>
      </c>
      <c r="E11" s="78">
        <v>2147.21</v>
      </c>
      <c r="F11" s="119">
        <v>2188.4899999999998</v>
      </c>
      <c r="G11" s="83" t="str">
        <f t="shared" ref="G11:G12" si="0">IF((F11/E11)-1&lt;0,"▲","")</f>
        <v/>
      </c>
      <c r="H11" s="101">
        <f t="shared" ref="H11:H12" si="1">ABS((+F11/E11)-1)</f>
        <v>1.9224947722858765E-2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5.169999999999618</v>
      </c>
      <c r="K11" s="42">
        <v>1201.7159999999999</v>
      </c>
      <c r="L11" s="66">
        <v>2044.3430000000001</v>
      </c>
      <c r="M11" s="62">
        <v>2183.3200000000002</v>
      </c>
    </row>
    <row r="12" spans="2:13" ht="12" customHeight="1">
      <c r="B12" s="25"/>
      <c r="C12" s="30" t="s">
        <v>8</v>
      </c>
      <c r="D12" s="39">
        <v>362.55</v>
      </c>
      <c r="E12" s="40">
        <v>446.92</v>
      </c>
      <c r="F12" s="119">
        <v>467.63</v>
      </c>
      <c r="G12" s="83" t="str">
        <f t="shared" si="0"/>
        <v/>
      </c>
      <c r="H12" s="101">
        <f t="shared" si="1"/>
        <v>4.6339389599928449E-2</v>
      </c>
      <c r="I12" s="85" t="str">
        <f t="shared" si="2"/>
        <v/>
      </c>
      <c r="J12" s="86">
        <f t="shared" si="3"/>
        <v>1.1399999999999864</v>
      </c>
      <c r="K12" s="42">
        <v>186.02850000000001</v>
      </c>
      <c r="L12" s="66">
        <v>341.39</v>
      </c>
      <c r="M12" s="62">
        <v>466.49</v>
      </c>
    </row>
    <row r="13" spans="2:13" ht="12" customHeight="1">
      <c r="B13" s="25"/>
      <c r="C13" s="30" t="s">
        <v>9</v>
      </c>
      <c r="D13" s="81">
        <f>ROUND(D12/D11,3)</f>
        <v>0.17299999999999999</v>
      </c>
      <c r="E13" s="82">
        <f t="shared" ref="E13" si="4">ROUND(E12/E11,3)</f>
        <v>0.20799999999999999</v>
      </c>
      <c r="F13" s="73">
        <f>ROUND(F12/F11,3)</f>
        <v>0.214</v>
      </c>
      <c r="G13" s="83" t="str">
        <f>IF((F13/E13)-1&lt;0,"▲","")</f>
        <v/>
      </c>
      <c r="H13" s="84">
        <f>ABS(+F13-E13)*100</f>
        <v>0.60000000000000053</v>
      </c>
      <c r="I13" s="85" t="str">
        <f t="shared" si="2"/>
        <v/>
      </c>
      <c r="J13" s="86">
        <f>IF(F13="NA","-",IF(M13=0,"-",ABS(F13-M13)*100))</f>
        <v>0</v>
      </c>
      <c r="K13" s="87">
        <f>K12/K11</f>
        <v>0.1548023825928922</v>
      </c>
      <c r="L13" s="121">
        <f>ROUND(L12/L11,3)</f>
        <v>0.16700000000000001</v>
      </c>
      <c r="M13" s="115">
        <f>ROUND(M12/M11,3)</f>
        <v>0.214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610.46</v>
      </c>
      <c r="E15" s="41">
        <v>682.69</v>
      </c>
      <c r="F15" s="119">
        <v>677.44</v>
      </c>
      <c r="G15" s="83" t="str">
        <f>IF((F15/E15)-1&lt;0,"▲","")</f>
        <v>▲</v>
      </c>
      <c r="H15" s="101">
        <f t="shared" ref="H15:H32" si="5">ABS((+F15/E15)-1)</f>
        <v>7.6901668400005674E-3</v>
      </c>
      <c r="I15" s="85" t="str">
        <f>IF(F15="NA","",IF(M15=0,"",IF((F15-M15)&lt;0,"▲","")))</f>
        <v/>
      </c>
      <c r="J15" s="86">
        <f>IF(F15="NA","-",IF(M15=0,"-",ABS(F15-M15)))</f>
        <v>1.3100000000000591</v>
      </c>
      <c r="K15" s="42">
        <v>351.77749999999997</v>
      </c>
      <c r="L15" s="66">
        <v>595.702</v>
      </c>
      <c r="M15" s="62">
        <v>676.13</v>
      </c>
    </row>
    <row r="16" spans="2:13" ht="12" customHeight="1">
      <c r="B16" s="25"/>
      <c r="C16" s="30" t="s">
        <v>7</v>
      </c>
      <c r="D16" s="77">
        <v>616.98</v>
      </c>
      <c r="E16" s="78">
        <v>639.75</v>
      </c>
      <c r="F16" s="119">
        <v>645.6</v>
      </c>
      <c r="G16" s="83" t="str">
        <f t="shared" ref="G16:G17" si="6">IF((F16/E16)-1&lt;0,"▲","")</f>
        <v/>
      </c>
      <c r="H16" s="101">
        <f t="shared" si="5"/>
        <v>9.144196951934358E-3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1.1299999999999955</v>
      </c>
      <c r="K16" s="42">
        <v>352.10050000000001</v>
      </c>
      <c r="L16" s="66">
        <v>618.56299999999999</v>
      </c>
      <c r="M16" s="62">
        <v>644.47</v>
      </c>
    </row>
    <row r="17" spans="2:13" ht="12" customHeight="1">
      <c r="B17" s="25"/>
      <c r="C17" s="30" t="s">
        <v>8</v>
      </c>
      <c r="D17" s="39">
        <v>121.07</v>
      </c>
      <c r="E17" s="41">
        <v>164.01</v>
      </c>
      <c r="F17" s="119">
        <v>195.86</v>
      </c>
      <c r="G17" s="83" t="str">
        <f t="shared" si="6"/>
        <v/>
      </c>
      <c r="H17" s="101">
        <f t="shared" si="5"/>
        <v>0.19419547588561681</v>
      </c>
      <c r="I17" s="85" t="str">
        <f t="shared" si="7"/>
        <v/>
      </c>
      <c r="J17" s="86">
        <f t="shared" si="8"/>
        <v>0.26000000000001933</v>
      </c>
      <c r="K17" s="42">
        <v>78.797499999999999</v>
      </c>
      <c r="L17" s="66">
        <v>127.59399999999999</v>
      </c>
      <c r="M17" s="62">
        <v>195.6</v>
      </c>
    </row>
    <row r="18" spans="2:13" ht="12" customHeight="1">
      <c r="B18" s="25"/>
      <c r="C18" s="30" t="s">
        <v>9</v>
      </c>
      <c r="D18" s="81">
        <f>ROUND(D17/D16,3)</f>
        <v>0.19600000000000001</v>
      </c>
      <c r="E18" s="82">
        <f>ROUND(E17/E16,3)</f>
        <v>0.25600000000000001</v>
      </c>
      <c r="F18" s="73">
        <f>ROUND(F17/F16,3)</f>
        <v>0.30299999999999999</v>
      </c>
      <c r="G18" s="89" t="str">
        <f>IF((F18/E18)-1&lt;0,"▲","")</f>
        <v/>
      </c>
      <c r="H18" s="84">
        <f t="shared" ref="H18" si="9">ABS(+F18-E18)*100</f>
        <v>4.6999999999999984</v>
      </c>
      <c r="I18" s="90" t="str">
        <f t="shared" si="7"/>
        <v>▲</v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0.20599999999999999</v>
      </c>
      <c r="M18" s="115">
        <f>ROUND(M17/M16,3)</f>
        <v>0.30399999999999999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1077.8599999999999</v>
      </c>
      <c r="E20" s="41">
        <v>1101.58</v>
      </c>
      <c r="F20" s="119">
        <v>1095.48</v>
      </c>
      <c r="G20" s="83" t="str">
        <f>IF((F20/E20)-1&lt;0,"▲","")</f>
        <v>▲</v>
      </c>
      <c r="H20" s="101">
        <f t="shared" ref="H20" si="10">ABS((+F20/E20)-1)</f>
        <v>5.537500680840135E-3</v>
      </c>
      <c r="I20" s="85" t="str">
        <f>IF(F20="NA","",IF(M20=0,"",IF((F20-M20)&lt;0,"▲","")))</f>
        <v/>
      </c>
      <c r="J20" s="86">
        <f>IF(F20="NA","-",IF(M20=0,"-",ABS(F20-M20)))</f>
        <v>1.5499999999999545</v>
      </c>
      <c r="K20" s="42">
        <v>626.75900000000001</v>
      </c>
      <c r="L20" s="66">
        <v>986.154</v>
      </c>
      <c r="M20" s="62">
        <v>1093.93</v>
      </c>
    </row>
    <row r="21" spans="2:13" ht="12" customHeight="1">
      <c r="B21" s="25"/>
      <c r="C21" s="30" t="s">
        <v>7</v>
      </c>
      <c r="D21" s="39">
        <v>1056.03</v>
      </c>
      <c r="E21" s="41">
        <v>1072.52</v>
      </c>
      <c r="F21" s="119">
        <v>1105.77</v>
      </c>
      <c r="G21" s="83" t="str">
        <f t="shared" ref="G21:G22" si="11">IF((F21/E21)-1&lt;0,"▲","")</f>
        <v/>
      </c>
      <c r="H21" s="101">
        <f t="shared" si="5"/>
        <v>3.1001752881065103E-2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3.3899999999998727</v>
      </c>
      <c r="K21" s="42">
        <v>631.84</v>
      </c>
      <c r="L21" s="66">
        <v>1007.41</v>
      </c>
      <c r="M21" s="62">
        <v>1102.3800000000001</v>
      </c>
    </row>
    <row r="22" spans="2:13" ht="12" customHeight="1">
      <c r="B22" s="25"/>
      <c r="C22" s="30" t="s">
        <v>8</v>
      </c>
      <c r="D22" s="39">
        <v>160.51</v>
      </c>
      <c r="E22" s="41">
        <v>189.56</v>
      </c>
      <c r="F22" s="119">
        <v>179.27</v>
      </c>
      <c r="G22" s="83" t="str">
        <f t="shared" si="11"/>
        <v>▲</v>
      </c>
      <c r="H22" s="101">
        <f t="shared" si="5"/>
        <v>5.4283604135893615E-2</v>
      </c>
      <c r="I22" s="85" t="str">
        <f t="shared" si="12"/>
        <v>▲</v>
      </c>
      <c r="J22" s="86">
        <f t="shared" si="13"/>
        <v>0.95999999999997954</v>
      </c>
      <c r="K22" s="42">
        <v>80.498999999999995</v>
      </c>
      <c r="L22" s="66">
        <v>138.696</v>
      </c>
      <c r="M22" s="62">
        <v>180.23</v>
      </c>
    </row>
    <row r="23" spans="2:13" ht="12" customHeight="1">
      <c r="B23" s="25"/>
      <c r="C23" s="30" t="s">
        <v>9</v>
      </c>
      <c r="D23" s="81">
        <f>ROUND(D22/D21,3)</f>
        <v>0.152</v>
      </c>
      <c r="E23" s="82">
        <f>ROUND(E22/E21,3)</f>
        <v>0.17699999999999999</v>
      </c>
      <c r="F23" s="73">
        <f>ROUND(F22/F21,3)</f>
        <v>0.16200000000000001</v>
      </c>
      <c r="G23" s="89" t="str">
        <f>IF((F23/E23)-1&lt;0,"▲","")</f>
        <v>▲</v>
      </c>
      <c r="H23" s="84">
        <f t="shared" ref="H23" si="14">ABS(+F23-E23)*100</f>
        <v>1.4999999999999987</v>
      </c>
      <c r="I23" s="90" t="str">
        <f t="shared" si="12"/>
        <v>▲</v>
      </c>
      <c r="J23" s="86">
        <f>IF(F23="NA","-",IF(M23=0,"-",ABS(F23-M23)*100))</f>
        <v>0.10000000000000009</v>
      </c>
      <c r="K23" s="87">
        <f>K22/K21</f>
        <v>0.12740408964294755</v>
      </c>
      <c r="L23" s="121">
        <f>ROUND(L22/L21,3)</f>
        <v>0.13800000000000001</v>
      </c>
      <c r="M23" s="115">
        <f>ROUND(M22/M21,3)</f>
        <v>0.16300000000000001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791.87</v>
      </c>
      <c r="E25" s="41">
        <v>791.5</v>
      </c>
      <c r="F25" s="119">
        <v>797.83</v>
      </c>
      <c r="G25" s="83" t="str">
        <f>IF((F25/E25)-1&lt;0,"▲","")</f>
        <v/>
      </c>
      <c r="H25" s="101">
        <f t="shared" ref="H25" si="15">ABS((+F25/E25)-1)</f>
        <v>7.9974731522425291E-3</v>
      </c>
      <c r="I25" s="85" t="str">
        <f>IF(F25="NA","",IF(M25=0,"",IF((F25-M25)&lt;0,"▲","")))</f>
        <v/>
      </c>
      <c r="J25" s="86">
        <f>IF(F25="NA","-",IF(M25=0,"-",ABS(F25-M25)))</f>
        <v>1.3799999999999955</v>
      </c>
      <c r="K25" s="42">
        <v>315.98500000000001</v>
      </c>
      <c r="L25" s="66">
        <v>712.38</v>
      </c>
      <c r="M25" s="62">
        <v>796.45</v>
      </c>
    </row>
    <row r="26" spans="2:13" ht="12" customHeight="1">
      <c r="B26" s="51"/>
      <c r="C26" s="30" t="s">
        <v>7</v>
      </c>
      <c r="D26" s="39">
        <v>771.13</v>
      </c>
      <c r="E26" s="41">
        <v>775.22</v>
      </c>
      <c r="F26" s="119">
        <v>809.67</v>
      </c>
      <c r="G26" s="83" t="str">
        <f t="shared" ref="G26:G27" si="16">IF((F26/E26)-1&lt;0,"▲","")</f>
        <v/>
      </c>
      <c r="H26" s="101">
        <f t="shared" si="5"/>
        <v>4.4438997961868898E-2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3.4399999999999409</v>
      </c>
      <c r="K26" s="42">
        <v>318.35149999999999</v>
      </c>
      <c r="L26" s="66">
        <v>724.13499999999999</v>
      </c>
      <c r="M26" s="62">
        <v>806.23</v>
      </c>
    </row>
    <row r="27" spans="2:13" ht="12" customHeight="1">
      <c r="B27" s="51"/>
      <c r="C27" s="30" t="s">
        <v>8</v>
      </c>
      <c r="D27" s="39">
        <v>129.6</v>
      </c>
      <c r="E27" s="41">
        <v>145.88</v>
      </c>
      <c r="F27" s="119">
        <v>134.04</v>
      </c>
      <c r="G27" s="83" t="str">
        <f t="shared" si="16"/>
        <v>▲</v>
      </c>
      <c r="H27" s="101">
        <f t="shared" si="5"/>
        <v>8.1162599396764512E-2</v>
      </c>
      <c r="I27" s="85" t="str">
        <f t="shared" si="17"/>
        <v>▲</v>
      </c>
      <c r="J27" s="86">
        <f t="shared" si="18"/>
        <v>2.1500000000000057</v>
      </c>
      <c r="K27" s="42">
        <v>38.368000000000002</v>
      </c>
      <c r="L27" s="66">
        <v>108.864</v>
      </c>
      <c r="M27" s="62">
        <v>136.19</v>
      </c>
    </row>
    <row r="28" spans="2:13" ht="12" customHeight="1">
      <c r="B28" s="51"/>
      <c r="C28" s="30" t="s">
        <v>9</v>
      </c>
      <c r="D28" s="81">
        <f>ROUND(D27/D26,3)</f>
        <v>0.16800000000000001</v>
      </c>
      <c r="E28" s="82">
        <f>ROUND(E27/E26,3)</f>
        <v>0.188</v>
      </c>
      <c r="F28" s="73">
        <f>ROUND(F27/F26,3)</f>
        <v>0.16600000000000001</v>
      </c>
      <c r="G28" s="89" t="str">
        <f>IF((F28/E28)-1&lt;0,"▲","")</f>
        <v>▲</v>
      </c>
      <c r="H28" s="84">
        <f t="shared" ref="H28" si="19">ABS(+F28-E28)*100</f>
        <v>2.1999999999999993</v>
      </c>
      <c r="I28" s="90" t="str">
        <f t="shared" si="17"/>
        <v>▲</v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0.15</v>
      </c>
      <c r="M28" s="115">
        <f>ROUND(M27/M26,3)</f>
        <v>0.16900000000000001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434.38</v>
      </c>
      <c r="E30" s="41">
        <v>447.31</v>
      </c>
      <c r="F30" s="119">
        <v>436.28</v>
      </c>
      <c r="G30" s="83" t="str">
        <f>IF((F30/E30)-1&lt;0,"▲","")</f>
        <v>▲</v>
      </c>
      <c r="H30" s="101">
        <f t="shared" ref="H30" si="20">ABS((+F30/E30)-1)</f>
        <v>2.4658514229505379E-2</v>
      </c>
      <c r="I30" s="85" t="str">
        <f>IF(F30="NA","",IF(M30=0,"",IF((F30-M30)&lt;0,"▲","")))</f>
        <v/>
      </c>
      <c r="J30" s="86">
        <f>IF(F30="NA","-",IF(M30=0,"-",ABS(F30-M30)))</f>
        <v>1.5499999999999545</v>
      </c>
      <c r="K30" s="42">
        <v>218.24600000000001</v>
      </c>
      <c r="L30" s="66">
        <v>420.779</v>
      </c>
      <c r="M30" s="62">
        <v>434.73</v>
      </c>
    </row>
    <row r="31" spans="2:13" ht="12" customHeight="1">
      <c r="B31" s="25"/>
      <c r="C31" s="30" t="s">
        <v>7</v>
      </c>
      <c r="D31" s="39">
        <v>428.51</v>
      </c>
      <c r="E31" s="41">
        <v>434.94</v>
      </c>
      <c r="F31" s="119">
        <v>437.12</v>
      </c>
      <c r="G31" s="83" t="str">
        <f t="shared" ref="G31:G32" si="21">IF((F31/E31)-1&lt;0,"▲","")</f>
        <v/>
      </c>
      <c r="H31" s="101">
        <f t="shared" si="5"/>
        <v>5.0121855888167755E-3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0.64999999999997726</v>
      </c>
      <c r="K31" s="42">
        <v>217.77549999999999</v>
      </c>
      <c r="L31" s="66">
        <v>418.37</v>
      </c>
      <c r="M31" s="62">
        <v>436.47</v>
      </c>
    </row>
    <row r="32" spans="2:13" ht="12" customHeight="1">
      <c r="B32" s="25"/>
      <c r="C32" s="30" t="s">
        <v>8</v>
      </c>
      <c r="D32" s="39">
        <v>80.98</v>
      </c>
      <c r="E32" s="41">
        <v>93.34</v>
      </c>
      <c r="F32" s="119">
        <v>92.5</v>
      </c>
      <c r="G32" s="83" t="str">
        <f t="shared" si="21"/>
        <v>▲</v>
      </c>
      <c r="H32" s="101">
        <f t="shared" si="5"/>
        <v>8.9993571887723167E-3</v>
      </c>
      <c r="I32" s="85" t="str">
        <f t="shared" si="22"/>
        <v/>
      </c>
      <c r="J32" s="86">
        <f t="shared" si="23"/>
        <v>1.8400000000000034</v>
      </c>
      <c r="K32" s="42">
        <v>26.731999999999999</v>
      </c>
      <c r="L32" s="66">
        <v>75.099999999999994</v>
      </c>
      <c r="M32" s="62">
        <v>90.66</v>
      </c>
    </row>
    <row r="33" spans="2:13" ht="12" customHeight="1">
      <c r="B33" s="29"/>
      <c r="C33" s="53" t="s">
        <v>9</v>
      </c>
      <c r="D33" s="91">
        <f>ROUND(D32/D31,3)</f>
        <v>0.189</v>
      </c>
      <c r="E33" s="92">
        <f>ROUND(E32/E31,3)</f>
        <v>0.215</v>
      </c>
      <c r="F33" s="74">
        <f>ROUND(F32/F31,3)</f>
        <v>0.21199999999999999</v>
      </c>
      <c r="G33" s="93" t="str">
        <f>IF((F33/E33)-1&lt;0,"▲","")</f>
        <v>▲</v>
      </c>
      <c r="H33" s="94">
        <f t="shared" ref="H33" si="24">ABS(+F33-E33)*100</f>
        <v>0.30000000000000027</v>
      </c>
      <c r="I33" s="95" t="str">
        <f t="shared" si="22"/>
        <v/>
      </c>
      <c r="J33" s="96">
        <f>IF(F33="NA","-",IF(M33=0,"-",ABS(F33-M33)*100))</f>
        <v>0.40000000000000036</v>
      </c>
      <c r="K33" s="97">
        <f>K32/K31</f>
        <v>0.12275026345938822</v>
      </c>
      <c r="L33" s="122">
        <f>ROUND(L32/L31,3)</f>
        <v>0.18</v>
      </c>
      <c r="M33" s="116">
        <f>ROUND(M32/M31,3)</f>
        <v>0.20799999999999999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181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221.14</v>
      </c>
      <c r="E39" s="61">
        <v>210.86</v>
      </c>
      <c r="F39" s="124">
        <v>255.02</v>
      </c>
      <c r="G39" s="113" t="str">
        <f>IF((F39/E39)-1&lt;0,"▲","")</f>
        <v/>
      </c>
      <c r="H39" s="101">
        <f>ABS((+F39/E39)-1)</f>
        <v>0.2094280565303992</v>
      </c>
      <c r="I39" s="112" t="str">
        <f>IF(F39="NA","",IF(M39=0,"",IF((F39-M39)&lt;0,"▲","")))</f>
        <v/>
      </c>
      <c r="J39" s="86">
        <f>IF(F39="NA","-",IF(M39=0,"-",ABS(F39-M39)))</f>
        <v>1.6400000000000148</v>
      </c>
      <c r="K39" s="42">
        <v>48.956499999999998</v>
      </c>
      <c r="L39" s="70">
        <v>131.947</v>
      </c>
      <c r="M39" s="71">
        <v>253.38</v>
      </c>
    </row>
    <row r="40" spans="2:13" ht="12" customHeight="1">
      <c r="B40" s="25"/>
      <c r="C40" s="30" t="s">
        <v>7</v>
      </c>
      <c r="D40" s="60">
        <v>229.67</v>
      </c>
      <c r="E40" s="61">
        <v>222.55</v>
      </c>
      <c r="F40" s="124">
        <v>235.12</v>
      </c>
      <c r="G40" s="114" t="str">
        <f t="shared" ref="G40:G41" si="25">IF((F40/E40)-1&lt;0,"▲","")</f>
        <v/>
      </c>
      <c r="H40" s="101">
        <f t="shared" ref="H40:H41" si="26">ABS((+F40/E40)-1)</f>
        <v>5.6481689507975608E-2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0.37000000000000455</v>
      </c>
      <c r="K40" s="42">
        <v>49.094499999999996</v>
      </c>
      <c r="L40" s="72">
        <v>133.87100000000001</v>
      </c>
      <c r="M40" s="62">
        <v>234.75</v>
      </c>
    </row>
    <row r="41" spans="2:13" ht="12" customHeight="1">
      <c r="B41" s="25"/>
      <c r="C41" s="30" t="s">
        <v>8</v>
      </c>
      <c r="D41" s="60">
        <v>52.95</v>
      </c>
      <c r="E41" s="61">
        <v>41.64</v>
      </c>
      <c r="F41" s="124">
        <v>59.73</v>
      </c>
      <c r="G41" s="114" t="str">
        <f t="shared" si="25"/>
        <v/>
      </c>
      <c r="H41" s="101">
        <f t="shared" si="26"/>
        <v>0.43443804034582123</v>
      </c>
      <c r="I41" s="85" t="str">
        <f t="shared" si="27"/>
        <v>▲</v>
      </c>
      <c r="J41" s="86">
        <f t="shared" si="28"/>
        <v>7.0000000000000284E-2</v>
      </c>
      <c r="K41" s="42">
        <v>3.9965000000000002</v>
      </c>
      <c r="L41" s="72">
        <v>15.944000000000001</v>
      </c>
      <c r="M41" s="62">
        <v>59.8</v>
      </c>
    </row>
    <row r="42" spans="2:13" ht="12" customHeight="1">
      <c r="B42" s="29"/>
      <c r="C42" s="53" t="s">
        <v>9</v>
      </c>
      <c r="D42" s="107">
        <f>ROUND(D41/D40,3)</f>
        <v>0.23100000000000001</v>
      </c>
      <c r="E42" s="108">
        <f>ROUND(E41/E40,3)</f>
        <v>0.187</v>
      </c>
      <c r="F42" s="125">
        <f>ROUND(F41/F40,3)</f>
        <v>0.254</v>
      </c>
      <c r="G42" s="109" t="str">
        <f>IF(F42-D42&lt;0,"▲","")</f>
        <v/>
      </c>
      <c r="H42" s="94">
        <f>ABS(+F42-E42)*100</f>
        <v>6.7</v>
      </c>
      <c r="I42" s="110" t="str">
        <f>IF(F42="NA","",IF(M42=0,"",IF((F42-M42)&lt;0,"▲","")))</f>
        <v>▲</v>
      </c>
      <c r="J42" s="96">
        <f>ABS(+F42-M42)*100</f>
        <v>0.10000000000000009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0.255</v>
      </c>
    </row>
    <row r="43" spans="2:13" ht="12" customHeight="1">
      <c r="B43" s="2" t="s">
        <v>260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0">
    <tabColor theme="1"/>
    <pageSetUpPr fitToPage="1"/>
  </sheetPr>
  <dimension ref="B1:M67"/>
  <sheetViews>
    <sheetView showGridLines="0" defaultGridColor="0" topLeftCell="A2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259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181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2121.4899999999998</v>
      </c>
      <c r="E10" s="78">
        <v>2230.91</v>
      </c>
      <c r="F10" s="119">
        <v>2204.7800000000002</v>
      </c>
      <c r="G10" s="83" t="str">
        <f>IF((F10/E10)-1&lt;0,"▲","")</f>
        <v>▲</v>
      </c>
      <c r="H10" s="101">
        <f>ABS((+F10/E10)-1)</f>
        <v>1.171270916352507E-2</v>
      </c>
      <c r="I10" s="85" t="str">
        <f>IF(F10="NA","",IF(M10=0,"",IF((F10-M10)&lt;0,"▲","")))</f>
        <v/>
      </c>
      <c r="J10" s="86">
        <f>IF(F10="NA","-",IF(M10=0,"-",ABS(F10-M10)))</f>
        <v>7.8600000000001273</v>
      </c>
      <c r="K10" s="42">
        <v>1196.7825</v>
      </c>
      <c r="L10" s="66">
        <v>2002.635</v>
      </c>
      <c r="M10" s="62">
        <v>2196.92</v>
      </c>
    </row>
    <row r="11" spans="2:13" ht="12" customHeight="1">
      <c r="B11" s="25"/>
      <c r="C11" s="30" t="s">
        <v>7</v>
      </c>
      <c r="D11" s="77">
        <v>2102</v>
      </c>
      <c r="E11" s="78">
        <v>2146.7600000000002</v>
      </c>
      <c r="F11" s="119">
        <v>2183.3200000000002</v>
      </c>
      <c r="G11" s="83" t="str">
        <f t="shared" ref="G11:G12" si="0">IF((F11/E11)-1&lt;0,"▲","")</f>
        <v/>
      </c>
      <c r="H11" s="101">
        <f t="shared" ref="H11:H12" si="1">ABS((+F11/E11)-1)</f>
        <v>1.703031545212319E-2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0.88999999999987267</v>
      </c>
      <c r="K11" s="42">
        <v>1201.7159999999999</v>
      </c>
      <c r="L11" s="66">
        <v>2044.3430000000001</v>
      </c>
      <c r="M11" s="62">
        <v>2184.21</v>
      </c>
    </row>
    <row r="12" spans="2:13" ht="12" customHeight="1">
      <c r="B12" s="25"/>
      <c r="C12" s="30" t="s">
        <v>8</v>
      </c>
      <c r="D12" s="39">
        <v>360.88</v>
      </c>
      <c r="E12" s="40">
        <v>445.03</v>
      </c>
      <c r="F12" s="119">
        <v>466.49</v>
      </c>
      <c r="G12" s="83" t="str">
        <f t="shared" si="0"/>
        <v/>
      </c>
      <c r="H12" s="101">
        <f t="shared" si="1"/>
        <v>4.8221468215625896E-2</v>
      </c>
      <c r="I12" s="85" t="str">
        <f t="shared" si="2"/>
        <v/>
      </c>
      <c r="J12" s="86">
        <f t="shared" si="3"/>
        <v>9.6000000000000227</v>
      </c>
      <c r="K12" s="42">
        <v>186.02850000000001</v>
      </c>
      <c r="L12" s="66">
        <v>341.39</v>
      </c>
      <c r="M12" s="62">
        <v>456.89</v>
      </c>
    </row>
    <row r="13" spans="2:13" ht="12" customHeight="1">
      <c r="B13" s="25"/>
      <c r="C13" s="30" t="s">
        <v>9</v>
      </c>
      <c r="D13" s="81">
        <f>ROUND(D12/D11,3)</f>
        <v>0.17199999999999999</v>
      </c>
      <c r="E13" s="82">
        <f t="shared" ref="E13" si="4">ROUND(E12/E11,3)</f>
        <v>0.20699999999999999</v>
      </c>
      <c r="F13" s="73">
        <f>ROUND(F12/F11,3)</f>
        <v>0.214</v>
      </c>
      <c r="G13" s="83" t="str">
        <f>IF((F13/E13)-1&lt;0,"▲","")</f>
        <v/>
      </c>
      <c r="H13" s="84">
        <f>ABS(+F13-E13)*100</f>
        <v>0.70000000000000062</v>
      </c>
      <c r="I13" s="85" t="str">
        <f t="shared" si="2"/>
        <v/>
      </c>
      <c r="J13" s="86">
        <f>IF(F13="NA","-",IF(M13=0,"-",ABS(F13-M13)*100))</f>
        <v>0.50000000000000044</v>
      </c>
      <c r="K13" s="87">
        <f>K12/K11</f>
        <v>0.1548023825928922</v>
      </c>
      <c r="L13" s="121">
        <f>ROUND(L12/L11,3)</f>
        <v>0.16700000000000001</v>
      </c>
      <c r="M13" s="115">
        <f>ROUND(M12/M11,3)</f>
        <v>0.20899999999999999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610.46</v>
      </c>
      <c r="E15" s="41">
        <v>682.68</v>
      </c>
      <c r="F15" s="119">
        <v>676.13</v>
      </c>
      <c r="G15" s="83" t="str">
        <f>IF((F15/E15)-1&lt;0,"▲","")</f>
        <v>▲</v>
      </c>
      <c r="H15" s="101">
        <f t="shared" ref="H15:H32" si="5">ABS((+F15/E15)-1)</f>
        <v>9.5945391691567572E-3</v>
      </c>
      <c r="I15" s="85" t="str">
        <f>IF(F15="NA","",IF(M15=0,"",IF((F15-M15)&lt;0,"▲","")))</f>
        <v/>
      </c>
      <c r="J15" s="86">
        <f>IF(F15="NA","-",IF(M15=0,"-",ABS(F15-M15)))</f>
        <v>2.2699999999999818</v>
      </c>
      <c r="K15" s="42">
        <v>351.77749999999997</v>
      </c>
      <c r="L15" s="66">
        <v>595.702</v>
      </c>
      <c r="M15" s="62">
        <v>673.86</v>
      </c>
    </row>
    <row r="16" spans="2:13" ht="12" customHeight="1">
      <c r="B16" s="25"/>
      <c r="C16" s="30" t="s">
        <v>7</v>
      </c>
      <c r="D16" s="77">
        <v>616.98</v>
      </c>
      <c r="E16" s="78">
        <v>639.80999999999995</v>
      </c>
      <c r="F16" s="119">
        <v>644.47</v>
      </c>
      <c r="G16" s="83" t="str">
        <f t="shared" ref="G16:G17" si="6">IF((F16/E16)-1&lt;0,"▲","")</f>
        <v/>
      </c>
      <c r="H16" s="101">
        <f t="shared" si="5"/>
        <v>7.2834122630156539E-3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2.2400000000000091</v>
      </c>
      <c r="K16" s="42">
        <v>352.10050000000001</v>
      </c>
      <c r="L16" s="66">
        <v>618.56299999999999</v>
      </c>
      <c r="M16" s="62">
        <v>646.71</v>
      </c>
    </row>
    <row r="17" spans="2:13" ht="12" customHeight="1">
      <c r="B17" s="25"/>
      <c r="C17" s="30" t="s">
        <v>8</v>
      </c>
      <c r="D17" s="39">
        <v>121.07</v>
      </c>
      <c r="E17" s="41">
        <v>163.94</v>
      </c>
      <c r="F17" s="119">
        <v>195.6</v>
      </c>
      <c r="G17" s="83" t="str">
        <f t="shared" si="6"/>
        <v/>
      </c>
      <c r="H17" s="101">
        <f t="shared" si="5"/>
        <v>0.19311943393924613</v>
      </c>
      <c r="I17" s="85" t="str">
        <f t="shared" si="7"/>
        <v/>
      </c>
      <c r="J17" s="86">
        <f t="shared" si="8"/>
        <v>4.6899999999999977</v>
      </c>
      <c r="K17" s="42">
        <v>78.797499999999999</v>
      </c>
      <c r="L17" s="66">
        <v>127.59399999999999</v>
      </c>
      <c r="M17" s="62">
        <v>190.91</v>
      </c>
    </row>
    <row r="18" spans="2:13" ht="12" customHeight="1">
      <c r="B18" s="25"/>
      <c r="C18" s="30" t="s">
        <v>9</v>
      </c>
      <c r="D18" s="81">
        <f>ROUND(D17/D16,3)</f>
        <v>0.19600000000000001</v>
      </c>
      <c r="E18" s="82">
        <f>ROUND(E17/E16,3)</f>
        <v>0.25600000000000001</v>
      </c>
      <c r="F18" s="73">
        <f>ROUND(F17/F16,3)</f>
        <v>0.30399999999999999</v>
      </c>
      <c r="G18" s="89" t="str">
        <f>IF((F18/E18)-1&lt;0,"▲","")</f>
        <v/>
      </c>
      <c r="H18" s="84">
        <f t="shared" ref="H18" si="9">ABS(+F18-E18)*100</f>
        <v>4.7999999999999989</v>
      </c>
      <c r="I18" s="90" t="str">
        <f t="shared" si="7"/>
        <v/>
      </c>
      <c r="J18" s="86">
        <f>IF(F18="NA","-",IF(M18=0,"-",ABS(F18-M18)*100))</f>
        <v>0.9000000000000008</v>
      </c>
      <c r="K18" s="87">
        <f>K17/K16</f>
        <v>0.22379263874944794</v>
      </c>
      <c r="L18" s="121">
        <f>ROUND(L17/L16,3)</f>
        <v>0.20599999999999999</v>
      </c>
      <c r="M18" s="115">
        <f>ROUND(M17/M16,3)</f>
        <v>0.29499999999999998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1077.1500000000001</v>
      </c>
      <c r="E20" s="41">
        <v>1101.67</v>
      </c>
      <c r="F20" s="119">
        <v>1093.93</v>
      </c>
      <c r="G20" s="83" t="str">
        <f>IF((F20/E20)-1&lt;0,"▲","")</f>
        <v>▲</v>
      </c>
      <c r="H20" s="101">
        <f t="shared" ref="H20" si="10">ABS((+F20/E20)-1)</f>
        <v>7.025697350386273E-3</v>
      </c>
      <c r="I20" s="85" t="str">
        <f>IF(F20="NA","",IF(M20=0,"",IF((F20-M20)&lt;0,"▲","")))</f>
        <v/>
      </c>
      <c r="J20" s="86">
        <f>IF(F20="NA","-",IF(M20=0,"-",ABS(F20-M20)))</f>
        <v>4.7200000000000273</v>
      </c>
      <c r="K20" s="42">
        <v>626.75900000000001</v>
      </c>
      <c r="L20" s="66">
        <v>986.154</v>
      </c>
      <c r="M20" s="62">
        <v>1089.21</v>
      </c>
    </row>
    <row r="21" spans="2:13" ht="12" customHeight="1">
      <c r="B21" s="25"/>
      <c r="C21" s="30" t="s">
        <v>7</v>
      </c>
      <c r="D21" s="39">
        <v>1056.53</v>
      </c>
      <c r="E21" s="41">
        <v>1072.31</v>
      </c>
      <c r="F21" s="119">
        <v>1102.3800000000001</v>
      </c>
      <c r="G21" s="83" t="str">
        <f t="shared" ref="G21:G22" si="11">IF((F21/E21)-1&lt;0,"▲","")</f>
        <v/>
      </c>
      <c r="H21" s="101">
        <f t="shared" si="5"/>
        <v>2.8042263897567032E-2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0.82000000000016371</v>
      </c>
      <c r="K21" s="42">
        <v>631.84</v>
      </c>
      <c r="L21" s="66">
        <v>1007.41</v>
      </c>
      <c r="M21" s="62">
        <v>1101.56</v>
      </c>
    </row>
    <row r="22" spans="2:13" ht="12" customHeight="1">
      <c r="B22" s="25"/>
      <c r="C22" s="30" t="s">
        <v>8</v>
      </c>
      <c r="D22" s="39">
        <v>159.32</v>
      </c>
      <c r="E22" s="41">
        <v>188.67</v>
      </c>
      <c r="F22" s="119">
        <v>180.23</v>
      </c>
      <c r="G22" s="83" t="str">
        <f t="shared" si="11"/>
        <v>▲</v>
      </c>
      <c r="H22" s="101">
        <f t="shared" si="5"/>
        <v>4.4734191975406734E-2</v>
      </c>
      <c r="I22" s="85" t="str">
        <f t="shared" si="12"/>
        <v/>
      </c>
      <c r="J22" s="86">
        <f t="shared" si="13"/>
        <v>3.7099999999999795</v>
      </c>
      <c r="K22" s="42">
        <v>80.498999999999995</v>
      </c>
      <c r="L22" s="66">
        <v>138.696</v>
      </c>
      <c r="M22" s="62">
        <v>176.52</v>
      </c>
    </row>
    <row r="23" spans="2:13" ht="12" customHeight="1">
      <c r="B23" s="25"/>
      <c r="C23" s="30" t="s">
        <v>9</v>
      </c>
      <c r="D23" s="81">
        <f>ROUND(D22/D21,3)</f>
        <v>0.151</v>
      </c>
      <c r="E23" s="82">
        <f>ROUND(E22/E21,3)</f>
        <v>0.17599999999999999</v>
      </c>
      <c r="F23" s="73">
        <f>ROUND(F22/F21,3)</f>
        <v>0.16300000000000001</v>
      </c>
      <c r="G23" s="89" t="str">
        <f>IF((F23/E23)-1&lt;0,"▲","")</f>
        <v>▲</v>
      </c>
      <c r="H23" s="84">
        <f t="shared" ref="H23" si="14">ABS(+F23-E23)*100</f>
        <v>1.2999999999999985</v>
      </c>
      <c r="I23" s="90" t="str">
        <f t="shared" si="12"/>
        <v/>
      </c>
      <c r="J23" s="86">
        <f>IF(F23="NA","-",IF(M23=0,"-",ABS(F23-M23)*100))</f>
        <v>0.30000000000000027</v>
      </c>
      <c r="K23" s="87">
        <f>K22/K21</f>
        <v>0.12740408964294755</v>
      </c>
      <c r="L23" s="121">
        <f>ROUND(L22/L21,3)</f>
        <v>0.13800000000000001</v>
      </c>
      <c r="M23" s="115">
        <f>ROUND(M22/M21,3)</f>
        <v>0.16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791.87</v>
      </c>
      <c r="E25" s="41">
        <v>791.62</v>
      </c>
      <c r="F25" s="119">
        <v>796.45</v>
      </c>
      <c r="G25" s="83" t="str">
        <f>IF((F25/E25)-1&lt;0,"▲","")</f>
        <v/>
      </c>
      <c r="H25" s="101">
        <f t="shared" ref="H25" si="15">ABS((+F25/E25)-1)</f>
        <v>6.1014122937774751E-3</v>
      </c>
      <c r="I25" s="85" t="str">
        <f>IF(F25="NA","",IF(M25=0,"",IF((F25-M25)&lt;0,"▲","")))</f>
        <v/>
      </c>
      <c r="J25" s="86">
        <f>IF(F25="NA","-",IF(M25=0,"-",ABS(F25-M25)))</f>
        <v>6.2800000000000864</v>
      </c>
      <c r="K25" s="42">
        <v>315.98500000000001</v>
      </c>
      <c r="L25" s="66">
        <v>712.38</v>
      </c>
      <c r="M25" s="62">
        <v>790.17</v>
      </c>
    </row>
    <row r="26" spans="2:13" ht="12" customHeight="1">
      <c r="B26" s="51"/>
      <c r="C26" s="30" t="s">
        <v>7</v>
      </c>
      <c r="D26" s="39">
        <v>771.13</v>
      </c>
      <c r="E26" s="41">
        <v>775.25</v>
      </c>
      <c r="F26" s="119">
        <v>806.23</v>
      </c>
      <c r="G26" s="83" t="str">
        <f t="shared" ref="G26:G27" si="16">IF((F26/E26)-1&lt;0,"▲","")</f>
        <v/>
      </c>
      <c r="H26" s="101">
        <f t="shared" si="5"/>
        <v>3.996130280554655E-2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2.9600000000000364</v>
      </c>
      <c r="K26" s="42">
        <v>318.35149999999999</v>
      </c>
      <c r="L26" s="66">
        <v>724.13499999999999</v>
      </c>
      <c r="M26" s="62">
        <v>803.27</v>
      </c>
    </row>
    <row r="27" spans="2:13" ht="12" customHeight="1">
      <c r="B27" s="51"/>
      <c r="C27" s="30" t="s">
        <v>8</v>
      </c>
      <c r="D27" s="39">
        <v>129.61000000000001</v>
      </c>
      <c r="E27" s="41">
        <v>145.97</v>
      </c>
      <c r="F27" s="119">
        <v>136.19</v>
      </c>
      <c r="G27" s="83" t="str">
        <f t="shared" si="16"/>
        <v>▲</v>
      </c>
      <c r="H27" s="101">
        <f t="shared" si="5"/>
        <v>6.7000068507227506E-2</v>
      </c>
      <c r="I27" s="85" t="str">
        <f t="shared" si="17"/>
        <v/>
      </c>
      <c r="J27" s="86">
        <f t="shared" si="18"/>
        <v>3.8499999999999943</v>
      </c>
      <c r="K27" s="42">
        <v>38.368000000000002</v>
      </c>
      <c r="L27" s="66">
        <v>108.864</v>
      </c>
      <c r="M27" s="62">
        <v>132.34</v>
      </c>
    </row>
    <row r="28" spans="2:13" ht="12" customHeight="1">
      <c r="B28" s="51"/>
      <c r="C28" s="30" t="s">
        <v>9</v>
      </c>
      <c r="D28" s="81">
        <f>ROUND(D27/D26,3)</f>
        <v>0.16800000000000001</v>
      </c>
      <c r="E28" s="82">
        <f>ROUND(E27/E26,3)</f>
        <v>0.188</v>
      </c>
      <c r="F28" s="73">
        <f>ROUND(F27/F26,3)</f>
        <v>0.16900000000000001</v>
      </c>
      <c r="G28" s="89" t="str">
        <f>IF((F28/E28)-1&lt;0,"▲","")</f>
        <v>▲</v>
      </c>
      <c r="H28" s="84">
        <f t="shared" ref="H28" si="19">ABS(+F28-E28)*100</f>
        <v>1.899999999999999</v>
      </c>
      <c r="I28" s="90" t="str">
        <f t="shared" si="17"/>
        <v/>
      </c>
      <c r="J28" s="86">
        <f>IF(F28="NA","-",IF(M28=0,"-",ABS(F28-M28)*100))</f>
        <v>0.40000000000000036</v>
      </c>
      <c r="K28" s="87">
        <f>K27/K26</f>
        <v>0.12052087079847276</v>
      </c>
      <c r="L28" s="121">
        <f>ROUND(L27/L26,3)</f>
        <v>0.15</v>
      </c>
      <c r="M28" s="115">
        <f>ROUND(M27/M26,3)</f>
        <v>0.16500000000000001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433.89</v>
      </c>
      <c r="E30" s="41">
        <v>446.57</v>
      </c>
      <c r="F30" s="119">
        <v>434.73</v>
      </c>
      <c r="G30" s="83" t="str">
        <f>IF((F30/E30)-1&lt;0,"▲","")</f>
        <v>▲</v>
      </c>
      <c r="H30" s="101">
        <f t="shared" ref="H30" si="20">ABS((+F30/E30)-1)</f>
        <v>2.6513200618044186E-2</v>
      </c>
      <c r="I30" s="85" t="str">
        <f>IF(F30="NA","",IF(M30=0,"",IF((F30-M30)&lt;0,"▲","")))</f>
        <v/>
      </c>
      <c r="J30" s="86">
        <f>IF(F30="NA","-",IF(M30=0,"-",ABS(F30-M30)))</f>
        <v>0.87999999999999545</v>
      </c>
      <c r="K30" s="42">
        <v>218.24600000000001</v>
      </c>
      <c r="L30" s="66">
        <v>420.779</v>
      </c>
      <c r="M30" s="62">
        <v>433.85</v>
      </c>
    </row>
    <row r="31" spans="2:13" ht="12" customHeight="1">
      <c r="B31" s="25"/>
      <c r="C31" s="30" t="s">
        <v>7</v>
      </c>
      <c r="D31" s="39">
        <v>428.5</v>
      </c>
      <c r="E31" s="41">
        <v>434.65</v>
      </c>
      <c r="F31" s="119">
        <v>436.47</v>
      </c>
      <c r="G31" s="83" t="str">
        <f t="shared" ref="G31:G32" si="21">IF((F31/E31)-1&lt;0,"▲","")</f>
        <v/>
      </c>
      <c r="H31" s="101">
        <f t="shared" si="5"/>
        <v>4.1872771195214931E-3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0.52000000000003865</v>
      </c>
      <c r="K31" s="42">
        <v>217.77549999999999</v>
      </c>
      <c r="L31" s="66">
        <v>418.37</v>
      </c>
      <c r="M31" s="62">
        <v>435.95</v>
      </c>
    </row>
    <row r="32" spans="2:13" ht="12" customHeight="1">
      <c r="B32" s="25"/>
      <c r="C32" s="30" t="s">
        <v>8</v>
      </c>
      <c r="D32" s="39">
        <v>80.489999999999995</v>
      </c>
      <c r="E32" s="41">
        <v>92.41</v>
      </c>
      <c r="F32" s="119">
        <v>90.66</v>
      </c>
      <c r="G32" s="83" t="str">
        <f t="shared" si="21"/>
        <v>▲</v>
      </c>
      <c r="H32" s="101">
        <f t="shared" si="5"/>
        <v>1.8937344443242021E-2</v>
      </c>
      <c r="I32" s="85" t="str">
        <f t="shared" si="22"/>
        <v/>
      </c>
      <c r="J32" s="86">
        <f t="shared" si="23"/>
        <v>1.2000000000000028</v>
      </c>
      <c r="K32" s="42">
        <v>26.731999999999999</v>
      </c>
      <c r="L32" s="66">
        <v>75.099999999999994</v>
      </c>
      <c r="M32" s="62">
        <v>89.46</v>
      </c>
    </row>
    <row r="33" spans="2:13" ht="12" customHeight="1">
      <c r="B33" s="29"/>
      <c r="C33" s="53" t="s">
        <v>9</v>
      </c>
      <c r="D33" s="91">
        <f>ROUND(D32/D31,3)</f>
        <v>0.188</v>
      </c>
      <c r="E33" s="92">
        <f>ROUND(E32/E31,3)</f>
        <v>0.21299999999999999</v>
      </c>
      <c r="F33" s="74">
        <f>ROUND(F32/F31,3)</f>
        <v>0.20799999999999999</v>
      </c>
      <c r="G33" s="93" t="str">
        <f>IF((F33/E33)-1&lt;0,"▲","")</f>
        <v>▲</v>
      </c>
      <c r="H33" s="94">
        <f t="shared" ref="H33" si="24">ABS(+F33-E33)*100</f>
        <v>0.50000000000000044</v>
      </c>
      <c r="I33" s="95" t="str">
        <f t="shared" si="22"/>
        <v/>
      </c>
      <c r="J33" s="96">
        <f>IF(F33="NA","-",IF(M33=0,"-",ABS(F33-M33)*100))</f>
        <v>0.30000000000000027</v>
      </c>
      <c r="K33" s="97">
        <f>K32/K31</f>
        <v>0.12275026345938822</v>
      </c>
      <c r="L33" s="122">
        <f>ROUND(L32/L31,3)</f>
        <v>0.18</v>
      </c>
      <c r="M33" s="116">
        <f>ROUND(M32/M31,3)</f>
        <v>0.20499999999999999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212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257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221.14</v>
      </c>
      <c r="E39" s="61">
        <v>210.86</v>
      </c>
      <c r="F39" s="124">
        <v>253.38</v>
      </c>
      <c r="G39" s="113" t="str">
        <f>IF((F39/E39)-1&lt;0,"▲","")</f>
        <v/>
      </c>
      <c r="H39" s="101">
        <f>ABS((+F39/E39)-1)</f>
        <v>0.20165038414113612</v>
      </c>
      <c r="I39" s="112" t="str">
        <f>IF(F39="NA","",IF(M39=0,"",IF((F39-M39)&lt;0,"▲","")))</f>
        <v/>
      </c>
      <c r="J39" s="86">
        <f>IF(F39="NA","-",IF(M39=0,"-",ABS(F39-M39)))</f>
        <v>3.1299999999999955</v>
      </c>
      <c r="K39" s="42">
        <v>48.956499999999998</v>
      </c>
      <c r="L39" s="70">
        <v>131.947</v>
      </c>
      <c r="M39" s="71">
        <v>250.25</v>
      </c>
    </row>
    <row r="40" spans="2:13" ht="12" customHeight="1">
      <c r="B40" s="25"/>
      <c r="C40" s="30" t="s">
        <v>7</v>
      </c>
      <c r="D40" s="60">
        <v>229.69</v>
      </c>
      <c r="E40" s="61">
        <v>220.67</v>
      </c>
      <c r="F40" s="124">
        <v>234.75</v>
      </c>
      <c r="G40" s="114" t="str">
        <f t="shared" ref="G40:G41" si="25">IF((F40/E40)-1&lt;0,"▲","")</f>
        <v/>
      </c>
      <c r="H40" s="101">
        <f t="shared" ref="H40:H41" si="26">ABS((+F40/E40)-1)</f>
        <v>6.3805682693614862E-2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1</v>
      </c>
      <c r="K40" s="42">
        <v>49.094499999999996</v>
      </c>
      <c r="L40" s="72">
        <v>133.87100000000001</v>
      </c>
      <c r="M40" s="62">
        <v>233.75</v>
      </c>
    </row>
    <row r="41" spans="2:13" ht="12" customHeight="1">
      <c r="B41" s="25"/>
      <c r="C41" s="30" t="s">
        <v>8</v>
      </c>
      <c r="D41" s="60">
        <v>52.95</v>
      </c>
      <c r="E41" s="61">
        <v>42.87</v>
      </c>
      <c r="F41" s="124">
        <v>59.8</v>
      </c>
      <c r="G41" s="114" t="str">
        <f t="shared" si="25"/>
        <v/>
      </c>
      <c r="H41" s="101">
        <f t="shared" si="26"/>
        <v>0.39491485887567057</v>
      </c>
      <c r="I41" s="85" t="str">
        <f t="shared" si="27"/>
        <v/>
      </c>
      <c r="J41" s="86">
        <f t="shared" si="28"/>
        <v>2.7099999999999937</v>
      </c>
      <c r="K41" s="42">
        <v>3.9965000000000002</v>
      </c>
      <c r="L41" s="72">
        <v>15.944000000000001</v>
      </c>
      <c r="M41" s="62">
        <v>57.09</v>
      </c>
    </row>
    <row r="42" spans="2:13" ht="12" customHeight="1">
      <c r="B42" s="29"/>
      <c r="C42" s="53" t="s">
        <v>9</v>
      </c>
      <c r="D42" s="107">
        <f>ROUND(D41/D40,3)</f>
        <v>0.23100000000000001</v>
      </c>
      <c r="E42" s="108">
        <f>ROUND(E41/E40,3)</f>
        <v>0.19400000000000001</v>
      </c>
      <c r="F42" s="125">
        <f>ROUND(F41/F40,3)</f>
        <v>0.255</v>
      </c>
      <c r="G42" s="109" t="str">
        <f>IF(F42-D42&lt;0,"▲","")</f>
        <v/>
      </c>
      <c r="H42" s="94">
        <f>ABS(+F42-E42)*100</f>
        <v>6.1</v>
      </c>
      <c r="I42" s="110" t="str">
        <f>IF(F42="NA","",IF(M42=0,"",IF((F42-M42)&lt;0,"▲","")))</f>
        <v/>
      </c>
      <c r="J42" s="96">
        <f>ABS(+F42-M42)*100</f>
        <v>1.100000000000001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0.24399999999999999</v>
      </c>
    </row>
    <row r="43" spans="2:13" ht="12" customHeight="1">
      <c r="B43" s="2" t="s">
        <v>258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9">
    <tabColor theme="1"/>
    <pageSetUpPr fitToPage="1"/>
  </sheetPr>
  <dimension ref="B1:M67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256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181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2121.09</v>
      </c>
      <c r="E10" s="78">
        <v>2230.77</v>
      </c>
      <c r="F10" s="119">
        <v>2196.92</v>
      </c>
      <c r="G10" s="83" t="str">
        <f>IF((F10/E10)-1&lt;0,"▲","")</f>
        <v>▲</v>
      </c>
      <c r="H10" s="101">
        <f>ABS((+F10/E10)-1)</f>
        <v>1.5174132698574927E-2</v>
      </c>
      <c r="I10" s="85" t="str">
        <f>IF(F10="NA","",IF(M10=0,"",IF((F10-M10)&lt;0,"▲","")))</f>
        <v/>
      </c>
      <c r="J10" s="86">
        <f>IF(F10="NA","-",IF(M10=0,"-",ABS(F10-M10)))</f>
        <v>1.3000000000001819</v>
      </c>
      <c r="K10" s="42">
        <v>1196.7825</v>
      </c>
      <c r="L10" s="66">
        <v>2002.664</v>
      </c>
      <c r="M10" s="62">
        <v>2195.62</v>
      </c>
    </row>
    <row r="11" spans="2:13" ht="12" customHeight="1">
      <c r="B11" s="25"/>
      <c r="C11" s="30" t="s">
        <v>7</v>
      </c>
      <c r="D11" s="77">
        <v>2102.27</v>
      </c>
      <c r="E11" s="78">
        <v>2147.02</v>
      </c>
      <c r="F11" s="119">
        <v>2184.21</v>
      </c>
      <c r="G11" s="83" t="str">
        <f t="shared" ref="G11:G12" si="0">IF((F11/E11)-1&lt;0,"▲","")</f>
        <v/>
      </c>
      <c r="H11" s="101">
        <f t="shared" ref="H11:H12" si="1">ABS((+F11/E11)-1)</f>
        <v>1.7321683077009098E-2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4.7599999999997635</v>
      </c>
      <c r="K11" s="42">
        <v>1201.7159999999999</v>
      </c>
      <c r="L11" s="66">
        <v>2044.5229999999999</v>
      </c>
      <c r="M11" s="62">
        <v>2188.9699999999998</v>
      </c>
    </row>
    <row r="12" spans="2:13" ht="12" customHeight="1">
      <c r="B12" s="25"/>
      <c r="C12" s="30" t="s">
        <v>8</v>
      </c>
      <c r="D12" s="39">
        <v>360.44</v>
      </c>
      <c r="E12" s="40">
        <v>444.18</v>
      </c>
      <c r="F12" s="119">
        <v>456.89</v>
      </c>
      <c r="G12" s="83" t="str">
        <f t="shared" si="0"/>
        <v/>
      </c>
      <c r="H12" s="101">
        <f t="shared" si="1"/>
        <v>2.861452564275746E-2</v>
      </c>
      <c r="I12" s="85" t="str">
        <f t="shared" si="2"/>
        <v/>
      </c>
      <c r="J12" s="86">
        <f t="shared" si="3"/>
        <v>5.3600000000000136</v>
      </c>
      <c r="K12" s="42">
        <v>186.02850000000001</v>
      </c>
      <c r="L12" s="66">
        <v>341.61599999999999</v>
      </c>
      <c r="M12" s="62">
        <v>451.53</v>
      </c>
    </row>
    <row r="13" spans="2:13" ht="12" customHeight="1">
      <c r="B13" s="25"/>
      <c r="C13" s="30" t="s">
        <v>9</v>
      </c>
      <c r="D13" s="81">
        <f>ROUND(D12/D11,3)</f>
        <v>0.17100000000000001</v>
      </c>
      <c r="E13" s="82">
        <f t="shared" ref="E13" si="4">ROUND(E12/E11,3)</f>
        <v>0.20699999999999999</v>
      </c>
      <c r="F13" s="73">
        <f>ROUND(F12/F11,3)</f>
        <v>0.20899999999999999</v>
      </c>
      <c r="G13" s="83" t="str">
        <f>IF((F13/E13)-1&lt;0,"▲","")</f>
        <v/>
      </c>
      <c r="H13" s="84">
        <f>ABS(+F13-E13)*100</f>
        <v>0.20000000000000018</v>
      </c>
      <c r="I13" s="85" t="str">
        <f t="shared" si="2"/>
        <v/>
      </c>
      <c r="J13" s="86">
        <f>IF(F13="NA","-",IF(M13=0,"-",ABS(F13-M13)*100))</f>
        <v>0.30000000000000027</v>
      </c>
      <c r="K13" s="87">
        <f>K12/K11</f>
        <v>0.1548023825928922</v>
      </c>
      <c r="L13" s="121">
        <f>ROUND(L12/L11,3)</f>
        <v>0.16700000000000001</v>
      </c>
      <c r="M13" s="115">
        <f>ROUND(M12/M11,3)</f>
        <v>0.20599999999999999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610.42999999999995</v>
      </c>
      <c r="E15" s="41">
        <v>682.03</v>
      </c>
      <c r="F15" s="119">
        <v>673.86</v>
      </c>
      <c r="G15" s="83" t="str">
        <f>IF((F15/E15)-1&lt;0,"▲","")</f>
        <v>▲</v>
      </c>
      <c r="H15" s="101">
        <f t="shared" ref="H15:H32" si="5">ABS((+F15/E15)-1)</f>
        <v>1.1978945207688718E-2</v>
      </c>
      <c r="I15" s="85" t="str">
        <f>IF(F15="NA","",IF(M15=0,"",IF((F15-M15)&lt;0,"▲","")))</f>
        <v/>
      </c>
      <c r="J15" s="86">
        <f>IF(F15="NA","-",IF(M15=0,"-",ABS(F15-M15)))</f>
        <v>1.9700000000000273</v>
      </c>
      <c r="K15" s="42">
        <v>351.77749999999997</v>
      </c>
      <c r="L15" s="66">
        <v>595.72</v>
      </c>
      <c r="M15" s="62">
        <v>671.89</v>
      </c>
    </row>
    <row r="16" spans="2:13" ht="12" customHeight="1">
      <c r="B16" s="25"/>
      <c r="C16" s="30" t="s">
        <v>7</v>
      </c>
      <c r="D16" s="77">
        <v>616.96</v>
      </c>
      <c r="E16" s="78">
        <v>639.29</v>
      </c>
      <c r="F16" s="119">
        <v>646.71</v>
      </c>
      <c r="G16" s="83" t="str">
        <f t="shared" ref="G16:G17" si="6">IF((F16/E16)-1&lt;0,"▲","")</f>
        <v/>
      </c>
      <c r="H16" s="101">
        <f t="shared" si="5"/>
        <v>1.1606626100830741E-2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1.6399999999999864</v>
      </c>
      <c r="K16" s="42">
        <v>352.10050000000001</v>
      </c>
      <c r="L16" s="66">
        <v>618.56299999999999</v>
      </c>
      <c r="M16" s="62">
        <v>648.35</v>
      </c>
    </row>
    <row r="17" spans="2:13" ht="12" customHeight="1">
      <c r="B17" s="25"/>
      <c r="C17" s="30" t="s">
        <v>8</v>
      </c>
      <c r="D17" s="39">
        <v>121.01</v>
      </c>
      <c r="E17" s="41">
        <v>163.75</v>
      </c>
      <c r="F17" s="119">
        <v>190.91</v>
      </c>
      <c r="G17" s="83" t="str">
        <f t="shared" si="6"/>
        <v/>
      </c>
      <c r="H17" s="101">
        <f t="shared" si="5"/>
        <v>0.16586259541984738</v>
      </c>
      <c r="I17" s="85" t="str">
        <f t="shared" si="7"/>
        <v/>
      </c>
      <c r="J17" s="86">
        <f t="shared" si="8"/>
        <v>2.6299999999999955</v>
      </c>
      <c r="K17" s="42">
        <v>78.797499999999999</v>
      </c>
      <c r="L17" s="66">
        <v>127.53100000000001</v>
      </c>
      <c r="M17" s="62">
        <v>188.28</v>
      </c>
    </row>
    <row r="18" spans="2:13" ht="12" customHeight="1">
      <c r="B18" s="25"/>
      <c r="C18" s="30" t="s">
        <v>9</v>
      </c>
      <c r="D18" s="81">
        <f>ROUND(D17/D16,3)</f>
        <v>0.19600000000000001</v>
      </c>
      <c r="E18" s="82">
        <f>ROUND(E17/E16,3)</f>
        <v>0.25600000000000001</v>
      </c>
      <c r="F18" s="73">
        <f>ROUND(F17/F16,3)</f>
        <v>0.29499999999999998</v>
      </c>
      <c r="G18" s="89" t="str">
        <f>IF((F18/E18)-1&lt;0,"▲","")</f>
        <v/>
      </c>
      <c r="H18" s="84">
        <f t="shared" ref="H18" si="9">ABS(+F18-E18)*100</f>
        <v>3.8999999999999977</v>
      </c>
      <c r="I18" s="90" t="str">
        <f t="shared" si="7"/>
        <v/>
      </c>
      <c r="J18" s="86">
        <f>IF(F18="NA","-",IF(M18=0,"-",ABS(F18-M18)*100))</f>
        <v>0.50000000000000044</v>
      </c>
      <c r="K18" s="87">
        <f>K17/K16</f>
        <v>0.22379263874944794</v>
      </c>
      <c r="L18" s="121">
        <f>ROUND(L17/L16,3)</f>
        <v>0.20599999999999999</v>
      </c>
      <c r="M18" s="115">
        <f>ROUND(M17/M16,3)</f>
        <v>0.28999999999999998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1077.31</v>
      </c>
      <c r="E20" s="41">
        <v>1102.8</v>
      </c>
      <c r="F20" s="119">
        <v>1089.21</v>
      </c>
      <c r="G20" s="83" t="str">
        <f>IF((F20/E20)-1&lt;0,"▲","")</f>
        <v>▲</v>
      </c>
      <c r="H20" s="101">
        <f t="shared" ref="H20" si="10">ABS((+F20/E20)-1)</f>
        <v>1.2323177366702853E-2</v>
      </c>
      <c r="I20" s="85" t="str">
        <f>IF(F20="NA","",IF(M20=0,"",IF((F20-M20)&lt;0,"▲","")))</f>
        <v>▲</v>
      </c>
      <c r="J20" s="86">
        <f>IF(F20="NA","-",IF(M20=0,"-",ABS(F20-M20)))</f>
        <v>2.4300000000000637</v>
      </c>
      <c r="K20" s="42">
        <v>626.75900000000001</v>
      </c>
      <c r="L20" s="66">
        <v>986.30600000000004</v>
      </c>
      <c r="M20" s="62">
        <v>1091.6400000000001</v>
      </c>
    </row>
    <row r="21" spans="2:13" ht="12" customHeight="1">
      <c r="B21" s="25"/>
      <c r="C21" s="30" t="s">
        <v>7</v>
      </c>
      <c r="D21" s="39">
        <v>1057.23</v>
      </c>
      <c r="E21" s="41">
        <v>1072.99</v>
      </c>
      <c r="F21" s="119">
        <v>1101.56</v>
      </c>
      <c r="G21" s="83" t="str">
        <f t="shared" ref="G21:G22" si="11">IF((F21/E21)-1&lt;0,"▲","")</f>
        <v/>
      </c>
      <c r="H21" s="101">
        <f t="shared" si="5"/>
        <v>2.6626529604190097E-2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2.2200000000000273</v>
      </c>
      <c r="K21" s="42">
        <v>631.84</v>
      </c>
      <c r="L21" s="66">
        <v>1007.716</v>
      </c>
      <c r="M21" s="62">
        <v>1103.78</v>
      </c>
    </row>
    <row r="22" spans="2:13" ht="12" customHeight="1">
      <c r="B22" s="25"/>
      <c r="C22" s="30" t="s">
        <v>8</v>
      </c>
      <c r="D22" s="39">
        <v>159.06</v>
      </c>
      <c r="E22" s="41">
        <v>188.87</v>
      </c>
      <c r="F22" s="119">
        <v>176.52</v>
      </c>
      <c r="G22" s="83" t="str">
        <f t="shared" si="11"/>
        <v>▲</v>
      </c>
      <c r="H22" s="101">
        <f t="shared" si="5"/>
        <v>6.5388891830359452E-2</v>
      </c>
      <c r="I22" s="85" t="str">
        <f t="shared" si="12"/>
        <v>▲</v>
      </c>
      <c r="J22" s="86">
        <f t="shared" si="13"/>
        <v>0.81000000000000227</v>
      </c>
      <c r="K22" s="42">
        <v>80.498999999999995</v>
      </c>
      <c r="L22" s="66">
        <v>138.98500000000001</v>
      </c>
      <c r="M22" s="62">
        <v>177.33</v>
      </c>
    </row>
    <row r="23" spans="2:13" ht="12" customHeight="1">
      <c r="B23" s="25"/>
      <c r="C23" s="30" t="s">
        <v>9</v>
      </c>
      <c r="D23" s="81">
        <f>ROUND(D22/D21,3)</f>
        <v>0.15</v>
      </c>
      <c r="E23" s="82">
        <f>ROUND(E22/E21,3)</f>
        <v>0.17599999999999999</v>
      </c>
      <c r="F23" s="73">
        <f>ROUND(F22/F21,3)</f>
        <v>0.16</v>
      </c>
      <c r="G23" s="89" t="str">
        <f>IF((F23/E23)-1&lt;0,"▲","")</f>
        <v>▲</v>
      </c>
      <c r="H23" s="84">
        <f t="shared" ref="H23" si="14">ABS(+F23-E23)*100</f>
        <v>1.5999999999999988</v>
      </c>
      <c r="I23" s="90" t="str">
        <f t="shared" si="12"/>
        <v>▲</v>
      </c>
      <c r="J23" s="86">
        <f>IF(F23="NA","-",IF(M23=0,"-",ABS(F23-M23)*100))</f>
        <v>0.10000000000000009</v>
      </c>
      <c r="K23" s="87">
        <f>K22/K21</f>
        <v>0.12740408964294755</v>
      </c>
      <c r="L23" s="121">
        <f>ROUND(L22/L21,3)</f>
        <v>0.13800000000000001</v>
      </c>
      <c r="M23" s="115">
        <f>ROUND(M22/M21,3)</f>
        <v>0.161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791.87</v>
      </c>
      <c r="E25" s="41">
        <v>791.63</v>
      </c>
      <c r="F25" s="119">
        <v>790.17</v>
      </c>
      <c r="G25" s="83" t="str">
        <f>IF((F25/E25)-1&lt;0,"▲","")</f>
        <v>▲</v>
      </c>
      <c r="H25" s="101">
        <f t="shared" ref="H25" si="15">ABS((+F25/E25)-1)</f>
        <v>1.8442959463386144E-3</v>
      </c>
      <c r="I25" s="85" t="str">
        <f>IF(F25="NA","",IF(M25=0,"",IF((F25-M25)&lt;0,"▲","")))</f>
        <v/>
      </c>
      <c r="J25" s="86">
        <f>IF(F25="NA","-",IF(M25=0,"-",ABS(F25-M25)))</f>
        <v>0.43999999999994088</v>
      </c>
      <c r="K25" s="42">
        <v>315.98500000000001</v>
      </c>
      <c r="L25" s="66">
        <v>712.38</v>
      </c>
      <c r="M25" s="62">
        <v>789.73</v>
      </c>
    </row>
    <row r="26" spans="2:13" ht="12" customHeight="1">
      <c r="B26" s="51"/>
      <c r="C26" s="30" t="s">
        <v>7</v>
      </c>
      <c r="D26" s="39">
        <v>771.43</v>
      </c>
      <c r="E26" s="41">
        <v>775.49</v>
      </c>
      <c r="F26" s="119">
        <v>803.27</v>
      </c>
      <c r="G26" s="83" t="str">
        <f t="shared" ref="G26:G27" si="16">IF((F26/E26)-1&lt;0,"▲","")</f>
        <v/>
      </c>
      <c r="H26" s="101">
        <f t="shared" si="5"/>
        <v>3.5822512218081526E-2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</v>
      </c>
      <c r="K26" s="42">
        <v>318.35149999999999</v>
      </c>
      <c r="L26" s="66">
        <v>724.13499999999999</v>
      </c>
      <c r="M26" s="62">
        <v>803.27</v>
      </c>
    </row>
    <row r="27" spans="2:13" ht="12" customHeight="1">
      <c r="B27" s="51"/>
      <c r="C27" s="30" t="s">
        <v>8</v>
      </c>
      <c r="D27" s="39">
        <v>129.31</v>
      </c>
      <c r="E27" s="41">
        <v>145.44</v>
      </c>
      <c r="F27" s="119">
        <v>132.34</v>
      </c>
      <c r="G27" s="83" t="str">
        <f t="shared" si="16"/>
        <v>▲</v>
      </c>
      <c r="H27" s="101">
        <f t="shared" si="5"/>
        <v>9.0071507150714991E-2</v>
      </c>
      <c r="I27" s="85" t="str">
        <f t="shared" si="17"/>
        <v>▲</v>
      </c>
      <c r="J27" s="86">
        <f t="shared" si="18"/>
        <v>6.9999999999993179E-2</v>
      </c>
      <c r="K27" s="42">
        <v>38.368000000000002</v>
      </c>
      <c r="L27" s="66">
        <v>108.864</v>
      </c>
      <c r="M27" s="62">
        <v>132.41</v>
      </c>
    </row>
    <row r="28" spans="2:13" ht="12" customHeight="1">
      <c r="B28" s="51"/>
      <c r="C28" s="30" t="s">
        <v>9</v>
      </c>
      <c r="D28" s="81">
        <f>ROUND(D27/D26,3)</f>
        <v>0.16800000000000001</v>
      </c>
      <c r="E28" s="82">
        <f>ROUND(E27/E26,3)</f>
        <v>0.188</v>
      </c>
      <c r="F28" s="73">
        <f>ROUND(F27/F26,3)</f>
        <v>0.16500000000000001</v>
      </c>
      <c r="G28" s="89" t="str">
        <f>IF((F28/E28)-1&lt;0,"▲","")</f>
        <v>▲</v>
      </c>
      <c r="H28" s="84">
        <f t="shared" ref="H28" si="19">ABS(+F28-E28)*100</f>
        <v>2.2999999999999994</v>
      </c>
      <c r="I28" s="90" t="str">
        <f t="shared" si="17"/>
        <v/>
      </c>
      <c r="J28" s="86">
        <f>IF(F28="NA","-",IF(M28=0,"-",ABS(F28-M28)*100))</f>
        <v>0</v>
      </c>
      <c r="K28" s="87">
        <f>K27/K26</f>
        <v>0.12052087079847276</v>
      </c>
      <c r="L28" s="121">
        <f>ROUND(L27/L26,3)</f>
        <v>0.15</v>
      </c>
      <c r="M28" s="115">
        <f>ROUND(M27/M26,3)</f>
        <v>0.16500000000000001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433.36</v>
      </c>
      <c r="E30" s="41">
        <v>445.94</v>
      </c>
      <c r="F30" s="119">
        <v>433.85</v>
      </c>
      <c r="G30" s="83" t="str">
        <f>IF((F30/E30)-1&lt;0,"▲","")</f>
        <v>▲</v>
      </c>
      <c r="H30" s="101">
        <f t="shared" ref="H30" si="20">ABS((+F30/E30)-1)</f>
        <v>2.7111270574516677E-2</v>
      </c>
      <c r="I30" s="85" t="str">
        <f>IF(F30="NA","",IF(M30=0,"",IF((F30-M30)&lt;0,"▲","")))</f>
        <v/>
      </c>
      <c r="J30" s="86">
        <f>IF(F30="NA","-",IF(M30=0,"-",ABS(F30-M30)))</f>
        <v>1.7600000000000477</v>
      </c>
      <c r="K30" s="42">
        <v>218.24600000000001</v>
      </c>
      <c r="L30" s="66">
        <v>420.63799999999998</v>
      </c>
      <c r="M30" s="62">
        <v>432.09</v>
      </c>
    </row>
    <row r="31" spans="2:13" ht="12" customHeight="1">
      <c r="B31" s="25"/>
      <c r="C31" s="30" t="s">
        <v>7</v>
      </c>
      <c r="D31" s="39">
        <v>428.09</v>
      </c>
      <c r="E31" s="41">
        <v>434.75</v>
      </c>
      <c r="F31" s="119">
        <v>435.95</v>
      </c>
      <c r="G31" s="83" t="str">
        <f t="shared" ref="G31:G32" si="21">IF((F31/E31)-1&lt;0,"▲","")</f>
        <v/>
      </c>
      <c r="H31" s="101">
        <f t="shared" si="5"/>
        <v>2.7602070155261504E-3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0.88999999999998636</v>
      </c>
      <c r="K31" s="42">
        <v>217.77549999999999</v>
      </c>
      <c r="L31" s="66">
        <v>418.24400000000003</v>
      </c>
      <c r="M31" s="62">
        <v>436.84</v>
      </c>
    </row>
    <row r="32" spans="2:13" ht="12" customHeight="1">
      <c r="B32" s="25"/>
      <c r="C32" s="30" t="s">
        <v>8</v>
      </c>
      <c r="D32" s="39">
        <v>80.37</v>
      </c>
      <c r="E32" s="41">
        <v>91.56</v>
      </c>
      <c r="F32" s="119">
        <v>89.46</v>
      </c>
      <c r="G32" s="83" t="str">
        <f t="shared" si="21"/>
        <v>▲</v>
      </c>
      <c r="H32" s="101">
        <f t="shared" si="5"/>
        <v>2.2935779816513846E-2</v>
      </c>
      <c r="I32" s="85" t="str">
        <f t="shared" si="22"/>
        <v/>
      </c>
      <c r="J32" s="86">
        <f t="shared" si="23"/>
        <v>3.539999999999992</v>
      </c>
      <c r="K32" s="42">
        <v>26.731999999999999</v>
      </c>
      <c r="L32" s="66">
        <v>75.099999999999994</v>
      </c>
      <c r="M32" s="62">
        <v>85.92</v>
      </c>
    </row>
    <row r="33" spans="2:13" ht="12" customHeight="1">
      <c r="B33" s="29"/>
      <c r="C33" s="53" t="s">
        <v>9</v>
      </c>
      <c r="D33" s="91">
        <f>ROUND(D32/D31,3)</f>
        <v>0.188</v>
      </c>
      <c r="E33" s="92">
        <f>ROUND(E32/E31,3)</f>
        <v>0.21099999999999999</v>
      </c>
      <c r="F33" s="74">
        <f>ROUND(F32/F31,3)</f>
        <v>0.20499999999999999</v>
      </c>
      <c r="G33" s="93" t="str">
        <f>IF((F33/E33)-1&lt;0,"▲","")</f>
        <v>▲</v>
      </c>
      <c r="H33" s="94">
        <f t="shared" ref="H33" si="24">ABS(+F33-E33)*100</f>
        <v>0.60000000000000053</v>
      </c>
      <c r="I33" s="95" t="str">
        <f t="shared" si="22"/>
        <v/>
      </c>
      <c r="J33" s="96">
        <f>IF(F33="NA","-",IF(M33=0,"-",ABS(F33-M33)*100))</f>
        <v>0.79999999999999793</v>
      </c>
      <c r="K33" s="97">
        <f>K32/K31</f>
        <v>0.12275026345938822</v>
      </c>
      <c r="L33" s="122">
        <f>ROUND(L32/L31,3)</f>
        <v>0.18</v>
      </c>
      <c r="M33" s="116">
        <f>ROUND(M32/M31,3)</f>
        <v>0.19700000000000001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181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221.13</v>
      </c>
      <c r="E39" s="61">
        <v>210.87</v>
      </c>
      <c r="F39" s="124">
        <v>250.25</v>
      </c>
      <c r="G39" s="113" t="str">
        <f>IF((F39/E39)-1&lt;0,"▲","")</f>
        <v/>
      </c>
      <c r="H39" s="101">
        <f>ABS((+F39/E39)-1)</f>
        <v>0.1867501304121022</v>
      </c>
      <c r="I39" s="112" t="str">
        <f>IF(F39="NA","",IF(M39=0,"",IF((F39-M39)&lt;0,"▲","")))</f>
        <v/>
      </c>
      <c r="J39" s="86">
        <f>IF(F39="NA","-",IF(M39=0,"-",ABS(F39-M39)))</f>
        <v>2.0000000000010232E-2</v>
      </c>
      <c r="K39" s="42">
        <v>48.956499999999998</v>
      </c>
      <c r="L39" s="70">
        <v>131.947</v>
      </c>
      <c r="M39" s="71">
        <v>250.23</v>
      </c>
    </row>
    <row r="40" spans="2:13" ht="12" customHeight="1">
      <c r="B40" s="25"/>
      <c r="C40" s="30" t="s">
        <v>7</v>
      </c>
      <c r="D40" s="60">
        <v>229.75</v>
      </c>
      <c r="E40" s="61">
        <v>220.45</v>
      </c>
      <c r="F40" s="124">
        <v>233.75</v>
      </c>
      <c r="G40" s="114" t="str">
        <f t="shared" ref="G40:G41" si="25">IF((F40/E40)-1&lt;0,"▲","")</f>
        <v/>
      </c>
      <c r="H40" s="101">
        <f t="shared" ref="H40:H41" si="26">ABS((+F40/E40)-1)</f>
        <v>6.0331140848264964E-2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0.38999999999998636</v>
      </c>
      <c r="K40" s="42">
        <v>49.094499999999996</v>
      </c>
      <c r="L40" s="72">
        <v>133.87100000000001</v>
      </c>
      <c r="M40" s="62">
        <v>233.36</v>
      </c>
    </row>
    <row r="41" spans="2:13" ht="12" customHeight="1">
      <c r="B41" s="25"/>
      <c r="C41" s="30" t="s">
        <v>8</v>
      </c>
      <c r="D41" s="60">
        <v>52.91</v>
      </c>
      <c r="E41" s="61">
        <v>42.41</v>
      </c>
      <c r="F41" s="124">
        <v>57.09</v>
      </c>
      <c r="G41" s="114" t="str">
        <f t="shared" si="25"/>
        <v/>
      </c>
      <c r="H41" s="101">
        <f t="shared" si="26"/>
        <v>0.34614477717519465</v>
      </c>
      <c r="I41" s="85" t="str">
        <f t="shared" si="27"/>
        <v>▲</v>
      </c>
      <c r="J41" s="86">
        <f t="shared" si="28"/>
        <v>0.29999999999999716</v>
      </c>
      <c r="K41" s="42">
        <v>3.9965000000000002</v>
      </c>
      <c r="L41" s="72">
        <v>15.944000000000001</v>
      </c>
      <c r="M41" s="62">
        <v>57.39</v>
      </c>
    </row>
    <row r="42" spans="2:13" ht="12" customHeight="1">
      <c r="B42" s="29"/>
      <c r="C42" s="53" t="s">
        <v>9</v>
      </c>
      <c r="D42" s="107">
        <f>ROUND(D41/D40,3)</f>
        <v>0.23</v>
      </c>
      <c r="E42" s="108">
        <f>ROUND(E41/E40,3)</f>
        <v>0.192</v>
      </c>
      <c r="F42" s="125">
        <f>ROUND(F41/F40,3)</f>
        <v>0.24399999999999999</v>
      </c>
      <c r="G42" s="109" t="str">
        <f>IF(F42-D42&lt;0,"▲","")</f>
        <v/>
      </c>
      <c r="H42" s="94">
        <f>ABS(+F42-E42)*100</f>
        <v>5.1999999999999993</v>
      </c>
      <c r="I42" s="110" t="str">
        <f>IF(F42="NA","",IF(M42=0,"",IF((F42-M42)&lt;0,"▲","")))</f>
        <v>▲</v>
      </c>
      <c r="J42" s="96">
        <f>ABS(+F42-M42)*100</f>
        <v>0.20000000000000018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0.246</v>
      </c>
    </row>
    <row r="43" spans="2:13" ht="12" customHeight="1">
      <c r="B43" s="2" t="s">
        <v>255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8">
    <tabColor theme="1"/>
    <pageSetUpPr fitToPage="1"/>
  </sheetPr>
  <dimension ref="B1:M67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254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191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2120.77</v>
      </c>
      <c r="E10" s="78">
        <v>2230.94</v>
      </c>
      <c r="F10" s="119">
        <v>2195.62</v>
      </c>
      <c r="G10" s="83" t="str">
        <f>IF((F10/E10)-1&lt;0,"▲","")</f>
        <v>▲</v>
      </c>
      <c r="H10" s="101">
        <f>ABS((+F10/E10)-1)</f>
        <v>1.5831891489686001E-2</v>
      </c>
      <c r="I10" s="85" t="str">
        <f>IF(F10="NA","",IF(M10=0,"",IF((F10-M10)&lt;0,"▲","")))</f>
        <v/>
      </c>
      <c r="J10" s="86">
        <f>IF(F10="NA","-",IF(M10=0,"-",ABS(F10-M10)))</f>
        <v>1.3099999999999454</v>
      </c>
      <c r="K10" s="42">
        <v>1196.7825</v>
      </c>
      <c r="L10" s="66">
        <v>2002.287</v>
      </c>
      <c r="M10" s="62">
        <v>2194.31</v>
      </c>
    </row>
    <row r="11" spans="2:13" ht="12" customHeight="1">
      <c r="B11" s="25"/>
      <c r="C11" s="30" t="s">
        <v>7</v>
      </c>
      <c r="D11" s="77">
        <v>2101.12</v>
      </c>
      <c r="E11" s="78">
        <v>2147.59</v>
      </c>
      <c r="F11" s="119">
        <v>2188.9699999999998</v>
      </c>
      <c r="G11" s="83" t="str">
        <f t="shared" ref="G11:G12" si="0">IF((F11/E11)-1&lt;0,"▲","")</f>
        <v/>
      </c>
      <c r="H11" s="101">
        <f t="shared" ref="H11:H12" si="1">ABS((+F11/E11)-1)</f>
        <v>1.9268109834744918E-2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1.0700000000001637</v>
      </c>
      <c r="K11" s="42">
        <v>1201.7159999999999</v>
      </c>
      <c r="L11" s="66">
        <v>2043.982</v>
      </c>
      <c r="M11" s="62">
        <v>2190.04</v>
      </c>
    </row>
    <row r="12" spans="2:13" ht="12" customHeight="1">
      <c r="B12" s="25"/>
      <c r="C12" s="30" t="s">
        <v>8</v>
      </c>
      <c r="D12" s="39">
        <v>361.53</v>
      </c>
      <c r="E12" s="40">
        <v>444.88</v>
      </c>
      <c r="F12" s="119">
        <v>451.53</v>
      </c>
      <c r="G12" s="83" t="str">
        <f t="shared" si="0"/>
        <v/>
      </c>
      <c r="H12" s="101">
        <f t="shared" si="1"/>
        <v>1.4947851105916232E-2</v>
      </c>
      <c r="I12" s="85" t="str">
        <f t="shared" si="2"/>
        <v>▲</v>
      </c>
      <c r="J12" s="86">
        <f t="shared" si="3"/>
        <v>0.75</v>
      </c>
      <c r="K12" s="42">
        <v>186.02850000000001</v>
      </c>
      <c r="L12" s="66">
        <v>341.96300000000002</v>
      </c>
      <c r="M12" s="62">
        <v>452.28</v>
      </c>
    </row>
    <row r="13" spans="2:13" ht="12" customHeight="1">
      <c r="B13" s="25"/>
      <c r="C13" s="30" t="s">
        <v>9</v>
      </c>
      <c r="D13" s="81">
        <f>ROUND(D12/D11,3)</f>
        <v>0.17199999999999999</v>
      </c>
      <c r="E13" s="82">
        <f t="shared" ref="E13" si="4">ROUND(E12/E11,3)</f>
        <v>0.20699999999999999</v>
      </c>
      <c r="F13" s="73">
        <f>ROUND(F12/F11,3)</f>
        <v>0.20599999999999999</v>
      </c>
      <c r="G13" s="83" t="str">
        <f>IF((F13/E13)-1&lt;0,"▲","")</f>
        <v>▲</v>
      </c>
      <c r="H13" s="84">
        <f>ABS(+F13-E13)*100</f>
        <v>0.10000000000000009</v>
      </c>
      <c r="I13" s="85" t="str">
        <f t="shared" si="2"/>
        <v>▲</v>
      </c>
      <c r="J13" s="86">
        <f>IF(F13="NA","-",IF(M13=0,"-",ABS(F13-M13)*100))</f>
        <v>0.10000000000000009</v>
      </c>
      <c r="K13" s="87">
        <f>K12/K11</f>
        <v>0.1548023825928922</v>
      </c>
      <c r="L13" s="121">
        <f>ROUND(L12/L11,3)</f>
        <v>0.16700000000000001</v>
      </c>
      <c r="M13" s="115">
        <f>ROUND(M12/M11,3)</f>
        <v>0.20699999999999999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610.70000000000005</v>
      </c>
      <c r="E15" s="41">
        <v>682.75</v>
      </c>
      <c r="F15" s="119">
        <v>671.89</v>
      </c>
      <c r="G15" s="83" t="str">
        <f>IF((F15/E15)-1&lt;0,"▲","")</f>
        <v>▲</v>
      </c>
      <c r="H15" s="101">
        <f t="shared" ref="H15:H32" si="5">ABS((+F15/E15)-1)</f>
        <v>1.5906261442695024E-2</v>
      </c>
      <c r="I15" s="85" t="str">
        <f>IF(F15="NA","",IF(M15=0,"",IF((F15-M15)&lt;0,"▲","")))</f>
        <v/>
      </c>
      <c r="J15" s="86">
        <f>IF(F15="NA","-",IF(M15=0,"-",ABS(F15-M15)))</f>
        <v>3.7699999999999818</v>
      </c>
      <c r="K15" s="42">
        <v>351.77749999999997</v>
      </c>
      <c r="L15" s="66">
        <v>595.57000000000005</v>
      </c>
      <c r="M15" s="62">
        <v>668.12</v>
      </c>
    </row>
    <row r="16" spans="2:13" ht="12" customHeight="1">
      <c r="B16" s="25"/>
      <c r="C16" s="30" t="s">
        <v>7</v>
      </c>
      <c r="D16" s="77">
        <v>616.96</v>
      </c>
      <c r="E16" s="78">
        <v>639.29</v>
      </c>
      <c r="F16" s="119">
        <v>648.35</v>
      </c>
      <c r="G16" s="83" t="str">
        <f t="shared" ref="G16:G17" si="6">IF((F16/E16)-1&lt;0,"▲","")</f>
        <v/>
      </c>
      <c r="H16" s="101">
        <f t="shared" si="5"/>
        <v>1.4171972031472579E-2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0.20000000000004547</v>
      </c>
      <c r="K16" s="42">
        <v>352.10050000000001</v>
      </c>
      <c r="L16" s="66">
        <v>618.19399999999996</v>
      </c>
      <c r="M16" s="62">
        <v>648.15</v>
      </c>
    </row>
    <row r="17" spans="2:13" ht="12" customHeight="1">
      <c r="B17" s="25"/>
      <c r="C17" s="30" t="s">
        <v>8</v>
      </c>
      <c r="D17" s="39">
        <v>121.28</v>
      </c>
      <c r="E17" s="41">
        <v>164.74</v>
      </c>
      <c r="F17" s="119">
        <v>188.28</v>
      </c>
      <c r="G17" s="83" t="str">
        <f t="shared" si="6"/>
        <v/>
      </c>
      <c r="H17" s="101">
        <f t="shared" si="5"/>
        <v>0.14289182954959334</v>
      </c>
      <c r="I17" s="85" t="str">
        <f t="shared" si="7"/>
        <v/>
      </c>
      <c r="J17" s="86">
        <f t="shared" si="8"/>
        <v>1.5500000000000114</v>
      </c>
      <c r="K17" s="42">
        <v>78.797499999999999</v>
      </c>
      <c r="L17" s="66">
        <v>127.681</v>
      </c>
      <c r="M17" s="62">
        <v>186.73</v>
      </c>
    </row>
    <row r="18" spans="2:13" ht="12" customHeight="1">
      <c r="B18" s="25"/>
      <c r="C18" s="30" t="s">
        <v>9</v>
      </c>
      <c r="D18" s="81">
        <f>ROUND(D17/D16,3)</f>
        <v>0.19700000000000001</v>
      </c>
      <c r="E18" s="82">
        <f>ROUND(E17/E16,3)</f>
        <v>0.25800000000000001</v>
      </c>
      <c r="F18" s="73">
        <f>ROUND(F17/F16,3)</f>
        <v>0.28999999999999998</v>
      </c>
      <c r="G18" s="89" t="str">
        <f>IF((F18/E18)-1&lt;0,"▲","")</f>
        <v/>
      </c>
      <c r="H18" s="84">
        <f t="shared" ref="H18" si="9">ABS(+F18-E18)*100</f>
        <v>3.1999999999999975</v>
      </c>
      <c r="I18" s="90" t="str">
        <f t="shared" si="7"/>
        <v/>
      </c>
      <c r="J18" s="86">
        <f>IF(F18="NA","-",IF(M18=0,"-",ABS(F18-M18)*100))</f>
        <v>0.20000000000000018</v>
      </c>
      <c r="K18" s="87">
        <f>K17/K16</f>
        <v>0.22379263874944794</v>
      </c>
      <c r="L18" s="121">
        <f>ROUND(L17/L16,3)</f>
        <v>0.20699999999999999</v>
      </c>
      <c r="M18" s="115">
        <f>ROUND(M17/M16,3)</f>
        <v>0.28799999999999998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1076.6500000000001</v>
      </c>
      <c r="E20" s="41">
        <v>1102.42</v>
      </c>
      <c r="F20" s="119">
        <v>1091.6400000000001</v>
      </c>
      <c r="G20" s="83" t="str">
        <f>IF((F20/E20)-1&lt;0,"▲","")</f>
        <v>▲</v>
      </c>
      <c r="H20" s="101">
        <f t="shared" ref="H20" si="10">ABS((+F20/E20)-1)</f>
        <v>9.778487327878671E-3</v>
      </c>
      <c r="I20" s="85" t="str">
        <f>IF(F20="NA","",IF(M20=0,"",IF((F20-M20)&lt;0,"▲","")))</f>
        <v>▲</v>
      </c>
      <c r="J20" s="86">
        <f>IF(F20="NA","-",IF(M20=0,"-",ABS(F20-M20)))</f>
        <v>0.88999999999987267</v>
      </c>
      <c r="K20" s="42">
        <v>626.75900000000001</v>
      </c>
      <c r="L20" s="66">
        <v>986.04300000000001</v>
      </c>
      <c r="M20" s="62">
        <v>1092.53</v>
      </c>
    </row>
    <row r="21" spans="2:13" ht="12" customHeight="1">
      <c r="B21" s="25"/>
      <c r="C21" s="30" t="s">
        <v>7</v>
      </c>
      <c r="D21" s="39">
        <v>1056.04</v>
      </c>
      <c r="E21" s="41">
        <v>1072.81</v>
      </c>
      <c r="F21" s="119">
        <v>1103.78</v>
      </c>
      <c r="G21" s="83" t="str">
        <f t="shared" ref="G21:G22" si="11">IF((F21/E21)-1&lt;0,"▲","")</f>
        <v/>
      </c>
      <c r="H21" s="101">
        <f t="shared" si="5"/>
        <v>2.8868112713341665E-2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0.34999999999990905</v>
      </c>
      <c r="K21" s="42">
        <v>631.84</v>
      </c>
      <c r="L21" s="66">
        <v>1007.511</v>
      </c>
      <c r="M21" s="62">
        <v>1103.43</v>
      </c>
    </row>
    <row r="22" spans="2:13" ht="12" customHeight="1">
      <c r="B22" s="25"/>
      <c r="C22" s="30" t="s">
        <v>8</v>
      </c>
      <c r="D22" s="39">
        <v>159.86000000000001</v>
      </c>
      <c r="E22" s="41">
        <v>189.47</v>
      </c>
      <c r="F22" s="119">
        <v>177.33</v>
      </c>
      <c r="G22" s="83" t="str">
        <f t="shared" si="11"/>
        <v>▲</v>
      </c>
      <c r="H22" s="101">
        <f t="shared" si="5"/>
        <v>6.407346809521286E-2</v>
      </c>
      <c r="I22" s="85" t="str">
        <f t="shared" si="12"/>
        <v>▲</v>
      </c>
      <c r="J22" s="86">
        <f t="shared" si="13"/>
        <v>2.3199999999999932</v>
      </c>
      <c r="K22" s="42">
        <v>80.498999999999995</v>
      </c>
      <c r="L22" s="66">
        <v>139.179</v>
      </c>
      <c r="M22" s="62">
        <v>179.65</v>
      </c>
    </row>
    <row r="23" spans="2:13" ht="12" customHeight="1">
      <c r="B23" s="25"/>
      <c r="C23" s="30" t="s">
        <v>9</v>
      </c>
      <c r="D23" s="81">
        <f>ROUND(D22/D21,3)</f>
        <v>0.151</v>
      </c>
      <c r="E23" s="82">
        <f>ROUND(E22/E21,3)</f>
        <v>0.17699999999999999</v>
      </c>
      <c r="F23" s="73">
        <f>ROUND(F22/F21,3)</f>
        <v>0.161</v>
      </c>
      <c r="G23" s="89" t="str">
        <f>IF((F23/E23)-1&lt;0,"▲","")</f>
        <v>▲</v>
      </c>
      <c r="H23" s="84">
        <f t="shared" ref="H23" si="14">ABS(+F23-E23)*100</f>
        <v>1.5999999999999988</v>
      </c>
      <c r="I23" s="90" t="str">
        <f t="shared" si="12"/>
        <v>▲</v>
      </c>
      <c r="J23" s="86">
        <f>IF(F23="NA","-",IF(M23=0,"-",ABS(F23-M23)*100))</f>
        <v>0.20000000000000018</v>
      </c>
      <c r="K23" s="87">
        <f>K22/K21</f>
        <v>0.12740408964294755</v>
      </c>
      <c r="L23" s="121">
        <f>ROUND(L22/L21,3)</f>
        <v>0.13800000000000001</v>
      </c>
      <c r="M23" s="115">
        <f>ROUND(M22/M21,3)</f>
        <v>0.16300000000000001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791.87</v>
      </c>
      <c r="E25" s="41">
        <v>791.92</v>
      </c>
      <c r="F25" s="119">
        <v>789.73</v>
      </c>
      <c r="G25" s="83" t="str">
        <f>IF((F25/E25)-1&lt;0,"▲","")</f>
        <v>▲</v>
      </c>
      <c r="H25" s="101">
        <f t="shared" ref="H25" si="15">ABS((+F25/E25)-1)</f>
        <v>2.7654308516010806E-3</v>
      </c>
      <c r="I25" s="85" t="str">
        <f>IF(F25="NA","",IF(M25=0,"",IF((F25-M25)&lt;0,"▲","")))</f>
        <v>▲</v>
      </c>
      <c r="J25" s="86">
        <f>IF(F25="NA","-",IF(M25=0,"-",ABS(F25-M25)))</f>
        <v>2.8099999999999454</v>
      </c>
      <c r="K25" s="42">
        <v>315.98500000000001</v>
      </c>
      <c r="L25" s="66">
        <v>712.33399999999995</v>
      </c>
      <c r="M25" s="62">
        <v>792.54</v>
      </c>
    </row>
    <row r="26" spans="2:13" ht="12" customHeight="1">
      <c r="B26" s="51"/>
      <c r="C26" s="30" t="s">
        <v>7</v>
      </c>
      <c r="D26" s="39">
        <v>771.23</v>
      </c>
      <c r="E26" s="41">
        <v>775.69</v>
      </c>
      <c r="F26" s="119">
        <v>803.27</v>
      </c>
      <c r="G26" s="83" t="str">
        <f t="shared" ref="G26:G27" si="16">IF((F26/E26)-1&lt;0,"▲","")</f>
        <v/>
      </c>
      <c r="H26" s="101">
        <f t="shared" si="5"/>
        <v>3.5555440962240059E-2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0.12999999999999545</v>
      </c>
      <c r="K26" s="42">
        <v>318.35149999999999</v>
      </c>
      <c r="L26" s="66">
        <v>724.38499999999999</v>
      </c>
      <c r="M26" s="62">
        <v>803.14</v>
      </c>
    </row>
    <row r="27" spans="2:13" ht="12" customHeight="1">
      <c r="B27" s="51"/>
      <c r="C27" s="30" t="s">
        <v>8</v>
      </c>
      <c r="D27" s="39">
        <v>129.72</v>
      </c>
      <c r="E27" s="41">
        <v>145.94999999999999</v>
      </c>
      <c r="F27" s="119">
        <v>132.41</v>
      </c>
      <c r="G27" s="83" t="str">
        <f t="shared" si="16"/>
        <v>▲</v>
      </c>
      <c r="H27" s="101">
        <f t="shared" si="5"/>
        <v>9.2771497088043775E-2</v>
      </c>
      <c r="I27" s="85" t="str">
        <f t="shared" si="17"/>
        <v>▲</v>
      </c>
      <c r="J27" s="86">
        <f t="shared" si="18"/>
        <v>3.8400000000000034</v>
      </c>
      <c r="K27" s="42">
        <v>38.368000000000002</v>
      </c>
      <c r="L27" s="66">
        <v>109.038</v>
      </c>
      <c r="M27" s="62">
        <v>136.25</v>
      </c>
    </row>
    <row r="28" spans="2:13" ht="12" customHeight="1">
      <c r="B28" s="51"/>
      <c r="C28" s="30" t="s">
        <v>9</v>
      </c>
      <c r="D28" s="81">
        <f>ROUND(D27/D26,3)</f>
        <v>0.16800000000000001</v>
      </c>
      <c r="E28" s="82">
        <f>ROUND(E27/E26,3)</f>
        <v>0.188</v>
      </c>
      <c r="F28" s="73">
        <f>ROUND(F27/F26,3)</f>
        <v>0.16500000000000001</v>
      </c>
      <c r="G28" s="89" t="str">
        <f>IF((F28/E28)-1&lt;0,"▲","")</f>
        <v>▲</v>
      </c>
      <c r="H28" s="84">
        <f t="shared" ref="H28" si="19">ABS(+F28-E28)*100</f>
        <v>2.2999999999999994</v>
      </c>
      <c r="I28" s="90" t="str">
        <f t="shared" si="17"/>
        <v>▲</v>
      </c>
      <c r="J28" s="86">
        <f>IF(F28="NA","-",IF(M28=0,"-",ABS(F28-M28)*100))</f>
        <v>0.50000000000000044</v>
      </c>
      <c r="K28" s="87">
        <f>K27/K26</f>
        <v>0.12052087079847276</v>
      </c>
      <c r="L28" s="121">
        <f>ROUND(L27/L26,3)</f>
        <v>0.151</v>
      </c>
      <c r="M28" s="115">
        <f>ROUND(M27/M26,3)</f>
        <v>0.17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433.42</v>
      </c>
      <c r="E30" s="41">
        <v>445.77</v>
      </c>
      <c r="F30" s="119">
        <v>432.09</v>
      </c>
      <c r="G30" s="83" t="str">
        <f>IF((F30/E30)-1&lt;0,"▲","")</f>
        <v>▲</v>
      </c>
      <c r="H30" s="101">
        <f t="shared" ref="H30" si="20">ABS((+F30/E30)-1)</f>
        <v>3.0688471633353531E-2</v>
      </c>
      <c r="I30" s="85" t="str">
        <f>IF(F30="NA","",IF(M30=0,"",IF((F30-M30)&lt;0,"▲","")))</f>
        <v>▲</v>
      </c>
      <c r="J30" s="86">
        <f>IF(F30="NA","-",IF(M30=0,"-",ABS(F30-M30)))</f>
        <v>1.5600000000000023</v>
      </c>
      <c r="K30" s="42">
        <v>218.24600000000001</v>
      </c>
      <c r="L30" s="66">
        <v>420.67399999999998</v>
      </c>
      <c r="M30" s="62">
        <v>433.65</v>
      </c>
    </row>
    <row r="31" spans="2:13" ht="12" customHeight="1">
      <c r="B31" s="25"/>
      <c r="C31" s="30" t="s">
        <v>7</v>
      </c>
      <c r="D31" s="39">
        <v>428.13</v>
      </c>
      <c r="E31" s="41">
        <v>435.49</v>
      </c>
      <c r="F31" s="119">
        <v>436.84</v>
      </c>
      <c r="G31" s="83" t="str">
        <f t="shared" ref="G31:G32" si="21">IF((F31/E31)-1&lt;0,"▲","")</f>
        <v/>
      </c>
      <c r="H31" s="101">
        <f t="shared" si="5"/>
        <v>3.0999563709843692E-3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1.6200000000000045</v>
      </c>
      <c r="K31" s="42">
        <v>217.77549999999999</v>
      </c>
      <c r="L31" s="66">
        <v>418.27699999999999</v>
      </c>
      <c r="M31" s="62">
        <v>438.46</v>
      </c>
    </row>
    <row r="32" spans="2:13" ht="12" customHeight="1">
      <c r="B32" s="25"/>
      <c r="C32" s="30" t="s">
        <v>8</v>
      </c>
      <c r="D32" s="39">
        <v>80.39</v>
      </c>
      <c r="E32" s="41">
        <v>90.67</v>
      </c>
      <c r="F32" s="119">
        <v>85.92</v>
      </c>
      <c r="G32" s="83" t="str">
        <f t="shared" si="21"/>
        <v>▲</v>
      </c>
      <c r="H32" s="101">
        <f t="shared" si="5"/>
        <v>5.2387779861034489E-2</v>
      </c>
      <c r="I32" s="85" t="str">
        <f t="shared" si="22"/>
        <v/>
      </c>
      <c r="J32" s="86">
        <f t="shared" si="23"/>
        <v>1.9999999999996021E-2</v>
      </c>
      <c r="K32" s="42">
        <v>26.731999999999999</v>
      </c>
      <c r="L32" s="66">
        <v>75.102999999999994</v>
      </c>
      <c r="M32" s="62">
        <v>85.9</v>
      </c>
    </row>
    <row r="33" spans="2:13" ht="12" customHeight="1">
      <c r="B33" s="29"/>
      <c r="C33" s="53" t="s">
        <v>9</v>
      </c>
      <c r="D33" s="91">
        <f>ROUND(D32/D31,3)</f>
        <v>0.188</v>
      </c>
      <c r="E33" s="92">
        <f>ROUND(E32/E31,3)</f>
        <v>0.20799999999999999</v>
      </c>
      <c r="F33" s="74">
        <f>ROUND(F32/F31,3)</f>
        <v>0.19700000000000001</v>
      </c>
      <c r="G33" s="93" t="str">
        <f>IF((F33/E33)-1&lt;0,"▲","")</f>
        <v>▲</v>
      </c>
      <c r="H33" s="94">
        <f t="shared" ref="H33" si="24">ABS(+F33-E33)*100</f>
        <v>1.0999999999999983</v>
      </c>
      <c r="I33" s="95" t="str">
        <f t="shared" si="22"/>
        <v/>
      </c>
      <c r="J33" s="96">
        <f>IF(F33="NA","-",IF(M33=0,"-",ABS(F33-M33)*100))</f>
        <v>0.10000000000000009</v>
      </c>
      <c r="K33" s="97">
        <f>K32/K31</f>
        <v>0.12275026345938822</v>
      </c>
      <c r="L33" s="122">
        <f>ROUND(L32/L31,3)</f>
        <v>0.18</v>
      </c>
      <c r="M33" s="116">
        <f>ROUND(M32/M31,3)</f>
        <v>0.19600000000000001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181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221.13</v>
      </c>
      <c r="E39" s="61">
        <v>210.84</v>
      </c>
      <c r="F39" s="124">
        <v>250.23</v>
      </c>
      <c r="G39" s="113" t="str">
        <f>IF((F39/E39)-1&lt;0,"▲","")</f>
        <v/>
      </c>
      <c r="H39" s="101">
        <f>ABS((+F39/E39)-1)</f>
        <v>0.18682413204325554</v>
      </c>
      <c r="I39" s="112" t="str">
        <f>IF(F39="NA","",IF(M39=0,"",IF((F39-M39)&lt;0,"▲","")))</f>
        <v/>
      </c>
      <c r="J39" s="86">
        <f>IF(F39="NA","-",IF(M39=0,"-",ABS(F39-M39)))</f>
        <v>4.1599999999999966</v>
      </c>
      <c r="K39" s="42">
        <v>48.956499999999998</v>
      </c>
      <c r="L39" s="70">
        <v>131.947</v>
      </c>
      <c r="M39" s="71">
        <v>246.07</v>
      </c>
    </row>
    <row r="40" spans="2:13" ht="12" customHeight="1">
      <c r="B40" s="25"/>
      <c r="C40" s="30" t="s">
        <v>7</v>
      </c>
      <c r="D40" s="60">
        <v>229.75</v>
      </c>
      <c r="E40" s="61">
        <v>220.43</v>
      </c>
      <c r="F40" s="124">
        <v>233.36</v>
      </c>
      <c r="G40" s="114" t="str">
        <f t="shared" ref="G40:G41" si="25">IF((F40/E40)-1&lt;0,"▲","")</f>
        <v/>
      </c>
      <c r="H40" s="101">
        <f t="shared" ref="H40:H41" si="26">ABS((+F40/E40)-1)</f>
        <v>5.8658077394184049E-2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1.7400000000000091</v>
      </c>
      <c r="K40" s="42">
        <v>49.094499999999996</v>
      </c>
      <c r="L40" s="72">
        <v>133.87100000000001</v>
      </c>
      <c r="M40" s="62">
        <v>231.62</v>
      </c>
    </row>
    <row r="41" spans="2:13" ht="12" customHeight="1">
      <c r="B41" s="25"/>
      <c r="C41" s="30" t="s">
        <v>8</v>
      </c>
      <c r="D41" s="60">
        <v>52.91</v>
      </c>
      <c r="E41" s="61">
        <v>42.39</v>
      </c>
      <c r="F41" s="124">
        <v>57.39</v>
      </c>
      <c r="G41" s="114" t="str">
        <f t="shared" si="25"/>
        <v/>
      </c>
      <c r="H41" s="101">
        <f t="shared" si="26"/>
        <v>0.353857041755131</v>
      </c>
      <c r="I41" s="85" t="str">
        <f t="shared" si="27"/>
        <v/>
      </c>
      <c r="J41" s="86">
        <f t="shared" si="28"/>
        <v>2.6000000000000014</v>
      </c>
      <c r="K41" s="42">
        <v>3.9965000000000002</v>
      </c>
      <c r="L41" s="72">
        <v>15.944000000000001</v>
      </c>
      <c r="M41" s="62">
        <v>54.79</v>
      </c>
    </row>
    <row r="42" spans="2:13" ht="12" customHeight="1">
      <c r="B42" s="29"/>
      <c r="C42" s="53" t="s">
        <v>9</v>
      </c>
      <c r="D42" s="107">
        <f>ROUND(D41/D40,3)</f>
        <v>0.23</v>
      </c>
      <c r="E42" s="108">
        <f>ROUND(E41/E40,3)</f>
        <v>0.192</v>
      </c>
      <c r="F42" s="125">
        <f>ROUND(F41/F40,3)</f>
        <v>0.246</v>
      </c>
      <c r="G42" s="109" t="str">
        <f>IF(F42-D42&lt;0,"▲","")</f>
        <v/>
      </c>
      <c r="H42" s="94">
        <f>ABS(+F42-E42)*100</f>
        <v>5.3999999999999995</v>
      </c>
      <c r="I42" s="110" t="str">
        <f>IF(F42="NA","",IF(M42=0,"",IF((F42-M42)&lt;0,"▲","")))</f>
        <v/>
      </c>
      <c r="J42" s="96">
        <f>ABS(+F42-M42)*100</f>
        <v>0.9000000000000008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0.23699999999999999</v>
      </c>
    </row>
    <row r="43" spans="2:13" ht="12" customHeight="1">
      <c r="B43" s="2" t="s">
        <v>253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7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252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181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2121</v>
      </c>
      <c r="E10" s="78">
        <v>2229.9299999999998</v>
      </c>
      <c r="F10" s="119">
        <v>2194.31</v>
      </c>
      <c r="G10" s="83" t="str">
        <f>IF((F10/E10)-1&lt;0,"▲","")</f>
        <v>▲</v>
      </c>
      <c r="H10" s="101">
        <f>ABS((+F10/E10)-1)</f>
        <v>1.5973595583717803E-2</v>
      </c>
      <c r="I10" s="85" t="str">
        <f>IF(F10="NA","",IF(M10=0,"",IF((F10-M10)&lt;0,"▲","")))</f>
        <v/>
      </c>
      <c r="J10" s="86">
        <f>IF(F10="NA","-",IF(M10=0,"-",ABS(F10-M10)))</f>
        <v>7.0399999999999636</v>
      </c>
      <c r="K10" s="42">
        <v>1196.7825</v>
      </c>
      <c r="L10" s="66">
        <v>2002.287</v>
      </c>
      <c r="M10" s="62">
        <v>2187.27</v>
      </c>
    </row>
    <row r="11" spans="2:13" ht="12" customHeight="1">
      <c r="B11" s="25"/>
      <c r="C11" s="30" t="s">
        <v>7</v>
      </c>
      <c r="D11" s="77">
        <v>2100.2399999999998</v>
      </c>
      <c r="E11" s="78">
        <v>2144.65</v>
      </c>
      <c r="F11" s="119">
        <v>2190.04</v>
      </c>
      <c r="G11" s="83" t="str">
        <f t="shared" ref="G11:G12" si="0">IF((F11/E11)-1&lt;0,"▲","")</f>
        <v/>
      </c>
      <c r="H11" s="101">
        <f t="shared" ref="H11:H12" si="1">ABS((+F11/E11)-1)</f>
        <v>2.1164292541906438E-2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6.6700000000000728</v>
      </c>
      <c r="K11" s="42">
        <v>1201.7159999999999</v>
      </c>
      <c r="L11" s="66">
        <v>2043.982</v>
      </c>
      <c r="M11" s="62">
        <v>2183.37</v>
      </c>
    </row>
    <row r="12" spans="2:13" ht="12" customHeight="1">
      <c r="B12" s="25"/>
      <c r="C12" s="30" t="s">
        <v>8</v>
      </c>
      <c r="D12" s="39">
        <v>362.74</v>
      </c>
      <c r="E12" s="40">
        <v>448.02</v>
      </c>
      <c r="F12" s="119">
        <v>452.28</v>
      </c>
      <c r="G12" s="83" t="str">
        <f t="shared" si="0"/>
        <v/>
      </c>
      <c r="H12" s="101">
        <f t="shared" si="1"/>
        <v>9.5085040846389912E-3</v>
      </c>
      <c r="I12" s="85" t="str">
        <f t="shared" si="2"/>
        <v/>
      </c>
      <c r="J12" s="86">
        <f t="shared" si="3"/>
        <v>1.7199999999999704</v>
      </c>
      <c r="K12" s="42">
        <v>186.02850000000001</v>
      </c>
      <c r="L12" s="66">
        <v>341.96300000000002</v>
      </c>
      <c r="M12" s="62">
        <v>450.56</v>
      </c>
    </row>
    <row r="13" spans="2:13" ht="12" customHeight="1">
      <c r="B13" s="25"/>
      <c r="C13" s="30" t="s">
        <v>9</v>
      </c>
      <c r="D13" s="81">
        <f>ROUND(D12/D11,3)</f>
        <v>0.17299999999999999</v>
      </c>
      <c r="E13" s="82">
        <f t="shared" ref="E13" si="4">ROUND(E12/E11,3)</f>
        <v>0.20899999999999999</v>
      </c>
      <c r="F13" s="73">
        <f>ROUND(F12/F11,3)</f>
        <v>0.20699999999999999</v>
      </c>
      <c r="G13" s="83" t="str">
        <f>IF((F13/E13)-1&lt;0,"▲","")</f>
        <v>▲</v>
      </c>
      <c r="H13" s="84">
        <f>ABS(+F13-E13)*100</f>
        <v>0.20000000000000018</v>
      </c>
      <c r="I13" s="85" t="str">
        <f t="shared" si="2"/>
        <v/>
      </c>
      <c r="J13" s="86">
        <f>IF(F13="NA","-",IF(M13=0,"-",ABS(F13-M13)*100))</f>
        <v>0.10000000000000009</v>
      </c>
      <c r="K13" s="87">
        <f>K12/K11</f>
        <v>0.1548023825928922</v>
      </c>
      <c r="L13" s="121">
        <f>ROUND(L12/L11,3)</f>
        <v>0.16700000000000001</v>
      </c>
      <c r="M13" s="115">
        <f>ROUND(M12/M11,3)</f>
        <v>0.20599999999999999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610.99</v>
      </c>
      <c r="E15" s="41">
        <v>682.32</v>
      </c>
      <c r="F15" s="119">
        <v>668.12</v>
      </c>
      <c r="G15" s="83" t="str">
        <f>IF((F15/E15)-1&lt;0,"▲","")</f>
        <v>▲</v>
      </c>
      <c r="H15" s="101">
        <f t="shared" ref="H15:H32" si="5">ABS((+F15/E15)-1)</f>
        <v>2.0811349513424893E-2</v>
      </c>
      <c r="I15" s="85" t="str">
        <f>IF(F15="NA","",IF(M15=0,"",IF((F15-M15)&lt;0,"▲","")))</f>
        <v/>
      </c>
      <c r="J15" s="86">
        <f>IF(F15="NA","-",IF(M15=0,"-",ABS(F15-M15)))</f>
        <v>4.3999999999999773</v>
      </c>
      <c r="K15" s="42">
        <v>351.77749999999997</v>
      </c>
      <c r="L15" s="66">
        <v>595.57000000000005</v>
      </c>
      <c r="M15" s="62">
        <v>663.72</v>
      </c>
    </row>
    <row r="16" spans="2:13" ht="12" customHeight="1">
      <c r="B16" s="25"/>
      <c r="C16" s="30" t="s">
        <v>7</v>
      </c>
      <c r="D16" s="77">
        <v>616.48</v>
      </c>
      <c r="E16" s="78">
        <v>637.67999999999995</v>
      </c>
      <c r="F16" s="119">
        <v>648.15</v>
      </c>
      <c r="G16" s="83" t="str">
        <f t="shared" ref="G16:G17" si="6">IF((F16/E16)-1&lt;0,"▲","")</f>
        <v/>
      </c>
      <c r="H16" s="101">
        <f t="shared" si="5"/>
        <v>1.6418893488897357E-2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2.0499999999999545</v>
      </c>
      <c r="K16" s="42">
        <v>352.10050000000001</v>
      </c>
      <c r="L16" s="66">
        <v>618.19399999999996</v>
      </c>
      <c r="M16" s="62">
        <v>646.1</v>
      </c>
    </row>
    <row r="17" spans="2:13" ht="12" customHeight="1">
      <c r="B17" s="25"/>
      <c r="C17" s="30" t="s">
        <v>8</v>
      </c>
      <c r="D17" s="39">
        <v>122.12</v>
      </c>
      <c r="E17" s="41">
        <v>166.76</v>
      </c>
      <c r="F17" s="119">
        <v>186.73</v>
      </c>
      <c r="G17" s="83" t="str">
        <f t="shared" si="6"/>
        <v/>
      </c>
      <c r="H17" s="101">
        <f t="shared" si="5"/>
        <v>0.1197529383545215</v>
      </c>
      <c r="I17" s="85" t="str">
        <f t="shared" si="7"/>
        <v/>
      </c>
      <c r="J17" s="86">
        <f t="shared" si="8"/>
        <v>0.11999999999997613</v>
      </c>
      <c r="K17" s="42">
        <v>78.797499999999999</v>
      </c>
      <c r="L17" s="66">
        <v>127.681</v>
      </c>
      <c r="M17" s="62">
        <v>186.61</v>
      </c>
    </row>
    <row r="18" spans="2:13" ht="12" customHeight="1">
      <c r="B18" s="25"/>
      <c r="C18" s="30" t="s">
        <v>9</v>
      </c>
      <c r="D18" s="81">
        <f>ROUND(D17/D16,3)</f>
        <v>0.19800000000000001</v>
      </c>
      <c r="E18" s="82">
        <f>ROUND(E17/E16,3)</f>
        <v>0.26200000000000001</v>
      </c>
      <c r="F18" s="73">
        <f>ROUND(F17/F16,3)</f>
        <v>0.28799999999999998</v>
      </c>
      <c r="G18" s="89" t="str">
        <f>IF((F18/E18)-1&lt;0,"▲","")</f>
        <v/>
      </c>
      <c r="H18" s="84">
        <f t="shared" ref="H18" si="9">ABS(+F18-E18)*100</f>
        <v>2.599999999999997</v>
      </c>
      <c r="I18" s="90" t="str">
        <f t="shared" si="7"/>
        <v>▲</v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0.20699999999999999</v>
      </c>
      <c r="M18" s="115">
        <f>ROUND(M17/M16,3)</f>
        <v>0.28899999999999998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1076.6099999999999</v>
      </c>
      <c r="E20" s="41">
        <v>1101.94</v>
      </c>
      <c r="F20" s="119">
        <v>1092.53</v>
      </c>
      <c r="G20" s="83" t="str">
        <f>IF((F20/E20)-1&lt;0,"▲","")</f>
        <v>▲</v>
      </c>
      <c r="H20" s="101">
        <f t="shared" ref="H20" si="10">ABS((+F20/E20)-1)</f>
        <v>8.5394849084342583E-3</v>
      </c>
      <c r="I20" s="85" t="str">
        <f>IF(F20="NA","",IF(M20=0,"",IF((F20-M20)&lt;0,"▲","")))</f>
        <v/>
      </c>
      <c r="J20" s="86">
        <f>IF(F20="NA","-",IF(M20=0,"-",ABS(F20-M20)))</f>
        <v>2.4900000000000091</v>
      </c>
      <c r="K20" s="42">
        <v>626.75900000000001</v>
      </c>
      <c r="L20" s="66">
        <v>986.04300000000001</v>
      </c>
      <c r="M20" s="62">
        <v>1090.04</v>
      </c>
    </row>
    <row r="21" spans="2:13" ht="12" customHeight="1">
      <c r="B21" s="25"/>
      <c r="C21" s="30" t="s">
        <v>7</v>
      </c>
      <c r="D21" s="39">
        <v>1055.6400000000001</v>
      </c>
      <c r="E21" s="41">
        <v>1071.6400000000001</v>
      </c>
      <c r="F21" s="119">
        <v>1103.43</v>
      </c>
      <c r="G21" s="83" t="str">
        <f t="shared" ref="G21:G22" si="11">IF((F21/E21)-1&lt;0,"▲","")</f>
        <v/>
      </c>
      <c r="H21" s="101">
        <f t="shared" si="5"/>
        <v>2.9664812810272112E-2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4.1400000000001</v>
      </c>
      <c r="K21" s="42">
        <v>631.84</v>
      </c>
      <c r="L21" s="66">
        <v>1007.511</v>
      </c>
      <c r="M21" s="62">
        <v>1099.29</v>
      </c>
    </row>
    <row r="22" spans="2:13" ht="12" customHeight="1">
      <c r="B22" s="25"/>
      <c r="C22" s="30" t="s">
        <v>8</v>
      </c>
      <c r="D22" s="39">
        <v>160.24</v>
      </c>
      <c r="E22" s="41">
        <v>190.54</v>
      </c>
      <c r="F22" s="119">
        <v>179.65</v>
      </c>
      <c r="G22" s="83" t="str">
        <f t="shared" si="11"/>
        <v>▲</v>
      </c>
      <c r="H22" s="101">
        <f t="shared" si="5"/>
        <v>5.7153353626535064E-2</v>
      </c>
      <c r="I22" s="85" t="str">
        <f t="shared" si="12"/>
        <v/>
      </c>
      <c r="J22" s="86">
        <f t="shared" si="13"/>
        <v>0.56000000000000227</v>
      </c>
      <c r="K22" s="42">
        <v>80.498999999999995</v>
      </c>
      <c r="L22" s="66">
        <v>139.179</v>
      </c>
      <c r="M22" s="62">
        <v>179.09</v>
      </c>
    </row>
    <row r="23" spans="2:13" ht="12" customHeight="1">
      <c r="B23" s="25"/>
      <c r="C23" s="30" t="s">
        <v>9</v>
      </c>
      <c r="D23" s="81">
        <f>ROUND(D22/D21,3)</f>
        <v>0.152</v>
      </c>
      <c r="E23" s="82">
        <f>ROUND(E22/E21,3)</f>
        <v>0.17799999999999999</v>
      </c>
      <c r="F23" s="73">
        <f>ROUND(F22/F21,3)</f>
        <v>0.16300000000000001</v>
      </c>
      <c r="G23" s="89" t="str">
        <f>IF((F23/E23)-1&lt;0,"▲","")</f>
        <v>▲</v>
      </c>
      <c r="H23" s="84">
        <f t="shared" ref="H23" si="14">ABS(+F23-E23)*100</f>
        <v>1.4999999999999987</v>
      </c>
      <c r="I23" s="90" t="str">
        <f t="shared" si="12"/>
        <v/>
      </c>
      <c r="J23" s="86">
        <f>IF(F23="NA","-",IF(M23=0,"-",ABS(F23-M23)*100))</f>
        <v>0</v>
      </c>
      <c r="K23" s="87">
        <f>K22/K21</f>
        <v>0.12740408964294755</v>
      </c>
      <c r="L23" s="121">
        <f>ROUND(L22/L21,3)</f>
        <v>0.13800000000000001</v>
      </c>
      <c r="M23" s="115">
        <f>ROUND(M22/M21,3)</f>
        <v>0.16300000000000001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791.87</v>
      </c>
      <c r="E25" s="41">
        <v>791.28</v>
      </c>
      <c r="F25" s="119">
        <v>792.54</v>
      </c>
      <c r="G25" s="83" t="str">
        <f>IF((F25/E25)-1&lt;0,"▲","")</f>
        <v/>
      </c>
      <c r="H25" s="101">
        <f t="shared" ref="H25" si="15">ABS((+F25/E25)-1)</f>
        <v>1.5923566878981443E-3</v>
      </c>
      <c r="I25" s="85" t="str">
        <f>IF(F25="NA","",IF(M25=0,"",IF((F25-M25)&lt;0,"▲","")))</f>
        <v>▲</v>
      </c>
      <c r="J25" s="86">
        <f>IF(F25="NA","-",IF(M25=0,"-",ABS(F25-M25)))</f>
        <v>1.5199999999999818</v>
      </c>
      <c r="K25" s="42">
        <v>315.98500000000001</v>
      </c>
      <c r="L25" s="66">
        <v>712.33399999999995</v>
      </c>
      <c r="M25" s="62">
        <v>794.06</v>
      </c>
    </row>
    <row r="26" spans="2:13" ht="12" customHeight="1">
      <c r="B26" s="51"/>
      <c r="C26" s="30" t="s">
        <v>7</v>
      </c>
      <c r="D26" s="39">
        <v>770.72</v>
      </c>
      <c r="E26" s="41">
        <v>774.72</v>
      </c>
      <c r="F26" s="119">
        <v>803.14</v>
      </c>
      <c r="G26" s="83" t="str">
        <f t="shared" ref="G26:G27" si="16">IF((F26/E26)-1&lt;0,"▲","")</f>
        <v/>
      </c>
      <c r="H26" s="101">
        <f t="shared" si="5"/>
        <v>3.6684221396117156E-2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3.5199999999999818</v>
      </c>
      <c r="K26" s="42">
        <v>318.35149999999999</v>
      </c>
      <c r="L26" s="66">
        <v>724.38499999999999</v>
      </c>
      <c r="M26" s="62">
        <v>799.62</v>
      </c>
    </row>
    <row r="27" spans="2:13" ht="12" customHeight="1">
      <c r="B27" s="51"/>
      <c r="C27" s="30" t="s">
        <v>8</v>
      </c>
      <c r="D27" s="39">
        <v>130.27000000000001</v>
      </c>
      <c r="E27" s="41">
        <v>146.84</v>
      </c>
      <c r="F27" s="119">
        <v>136.25</v>
      </c>
      <c r="G27" s="83" t="str">
        <f t="shared" si="16"/>
        <v>▲</v>
      </c>
      <c r="H27" s="101">
        <f t="shared" si="5"/>
        <v>7.2119313538545393E-2</v>
      </c>
      <c r="I27" s="85" t="str">
        <f t="shared" si="17"/>
        <v>▲</v>
      </c>
      <c r="J27" s="86">
        <f t="shared" si="18"/>
        <v>2.8700000000000045</v>
      </c>
      <c r="K27" s="42">
        <v>38.368000000000002</v>
      </c>
      <c r="L27" s="66">
        <v>109.038</v>
      </c>
      <c r="M27" s="62">
        <v>139.12</v>
      </c>
    </row>
    <row r="28" spans="2:13" ht="12" customHeight="1">
      <c r="B28" s="51"/>
      <c r="C28" s="30" t="s">
        <v>9</v>
      </c>
      <c r="D28" s="81">
        <f>ROUND(D27/D26,3)</f>
        <v>0.16900000000000001</v>
      </c>
      <c r="E28" s="82">
        <f>ROUND(E27/E26,3)</f>
        <v>0.19</v>
      </c>
      <c r="F28" s="73">
        <f>ROUND(F27/F26,3)</f>
        <v>0.17</v>
      </c>
      <c r="G28" s="89" t="str">
        <f>IF((F28/E28)-1&lt;0,"▲","")</f>
        <v>▲</v>
      </c>
      <c r="H28" s="84">
        <f t="shared" ref="H28" si="19">ABS(+F28-E28)*100</f>
        <v>1.9999999999999991</v>
      </c>
      <c r="I28" s="90" t="str">
        <f t="shared" si="17"/>
        <v>▲</v>
      </c>
      <c r="J28" s="86">
        <f>IF(F28="NA","-",IF(M28=0,"-",ABS(F28-M28)*100))</f>
        <v>0.39999999999999758</v>
      </c>
      <c r="K28" s="87">
        <f>K27/K26</f>
        <v>0.12052087079847276</v>
      </c>
      <c r="L28" s="121">
        <f>ROUND(L27/L26,3)</f>
        <v>0.151</v>
      </c>
      <c r="M28" s="115">
        <f>ROUND(M27/M26,3)</f>
        <v>0.17399999999999999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433.4</v>
      </c>
      <c r="E30" s="41">
        <v>445.67</v>
      </c>
      <c r="F30" s="119">
        <v>433.65</v>
      </c>
      <c r="G30" s="83" t="str">
        <f>IF((F30/E30)-1&lt;0,"▲","")</f>
        <v>▲</v>
      </c>
      <c r="H30" s="101">
        <f t="shared" ref="H30" si="20">ABS((+F30/E30)-1)</f>
        <v>2.6970628491933546E-2</v>
      </c>
      <c r="I30" s="85" t="str">
        <f>IF(F30="NA","",IF(M30=0,"",IF((F30-M30)&lt;0,"▲","")))</f>
        <v/>
      </c>
      <c r="J30" s="86">
        <f>IF(F30="NA","-",IF(M30=0,"-",ABS(F30-M30)))</f>
        <v>0.13999999999998636</v>
      </c>
      <c r="K30" s="42">
        <v>218.24600000000001</v>
      </c>
      <c r="L30" s="66">
        <v>420.67399999999998</v>
      </c>
      <c r="M30" s="62">
        <v>433.51</v>
      </c>
    </row>
    <row r="31" spans="2:13" ht="12" customHeight="1">
      <c r="B31" s="25"/>
      <c r="C31" s="30" t="s">
        <v>7</v>
      </c>
      <c r="D31" s="39">
        <v>428.12</v>
      </c>
      <c r="E31" s="41">
        <v>435.34</v>
      </c>
      <c r="F31" s="119">
        <v>438.46</v>
      </c>
      <c r="G31" s="83" t="str">
        <f t="shared" ref="G31:G32" si="21">IF((F31/E31)-1&lt;0,"▲","")</f>
        <v/>
      </c>
      <c r="H31" s="101">
        <f t="shared" si="5"/>
        <v>7.1668121468277945E-3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0.47999999999996135</v>
      </c>
      <c r="K31" s="42">
        <v>217.77549999999999</v>
      </c>
      <c r="L31" s="66">
        <v>418.27699999999999</v>
      </c>
      <c r="M31" s="62">
        <v>437.98</v>
      </c>
    </row>
    <row r="32" spans="2:13" ht="12" customHeight="1">
      <c r="B32" s="25"/>
      <c r="C32" s="30" t="s">
        <v>8</v>
      </c>
      <c r="D32" s="39">
        <v>80.38</v>
      </c>
      <c r="E32" s="41">
        <v>90.71</v>
      </c>
      <c r="F32" s="119">
        <v>85.9</v>
      </c>
      <c r="G32" s="83" t="str">
        <f t="shared" si="21"/>
        <v>▲</v>
      </c>
      <c r="H32" s="101">
        <f t="shared" si="5"/>
        <v>5.3026127218608665E-2</v>
      </c>
      <c r="I32" s="85" t="str">
        <f t="shared" si="22"/>
        <v/>
      </c>
      <c r="J32" s="86">
        <f t="shared" si="23"/>
        <v>1.0400000000000063</v>
      </c>
      <c r="K32" s="42">
        <v>26.731999999999999</v>
      </c>
      <c r="L32" s="66">
        <v>75.102999999999994</v>
      </c>
      <c r="M32" s="62">
        <v>84.86</v>
      </c>
    </row>
    <row r="33" spans="2:13" ht="12" customHeight="1">
      <c r="B33" s="29"/>
      <c r="C33" s="53" t="s">
        <v>9</v>
      </c>
      <c r="D33" s="91">
        <f>ROUND(D32/D31,3)</f>
        <v>0.188</v>
      </c>
      <c r="E33" s="92">
        <f>ROUND(E32/E31,3)</f>
        <v>0.20799999999999999</v>
      </c>
      <c r="F33" s="74">
        <f>ROUND(F32/F31,3)</f>
        <v>0.19600000000000001</v>
      </c>
      <c r="G33" s="93" t="str">
        <f>IF((F33/E33)-1&lt;0,"▲","")</f>
        <v>▲</v>
      </c>
      <c r="H33" s="94">
        <f t="shared" ref="H33" si="24">ABS(+F33-E33)*100</f>
        <v>1.1999999999999984</v>
      </c>
      <c r="I33" s="95" t="str">
        <f t="shared" si="22"/>
        <v/>
      </c>
      <c r="J33" s="96">
        <f>IF(F33="NA","-",IF(M33=0,"-",ABS(F33-M33)*100))</f>
        <v>0.20000000000000018</v>
      </c>
      <c r="K33" s="97">
        <f>K32/K31</f>
        <v>0.12275026345938822</v>
      </c>
      <c r="L33" s="122">
        <f>ROUND(L32/L31,3)</f>
        <v>0.18</v>
      </c>
      <c r="M33" s="116">
        <f>ROUND(M32/M31,3)</f>
        <v>0.19400000000000001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191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192</v>
      </c>
      <c r="G37" s="434" t="s">
        <v>193</v>
      </c>
      <c r="H37" s="435"/>
      <c r="I37" s="438" t="s">
        <v>194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221.13</v>
      </c>
      <c r="E39" s="61">
        <v>210.64</v>
      </c>
      <c r="F39" s="124">
        <v>246.07</v>
      </c>
      <c r="G39" s="113" t="str">
        <f>IF((F39/E39)-1&lt;0,"▲","")</f>
        <v/>
      </c>
      <c r="H39" s="101">
        <f>ABS((+F39/E39)-1)</f>
        <v>0.16820167109760731</v>
      </c>
      <c r="I39" s="112" t="str">
        <f>IF(F39="NA","",IF(M39=0,"",IF((F39-M39)&lt;0,"▲","")))</f>
        <v/>
      </c>
      <c r="J39" s="86">
        <f>IF(F39="NA","-",IF(M39=0,"-",ABS(F39-M39)))</f>
        <v>2.1299999999999955</v>
      </c>
      <c r="K39" s="42">
        <v>48.956499999999998</v>
      </c>
      <c r="L39" s="70">
        <v>131.947</v>
      </c>
      <c r="M39" s="71">
        <v>243.94</v>
      </c>
    </row>
    <row r="40" spans="2:13" ht="12" customHeight="1">
      <c r="B40" s="25"/>
      <c r="C40" s="30" t="s">
        <v>7</v>
      </c>
      <c r="D40" s="60">
        <v>229.75</v>
      </c>
      <c r="E40" s="61">
        <v>219.8</v>
      </c>
      <c r="F40" s="124">
        <v>231.62</v>
      </c>
      <c r="G40" s="114" t="str">
        <f t="shared" ref="G40:G41" si="25">IF((F40/E40)-1&lt;0,"▲","")</f>
        <v/>
      </c>
      <c r="H40" s="101">
        <f t="shared" ref="H40:H41" si="26">ABS((+F40/E40)-1)</f>
        <v>5.3776160145586838E-2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9.9999999999909051E-3</v>
      </c>
      <c r="K40" s="42">
        <v>49.094499999999996</v>
      </c>
      <c r="L40" s="72">
        <v>133.87100000000001</v>
      </c>
      <c r="M40" s="62">
        <v>231.63</v>
      </c>
    </row>
    <row r="41" spans="2:13" ht="12" customHeight="1">
      <c r="B41" s="25"/>
      <c r="C41" s="30" t="s">
        <v>8</v>
      </c>
      <c r="D41" s="60">
        <v>52.91</v>
      </c>
      <c r="E41" s="61">
        <v>42.05</v>
      </c>
      <c r="F41" s="124">
        <v>54.79</v>
      </c>
      <c r="G41" s="114" t="str">
        <f t="shared" si="25"/>
        <v/>
      </c>
      <c r="H41" s="101">
        <f t="shared" si="26"/>
        <v>0.30297265160523201</v>
      </c>
      <c r="I41" s="85" t="str">
        <f t="shared" si="27"/>
        <v/>
      </c>
      <c r="J41" s="86">
        <f t="shared" si="28"/>
        <v>4.259999999999998</v>
      </c>
      <c r="K41" s="42">
        <v>3.9965000000000002</v>
      </c>
      <c r="L41" s="72">
        <v>15.944000000000001</v>
      </c>
      <c r="M41" s="62">
        <v>50.53</v>
      </c>
    </row>
    <row r="42" spans="2:13" ht="12" customHeight="1">
      <c r="B42" s="29"/>
      <c r="C42" s="53" t="s">
        <v>9</v>
      </c>
      <c r="D42" s="107">
        <f>ROUND(D41/D40,3)</f>
        <v>0.23</v>
      </c>
      <c r="E42" s="108">
        <f>ROUND(E41/E40,3)</f>
        <v>0.191</v>
      </c>
      <c r="F42" s="125">
        <f>ROUND(F41/F40,3)</f>
        <v>0.23699999999999999</v>
      </c>
      <c r="G42" s="109" t="str">
        <f>IF(F42-D42&lt;0,"▲","")</f>
        <v/>
      </c>
      <c r="H42" s="94">
        <f>ABS(+F42-E42)*100</f>
        <v>4.5999999999999988</v>
      </c>
      <c r="I42" s="110" t="str">
        <f>IF(F42="NA","",IF(M42=0,"",IF((F42-M42)&lt;0,"▲","")))</f>
        <v/>
      </c>
      <c r="J42" s="96">
        <f>ABS(+F42-M42)*100</f>
        <v>1.899999999999999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0.218</v>
      </c>
    </row>
    <row r="43" spans="2:13" ht="12" customHeight="1">
      <c r="B43" s="2" t="s">
        <v>251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6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250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191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2121.61</v>
      </c>
      <c r="E10" s="78">
        <v>2227.31</v>
      </c>
      <c r="F10" s="119">
        <v>2187.27</v>
      </c>
      <c r="G10" s="83" t="str">
        <f>IF((F10/E10)-1&lt;0,"▲","")</f>
        <v>▲</v>
      </c>
      <c r="H10" s="101">
        <f>ABS((+F10/E10)-1)</f>
        <v>1.7976842020194783E-2</v>
      </c>
      <c r="I10" s="85" t="str">
        <f>IF(F10="NA","",IF(M10=0,"",IF((F10-M10)&lt;0,"▲","")))</f>
        <v/>
      </c>
      <c r="J10" s="86">
        <f>IF(F10="NA","-",IF(M10=0,"-",ABS(F10-M10)))</f>
        <v>2.9400000000000546</v>
      </c>
      <c r="K10" s="42">
        <v>1196.7825</v>
      </c>
      <c r="L10" s="66">
        <v>2002.287</v>
      </c>
      <c r="M10" s="62">
        <v>2184.33</v>
      </c>
    </row>
    <row r="11" spans="2:13" ht="12" customHeight="1">
      <c r="B11" s="25"/>
      <c r="C11" s="30" t="s">
        <v>7</v>
      </c>
      <c r="D11" s="77">
        <v>2100.3200000000002</v>
      </c>
      <c r="E11" s="78">
        <v>2143.91</v>
      </c>
      <c r="F11" s="119">
        <v>2183.37</v>
      </c>
      <c r="G11" s="83" t="str">
        <f t="shared" ref="G11:G12" si="0">IF((F11/E11)-1&lt;0,"▲","")</f>
        <v/>
      </c>
      <c r="H11" s="101">
        <f t="shared" ref="H11:H12" si="1">ABS((+F11/E11)-1)</f>
        <v>1.8405623370383983E-2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3.1399999999998727</v>
      </c>
      <c r="K11" s="42">
        <v>1201.7159999999999</v>
      </c>
      <c r="L11" s="66">
        <v>2043.982</v>
      </c>
      <c r="M11" s="62">
        <v>2180.23</v>
      </c>
    </row>
    <row r="12" spans="2:13" ht="12" customHeight="1">
      <c r="B12" s="25"/>
      <c r="C12" s="30" t="s">
        <v>8</v>
      </c>
      <c r="D12" s="39">
        <v>363.26</v>
      </c>
      <c r="E12" s="40">
        <v>446.65</v>
      </c>
      <c r="F12" s="119">
        <v>450.56</v>
      </c>
      <c r="G12" s="83" t="str">
        <f t="shared" si="0"/>
        <v/>
      </c>
      <c r="H12" s="101">
        <f t="shared" si="1"/>
        <v>8.7540579872384949E-3</v>
      </c>
      <c r="I12" s="85" t="str">
        <f t="shared" si="2"/>
        <v/>
      </c>
      <c r="J12" s="86">
        <f t="shared" si="3"/>
        <v>1.4599999999999795</v>
      </c>
      <c r="K12" s="42">
        <v>186.02850000000001</v>
      </c>
      <c r="L12" s="66">
        <v>341.96300000000002</v>
      </c>
      <c r="M12" s="62">
        <v>449.1</v>
      </c>
    </row>
    <row r="13" spans="2:13" ht="12" customHeight="1">
      <c r="B13" s="25"/>
      <c r="C13" s="30" t="s">
        <v>9</v>
      </c>
      <c r="D13" s="81">
        <f>ROUND(D12/D11,3)</f>
        <v>0.17299999999999999</v>
      </c>
      <c r="E13" s="82">
        <f t="shared" ref="E13" si="4">ROUND(E12/E11,3)</f>
        <v>0.20799999999999999</v>
      </c>
      <c r="F13" s="73">
        <f>ROUND(F12/F11,3)</f>
        <v>0.20599999999999999</v>
      </c>
      <c r="G13" s="83" t="str">
        <f>IF((F13/E13)-1&lt;0,"▲","")</f>
        <v>▲</v>
      </c>
      <c r="H13" s="84">
        <f>ABS(+F13-E13)*100</f>
        <v>0.20000000000000018</v>
      </c>
      <c r="I13" s="85" t="str">
        <f t="shared" si="2"/>
        <v/>
      </c>
      <c r="J13" s="86">
        <f>IF(F13="NA","-",IF(M13=0,"-",ABS(F13-M13)*100))</f>
        <v>0</v>
      </c>
      <c r="K13" s="87">
        <f>K12/K11</f>
        <v>0.1548023825928922</v>
      </c>
      <c r="L13" s="121">
        <f>ROUND(L12/L11,3)</f>
        <v>0.16700000000000001</v>
      </c>
      <c r="M13" s="115">
        <f>ROUND(M12/M11,3)</f>
        <v>0.20599999999999999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610.99</v>
      </c>
      <c r="E15" s="41">
        <v>682.25</v>
      </c>
      <c r="F15" s="119">
        <v>663.72</v>
      </c>
      <c r="G15" s="83" t="str">
        <f>IF((F15/E15)-1&lt;0,"▲","")</f>
        <v>▲</v>
      </c>
      <c r="H15" s="101">
        <f t="shared" ref="H15:H32" si="5">ABS((+F15/E15)-1)</f>
        <v>2.7160131916452834E-2</v>
      </c>
      <c r="I15" s="85" t="str">
        <f>IF(F15="NA","",IF(M15=0,"",IF((F15-M15)&lt;0,"▲","")))</f>
        <v/>
      </c>
      <c r="J15" s="86">
        <f>IF(F15="NA","-",IF(M15=0,"-",ABS(F15-M15)))</f>
        <v>4.4300000000000637</v>
      </c>
      <c r="K15" s="42">
        <v>351.77749999999997</v>
      </c>
      <c r="L15" s="66">
        <v>595.57000000000005</v>
      </c>
      <c r="M15" s="62">
        <v>659.29</v>
      </c>
    </row>
    <row r="16" spans="2:13" ht="12" customHeight="1">
      <c r="B16" s="25"/>
      <c r="C16" s="30" t="s">
        <v>7</v>
      </c>
      <c r="D16" s="77">
        <v>616.09</v>
      </c>
      <c r="E16" s="78">
        <v>635.84</v>
      </c>
      <c r="F16" s="119">
        <v>646.1</v>
      </c>
      <c r="G16" s="83" t="str">
        <f t="shared" ref="G16:G17" si="6">IF((F16/E16)-1&lt;0,"▲","")</f>
        <v/>
      </c>
      <c r="H16" s="101">
        <f t="shared" si="5"/>
        <v>1.6136134876698627E-2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0.87000000000000455</v>
      </c>
      <c r="K16" s="42">
        <v>352.10050000000001</v>
      </c>
      <c r="L16" s="66">
        <v>618.19399999999996</v>
      </c>
      <c r="M16" s="62">
        <v>645.23</v>
      </c>
    </row>
    <row r="17" spans="2:13" ht="12" customHeight="1">
      <c r="B17" s="25"/>
      <c r="C17" s="30" t="s">
        <v>8</v>
      </c>
      <c r="D17" s="39">
        <v>122.58</v>
      </c>
      <c r="E17" s="41">
        <v>168.99</v>
      </c>
      <c r="F17" s="119">
        <v>186.61</v>
      </c>
      <c r="G17" s="83" t="str">
        <f t="shared" si="6"/>
        <v/>
      </c>
      <c r="H17" s="101">
        <f t="shared" si="5"/>
        <v>0.10426652464642872</v>
      </c>
      <c r="I17" s="85" t="str">
        <f t="shared" si="7"/>
        <v/>
      </c>
      <c r="J17" s="86">
        <f t="shared" si="8"/>
        <v>3.0500000000000114</v>
      </c>
      <c r="K17" s="42">
        <v>78.797499999999999</v>
      </c>
      <c r="L17" s="66">
        <v>127.681</v>
      </c>
      <c r="M17" s="62">
        <v>183.56</v>
      </c>
    </row>
    <row r="18" spans="2:13" ht="12" customHeight="1">
      <c r="B18" s="25"/>
      <c r="C18" s="30" t="s">
        <v>9</v>
      </c>
      <c r="D18" s="81">
        <f>ROUND(D17/D16,3)</f>
        <v>0.19900000000000001</v>
      </c>
      <c r="E18" s="82">
        <f>ROUND(E17/E16,3)</f>
        <v>0.26600000000000001</v>
      </c>
      <c r="F18" s="73">
        <f>ROUND(F17/F16,3)</f>
        <v>0.28899999999999998</v>
      </c>
      <c r="G18" s="89" t="str">
        <f>IF((F18/E18)-1&lt;0,"▲","")</f>
        <v/>
      </c>
      <c r="H18" s="84">
        <f t="shared" ref="H18" si="9">ABS(+F18-E18)*100</f>
        <v>2.2999999999999963</v>
      </c>
      <c r="I18" s="90" t="str">
        <f t="shared" si="7"/>
        <v/>
      </c>
      <c r="J18" s="86">
        <f>IF(F18="NA","-",IF(M18=0,"-",ABS(F18-M18)*100))</f>
        <v>0.50000000000000044</v>
      </c>
      <c r="K18" s="87">
        <f>K17/K16</f>
        <v>0.22379263874944794</v>
      </c>
      <c r="L18" s="121">
        <f>ROUND(L17/L16,3)</f>
        <v>0.20699999999999999</v>
      </c>
      <c r="M18" s="115">
        <f>ROUND(M17/M16,3)</f>
        <v>0.28399999999999997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1077.23</v>
      </c>
      <c r="E20" s="41">
        <v>1100.2</v>
      </c>
      <c r="F20" s="119">
        <v>1090.04</v>
      </c>
      <c r="G20" s="83" t="str">
        <f>IF((F20/E20)-1&lt;0,"▲","")</f>
        <v>▲</v>
      </c>
      <c r="H20" s="101">
        <f t="shared" ref="H20" si="10">ABS((+F20/E20)-1)</f>
        <v>9.2346846027995255E-3</v>
      </c>
      <c r="I20" s="85" t="str">
        <f>IF(F20="NA","",IF(M20=0,"",IF((F20-M20)&lt;0,"▲","")))</f>
        <v>▲</v>
      </c>
      <c r="J20" s="86">
        <f>IF(F20="NA","-",IF(M20=0,"-",ABS(F20-M20)))</f>
        <v>1.5399999999999636</v>
      </c>
      <c r="K20" s="42">
        <v>626.75900000000001</v>
      </c>
      <c r="L20" s="66">
        <v>986.04300000000001</v>
      </c>
      <c r="M20" s="62">
        <v>1091.58</v>
      </c>
    </row>
    <row r="21" spans="2:13" ht="12" customHeight="1">
      <c r="B21" s="25"/>
      <c r="C21" s="30" t="s">
        <v>7</v>
      </c>
      <c r="D21" s="39">
        <v>1056.03</v>
      </c>
      <c r="E21" s="41">
        <v>1072.24</v>
      </c>
      <c r="F21" s="119">
        <v>1099.29</v>
      </c>
      <c r="G21" s="83" t="str">
        <f t="shared" ref="G21:G22" si="11">IF((F21/E21)-1&lt;0,"▲","")</f>
        <v/>
      </c>
      <c r="H21" s="101">
        <f t="shared" si="5"/>
        <v>2.5227560993807296E-2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2.4300000000000637</v>
      </c>
      <c r="K21" s="42">
        <v>631.84</v>
      </c>
      <c r="L21" s="66">
        <v>1007.511</v>
      </c>
      <c r="M21" s="62">
        <v>1096.8599999999999</v>
      </c>
    </row>
    <row r="22" spans="2:13" ht="12" customHeight="1">
      <c r="B22" s="25"/>
      <c r="C22" s="30" t="s">
        <v>8</v>
      </c>
      <c r="D22" s="39">
        <v>160.38</v>
      </c>
      <c r="E22" s="41">
        <v>188.34</v>
      </c>
      <c r="F22" s="119">
        <v>179.09</v>
      </c>
      <c r="G22" s="83" t="str">
        <f t="shared" si="11"/>
        <v>▲</v>
      </c>
      <c r="H22" s="101">
        <f t="shared" si="5"/>
        <v>4.9113305723691214E-2</v>
      </c>
      <c r="I22" s="85" t="str">
        <f t="shared" si="12"/>
        <v>▲</v>
      </c>
      <c r="J22" s="86">
        <f t="shared" si="13"/>
        <v>2.4099999999999966</v>
      </c>
      <c r="K22" s="42">
        <v>80.498999999999995</v>
      </c>
      <c r="L22" s="66">
        <v>139.179</v>
      </c>
      <c r="M22" s="62">
        <v>181.5</v>
      </c>
    </row>
    <row r="23" spans="2:13" ht="12" customHeight="1">
      <c r="B23" s="25"/>
      <c r="C23" s="30" t="s">
        <v>9</v>
      </c>
      <c r="D23" s="81">
        <f>ROUND(D22/D21,3)</f>
        <v>0.152</v>
      </c>
      <c r="E23" s="82">
        <f>ROUND(E22/E21,3)</f>
        <v>0.17599999999999999</v>
      </c>
      <c r="F23" s="73">
        <f>ROUND(F22/F21,3)</f>
        <v>0.16300000000000001</v>
      </c>
      <c r="G23" s="89" t="str">
        <f>IF((F23/E23)-1&lt;0,"▲","")</f>
        <v>▲</v>
      </c>
      <c r="H23" s="84">
        <f t="shared" ref="H23" si="14">ABS(+F23-E23)*100</f>
        <v>1.2999999999999985</v>
      </c>
      <c r="I23" s="90" t="str">
        <f t="shared" si="12"/>
        <v>▲</v>
      </c>
      <c r="J23" s="86">
        <f>IF(F23="NA","-",IF(M23=0,"-",ABS(F23-M23)*100))</f>
        <v>0.20000000000000018</v>
      </c>
      <c r="K23" s="87">
        <f>K22/K21</f>
        <v>0.12740408964294755</v>
      </c>
      <c r="L23" s="121">
        <f>ROUND(L22/L21,3)</f>
        <v>0.13800000000000001</v>
      </c>
      <c r="M23" s="115">
        <f>ROUND(M22/M21,3)</f>
        <v>0.16500000000000001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791.88</v>
      </c>
      <c r="E25" s="41">
        <v>789.43</v>
      </c>
      <c r="F25" s="119">
        <v>794.06</v>
      </c>
      <c r="G25" s="83" t="str">
        <f>IF((F25/E25)-1&lt;0,"▲","")</f>
        <v/>
      </c>
      <c r="H25" s="101">
        <f t="shared" ref="H25" si="15">ABS((+F25/E25)-1)</f>
        <v>5.8649911961794476E-3</v>
      </c>
      <c r="I25" s="85" t="str">
        <f>IF(F25="NA","",IF(M25=0,"",IF((F25-M25)&lt;0,"▲","")))</f>
        <v>▲</v>
      </c>
      <c r="J25" s="86">
        <f>IF(F25="NA","-",IF(M25=0,"-",ABS(F25-M25)))</f>
        <v>2.2700000000000955</v>
      </c>
      <c r="K25" s="42">
        <v>315.98500000000001</v>
      </c>
      <c r="L25" s="66">
        <v>712.33399999999995</v>
      </c>
      <c r="M25" s="62">
        <v>796.33</v>
      </c>
    </row>
    <row r="26" spans="2:13" ht="12" customHeight="1">
      <c r="B26" s="51"/>
      <c r="C26" s="30" t="s">
        <v>7</v>
      </c>
      <c r="D26" s="39">
        <v>770.6</v>
      </c>
      <c r="E26" s="41">
        <v>775.06</v>
      </c>
      <c r="F26" s="119">
        <v>799.62</v>
      </c>
      <c r="G26" s="83" t="str">
        <f t="shared" ref="G26:G27" si="16">IF((F26/E26)-1&lt;0,"▲","")</f>
        <v/>
      </c>
      <c r="H26" s="101">
        <f t="shared" si="5"/>
        <v>3.1687869326245899E-2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0.69000000000005457</v>
      </c>
      <c r="K26" s="42">
        <v>318.35149999999999</v>
      </c>
      <c r="L26" s="66">
        <v>724.38499999999999</v>
      </c>
      <c r="M26" s="62">
        <v>798.93</v>
      </c>
    </row>
    <row r="27" spans="2:13" ht="12" customHeight="1">
      <c r="B27" s="51"/>
      <c r="C27" s="30" t="s">
        <v>8</v>
      </c>
      <c r="D27" s="39">
        <v>130.31</v>
      </c>
      <c r="E27" s="41">
        <v>144.69</v>
      </c>
      <c r="F27" s="119">
        <v>139.12</v>
      </c>
      <c r="G27" s="83" t="str">
        <f t="shared" si="16"/>
        <v>▲</v>
      </c>
      <c r="H27" s="101">
        <f t="shared" si="5"/>
        <v>3.8496095099868621E-2</v>
      </c>
      <c r="I27" s="85" t="str">
        <f t="shared" si="17"/>
        <v>▲</v>
      </c>
      <c r="J27" s="86">
        <f t="shared" si="18"/>
        <v>2.3700000000000045</v>
      </c>
      <c r="K27" s="42">
        <v>38.368000000000002</v>
      </c>
      <c r="L27" s="66">
        <v>109.038</v>
      </c>
      <c r="M27" s="62">
        <v>141.49</v>
      </c>
    </row>
    <row r="28" spans="2:13" ht="12" customHeight="1">
      <c r="B28" s="51"/>
      <c r="C28" s="30" t="s">
        <v>9</v>
      </c>
      <c r="D28" s="81">
        <f>ROUND(D27/D26,3)</f>
        <v>0.16900000000000001</v>
      </c>
      <c r="E28" s="82">
        <f>ROUND(E27/E26,3)</f>
        <v>0.187</v>
      </c>
      <c r="F28" s="73">
        <f>ROUND(F27/F26,3)</f>
        <v>0.17399999999999999</v>
      </c>
      <c r="G28" s="89" t="str">
        <f>IF((F28/E28)-1&lt;0,"▲","")</f>
        <v>▲</v>
      </c>
      <c r="H28" s="84">
        <f t="shared" ref="H28" si="19">ABS(+F28-E28)*100</f>
        <v>1.3000000000000012</v>
      </c>
      <c r="I28" s="90" t="str">
        <f t="shared" si="17"/>
        <v>▲</v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0.151</v>
      </c>
      <c r="M28" s="115">
        <f>ROUND(M27/M26,3)</f>
        <v>0.17699999999999999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433.39</v>
      </c>
      <c r="E30" s="41">
        <v>444.85</v>
      </c>
      <c r="F30" s="119">
        <v>433.51</v>
      </c>
      <c r="G30" s="83" t="str">
        <f>IF((F30/E30)-1&lt;0,"▲","")</f>
        <v>▲</v>
      </c>
      <c r="H30" s="101">
        <f t="shared" ref="H30" si="20">ABS((+F30/E30)-1)</f>
        <v>2.5491738788355645E-2</v>
      </c>
      <c r="I30" s="85" t="str">
        <f>IF(F30="NA","",IF(M30=0,"",IF((F30-M30)&lt;0,"▲","")))</f>
        <v/>
      </c>
      <c r="J30" s="86">
        <f>IF(F30="NA","-",IF(M30=0,"-",ABS(F30-M30)))</f>
        <v>5.0000000000011369E-2</v>
      </c>
      <c r="K30" s="42">
        <v>218.24600000000001</v>
      </c>
      <c r="L30" s="66">
        <v>420.67399999999998</v>
      </c>
      <c r="M30" s="62">
        <v>433.46</v>
      </c>
    </row>
    <row r="31" spans="2:13" ht="12" customHeight="1">
      <c r="B31" s="25"/>
      <c r="C31" s="30" t="s">
        <v>7</v>
      </c>
      <c r="D31" s="39">
        <v>428.2</v>
      </c>
      <c r="E31" s="41">
        <v>435.83</v>
      </c>
      <c r="F31" s="119">
        <v>437.98</v>
      </c>
      <c r="G31" s="83" t="str">
        <f t="shared" ref="G31:G32" si="21">IF((F31/E31)-1&lt;0,"▲","")</f>
        <v/>
      </c>
      <c r="H31" s="101">
        <f t="shared" si="5"/>
        <v>4.9331161232590848E-3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0.15999999999996817</v>
      </c>
      <c r="K31" s="42">
        <v>217.77549999999999</v>
      </c>
      <c r="L31" s="66">
        <v>418.27699999999999</v>
      </c>
      <c r="M31" s="62">
        <v>438.14</v>
      </c>
    </row>
    <row r="32" spans="2:13" ht="12" customHeight="1">
      <c r="B32" s="25"/>
      <c r="C32" s="30" t="s">
        <v>8</v>
      </c>
      <c r="D32" s="39">
        <v>80.3</v>
      </c>
      <c r="E32" s="41">
        <v>89.32</v>
      </c>
      <c r="F32" s="119">
        <v>84.86</v>
      </c>
      <c r="G32" s="83" t="str">
        <f t="shared" si="21"/>
        <v>▲</v>
      </c>
      <c r="H32" s="101">
        <f t="shared" si="5"/>
        <v>4.9932825794894664E-2</v>
      </c>
      <c r="I32" s="85" t="str">
        <f t="shared" si="22"/>
        <v/>
      </c>
      <c r="J32" s="86">
        <f t="shared" si="23"/>
        <v>0.81999999999999318</v>
      </c>
      <c r="K32" s="42">
        <v>26.731999999999999</v>
      </c>
      <c r="L32" s="66">
        <v>75.102999999999994</v>
      </c>
      <c r="M32" s="62">
        <v>84.04</v>
      </c>
    </row>
    <row r="33" spans="2:13" ht="12" customHeight="1">
      <c r="B33" s="29"/>
      <c r="C33" s="53" t="s">
        <v>9</v>
      </c>
      <c r="D33" s="91">
        <f>ROUND(D32/D31,3)</f>
        <v>0.188</v>
      </c>
      <c r="E33" s="92">
        <f>ROUND(E32/E31,3)</f>
        <v>0.20499999999999999</v>
      </c>
      <c r="F33" s="74">
        <f>ROUND(F32/F31,3)</f>
        <v>0.19400000000000001</v>
      </c>
      <c r="G33" s="93" t="str">
        <f>IF((F33/E33)-1&lt;0,"▲","")</f>
        <v>▲</v>
      </c>
      <c r="H33" s="94">
        <f t="shared" ref="H33" si="24">ABS(+F33-E33)*100</f>
        <v>1.0999999999999983</v>
      </c>
      <c r="I33" s="95" t="str">
        <f t="shared" si="22"/>
        <v/>
      </c>
      <c r="J33" s="96">
        <f>IF(F33="NA","-",IF(M33=0,"-",ABS(F33-M33)*100))</f>
        <v>0.20000000000000018</v>
      </c>
      <c r="K33" s="97">
        <f>K32/K31</f>
        <v>0.12275026345938822</v>
      </c>
      <c r="L33" s="122">
        <f>ROUND(L32/L31,3)</f>
        <v>0.18</v>
      </c>
      <c r="M33" s="116">
        <f>ROUND(M32/M31,3)</f>
        <v>0.192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181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221.13</v>
      </c>
      <c r="E39" s="61">
        <v>210.72</v>
      </c>
      <c r="F39" s="124">
        <v>243.94</v>
      </c>
      <c r="G39" s="113" t="str">
        <f>IF((F39/E39)-1&lt;0,"▲","")</f>
        <v/>
      </c>
      <c r="H39" s="101">
        <f>ABS((+F39/E39)-1)</f>
        <v>0.15764996203492787</v>
      </c>
      <c r="I39" s="112" t="str">
        <f>IF(F39="NA","",IF(M39=0,"",IF((F39-M39)&lt;0,"▲","")))</f>
        <v/>
      </c>
      <c r="J39" s="86">
        <f>IF(F39="NA","-",IF(M39=0,"-",ABS(F39-M39)))</f>
        <v>1.8700000000000045</v>
      </c>
      <c r="K39" s="42">
        <v>48.956499999999998</v>
      </c>
      <c r="L39" s="70">
        <v>131.947</v>
      </c>
      <c r="M39" s="71">
        <v>242.07</v>
      </c>
    </row>
    <row r="40" spans="2:13" ht="12" customHeight="1">
      <c r="B40" s="25"/>
      <c r="C40" s="30" t="s">
        <v>7</v>
      </c>
      <c r="D40" s="60">
        <v>229.75</v>
      </c>
      <c r="E40" s="61">
        <v>221.43</v>
      </c>
      <c r="F40" s="124">
        <v>231.63</v>
      </c>
      <c r="G40" s="114" t="str">
        <f t="shared" ref="G40:G41" si="25">IF((F40/E40)-1&lt;0,"▲","")</f>
        <v/>
      </c>
      <c r="H40" s="101">
        <f t="shared" ref="H40:H41" si="26">ABS((+F40/E40)-1)</f>
        <v>4.6064218940522927E-2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0.28999999999999204</v>
      </c>
      <c r="K40" s="42">
        <v>49.094499999999996</v>
      </c>
      <c r="L40" s="72">
        <v>133.87100000000001</v>
      </c>
      <c r="M40" s="62">
        <v>231.34</v>
      </c>
    </row>
    <row r="41" spans="2:13" ht="12" customHeight="1">
      <c r="B41" s="25"/>
      <c r="C41" s="30" t="s">
        <v>8</v>
      </c>
      <c r="D41" s="60">
        <v>52.91</v>
      </c>
      <c r="E41" s="61">
        <v>40.22</v>
      </c>
      <c r="F41" s="124">
        <v>50.53</v>
      </c>
      <c r="G41" s="114" t="str">
        <f t="shared" si="25"/>
        <v/>
      </c>
      <c r="H41" s="101">
        <f t="shared" si="26"/>
        <v>0.25634012928891114</v>
      </c>
      <c r="I41" s="85" t="str">
        <f t="shared" si="27"/>
        <v/>
      </c>
      <c r="J41" s="86">
        <f t="shared" si="28"/>
        <v>0.21000000000000085</v>
      </c>
      <c r="K41" s="42">
        <v>3.9965000000000002</v>
      </c>
      <c r="L41" s="72">
        <v>15.944000000000001</v>
      </c>
      <c r="M41" s="62">
        <v>50.32</v>
      </c>
    </row>
    <row r="42" spans="2:13" ht="12" customHeight="1">
      <c r="B42" s="29"/>
      <c r="C42" s="53" t="s">
        <v>9</v>
      </c>
      <c r="D42" s="107">
        <f>ROUND(D41/D40,3)</f>
        <v>0.23</v>
      </c>
      <c r="E42" s="108">
        <f>ROUND(E41/E40,3)</f>
        <v>0.182</v>
      </c>
      <c r="F42" s="125">
        <f>ROUND(F41/F40,3)</f>
        <v>0.218</v>
      </c>
      <c r="G42" s="109" t="str">
        <f>IF(F42-D42&lt;0,"▲","")</f>
        <v>▲</v>
      </c>
      <c r="H42" s="94">
        <f>ABS(+F42-E42)*100</f>
        <v>3.6000000000000005</v>
      </c>
      <c r="I42" s="110" t="str">
        <f>IF(F42="NA","",IF(M42=0,"",IF((F42-M42)&lt;0,"▲","")))</f>
        <v/>
      </c>
      <c r="J42" s="96">
        <f>ABS(+F42-M42)*100</f>
        <v>0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0.218</v>
      </c>
    </row>
    <row r="43" spans="2:13" ht="12" customHeight="1">
      <c r="B43" s="2" t="s">
        <v>249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247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248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5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246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181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2121.85</v>
      </c>
      <c r="E10" s="78">
        <v>2227.35</v>
      </c>
      <c r="F10" s="119">
        <v>2184.33</v>
      </c>
      <c r="G10" s="83" t="str">
        <f>IF((F10/E10)-1&lt;0,"▲","")</f>
        <v>▲</v>
      </c>
      <c r="H10" s="101">
        <f>ABS((+F10/E10)-1)</f>
        <v>1.9314431948279309E-2</v>
      </c>
      <c r="I10" s="85" t="str">
        <f>IF(F10="NA","",IF(M10=0,"",IF((F10-M10)&lt;0,"▲","")))</f>
        <v>▲</v>
      </c>
      <c r="J10" s="86">
        <f>IF(F10="NA","-",IF(M10=0,"-",ABS(F10-M10)))</f>
        <v>4.5100000000002183</v>
      </c>
      <c r="K10" s="42">
        <v>1196.7825</v>
      </c>
      <c r="L10" s="66">
        <v>2002.337</v>
      </c>
      <c r="M10" s="62">
        <v>2188.84</v>
      </c>
    </row>
    <row r="11" spans="2:13" ht="12" customHeight="1">
      <c r="B11" s="25"/>
      <c r="C11" s="30" t="s">
        <v>7</v>
      </c>
      <c r="D11" s="77">
        <v>2100.56</v>
      </c>
      <c r="E11" s="78">
        <v>2144.9</v>
      </c>
      <c r="F11" s="119">
        <v>2180.23</v>
      </c>
      <c r="G11" s="83" t="str">
        <f t="shared" ref="G11:G12" si="0">IF((F11/E11)-1&lt;0,"▲","")</f>
        <v/>
      </c>
      <c r="H11" s="101">
        <f t="shared" ref="H11:H12" si="1">ABS((+F11/E11)-1)</f>
        <v>1.6471630379038649E-2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3.2199999999997999</v>
      </c>
      <c r="K11" s="42">
        <v>1201.7159999999999</v>
      </c>
      <c r="L11" s="66">
        <v>2043.9829999999999</v>
      </c>
      <c r="M11" s="62">
        <v>2177.0100000000002</v>
      </c>
    </row>
    <row r="12" spans="2:13" ht="12" customHeight="1">
      <c r="B12" s="25"/>
      <c r="C12" s="30" t="s">
        <v>8</v>
      </c>
      <c r="D12" s="39">
        <v>362.54</v>
      </c>
      <c r="E12" s="40">
        <v>444.99</v>
      </c>
      <c r="F12" s="119">
        <v>449.1</v>
      </c>
      <c r="G12" s="83" t="str">
        <f t="shared" si="0"/>
        <v/>
      </c>
      <c r="H12" s="101">
        <f t="shared" si="1"/>
        <v>9.2361626103958372E-3</v>
      </c>
      <c r="I12" s="85" t="str">
        <f t="shared" si="2"/>
        <v>▲</v>
      </c>
      <c r="J12" s="86">
        <f t="shared" si="3"/>
        <v>5.6699999999999591</v>
      </c>
      <c r="K12" s="42">
        <v>186.02850000000001</v>
      </c>
      <c r="L12" s="66">
        <v>341.24900000000002</v>
      </c>
      <c r="M12" s="62">
        <v>454.77</v>
      </c>
    </row>
    <row r="13" spans="2:13" ht="12" customHeight="1">
      <c r="B13" s="25"/>
      <c r="C13" s="30" t="s">
        <v>9</v>
      </c>
      <c r="D13" s="81">
        <f>ROUND(D12/D11,3)</f>
        <v>0.17299999999999999</v>
      </c>
      <c r="E13" s="82">
        <f t="shared" ref="E13" si="4">ROUND(E12/E11,3)</f>
        <v>0.20699999999999999</v>
      </c>
      <c r="F13" s="73">
        <f>ROUND(F12/F11,3)</f>
        <v>0.20599999999999999</v>
      </c>
      <c r="G13" s="83" t="str">
        <f>IF((F13/E13)-1&lt;0,"▲","")</f>
        <v>▲</v>
      </c>
      <c r="H13" s="84">
        <f>ABS(+F13-E13)*100</f>
        <v>0.10000000000000009</v>
      </c>
      <c r="I13" s="85" t="str">
        <f t="shared" si="2"/>
        <v>▲</v>
      </c>
      <c r="J13" s="86">
        <f>IF(F13="NA","-",IF(M13=0,"-",ABS(F13-M13)*100))</f>
        <v>0.30000000000000027</v>
      </c>
      <c r="K13" s="87">
        <f>K12/K11</f>
        <v>0.1548023825928922</v>
      </c>
      <c r="L13" s="121">
        <f>ROUND(L12/L11,3)</f>
        <v>0.16700000000000001</v>
      </c>
      <c r="M13" s="115">
        <f>ROUND(M12/M11,3)</f>
        <v>0.20899999999999999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610.95000000000005</v>
      </c>
      <c r="E15" s="41">
        <v>682.4</v>
      </c>
      <c r="F15" s="119">
        <v>659.29</v>
      </c>
      <c r="G15" s="83" t="str">
        <f>IF((F15/E15)-1&lt;0,"▲","")</f>
        <v>▲</v>
      </c>
      <c r="H15" s="101">
        <f t="shared" ref="H15:H32" si="5">ABS((+F15/E15)-1)</f>
        <v>3.386576787807738E-2</v>
      </c>
      <c r="I15" s="85" t="str">
        <f>IF(F15="NA","",IF(M15=0,"",IF((F15-M15)&lt;0,"▲","")))</f>
        <v/>
      </c>
      <c r="J15" s="86">
        <f>IF(F15="NA","-",IF(M15=0,"-",ABS(F15-M15)))</f>
        <v>2.8099999999999454</v>
      </c>
      <c r="K15" s="42">
        <v>351.77749999999997</v>
      </c>
      <c r="L15" s="66">
        <v>595.62</v>
      </c>
      <c r="M15" s="62">
        <v>656.48</v>
      </c>
    </row>
    <row r="16" spans="2:13" ht="12" customHeight="1">
      <c r="B16" s="25"/>
      <c r="C16" s="30" t="s">
        <v>7</v>
      </c>
      <c r="D16" s="77">
        <v>616.12</v>
      </c>
      <c r="E16" s="78">
        <v>634.71</v>
      </c>
      <c r="F16" s="119">
        <v>645.23</v>
      </c>
      <c r="G16" s="83" t="str">
        <f t="shared" ref="G16:G17" si="6">IF((F16/E16)-1&lt;0,"▲","")</f>
        <v/>
      </c>
      <c r="H16" s="101">
        <f t="shared" si="5"/>
        <v>1.6574498589907227E-2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2.6700000000000728</v>
      </c>
      <c r="K16" s="42">
        <v>352.10050000000001</v>
      </c>
      <c r="L16" s="66">
        <v>618.19399999999996</v>
      </c>
      <c r="M16" s="62">
        <v>642.55999999999995</v>
      </c>
    </row>
    <row r="17" spans="2:13" ht="12" customHeight="1">
      <c r="B17" s="25"/>
      <c r="C17" s="30" t="s">
        <v>8</v>
      </c>
      <c r="D17" s="39">
        <v>121.81</v>
      </c>
      <c r="E17" s="41">
        <v>169.5</v>
      </c>
      <c r="F17" s="119">
        <v>183.56</v>
      </c>
      <c r="G17" s="83" t="str">
        <f t="shared" si="6"/>
        <v/>
      </c>
      <c r="H17" s="101">
        <f t="shared" si="5"/>
        <v>8.2949852507374633E-2</v>
      </c>
      <c r="I17" s="85" t="str">
        <f t="shared" si="7"/>
        <v/>
      </c>
      <c r="J17" s="86">
        <f t="shared" si="8"/>
        <v>2.2800000000000011</v>
      </c>
      <c r="K17" s="42">
        <v>78.797499999999999</v>
      </c>
      <c r="L17" s="66">
        <v>126.98099999999999</v>
      </c>
      <c r="M17" s="62">
        <v>181.28</v>
      </c>
    </row>
    <row r="18" spans="2:13" ht="12" customHeight="1">
      <c r="B18" s="25"/>
      <c r="C18" s="30" t="s">
        <v>9</v>
      </c>
      <c r="D18" s="81">
        <f>ROUND(D17/D16,3)</f>
        <v>0.19800000000000001</v>
      </c>
      <c r="E18" s="82">
        <f>ROUND(E17/E16,3)</f>
        <v>0.26700000000000002</v>
      </c>
      <c r="F18" s="73">
        <f>ROUND(F17/F16,3)</f>
        <v>0.28399999999999997</v>
      </c>
      <c r="G18" s="89" t="str">
        <f>IF((F18/E18)-1&lt;0,"▲","")</f>
        <v/>
      </c>
      <c r="H18" s="84">
        <f t="shared" ref="H18" si="9">ABS(+F18-E18)*100</f>
        <v>1.699999999999996</v>
      </c>
      <c r="I18" s="90" t="str">
        <f t="shared" si="7"/>
        <v/>
      </c>
      <c r="J18" s="86">
        <f>IF(F18="NA","-",IF(M18=0,"-",ABS(F18-M18)*100))</f>
        <v>0.20000000000000018</v>
      </c>
      <c r="K18" s="87">
        <f>K17/K16</f>
        <v>0.22379263874944794</v>
      </c>
      <c r="L18" s="121">
        <f>ROUND(L17/L16,3)</f>
        <v>0.20499999999999999</v>
      </c>
      <c r="M18" s="115">
        <f>ROUND(M17/M16,3)</f>
        <v>0.28199999999999997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1077.5</v>
      </c>
      <c r="E20" s="41">
        <v>1100.0999999999999</v>
      </c>
      <c r="F20" s="119">
        <v>1091.58</v>
      </c>
      <c r="G20" s="83" t="str">
        <f>IF((F20/E20)-1&lt;0,"▲","")</f>
        <v>▲</v>
      </c>
      <c r="H20" s="101">
        <f t="shared" ref="H20" si="10">ABS((+F20/E20)-1)</f>
        <v>7.7447504772293341E-3</v>
      </c>
      <c r="I20" s="85" t="str">
        <f>IF(F20="NA","",IF(M20=0,"",IF((F20-M20)&lt;0,"▲","")))</f>
        <v/>
      </c>
      <c r="J20" s="86">
        <f>IF(F20="NA","-",IF(M20=0,"-",ABS(F20-M20)))</f>
        <v>8.2100000000000364</v>
      </c>
      <c r="K20" s="42">
        <v>626.75900000000001</v>
      </c>
      <c r="L20" s="66">
        <v>986.04300000000001</v>
      </c>
      <c r="M20" s="62">
        <v>1083.3699999999999</v>
      </c>
    </row>
    <row r="21" spans="2:13" ht="12" customHeight="1">
      <c r="B21" s="25"/>
      <c r="C21" s="30" t="s">
        <v>7</v>
      </c>
      <c r="D21" s="39">
        <v>1056.19</v>
      </c>
      <c r="E21" s="41">
        <v>1073.8</v>
      </c>
      <c r="F21" s="119">
        <v>1096.8599999999999</v>
      </c>
      <c r="G21" s="83" t="str">
        <f t="shared" ref="G21:G22" si="11">IF((F21/E21)-1&lt;0,"▲","")</f>
        <v/>
      </c>
      <c r="H21" s="101">
        <f t="shared" si="5"/>
        <v>2.1475135034457082E-2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5.8199999999999363</v>
      </c>
      <c r="K21" s="42">
        <v>631.84</v>
      </c>
      <c r="L21" s="66">
        <v>1007.5119999999999</v>
      </c>
      <c r="M21" s="62">
        <v>1091.04</v>
      </c>
    </row>
    <row r="22" spans="2:13" ht="12" customHeight="1">
      <c r="B22" s="25"/>
      <c r="C22" s="30" t="s">
        <v>8</v>
      </c>
      <c r="D22" s="39">
        <v>160.47999999999999</v>
      </c>
      <c r="E22" s="41">
        <v>186.78</v>
      </c>
      <c r="F22" s="119">
        <v>181.5</v>
      </c>
      <c r="G22" s="83" t="str">
        <f t="shared" si="11"/>
        <v>▲</v>
      </c>
      <c r="H22" s="101">
        <f t="shared" si="5"/>
        <v>2.8268551236749095E-2</v>
      </c>
      <c r="I22" s="85" t="str">
        <f t="shared" si="12"/>
        <v/>
      </c>
      <c r="J22" s="86">
        <f t="shared" si="13"/>
        <v>2.5200000000000102</v>
      </c>
      <c r="K22" s="42">
        <v>80.498999999999995</v>
      </c>
      <c r="L22" s="66">
        <v>139.16499999999999</v>
      </c>
      <c r="M22" s="62">
        <v>178.98</v>
      </c>
    </row>
    <row r="23" spans="2:13" ht="12" customHeight="1">
      <c r="B23" s="25"/>
      <c r="C23" s="30" t="s">
        <v>9</v>
      </c>
      <c r="D23" s="81">
        <f>ROUND(D22/D21,3)</f>
        <v>0.152</v>
      </c>
      <c r="E23" s="82">
        <f>ROUND(E22/E21,3)</f>
        <v>0.17399999999999999</v>
      </c>
      <c r="F23" s="73">
        <f>ROUND(F22/F21,3)</f>
        <v>0.16500000000000001</v>
      </c>
      <c r="G23" s="89" t="str">
        <f>IF((F23/E23)-1&lt;0,"▲","")</f>
        <v>▲</v>
      </c>
      <c r="H23" s="84">
        <f t="shared" ref="H23" si="14">ABS(+F23-E23)*100</f>
        <v>0.89999999999999802</v>
      </c>
      <c r="I23" s="90" t="str">
        <f t="shared" si="12"/>
        <v/>
      </c>
      <c r="J23" s="86">
        <f>IF(F23="NA","-",IF(M23=0,"-",ABS(F23-M23)*100))</f>
        <v>0.10000000000000009</v>
      </c>
      <c r="K23" s="87">
        <f>K22/K21</f>
        <v>0.12740408964294755</v>
      </c>
      <c r="L23" s="121">
        <f>ROUND(L22/L21,3)</f>
        <v>0.13800000000000001</v>
      </c>
      <c r="M23" s="115">
        <f>ROUND(M22/M21,3)</f>
        <v>0.16400000000000001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791.88</v>
      </c>
      <c r="E25" s="41">
        <v>789.56</v>
      </c>
      <c r="F25" s="119">
        <v>796.33</v>
      </c>
      <c r="G25" s="83" t="str">
        <f>IF((F25/E25)-1&lt;0,"▲","")</f>
        <v/>
      </c>
      <c r="H25" s="101">
        <f t="shared" ref="H25" si="15">ABS((+F25/E25)-1)</f>
        <v>8.5743958660520203E-3</v>
      </c>
      <c r="I25" s="85" t="str">
        <f>IF(F25="NA","",IF(M25=0,"",IF((F25-M25)&lt;0,"▲","")))</f>
        <v/>
      </c>
      <c r="J25" s="86">
        <f>IF(F25="NA","-",IF(M25=0,"-",ABS(F25-M25)))</f>
        <v>6.5</v>
      </c>
      <c r="K25" s="42">
        <v>315.98500000000001</v>
      </c>
      <c r="L25" s="66">
        <v>712.33399999999995</v>
      </c>
      <c r="M25" s="62">
        <v>789.83</v>
      </c>
    </row>
    <row r="26" spans="2:13" ht="12" customHeight="1">
      <c r="B26" s="51"/>
      <c r="C26" s="30" t="s">
        <v>7</v>
      </c>
      <c r="D26" s="39">
        <v>770.12</v>
      </c>
      <c r="E26" s="41">
        <v>776.28</v>
      </c>
      <c r="F26" s="119">
        <v>798.93</v>
      </c>
      <c r="G26" s="83" t="str">
        <f t="shared" ref="G26:G27" si="16">IF((F26/E26)-1&lt;0,"▲","")</f>
        <v/>
      </c>
      <c r="H26" s="101">
        <f t="shared" si="5"/>
        <v>2.9177616324006728E-2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4.4499999999999318</v>
      </c>
      <c r="K26" s="42">
        <v>318.35149999999999</v>
      </c>
      <c r="L26" s="66">
        <v>724.38499999999999</v>
      </c>
      <c r="M26" s="62">
        <v>794.48</v>
      </c>
    </row>
    <row r="27" spans="2:13" ht="12" customHeight="1">
      <c r="B27" s="51"/>
      <c r="C27" s="30" t="s">
        <v>8</v>
      </c>
      <c r="D27" s="39">
        <v>130.80000000000001</v>
      </c>
      <c r="E27" s="41">
        <v>144.08000000000001</v>
      </c>
      <c r="F27" s="119">
        <v>141.49</v>
      </c>
      <c r="G27" s="83" t="str">
        <f t="shared" si="16"/>
        <v>▲</v>
      </c>
      <c r="H27" s="101">
        <f t="shared" si="5"/>
        <v>1.7976124375347013E-2</v>
      </c>
      <c r="I27" s="85" t="str">
        <f t="shared" si="17"/>
        <v/>
      </c>
      <c r="J27" s="86">
        <f t="shared" si="18"/>
        <v>2.3200000000000216</v>
      </c>
      <c r="K27" s="42">
        <v>38.368000000000002</v>
      </c>
      <c r="L27" s="66">
        <v>109.038</v>
      </c>
      <c r="M27" s="62">
        <v>139.16999999999999</v>
      </c>
    </row>
    <row r="28" spans="2:13" ht="12" customHeight="1">
      <c r="B28" s="51"/>
      <c r="C28" s="30" t="s">
        <v>9</v>
      </c>
      <c r="D28" s="81">
        <f>ROUND(D27/D26,3)</f>
        <v>0.17</v>
      </c>
      <c r="E28" s="82">
        <f>ROUND(E27/E26,3)</f>
        <v>0.186</v>
      </c>
      <c r="F28" s="73">
        <f>ROUND(F27/F26,3)</f>
        <v>0.17699999999999999</v>
      </c>
      <c r="G28" s="89" t="str">
        <f>IF((F28/E28)-1&lt;0,"▲","")</f>
        <v>▲</v>
      </c>
      <c r="H28" s="84">
        <f t="shared" ref="H28" si="19">ABS(+F28-E28)*100</f>
        <v>0.9000000000000008</v>
      </c>
      <c r="I28" s="90" t="str">
        <f t="shared" si="17"/>
        <v/>
      </c>
      <c r="J28" s="86">
        <f>IF(F28="NA","-",IF(M28=0,"-",ABS(F28-M28)*100))</f>
        <v>0.20000000000000018</v>
      </c>
      <c r="K28" s="87">
        <f>K27/K26</f>
        <v>0.12052087079847276</v>
      </c>
      <c r="L28" s="121">
        <f>ROUND(L27/L26,3)</f>
        <v>0.151</v>
      </c>
      <c r="M28" s="115">
        <f>ROUND(M27/M26,3)</f>
        <v>0.17499999999999999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433.39</v>
      </c>
      <c r="E30" s="41">
        <v>444.85</v>
      </c>
      <c r="F30" s="119">
        <v>433.46</v>
      </c>
      <c r="G30" s="83" t="str">
        <f>IF((F30/E30)-1&lt;0,"▲","")</f>
        <v>▲</v>
      </c>
      <c r="H30" s="101">
        <f t="shared" ref="H30" si="20">ABS((+F30/E30)-1)</f>
        <v>2.560413622569413E-2</v>
      </c>
      <c r="I30" s="85" t="str">
        <f>IF(F30="NA","",IF(M30=0,"",IF((F30-M30)&lt;0,"▲","")))</f>
        <v>▲</v>
      </c>
      <c r="J30" s="86">
        <f>IF(F30="NA","-",IF(M30=0,"-",ABS(F30-M30)))</f>
        <v>15.520000000000039</v>
      </c>
      <c r="K30" s="42">
        <v>218.24600000000001</v>
      </c>
      <c r="L30" s="66">
        <v>420.67399999999998</v>
      </c>
      <c r="M30" s="62">
        <v>448.98</v>
      </c>
    </row>
    <row r="31" spans="2:13" ht="12" customHeight="1">
      <c r="B31" s="25"/>
      <c r="C31" s="30" t="s">
        <v>7</v>
      </c>
      <c r="D31" s="39">
        <v>428.25</v>
      </c>
      <c r="E31" s="41">
        <v>436.39</v>
      </c>
      <c r="F31" s="119">
        <v>438.14</v>
      </c>
      <c r="G31" s="83" t="str">
        <f t="shared" ref="G31:G32" si="21">IF((F31/E31)-1&lt;0,"▲","")</f>
        <v/>
      </c>
      <c r="H31" s="101">
        <f t="shared" si="5"/>
        <v>4.0101743852976046E-3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5.2800000000000296</v>
      </c>
      <c r="K31" s="42">
        <v>217.77549999999999</v>
      </c>
      <c r="L31" s="66">
        <v>418.27699999999999</v>
      </c>
      <c r="M31" s="62">
        <v>443.42</v>
      </c>
    </row>
    <row r="32" spans="2:13" ht="12" customHeight="1">
      <c r="B32" s="25"/>
      <c r="C32" s="30" t="s">
        <v>8</v>
      </c>
      <c r="D32" s="39">
        <v>80.25</v>
      </c>
      <c r="E32" s="41">
        <v>88.71</v>
      </c>
      <c r="F32" s="119">
        <v>84.04</v>
      </c>
      <c r="G32" s="83" t="str">
        <f t="shared" si="21"/>
        <v>▲</v>
      </c>
      <c r="H32" s="101">
        <f t="shared" si="5"/>
        <v>5.2643444932927386E-2</v>
      </c>
      <c r="I32" s="85" t="str">
        <f t="shared" si="22"/>
        <v>▲</v>
      </c>
      <c r="J32" s="86">
        <f t="shared" si="23"/>
        <v>10.469999999999999</v>
      </c>
      <c r="K32" s="42">
        <v>26.731999999999999</v>
      </c>
      <c r="L32" s="66">
        <v>75.102999999999994</v>
      </c>
      <c r="M32" s="62">
        <v>94.51</v>
      </c>
    </row>
    <row r="33" spans="2:13" ht="12" customHeight="1">
      <c r="B33" s="29"/>
      <c r="C33" s="53" t="s">
        <v>9</v>
      </c>
      <c r="D33" s="91">
        <f>ROUND(D32/D31,3)</f>
        <v>0.187</v>
      </c>
      <c r="E33" s="92">
        <f>ROUND(E32/E31,3)</f>
        <v>0.20300000000000001</v>
      </c>
      <c r="F33" s="74">
        <f>ROUND(F32/F31,3)</f>
        <v>0.192</v>
      </c>
      <c r="G33" s="93" t="str">
        <f>IF((F33/E33)-1&lt;0,"▲","")</f>
        <v>▲</v>
      </c>
      <c r="H33" s="94">
        <f t="shared" ref="H33" si="24">ABS(+F33-E33)*100</f>
        <v>1.100000000000001</v>
      </c>
      <c r="I33" s="95" t="str">
        <f t="shared" si="22"/>
        <v>▲</v>
      </c>
      <c r="J33" s="96">
        <f>IF(F33="NA","-",IF(M33=0,"-",ABS(F33-M33)*100))</f>
        <v>2.0999999999999992</v>
      </c>
      <c r="K33" s="97">
        <f>K32/K31</f>
        <v>0.12275026345938822</v>
      </c>
      <c r="L33" s="122">
        <f>ROUND(L32/L31,3)</f>
        <v>0.18</v>
      </c>
      <c r="M33" s="116">
        <f>ROUND(M32/M31,3)</f>
        <v>0.21299999999999999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191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242</v>
      </c>
      <c r="G37" s="434" t="s">
        <v>243</v>
      </c>
      <c r="H37" s="435"/>
      <c r="I37" s="438" t="s">
        <v>244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221.18</v>
      </c>
      <c r="E39" s="61">
        <v>210.62</v>
      </c>
      <c r="F39" s="124">
        <v>242.07</v>
      </c>
      <c r="G39" s="113" t="str">
        <f>IF((F39/E39)-1&lt;0,"▲","")</f>
        <v/>
      </c>
      <c r="H39" s="101">
        <f>ABS((+F39/E39)-1)</f>
        <v>0.14932105213180136</v>
      </c>
      <c r="I39" s="112" t="str">
        <f>IF(F39="NA","",IF(M39=0,"",IF((F39-M39)&lt;0,"▲","")))</f>
        <v>▲</v>
      </c>
      <c r="J39" s="86">
        <f>IF(F39="NA","-",IF(M39=0,"-",ABS(F39-M39)))</f>
        <v>1.6599999999999966</v>
      </c>
      <c r="K39" s="42">
        <v>48.956499999999998</v>
      </c>
      <c r="L39" s="70">
        <v>131.947</v>
      </c>
      <c r="M39" s="71">
        <v>243.73</v>
      </c>
    </row>
    <row r="40" spans="2:13" ht="12" customHeight="1">
      <c r="B40" s="25"/>
      <c r="C40" s="30" t="s">
        <v>7</v>
      </c>
      <c r="D40" s="60">
        <v>229.75</v>
      </c>
      <c r="E40" s="61">
        <v>221.62</v>
      </c>
      <c r="F40" s="124">
        <v>231.34</v>
      </c>
      <c r="G40" s="114" t="str">
        <f t="shared" ref="G40:G41" si="25">IF((F40/E40)-1&lt;0,"▲","")</f>
        <v/>
      </c>
      <c r="H40" s="101">
        <f t="shared" ref="H40:H41" si="26">ABS((+F40/E40)-1)</f>
        <v>4.3858857503835447E-2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0.57999999999998408</v>
      </c>
      <c r="K40" s="42">
        <v>49.094499999999996</v>
      </c>
      <c r="L40" s="72">
        <v>133.87100000000001</v>
      </c>
      <c r="M40" s="62">
        <v>231.92</v>
      </c>
    </row>
    <row r="41" spans="2:13" ht="12" customHeight="1">
      <c r="B41" s="25"/>
      <c r="C41" s="30" t="s">
        <v>8</v>
      </c>
      <c r="D41" s="60">
        <v>52.92</v>
      </c>
      <c r="E41" s="61">
        <v>41</v>
      </c>
      <c r="F41" s="124">
        <v>50.32</v>
      </c>
      <c r="G41" s="114" t="str">
        <f t="shared" si="25"/>
        <v/>
      </c>
      <c r="H41" s="101">
        <f t="shared" si="26"/>
        <v>0.22731707317073169</v>
      </c>
      <c r="I41" s="85" t="str">
        <f t="shared" si="27"/>
        <v>▲</v>
      </c>
      <c r="J41" s="86">
        <f t="shared" si="28"/>
        <v>1.509999999999998</v>
      </c>
      <c r="K41" s="42">
        <v>3.9965000000000002</v>
      </c>
      <c r="L41" s="72">
        <v>15.944000000000001</v>
      </c>
      <c r="M41" s="62">
        <v>51.83</v>
      </c>
    </row>
    <row r="42" spans="2:13" ht="12" customHeight="1">
      <c r="B42" s="29"/>
      <c r="C42" s="53" t="s">
        <v>9</v>
      </c>
      <c r="D42" s="107">
        <f>ROUND(D41/D40,3)</f>
        <v>0.23</v>
      </c>
      <c r="E42" s="108">
        <f>ROUND(E41/E40,3)</f>
        <v>0.185</v>
      </c>
      <c r="F42" s="125">
        <f>ROUND(F41/F40,3)</f>
        <v>0.218</v>
      </c>
      <c r="G42" s="109" t="str">
        <f>IF(F42-D42&lt;0,"▲","")</f>
        <v>▲</v>
      </c>
      <c r="H42" s="94">
        <f>ABS(+F42-E42)*100</f>
        <v>3.3000000000000003</v>
      </c>
      <c r="I42" s="110" t="str">
        <f>IF(F42="NA","",IF(M42=0,"",IF((F42-M42)&lt;0,"▲","")))</f>
        <v>▲</v>
      </c>
      <c r="J42" s="96">
        <f>ABS(+F42-M42)*100</f>
        <v>0.50000000000000044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0.223</v>
      </c>
    </row>
    <row r="43" spans="2:13" ht="12" customHeight="1">
      <c r="B43" s="2" t="s">
        <v>245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4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241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181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2121.48</v>
      </c>
      <c r="E10" s="78">
        <v>2226.2600000000002</v>
      </c>
      <c r="F10" s="119">
        <v>2188.84</v>
      </c>
      <c r="G10" s="83" t="str">
        <f>IF((F10/E10)-1&lt;0,"▲","")</f>
        <v>▲</v>
      </c>
      <c r="H10" s="101">
        <f>ABS((+F10/E10)-1)</f>
        <v>1.6808459029942657E-2</v>
      </c>
      <c r="I10" s="85" t="str">
        <f>IF(F10="NA","",IF(M10=0,"",IF((F10-M10)&lt;0,"▲","")))</f>
        <v/>
      </c>
      <c r="J10" s="86">
        <f>IF(F10="NA","-",IF(M10=0,"-",ABS(F10-M10)))</f>
        <v>9.7699999999999818</v>
      </c>
      <c r="K10" s="42">
        <v>1196.7825</v>
      </c>
      <c r="L10" s="66">
        <v>2002.182</v>
      </c>
      <c r="M10" s="62">
        <v>2179.0700000000002</v>
      </c>
    </row>
    <row r="11" spans="2:13" ht="12" customHeight="1">
      <c r="B11" s="25"/>
      <c r="C11" s="30" t="s">
        <v>7</v>
      </c>
      <c r="D11" s="77">
        <v>2101.14</v>
      </c>
      <c r="E11" s="78">
        <v>2144.9</v>
      </c>
      <c r="F11" s="119">
        <v>2177.0100000000002</v>
      </c>
      <c r="G11" s="83" t="str">
        <f t="shared" ref="G11:G12" si="0">IF((F11/E11)-1&lt;0,"▲","")</f>
        <v/>
      </c>
      <c r="H11" s="101">
        <f t="shared" ref="H11:H12" si="1">ABS((+F11/E11)-1)</f>
        <v>1.4970394890204686E-2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0.48000000000001819</v>
      </c>
      <c r="K11" s="42">
        <v>1201.7159999999999</v>
      </c>
      <c r="L11" s="66">
        <v>2043.769</v>
      </c>
      <c r="M11" s="62">
        <v>2176.5300000000002</v>
      </c>
    </row>
    <row r="12" spans="2:13" ht="12" customHeight="1">
      <c r="B12" s="25"/>
      <c r="C12" s="30" t="s">
        <v>8</v>
      </c>
      <c r="D12" s="39">
        <v>361.58</v>
      </c>
      <c r="E12" s="40">
        <v>442.94</v>
      </c>
      <c r="F12" s="119">
        <v>454.77</v>
      </c>
      <c r="G12" s="83" t="str">
        <f t="shared" si="0"/>
        <v/>
      </c>
      <c r="H12" s="101">
        <f t="shared" si="1"/>
        <v>2.6707906262699144E-2</v>
      </c>
      <c r="I12" s="85" t="str">
        <f t="shared" si="2"/>
        <v/>
      </c>
      <c r="J12" s="86">
        <f t="shared" si="3"/>
        <v>11.439999999999998</v>
      </c>
      <c r="K12" s="42">
        <v>186.02850000000001</v>
      </c>
      <c r="L12" s="66">
        <v>341.22500000000002</v>
      </c>
      <c r="M12" s="62">
        <v>443.33</v>
      </c>
    </row>
    <row r="13" spans="2:13" ht="12" customHeight="1">
      <c r="B13" s="25"/>
      <c r="C13" s="30" t="s">
        <v>9</v>
      </c>
      <c r="D13" s="81">
        <f>ROUND(D12/D11,3)</f>
        <v>0.17199999999999999</v>
      </c>
      <c r="E13" s="82">
        <f t="shared" ref="E13" si="4">ROUND(E12/E11,3)</f>
        <v>0.20699999999999999</v>
      </c>
      <c r="F13" s="73">
        <f>ROUND(F12/F11,3)</f>
        <v>0.20899999999999999</v>
      </c>
      <c r="G13" s="83" t="str">
        <f>IF((F13/E13)-1&lt;0,"▲","")</f>
        <v/>
      </c>
      <c r="H13" s="84">
        <f>ABS(+F13-E13)*100</f>
        <v>0.20000000000000018</v>
      </c>
      <c r="I13" s="85" t="str">
        <f t="shared" si="2"/>
        <v/>
      </c>
      <c r="J13" s="86">
        <f>IF(F13="NA","-",IF(M13=0,"-",ABS(F13-M13)*100))</f>
        <v>0.50000000000000044</v>
      </c>
      <c r="K13" s="87">
        <f>K12/K11</f>
        <v>0.1548023825928922</v>
      </c>
      <c r="L13" s="121">
        <f>ROUND(L12/L11,3)</f>
        <v>0.16700000000000001</v>
      </c>
      <c r="M13" s="115">
        <f>ROUND(M12/M11,3)</f>
        <v>0.20399999999999999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610.92999999999995</v>
      </c>
      <c r="E15" s="41">
        <v>682.32</v>
      </c>
      <c r="F15" s="119">
        <v>656.48</v>
      </c>
      <c r="G15" s="83" t="str">
        <f>IF((F15/E15)-1&lt;0,"▲","")</f>
        <v>▲</v>
      </c>
      <c r="H15" s="101">
        <f t="shared" ref="H15:H32" si="5">ABS((+F15/E15)-1)</f>
        <v>3.78707937624575E-2</v>
      </c>
      <c r="I15" s="85" t="str">
        <f>IF(F15="NA","",IF(M15=0,"",IF((F15-M15)&lt;0,"▲","")))</f>
        <v/>
      </c>
      <c r="J15" s="86">
        <f>IF(F15="NA","-",IF(M15=0,"-",ABS(F15-M15)))</f>
        <v>0.42000000000007276</v>
      </c>
      <c r="K15" s="42">
        <v>351.77749999999997</v>
      </c>
      <c r="L15" s="66">
        <v>595.62</v>
      </c>
      <c r="M15" s="62">
        <v>656.06</v>
      </c>
    </row>
    <row r="16" spans="2:13" ht="12" customHeight="1">
      <c r="B16" s="25"/>
      <c r="C16" s="30" t="s">
        <v>7</v>
      </c>
      <c r="D16" s="77">
        <v>616.71</v>
      </c>
      <c r="E16" s="78">
        <v>636.16999999999996</v>
      </c>
      <c r="F16" s="119">
        <v>642.55999999999995</v>
      </c>
      <c r="G16" s="83" t="str">
        <f t="shared" ref="G16:G17" si="6">IF((F16/E16)-1&lt;0,"▲","")</f>
        <v/>
      </c>
      <c r="H16" s="101">
        <f t="shared" si="5"/>
        <v>1.0044484964710776E-2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0.75</v>
      </c>
      <c r="K16" s="42">
        <v>352.10050000000001</v>
      </c>
      <c r="L16" s="66">
        <v>618.19399999999996</v>
      </c>
      <c r="M16" s="62">
        <v>641.80999999999995</v>
      </c>
    </row>
    <row r="17" spans="2:13" ht="12" customHeight="1">
      <c r="B17" s="25"/>
      <c r="C17" s="30" t="s">
        <v>8</v>
      </c>
      <c r="D17" s="39">
        <v>121.2</v>
      </c>
      <c r="E17" s="41">
        <v>167.35</v>
      </c>
      <c r="F17" s="119">
        <v>181.28</v>
      </c>
      <c r="G17" s="83" t="str">
        <f t="shared" si="6"/>
        <v/>
      </c>
      <c r="H17" s="101">
        <f t="shared" si="5"/>
        <v>8.3238721242904212E-2</v>
      </c>
      <c r="I17" s="85" t="str">
        <f t="shared" si="7"/>
        <v>▲</v>
      </c>
      <c r="J17" s="86">
        <f t="shared" si="8"/>
        <v>1.3700000000000045</v>
      </c>
      <c r="K17" s="42">
        <v>78.797499999999999</v>
      </c>
      <c r="L17" s="66">
        <v>126.98099999999999</v>
      </c>
      <c r="M17" s="62">
        <v>182.65</v>
      </c>
    </row>
    <row r="18" spans="2:13" ht="12" customHeight="1">
      <c r="B18" s="25"/>
      <c r="C18" s="30" t="s">
        <v>9</v>
      </c>
      <c r="D18" s="81">
        <f>ROUND(D17/D16,3)</f>
        <v>0.19700000000000001</v>
      </c>
      <c r="E18" s="82">
        <f>ROUND(E17/E16,3)</f>
        <v>0.26300000000000001</v>
      </c>
      <c r="F18" s="73">
        <f>ROUND(F17/F16,3)</f>
        <v>0.28199999999999997</v>
      </c>
      <c r="G18" s="89" t="str">
        <f>IF((F18/E18)-1&lt;0,"▲","")</f>
        <v/>
      </c>
      <c r="H18" s="84">
        <f t="shared" ref="H18" si="9">ABS(+F18-E18)*100</f>
        <v>1.8999999999999961</v>
      </c>
      <c r="I18" s="90" t="str">
        <f t="shared" si="7"/>
        <v>▲</v>
      </c>
      <c r="J18" s="86">
        <f>IF(F18="NA","-",IF(M18=0,"-",ABS(F18-M18)*100))</f>
        <v>0.30000000000000027</v>
      </c>
      <c r="K18" s="87">
        <f>K17/K16</f>
        <v>0.22379263874944794</v>
      </c>
      <c r="L18" s="121">
        <f>ROUND(L17/L16,3)</f>
        <v>0.20499999999999999</v>
      </c>
      <c r="M18" s="115">
        <f>ROUND(M17/M16,3)</f>
        <v>0.28499999999999998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1077.17</v>
      </c>
      <c r="E20" s="41">
        <v>1099.21</v>
      </c>
      <c r="F20" s="119">
        <v>1083.3699999999999</v>
      </c>
      <c r="G20" s="83" t="str">
        <f>IF((F20/E20)-1&lt;0,"▲","")</f>
        <v>▲</v>
      </c>
      <c r="H20" s="101">
        <f t="shared" ref="H20" si="10">ABS((+F20/E20)-1)</f>
        <v>1.4410349250825738E-2</v>
      </c>
      <c r="I20" s="85" t="str">
        <f>IF(F20="NA","",IF(M20=0,"",IF((F20-M20)&lt;0,"▲","")))</f>
        <v/>
      </c>
      <c r="J20" s="86">
        <f>IF(F20="NA","-",IF(M20=0,"-",ABS(F20-M20)))</f>
        <v>8.8699999999998909</v>
      </c>
      <c r="K20" s="42">
        <v>626.75900000000001</v>
      </c>
      <c r="L20" s="66">
        <v>985.89</v>
      </c>
      <c r="M20" s="62">
        <v>1074.5</v>
      </c>
    </row>
    <row r="21" spans="2:13" ht="12" customHeight="1">
      <c r="B21" s="25"/>
      <c r="C21" s="30" t="s">
        <v>7</v>
      </c>
      <c r="D21" s="39">
        <v>1056.2</v>
      </c>
      <c r="E21" s="41">
        <v>1072.7</v>
      </c>
      <c r="F21" s="119">
        <v>1091.04</v>
      </c>
      <c r="G21" s="83" t="str">
        <f t="shared" ref="G21:G22" si="11">IF((F21/E21)-1&lt;0,"▲","")</f>
        <v/>
      </c>
      <c r="H21" s="101">
        <f t="shared" si="5"/>
        <v>1.7097044840123088E-2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0.25</v>
      </c>
      <c r="K21" s="42">
        <v>631.84</v>
      </c>
      <c r="L21" s="66">
        <v>1007.3</v>
      </c>
      <c r="M21" s="62">
        <v>1091.29</v>
      </c>
    </row>
    <row r="22" spans="2:13" ht="12" customHeight="1">
      <c r="B22" s="25"/>
      <c r="C22" s="30" t="s">
        <v>8</v>
      </c>
      <c r="D22" s="39">
        <v>160.13999999999999</v>
      </c>
      <c r="E22" s="41">
        <v>186.65</v>
      </c>
      <c r="F22" s="119">
        <v>178.98</v>
      </c>
      <c r="G22" s="83" t="str">
        <f t="shared" si="11"/>
        <v>▲</v>
      </c>
      <c r="H22" s="101">
        <f t="shared" si="5"/>
        <v>4.1092954728100817E-2</v>
      </c>
      <c r="I22" s="85" t="str">
        <f t="shared" si="12"/>
        <v/>
      </c>
      <c r="J22" s="86">
        <f t="shared" si="13"/>
        <v>13.299999999999983</v>
      </c>
      <c r="K22" s="42">
        <v>80.498999999999995</v>
      </c>
      <c r="L22" s="66">
        <v>139.16</v>
      </c>
      <c r="M22" s="62">
        <v>165.68</v>
      </c>
    </row>
    <row r="23" spans="2:13" ht="12" customHeight="1">
      <c r="B23" s="25"/>
      <c r="C23" s="30" t="s">
        <v>9</v>
      </c>
      <c r="D23" s="81">
        <f>ROUND(D22/D21,3)</f>
        <v>0.152</v>
      </c>
      <c r="E23" s="82">
        <f>ROUND(E22/E21,3)</f>
        <v>0.17399999999999999</v>
      </c>
      <c r="F23" s="73">
        <f>ROUND(F22/F21,3)</f>
        <v>0.16400000000000001</v>
      </c>
      <c r="G23" s="89" t="str">
        <f>IF((F23/E23)-1&lt;0,"▲","")</f>
        <v>▲</v>
      </c>
      <c r="H23" s="84">
        <f t="shared" ref="H23" si="14">ABS(+F23-E23)*100</f>
        <v>0.99999999999999811</v>
      </c>
      <c r="I23" s="90" t="str">
        <f t="shared" si="12"/>
        <v/>
      </c>
      <c r="J23" s="86">
        <f>IF(F23="NA","-",IF(M23=0,"-",ABS(F23-M23)*100))</f>
        <v>1.2000000000000011</v>
      </c>
      <c r="K23" s="87">
        <f>K22/K21</f>
        <v>0.12740408964294755</v>
      </c>
      <c r="L23" s="121">
        <f>ROUND(L22/L21,3)</f>
        <v>0.13800000000000001</v>
      </c>
      <c r="M23" s="115">
        <f>ROUND(M22/M21,3)</f>
        <v>0.152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791.65</v>
      </c>
      <c r="E25" s="41">
        <v>788.63</v>
      </c>
      <c r="F25" s="119">
        <v>789.83</v>
      </c>
      <c r="G25" s="83" t="str">
        <f>IF((F25/E25)-1&lt;0,"▲","")</f>
        <v/>
      </c>
      <c r="H25" s="101">
        <f t="shared" ref="H25" si="15">ABS((+F25/E25)-1)</f>
        <v>1.5216261111041796E-3</v>
      </c>
      <c r="I25" s="85" t="str">
        <f>IF(F25="NA","",IF(M25=0,"",IF((F25-M25)&lt;0,"▲","")))</f>
        <v/>
      </c>
      <c r="J25" s="86">
        <f>IF(F25="NA","-",IF(M25=0,"-",ABS(F25-M25)))</f>
        <v>8.3700000000000045</v>
      </c>
      <c r="K25" s="42">
        <v>315.98500000000001</v>
      </c>
      <c r="L25" s="66">
        <v>712.20299999999997</v>
      </c>
      <c r="M25" s="62">
        <v>781.46</v>
      </c>
    </row>
    <row r="26" spans="2:13" ht="12" customHeight="1">
      <c r="B26" s="51"/>
      <c r="C26" s="30" t="s">
        <v>7</v>
      </c>
      <c r="D26" s="39">
        <v>769.91</v>
      </c>
      <c r="E26" s="41">
        <v>775.56</v>
      </c>
      <c r="F26" s="119">
        <v>794.48</v>
      </c>
      <c r="G26" s="83" t="str">
        <f t="shared" ref="G26:G27" si="16">IF((F26/E26)-1&lt;0,"▲","")</f>
        <v/>
      </c>
      <c r="H26" s="101">
        <f t="shared" si="5"/>
        <v>2.4395275671772687E-2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4.9999999999954525E-2</v>
      </c>
      <c r="K26" s="42">
        <v>318.35149999999999</v>
      </c>
      <c r="L26" s="66">
        <v>727.37900000000002</v>
      </c>
      <c r="M26" s="62">
        <v>794.53</v>
      </c>
    </row>
    <row r="27" spans="2:13" ht="12" customHeight="1">
      <c r="B27" s="51"/>
      <c r="C27" s="30" t="s">
        <v>8</v>
      </c>
      <c r="D27" s="39">
        <v>130.75</v>
      </c>
      <c r="E27" s="41">
        <v>143.82</v>
      </c>
      <c r="F27" s="119">
        <v>139.16999999999999</v>
      </c>
      <c r="G27" s="83" t="str">
        <f t="shared" si="16"/>
        <v>▲</v>
      </c>
      <c r="H27" s="101">
        <f t="shared" si="5"/>
        <v>3.2332081768877807E-2</v>
      </c>
      <c r="I27" s="85" t="str">
        <f t="shared" si="17"/>
        <v/>
      </c>
      <c r="J27" s="86">
        <f t="shared" si="18"/>
        <v>13.709999999999994</v>
      </c>
      <c r="K27" s="42">
        <v>38.368000000000002</v>
      </c>
      <c r="L27" s="66">
        <v>109.002</v>
      </c>
      <c r="M27" s="62">
        <v>125.46</v>
      </c>
    </row>
    <row r="28" spans="2:13" ht="12" customHeight="1">
      <c r="B28" s="51"/>
      <c r="C28" s="30" t="s">
        <v>9</v>
      </c>
      <c r="D28" s="81">
        <f>ROUND(D27/D26,3)</f>
        <v>0.17</v>
      </c>
      <c r="E28" s="82">
        <f>ROUND(E27/E26,3)</f>
        <v>0.185</v>
      </c>
      <c r="F28" s="73">
        <f>ROUND(F27/F26,3)</f>
        <v>0.17499999999999999</v>
      </c>
      <c r="G28" s="89" t="str">
        <f>IF((F28/E28)-1&lt;0,"▲","")</f>
        <v>▲</v>
      </c>
      <c r="H28" s="84">
        <f t="shared" ref="H28" si="19">ABS(+F28-E28)*100</f>
        <v>1.0000000000000009</v>
      </c>
      <c r="I28" s="90" t="str">
        <f t="shared" si="17"/>
        <v/>
      </c>
      <c r="J28" s="86">
        <f>IF(F28="NA","-",IF(M28=0,"-",ABS(F28-M28)*100))</f>
        <v>1.6999999999999988</v>
      </c>
      <c r="K28" s="87">
        <f>K27/K26</f>
        <v>0.12052087079847276</v>
      </c>
      <c r="L28" s="121">
        <f>ROUND(L27/L26,3)</f>
        <v>0.15</v>
      </c>
      <c r="M28" s="115">
        <f>ROUND(M27/M26,3)</f>
        <v>0.158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433.38</v>
      </c>
      <c r="E30" s="41">
        <v>444.72</v>
      </c>
      <c r="F30" s="119">
        <v>448.98</v>
      </c>
      <c r="G30" s="83" t="str">
        <f>IF((F30/E30)-1&lt;0,"▲","")</f>
        <v/>
      </c>
      <c r="H30" s="101">
        <f t="shared" ref="H30" si="20">ABS((+F30/E30)-1)</f>
        <v>9.5790609821910788E-3</v>
      </c>
      <c r="I30" s="85" t="str">
        <f>IF(F30="NA","",IF(M30=0,"",IF((F30-M30)&lt;0,"▲","")))</f>
        <v/>
      </c>
      <c r="J30" s="86">
        <f>IF(F30="NA","-",IF(M30=0,"-",ABS(F30-M30)))</f>
        <v>0.47000000000002728</v>
      </c>
      <c r="K30" s="42">
        <v>218.24600000000001</v>
      </c>
      <c r="L30" s="66">
        <v>420.67</v>
      </c>
      <c r="M30" s="62">
        <v>448.51</v>
      </c>
    </row>
    <row r="31" spans="2:13" ht="12" customHeight="1">
      <c r="B31" s="25"/>
      <c r="C31" s="30" t="s">
        <v>7</v>
      </c>
      <c r="D31" s="39">
        <v>428.23</v>
      </c>
      <c r="E31" s="41">
        <v>436.03</v>
      </c>
      <c r="F31" s="119">
        <v>443.42</v>
      </c>
      <c r="G31" s="83" t="str">
        <f t="shared" ref="G31:G32" si="21">IF((F31/E31)-1&lt;0,"▲","")</f>
        <v/>
      </c>
      <c r="H31" s="101">
        <f t="shared" si="5"/>
        <v>1.6948375111804248E-2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9.9999999999909051E-3</v>
      </c>
      <c r="K31" s="42">
        <v>217.77549999999999</v>
      </c>
      <c r="L31" s="66">
        <v>421.55700000000002</v>
      </c>
      <c r="M31" s="62">
        <v>443.43</v>
      </c>
    </row>
    <row r="32" spans="2:13" ht="12" customHeight="1">
      <c r="B32" s="25"/>
      <c r="C32" s="30" t="s">
        <v>8</v>
      </c>
      <c r="D32" s="39">
        <v>80.25</v>
      </c>
      <c r="E32" s="41">
        <v>88.94</v>
      </c>
      <c r="F32" s="119">
        <v>94.51</v>
      </c>
      <c r="G32" s="83" t="str">
        <f t="shared" si="21"/>
        <v/>
      </c>
      <c r="H32" s="101">
        <f t="shared" si="5"/>
        <v>6.2626489768383253E-2</v>
      </c>
      <c r="I32" s="85" t="str">
        <f t="shared" si="22"/>
        <v>▲</v>
      </c>
      <c r="J32" s="86">
        <f t="shared" si="23"/>
        <v>0.47999999999998977</v>
      </c>
      <c r="K32" s="42">
        <v>26.731999999999999</v>
      </c>
      <c r="L32" s="66">
        <v>75.102999999999994</v>
      </c>
      <c r="M32" s="62">
        <v>94.99</v>
      </c>
    </row>
    <row r="33" spans="2:13" ht="12" customHeight="1">
      <c r="B33" s="29"/>
      <c r="C33" s="53" t="s">
        <v>9</v>
      </c>
      <c r="D33" s="91">
        <f>ROUND(D32/D31,3)</f>
        <v>0.187</v>
      </c>
      <c r="E33" s="92">
        <f>ROUND(E32/E31,3)</f>
        <v>0.20399999999999999</v>
      </c>
      <c r="F33" s="74">
        <f>ROUND(F32/F31,3)</f>
        <v>0.21299999999999999</v>
      </c>
      <c r="G33" s="93" t="str">
        <f>IF((F33/E33)-1&lt;0,"▲","")</f>
        <v/>
      </c>
      <c r="H33" s="94">
        <f t="shared" ref="H33" si="24">ABS(+F33-E33)*100</f>
        <v>0.9000000000000008</v>
      </c>
      <c r="I33" s="95" t="str">
        <f t="shared" si="22"/>
        <v>▲</v>
      </c>
      <c r="J33" s="96">
        <f>IF(F33="NA","-",IF(M33=0,"-",ABS(F33-M33)*100))</f>
        <v>0.10000000000000009</v>
      </c>
      <c r="K33" s="97">
        <f>K32/K31</f>
        <v>0.12275026345938822</v>
      </c>
      <c r="L33" s="122">
        <f>ROUND(L32/L31,3)</f>
        <v>0.17799999999999999</v>
      </c>
      <c r="M33" s="116">
        <f>ROUND(M32/M31,3)</f>
        <v>0.214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191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193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221.18</v>
      </c>
      <c r="E39" s="61">
        <v>210.62</v>
      </c>
      <c r="F39" s="124">
        <v>243.73</v>
      </c>
      <c r="G39" s="113" t="str">
        <f>IF((F39/E39)-1&lt;0,"▲","")</f>
        <v/>
      </c>
      <c r="H39" s="101">
        <f>ABS((+F39/E39)-1)</f>
        <v>0.15720254486753382</v>
      </c>
      <c r="I39" s="112" t="str">
        <f>IF(F39="NA","",IF(M39=0,"",IF((F39-M39)&lt;0,"▲","")))</f>
        <v/>
      </c>
      <c r="J39" s="86">
        <f>IF(F39="NA","-",IF(M39=0,"-",ABS(F39-M39)))</f>
        <v>2.0600000000000023</v>
      </c>
      <c r="K39" s="42">
        <v>48.956499999999998</v>
      </c>
      <c r="L39" s="70">
        <v>131.947</v>
      </c>
      <c r="M39" s="71">
        <v>241.67</v>
      </c>
    </row>
    <row r="40" spans="2:13" ht="12" customHeight="1">
      <c r="B40" s="25"/>
      <c r="C40" s="30" t="s">
        <v>7</v>
      </c>
      <c r="D40" s="60">
        <v>229.69</v>
      </c>
      <c r="E40" s="61">
        <v>221.95</v>
      </c>
      <c r="F40" s="124">
        <v>231.92</v>
      </c>
      <c r="G40" s="114" t="str">
        <f t="shared" ref="G40:G41" si="25">IF((F40/E40)-1&lt;0,"▲","")</f>
        <v/>
      </c>
      <c r="H40" s="101">
        <f t="shared" ref="H40:H41" si="26">ABS((+F40/E40)-1)</f>
        <v>4.4920027033115595E-2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0.36999999999997613</v>
      </c>
      <c r="K40" s="42">
        <v>49.094499999999996</v>
      </c>
      <c r="L40" s="72">
        <v>133.87100000000001</v>
      </c>
      <c r="M40" s="62">
        <v>231.55</v>
      </c>
    </row>
    <row r="41" spans="2:13" ht="12" customHeight="1">
      <c r="B41" s="25"/>
      <c r="C41" s="30" t="s">
        <v>8</v>
      </c>
      <c r="D41" s="60">
        <v>52.92</v>
      </c>
      <c r="E41" s="61">
        <v>41.04</v>
      </c>
      <c r="F41" s="124">
        <v>51.83</v>
      </c>
      <c r="G41" s="114" t="str">
        <f t="shared" si="25"/>
        <v/>
      </c>
      <c r="H41" s="101">
        <f t="shared" si="26"/>
        <v>0.2629142300194931</v>
      </c>
      <c r="I41" s="85" t="str">
        <f t="shared" si="27"/>
        <v/>
      </c>
      <c r="J41" s="86">
        <f t="shared" si="28"/>
        <v>0.80999999999999517</v>
      </c>
      <c r="K41" s="42">
        <v>3.9965000000000002</v>
      </c>
      <c r="L41" s="72">
        <v>15.944000000000001</v>
      </c>
      <c r="M41" s="62">
        <v>51.02</v>
      </c>
    </row>
    <row r="42" spans="2:13" ht="12" customHeight="1">
      <c r="B42" s="29"/>
      <c r="C42" s="53" t="s">
        <v>9</v>
      </c>
      <c r="D42" s="107">
        <f>ROUND(D41/D40,3)</f>
        <v>0.23</v>
      </c>
      <c r="E42" s="108">
        <f>ROUND(E41/E40,3)</f>
        <v>0.185</v>
      </c>
      <c r="F42" s="125">
        <f>ROUND(F41/F40,3)</f>
        <v>0.223</v>
      </c>
      <c r="G42" s="109" t="str">
        <f>IF(F42-D42&lt;0,"▲","")</f>
        <v>▲</v>
      </c>
      <c r="H42" s="94">
        <f>ABS(+F42-E42)*100</f>
        <v>3.8000000000000007</v>
      </c>
      <c r="I42" s="110" t="str">
        <f>IF(F42="NA","",IF(M42=0,"",IF((F42-M42)&lt;0,"▲","")))</f>
        <v/>
      </c>
      <c r="J42" s="96">
        <f>ABS(+F42-M42)*100</f>
        <v>0.30000000000000027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0.22</v>
      </c>
    </row>
    <row r="43" spans="2:13" ht="12" customHeight="1">
      <c r="B43" s="2" t="s">
        <v>240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3">
    <tabColor theme="1"/>
    <pageSetUpPr fitToPage="1"/>
  </sheetPr>
  <dimension ref="B1:M67"/>
  <sheetViews>
    <sheetView showGridLines="0" defaultGridColor="0" topLeftCell="A2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237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181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2120.6</v>
      </c>
      <c r="E10" s="78">
        <v>2223.89</v>
      </c>
      <c r="F10" s="119">
        <v>2179.0700000000002</v>
      </c>
      <c r="G10" s="83" t="str">
        <f>IF((F10/E10)-1&lt;0,"▲","")</f>
        <v>▲</v>
      </c>
      <c r="H10" s="101">
        <f>ABS((+F10/E10)-1)</f>
        <v>2.0153874517174764E-2</v>
      </c>
      <c r="I10" s="85" t="str">
        <f>IF(F10="NA","",IF(M10=0,"",IF((F10-M10)&lt;0,"▲","")))</f>
        <v>▲</v>
      </c>
      <c r="J10" s="86">
        <f>IF(F10="NA","-",IF(M10=0,"-",ABS(F10-M10)))</f>
        <v>8.2899999999999636</v>
      </c>
      <c r="K10" s="42">
        <v>1196.7825</v>
      </c>
      <c r="L10" s="66">
        <v>2002.182</v>
      </c>
      <c r="M10" s="62">
        <v>2187.36</v>
      </c>
    </row>
    <row r="11" spans="2:13" ht="12" customHeight="1">
      <c r="B11" s="25"/>
      <c r="C11" s="30" t="s">
        <v>7</v>
      </c>
      <c r="D11" s="77">
        <v>2101.13</v>
      </c>
      <c r="E11" s="78">
        <v>2143.8200000000002</v>
      </c>
      <c r="F11" s="119">
        <v>2176.5300000000002</v>
      </c>
      <c r="G11" s="83" t="str">
        <f t="shared" ref="G11:G12" si="0">IF((F11/E11)-1&lt;0,"▲","")</f>
        <v/>
      </c>
      <c r="H11" s="101">
        <f t="shared" ref="H11:H12" si="1">ABS((+F11/E11)-1)</f>
        <v>1.5257810823669837E-2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2.5999999999999091</v>
      </c>
      <c r="K11" s="42">
        <v>1201.7159999999999</v>
      </c>
      <c r="L11" s="66">
        <v>2043.769</v>
      </c>
      <c r="M11" s="62">
        <v>2179.13</v>
      </c>
    </row>
    <row r="12" spans="2:13" ht="12" customHeight="1">
      <c r="B12" s="25"/>
      <c r="C12" s="30" t="s">
        <v>8</v>
      </c>
      <c r="D12" s="39">
        <v>360.72</v>
      </c>
      <c r="E12" s="40">
        <v>440.78</v>
      </c>
      <c r="F12" s="119">
        <v>443.33</v>
      </c>
      <c r="G12" s="83" t="str">
        <f t="shared" si="0"/>
        <v/>
      </c>
      <c r="H12" s="101">
        <f t="shared" si="1"/>
        <v>5.7851989654702507E-3</v>
      </c>
      <c r="I12" s="85" t="str">
        <f t="shared" si="2"/>
        <v>▲</v>
      </c>
      <c r="J12" s="86">
        <f t="shared" si="3"/>
        <v>5.2599999999999909</v>
      </c>
      <c r="K12" s="42">
        <v>186.02850000000001</v>
      </c>
      <c r="L12" s="66">
        <v>341.22500000000002</v>
      </c>
      <c r="M12" s="62">
        <v>448.59</v>
      </c>
    </row>
    <row r="13" spans="2:13" ht="12" customHeight="1">
      <c r="B13" s="25"/>
      <c r="C13" s="30" t="s">
        <v>9</v>
      </c>
      <c r="D13" s="81">
        <f>ROUND(D12/D11,3)</f>
        <v>0.17199999999999999</v>
      </c>
      <c r="E13" s="82">
        <f t="shared" ref="E13" si="4">ROUND(E12/E11,3)</f>
        <v>0.20599999999999999</v>
      </c>
      <c r="F13" s="73">
        <f>ROUND(F12/F11,3)</f>
        <v>0.20399999999999999</v>
      </c>
      <c r="G13" s="83" t="str">
        <f>IF((F13/E13)-1&lt;0,"▲","")</f>
        <v>▲</v>
      </c>
      <c r="H13" s="84">
        <f>ABS(+F13-E13)*100</f>
        <v>0.20000000000000018</v>
      </c>
      <c r="I13" s="85" t="str">
        <f t="shared" si="2"/>
        <v>▲</v>
      </c>
      <c r="J13" s="86">
        <f>IF(F13="NA","-",IF(M13=0,"-",ABS(F13-M13)*100))</f>
        <v>0.20000000000000018</v>
      </c>
      <c r="K13" s="87">
        <f>K12/K11</f>
        <v>0.1548023825928922</v>
      </c>
      <c r="L13" s="121">
        <f>ROUND(L12/L11,3)</f>
        <v>0.16700000000000001</v>
      </c>
      <c r="M13" s="115">
        <f>ROUND(M12/M11,3)</f>
        <v>0.20599999999999999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609.70000000000005</v>
      </c>
      <c r="E15" s="41">
        <v>682.18</v>
      </c>
      <c r="F15" s="119">
        <v>656.06</v>
      </c>
      <c r="G15" s="83" t="str">
        <f>IF((F15/E15)-1&lt;0,"▲","")</f>
        <v>▲</v>
      </c>
      <c r="H15" s="101">
        <f t="shared" ref="H15:H32" si="5">ABS((+F15/E15)-1)</f>
        <v>3.8289014629569906E-2</v>
      </c>
      <c r="I15" s="85" t="str">
        <f>IF(F15="NA","",IF(M15=0,"",IF((F15-M15)&lt;0,"▲","")))</f>
        <v>▲</v>
      </c>
      <c r="J15" s="86">
        <f>IF(F15="NA","-",IF(M15=0,"-",ABS(F15-M15)))</f>
        <v>1.5600000000000591</v>
      </c>
      <c r="K15" s="42">
        <v>351.77749999999997</v>
      </c>
      <c r="L15" s="66">
        <v>595.62</v>
      </c>
      <c r="M15" s="62">
        <v>657.62</v>
      </c>
    </row>
    <row r="16" spans="2:13" ht="12" customHeight="1">
      <c r="B16" s="25"/>
      <c r="C16" s="30" t="s">
        <v>7</v>
      </c>
      <c r="D16" s="77">
        <v>616.71</v>
      </c>
      <c r="E16" s="78">
        <v>633.75</v>
      </c>
      <c r="F16" s="119">
        <v>641.80999999999995</v>
      </c>
      <c r="G16" s="83" t="str">
        <f t="shared" ref="G16:G17" si="6">IF((F16/E16)-1&lt;0,"▲","")</f>
        <v/>
      </c>
      <c r="H16" s="101">
        <f t="shared" si="5"/>
        <v>1.2717948717948735E-2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0.96000000000003638</v>
      </c>
      <c r="K16" s="42">
        <v>352.10050000000001</v>
      </c>
      <c r="L16" s="66">
        <v>615.303</v>
      </c>
      <c r="M16" s="62">
        <v>642.77</v>
      </c>
    </row>
    <row r="17" spans="2:13" ht="12" customHeight="1">
      <c r="B17" s="25"/>
      <c r="C17" s="30" t="s">
        <v>8</v>
      </c>
      <c r="D17" s="39">
        <v>119.97</v>
      </c>
      <c r="E17" s="41">
        <v>168.4</v>
      </c>
      <c r="F17" s="119">
        <v>182.65</v>
      </c>
      <c r="G17" s="83" t="str">
        <f t="shared" si="6"/>
        <v/>
      </c>
      <c r="H17" s="101">
        <f t="shared" si="5"/>
        <v>8.4619952494061845E-2</v>
      </c>
      <c r="I17" s="85" t="str">
        <f t="shared" si="7"/>
        <v/>
      </c>
      <c r="J17" s="86">
        <f t="shared" si="8"/>
        <v>0.75</v>
      </c>
      <c r="K17" s="42">
        <v>78.797499999999999</v>
      </c>
      <c r="L17" s="66">
        <v>126.98099999999999</v>
      </c>
      <c r="M17" s="62">
        <v>181.9</v>
      </c>
    </row>
    <row r="18" spans="2:13" ht="12" customHeight="1">
      <c r="B18" s="25"/>
      <c r="C18" s="30" t="s">
        <v>9</v>
      </c>
      <c r="D18" s="81">
        <f>ROUND(D17/D16,3)</f>
        <v>0.19500000000000001</v>
      </c>
      <c r="E18" s="82">
        <f>ROUND(E17/E16,3)</f>
        <v>0.26600000000000001</v>
      </c>
      <c r="F18" s="73">
        <f>ROUND(F17/F16,3)</f>
        <v>0.28499999999999998</v>
      </c>
      <c r="G18" s="89" t="str">
        <f>IF((F18/E18)-1&lt;0,"▲","")</f>
        <v/>
      </c>
      <c r="H18" s="84">
        <f t="shared" ref="H18" si="9">ABS(+F18-E18)*100</f>
        <v>1.8999999999999961</v>
      </c>
      <c r="I18" s="90" t="str">
        <f t="shared" si="7"/>
        <v/>
      </c>
      <c r="J18" s="86">
        <f>IF(F18="NA","-",IF(M18=0,"-",ABS(F18-M18)*100))</f>
        <v>0.20000000000000018</v>
      </c>
      <c r="K18" s="87">
        <f>K17/K16</f>
        <v>0.22379263874944794</v>
      </c>
      <c r="L18" s="121">
        <f>ROUND(L17/L16,3)</f>
        <v>0.20599999999999999</v>
      </c>
      <c r="M18" s="115">
        <f>ROUND(M17/M16,3)</f>
        <v>0.28299999999999997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1077.1500000000001</v>
      </c>
      <c r="E20" s="41">
        <v>1097.81</v>
      </c>
      <c r="F20" s="119">
        <v>1074.5</v>
      </c>
      <c r="G20" s="83" t="str">
        <f>IF((F20/E20)-1&lt;0,"▲","")</f>
        <v>▲</v>
      </c>
      <c r="H20" s="101">
        <f t="shared" ref="H20" si="10">ABS((+F20/E20)-1)</f>
        <v>2.1233182426831587E-2</v>
      </c>
      <c r="I20" s="85" t="str">
        <f>IF(F20="NA","",IF(M20=0,"",IF((F20-M20)&lt;0,"▲","")))</f>
        <v>▲</v>
      </c>
      <c r="J20" s="86">
        <f>IF(F20="NA","-",IF(M20=0,"-",ABS(F20-M20)))</f>
        <v>7.0899999999999181</v>
      </c>
      <c r="K20" s="42">
        <v>626.75900000000001</v>
      </c>
      <c r="L20" s="66">
        <v>985.89400000000001</v>
      </c>
      <c r="M20" s="62">
        <v>1081.5899999999999</v>
      </c>
    </row>
    <row r="21" spans="2:13" ht="12" customHeight="1">
      <c r="B21" s="25"/>
      <c r="C21" s="30" t="s">
        <v>7</v>
      </c>
      <c r="D21" s="39">
        <v>1056.2</v>
      </c>
      <c r="E21" s="41">
        <v>1075.45</v>
      </c>
      <c r="F21" s="119">
        <v>1091.29</v>
      </c>
      <c r="G21" s="83" t="str">
        <f t="shared" ref="G21:G22" si="11">IF((F21/E21)-1&lt;0,"▲","")</f>
        <v/>
      </c>
      <c r="H21" s="101">
        <f t="shared" si="5"/>
        <v>1.4728718210981429E-2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1.8500000000001364</v>
      </c>
      <c r="K21" s="42">
        <v>631.84</v>
      </c>
      <c r="L21" s="66">
        <v>1011.545</v>
      </c>
      <c r="M21" s="62">
        <v>1093.1400000000001</v>
      </c>
    </row>
    <row r="22" spans="2:13" ht="12" customHeight="1">
      <c r="B22" s="25"/>
      <c r="C22" s="30" t="s">
        <v>8</v>
      </c>
      <c r="D22" s="39">
        <v>160.11000000000001</v>
      </c>
      <c r="E22" s="41">
        <v>182.47</v>
      </c>
      <c r="F22" s="119">
        <v>165.68</v>
      </c>
      <c r="G22" s="83" t="str">
        <f t="shared" si="11"/>
        <v>▲</v>
      </c>
      <c r="H22" s="101">
        <f t="shared" si="5"/>
        <v>9.201512577409976E-2</v>
      </c>
      <c r="I22" s="85" t="str">
        <f t="shared" si="12"/>
        <v>▲</v>
      </c>
      <c r="J22" s="86">
        <f t="shared" si="13"/>
        <v>6.2800000000000011</v>
      </c>
      <c r="K22" s="42">
        <v>80.498999999999995</v>
      </c>
      <c r="L22" s="66">
        <v>139.16</v>
      </c>
      <c r="M22" s="62">
        <v>171.96</v>
      </c>
    </row>
    <row r="23" spans="2:13" ht="12" customHeight="1">
      <c r="B23" s="25"/>
      <c r="C23" s="30" t="s">
        <v>9</v>
      </c>
      <c r="D23" s="81">
        <f>ROUND(D22/D21,3)</f>
        <v>0.152</v>
      </c>
      <c r="E23" s="82">
        <f>ROUND(E22/E21,3)</f>
        <v>0.17</v>
      </c>
      <c r="F23" s="73">
        <f>ROUND(F22/F21,3)</f>
        <v>0.152</v>
      </c>
      <c r="G23" s="89" t="str">
        <f>IF((F23/E23)-1&lt;0,"▲","")</f>
        <v>▲</v>
      </c>
      <c r="H23" s="84">
        <f t="shared" ref="H23" si="14">ABS(+F23-E23)*100</f>
        <v>1.8000000000000016</v>
      </c>
      <c r="I23" s="90" t="str">
        <f t="shared" si="12"/>
        <v>▲</v>
      </c>
      <c r="J23" s="86">
        <f>IF(F23="NA","-",IF(M23=0,"-",ABS(F23-M23)*100))</f>
        <v>0.50000000000000044</v>
      </c>
      <c r="K23" s="87">
        <f>K22/K21</f>
        <v>0.12740408964294755</v>
      </c>
      <c r="L23" s="121">
        <f>ROUND(L22/L21,3)</f>
        <v>0.13800000000000001</v>
      </c>
      <c r="M23" s="115">
        <f>ROUND(M22/M21,3)</f>
        <v>0.157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791.6</v>
      </c>
      <c r="E25" s="41">
        <v>787.27</v>
      </c>
      <c r="F25" s="119">
        <v>781.46</v>
      </c>
      <c r="G25" s="83" t="str">
        <f>IF((F25/E25)-1&lt;0,"▲","")</f>
        <v>▲</v>
      </c>
      <c r="H25" s="101">
        <f t="shared" ref="H25" si="15">ABS((+F25/E25)-1)</f>
        <v>7.3799331868354967E-3</v>
      </c>
      <c r="I25" s="85" t="str">
        <f>IF(F25="NA","",IF(M25=0,"",IF((F25-M25)&lt;0,"▲","")))</f>
        <v>▲</v>
      </c>
      <c r="J25" s="86">
        <f>IF(F25="NA","-",IF(M25=0,"-",ABS(F25-M25)))</f>
        <v>3.67999999999995</v>
      </c>
      <c r="K25" s="42">
        <v>315.98500000000001</v>
      </c>
      <c r="L25" s="66">
        <v>712.20299999999997</v>
      </c>
      <c r="M25" s="62">
        <v>785.14</v>
      </c>
    </row>
    <row r="26" spans="2:13" ht="12" customHeight="1">
      <c r="B26" s="51"/>
      <c r="C26" s="30" t="s">
        <v>7</v>
      </c>
      <c r="D26" s="39">
        <v>769.91</v>
      </c>
      <c r="E26" s="41">
        <v>779.43</v>
      </c>
      <c r="F26" s="119">
        <v>794.53</v>
      </c>
      <c r="G26" s="83" t="str">
        <f t="shared" ref="G26:G27" si="16">IF((F26/E26)-1&lt;0,"▲","")</f>
        <v/>
      </c>
      <c r="H26" s="101">
        <f t="shared" si="5"/>
        <v>1.9373131647486108E-2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1.9900000000000091</v>
      </c>
      <c r="K26" s="42">
        <v>318.35149999999999</v>
      </c>
      <c r="L26" s="66">
        <v>727.37900000000002</v>
      </c>
      <c r="M26" s="62">
        <v>796.52</v>
      </c>
    </row>
    <row r="27" spans="2:13" ht="12" customHeight="1">
      <c r="B27" s="51"/>
      <c r="C27" s="30" t="s">
        <v>8</v>
      </c>
      <c r="D27" s="39">
        <v>130.69999999999999</v>
      </c>
      <c r="E27" s="41">
        <v>138.54</v>
      </c>
      <c r="F27" s="119">
        <v>125.46</v>
      </c>
      <c r="G27" s="83" t="str">
        <f t="shared" si="16"/>
        <v>▲</v>
      </c>
      <c r="H27" s="101">
        <f t="shared" si="5"/>
        <v>9.4413165872672122E-2</v>
      </c>
      <c r="I27" s="85" t="str">
        <f t="shared" si="17"/>
        <v>▲</v>
      </c>
      <c r="J27" s="86">
        <f t="shared" si="18"/>
        <v>2.730000000000004</v>
      </c>
      <c r="K27" s="42">
        <v>38.368000000000002</v>
      </c>
      <c r="L27" s="66">
        <v>109.002</v>
      </c>
      <c r="M27" s="62">
        <v>128.19</v>
      </c>
    </row>
    <row r="28" spans="2:13" ht="12" customHeight="1">
      <c r="B28" s="51"/>
      <c r="C28" s="30" t="s">
        <v>9</v>
      </c>
      <c r="D28" s="81">
        <f>ROUND(D27/D26,3)</f>
        <v>0.17</v>
      </c>
      <c r="E28" s="82">
        <f>ROUND(E27/E26,3)</f>
        <v>0.17799999999999999</v>
      </c>
      <c r="F28" s="73">
        <f>ROUND(F27/F26,3)</f>
        <v>0.158</v>
      </c>
      <c r="G28" s="89" t="str">
        <f>IF((F28/E28)-1&lt;0,"▲","")</f>
        <v>▲</v>
      </c>
      <c r="H28" s="84">
        <f t="shared" ref="H28" si="19">ABS(+F28-E28)*100</f>
        <v>1.9999999999999991</v>
      </c>
      <c r="I28" s="90" t="str">
        <f t="shared" si="17"/>
        <v>▲</v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0.15</v>
      </c>
      <c r="M28" s="115">
        <f>ROUND(M27/M26,3)</f>
        <v>0.161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433.75</v>
      </c>
      <c r="E30" s="41">
        <v>443.9</v>
      </c>
      <c r="F30" s="119">
        <v>448.51</v>
      </c>
      <c r="G30" s="83" t="str">
        <f>IF((F30/E30)-1&lt;0,"▲","")</f>
        <v/>
      </c>
      <c r="H30" s="101">
        <f t="shared" ref="H30" si="20">ABS((+F30/E30)-1)</f>
        <v>1.0385221896823671E-2</v>
      </c>
      <c r="I30" s="85" t="str">
        <f>IF(F30="NA","",IF(M30=0,"",IF((F30-M30)&lt;0,"▲","")))</f>
        <v/>
      </c>
      <c r="J30" s="86">
        <f>IF(F30="NA","-",IF(M30=0,"-",ABS(F30-M30)))</f>
        <v>0.37000000000000455</v>
      </c>
      <c r="K30" s="42">
        <v>218.24600000000001</v>
      </c>
      <c r="L30" s="66">
        <v>420.66800000000001</v>
      </c>
      <c r="M30" s="62">
        <v>448.14</v>
      </c>
    </row>
    <row r="31" spans="2:13" ht="12" customHeight="1">
      <c r="B31" s="25"/>
      <c r="C31" s="30" t="s">
        <v>7</v>
      </c>
      <c r="D31" s="39">
        <v>428.22</v>
      </c>
      <c r="E31" s="41">
        <v>434.62</v>
      </c>
      <c r="F31" s="119">
        <v>443.43</v>
      </c>
      <c r="G31" s="83" t="str">
        <f t="shared" ref="G31:G32" si="21">IF((F31/E31)-1&lt;0,"▲","")</f>
        <v/>
      </c>
      <c r="H31" s="101">
        <f t="shared" si="5"/>
        <v>2.0270581197367799E-2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0.22000000000002728</v>
      </c>
      <c r="K31" s="42">
        <v>217.77549999999999</v>
      </c>
      <c r="L31" s="66">
        <v>421.54599999999999</v>
      </c>
      <c r="M31" s="62">
        <v>443.21</v>
      </c>
    </row>
    <row r="32" spans="2:13" ht="12" customHeight="1">
      <c r="B32" s="25"/>
      <c r="C32" s="30" t="s">
        <v>8</v>
      </c>
      <c r="D32" s="39">
        <v>80.64</v>
      </c>
      <c r="E32" s="41">
        <v>89.91</v>
      </c>
      <c r="F32" s="119">
        <v>94.99</v>
      </c>
      <c r="G32" s="83" t="str">
        <f t="shared" si="21"/>
        <v/>
      </c>
      <c r="H32" s="101">
        <f t="shared" si="5"/>
        <v>5.650094538983419E-2</v>
      </c>
      <c r="I32" s="85" t="str">
        <f t="shared" si="22"/>
        <v/>
      </c>
      <c r="J32" s="86">
        <f t="shared" si="23"/>
        <v>0.25999999999999091</v>
      </c>
      <c r="K32" s="42">
        <v>26.731999999999999</v>
      </c>
      <c r="L32" s="66">
        <v>75.084000000000003</v>
      </c>
      <c r="M32" s="62">
        <v>94.73</v>
      </c>
    </row>
    <row r="33" spans="2:13" ht="12" customHeight="1">
      <c r="B33" s="29"/>
      <c r="C33" s="53" t="s">
        <v>9</v>
      </c>
      <c r="D33" s="91">
        <f>ROUND(D32/D31,3)</f>
        <v>0.188</v>
      </c>
      <c r="E33" s="92">
        <f>ROUND(E32/E31,3)</f>
        <v>0.20699999999999999</v>
      </c>
      <c r="F33" s="74">
        <f>ROUND(F32/F31,3)</f>
        <v>0.214</v>
      </c>
      <c r="G33" s="93" t="str">
        <f>IF((F33/E33)-1&lt;0,"▲","")</f>
        <v/>
      </c>
      <c r="H33" s="94">
        <f t="shared" ref="H33" si="24">ABS(+F33-E33)*100</f>
        <v>0.70000000000000062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0.17799999999999999</v>
      </c>
      <c r="M33" s="116">
        <f>ROUND(M32/M31,3)</f>
        <v>0.214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181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221.18</v>
      </c>
      <c r="E39" s="61">
        <v>210.91</v>
      </c>
      <c r="F39" s="124">
        <v>241.67</v>
      </c>
      <c r="G39" s="113" t="str">
        <f>IF((F39/E39)-1&lt;0,"▲","")</f>
        <v/>
      </c>
      <c r="H39" s="101">
        <f>ABS((+F39/E39)-1)</f>
        <v>0.14584419894741818</v>
      </c>
      <c r="I39" s="112" t="str">
        <f>IF(F39="NA","",IF(M39=0,"",IF((F39-M39)&lt;0,"▲","")))</f>
        <v>▲</v>
      </c>
      <c r="J39" s="86">
        <f>IF(F39="NA","-",IF(M39=0,"-",ABS(F39-M39)))</f>
        <v>5.0000000000011369E-2</v>
      </c>
      <c r="K39" s="42">
        <v>48.956499999999998</v>
      </c>
      <c r="L39" s="70">
        <v>131.947</v>
      </c>
      <c r="M39" s="71">
        <v>241.72</v>
      </c>
    </row>
    <row r="40" spans="2:13" ht="12" customHeight="1">
      <c r="B40" s="25"/>
      <c r="C40" s="30" t="s">
        <v>7</v>
      </c>
      <c r="D40" s="60">
        <v>229.69</v>
      </c>
      <c r="E40" s="61">
        <v>221.77</v>
      </c>
      <c r="F40" s="124">
        <v>231.55</v>
      </c>
      <c r="G40" s="114" t="str">
        <f t="shared" ref="G40:G41" si="25">IF((F40/E40)-1&lt;0,"▲","")</f>
        <v/>
      </c>
      <c r="H40" s="101">
        <f t="shared" ref="H40:H41" si="26">ABS((+F40/E40)-1)</f>
        <v>4.4099742976958067E-2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6.0000000000002274E-2</v>
      </c>
      <c r="K40" s="42">
        <v>49.094499999999996</v>
      </c>
      <c r="L40" s="72">
        <v>133.87100000000001</v>
      </c>
      <c r="M40" s="62">
        <v>231.49</v>
      </c>
    </row>
    <row r="41" spans="2:13" ht="12" customHeight="1">
      <c r="B41" s="25"/>
      <c r="C41" s="30" t="s">
        <v>8</v>
      </c>
      <c r="D41" s="60">
        <v>52.92</v>
      </c>
      <c r="E41" s="61">
        <v>41.85</v>
      </c>
      <c r="F41" s="124">
        <v>51.02</v>
      </c>
      <c r="G41" s="114" t="str">
        <f t="shared" si="25"/>
        <v/>
      </c>
      <c r="H41" s="101">
        <f t="shared" si="26"/>
        <v>0.21911589008363208</v>
      </c>
      <c r="I41" s="85" t="str">
        <f t="shared" si="27"/>
        <v>▲</v>
      </c>
      <c r="J41" s="86">
        <f t="shared" si="28"/>
        <v>0.85999999999999943</v>
      </c>
      <c r="K41" s="42">
        <v>3.9965000000000002</v>
      </c>
      <c r="L41" s="72">
        <v>15.944000000000001</v>
      </c>
      <c r="M41" s="62">
        <v>51.88</v>
      </c>
    </row>
    <row r="42" spans="2:13" ht="12" customHeight="1">
      <c r="B42" s="29"/>
      <c r="C42" s="53" t="s">
        <v>9</v>
      </c>
      <c r="D42" s="107">
        <f>ROUND(D41/D40,3)</f>
        <v>0.23</v>
      </c>
      <c r="E42" s="108">
        <f>ROUND(E41/E40,3)</f>
        <v>0.189</v>
      </c>
      <c r="F42" s="125">
        <f>ROUND(F41/F40,3)</f>
        <v>0.22</v>
      </c>
      <c r="G42" s="109" t="str">
        <f>IF(F42-D42&lt;0,"▲","")</f>
        <v>▲</v>
      </c>
      <c r="H42" s="94">
        <f>ABS(+F42-E42)*100</f>
        <v>3.1</v>
      </c>
      <c r="I42" s="110" t="str">
        <f>IF(F42="NA","",IF(M42=0,"",IF((F42-M42)&lt;0,"▲","")))</f>
        <v>▲</v>
      </c>
      <c r="J42" s="96">
        <f>ABS(+F42-M42)*100</f>
        <v>0.40000000000000036</v>
      </c>
      <c r="K42" s="97">
        <f>K41/K40</f>
        <v>8.1404230616464179E-2</v>
      </c>
      <c r="L42" s="123">
        <f>ROUND(L41/L40,3)</f>
        <v>0.11899999999999999</v>
      </c>
      <c r="M42" s="117">
        <f>ROUND(M41/M40,3)</f>
        <v>0.224</v>
      </c>
    </row>
    <row r="43" spans="2:13" ht="12" customHeight="1">
      <c r="B43" s="2" t="s">
        <v>236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O23" sqref="A1:XFD1048576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771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2798.92</v>
      </c>
      <c r="E9" s="232">
        <v>2747.61</v>
      </c>
      <c r="F9" s="321">
        <v>2796.12</v>
      </c>
      <c r="G9" s="220"/>
      <c r="H9" s="161" t="s">
        <v>20</v>
      </c>
      <c r="I9" s="221">
        <v>1.7655344099053227E-2</v>
      </c>
      <c r="J9" s="220"/>
      <c r="K9" s="160"/>
      <c r="L9" s="306">
        <v>-5.8</v>
      </c>
      <c r="M9" s="183">
        <v>2295.1170000000002</v>
      </c>
      <c r="N9" s="136"/>
      <c r="O9" s="137"/>
    </row>
    <row r="10" spans="2:16" ht="12" customHeight="1">
      <c r="B10" s="180"/>
      <c r="C10" s="177" t="s">
        <v>7</v>
      </c>
      <c r="D10" s="320">
        <v>2800</v>
      </c>
      <c r="E10" s="232">
        <v>2773.71</v>
      </c>
      <c r="F10" s="321">
        <v>2799.47</v>
      </c>
      <c r="G10" s="220"/>
      <c r="H10" s="161" t="s">
        <v>20</v>
      </c>
      <c r="I10" s="221">
        <v>9.2872001759376488E-3</v>
      </c>
      <c r="J10" s="220"/>
      <c r="L10" s="306">
        <v>-4.25</v>
      </c>
      <c r="M10" s="183">
        <v>2284.569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793.26</v>
      </c>
      <c r="E11" s="232">
        <v>767.16</v>
      </c>
      <c r="F11" s="321">
        <v>763.81</v>
      </c>
      <c r="G11" s="220"/>
      <c r="H11" s="161" t="s">
        <v>460</v>
      </c>
      <c r="I11" s="221">
        <v>4.3667553052818553E-3</v>
      </c>
      <c r="J11" s="220"/>
      <c r="K11" s="160"/>
      <c r="L11" s="306">
        <v>-1.96</v>
      </c>
      <c r="M11" s="183">
        <v>481.072</v>
      </c>
      <c r="N11" s="136"/>
      <c r="O11" s="137"/>
    </row>
    <row r="12" spans="2:16" ht="12" customHeight="1">
      <c r="B12" s="180"/>
      <c r="C12" s="177" t="s">
        <v>9</v>
      </c>
      <c r="D12" s="330">
        <v>0.28330714285714287</v>
      </c>
      <c r="E12" s="332">
        <v>0.27658262759985719</v>
      </c>
      <c r="F12" s="323">
        <v>0.27284093060472159</v>
      </c>
      <c r="G12" s="220"/>
      <c r="H12" s="161" t="s">
        <v>460</v>
      </c>
      <c r="I12" s="246">
        <v>0.37416969951356016</v>
      </c>
      <c r="J12" s="220"/>
      <c r="K12" s="160"/>
      <c r="L12" s="306">
        <v>-2.8548715454113083E-2</v>
      </c>
      <c r="M12" s="248">
        <v>0.2105745109909134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781.01</v>
      </c>
      <c r="E14" s="232">
        <v>789.5</v>
      </c>
      <c r="F14" s="326">
        <v>783.43</v>
      </c>
      <c r="G14" s="220"/>
      <c r="H14" s="161" t="s">
        <v>460</v>
      </c>
      <c r="I14" s="221">
        <v>7.68841038632051E-3</v>
      </c>
      <c r="J14" s="220"/>
      <c r="K14" s="160"/>
      <c r="L14" s="306">
        <v>-3.91</v>
      </c>
      <c r="M14" s="186">
        <v>660.77800000000002</v>
      </c>
      <c r="N14" s="136"/>
    </row>
    <row r="15" spans="2:16" ht="12" customHeight="1">
      <c r="B15" s="180"/>
      <c r="C15" s="177" t="s">
        <v>7</v>
      </c>
      <c r="D15" s="320">
        <v>792.42</v>
      </c>
      <c r="E15" s="232">
        <v>794.62</v>
      </c>
      <c r="F15" s="326">
        <v>792.86</v>
      </c>
      <c r="G15" s="220"/>
      <c r="H15" s="161" t="s">
        <v>460</v>
      </c>
      <c r="I15" s="221">
        <v>2.2148951700183828E-3</v>
      </c>
      <c r="J15" s="220"/>
      <c r="K15" s="160"/>
      <c r="L15" s="306">
        <v>-3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272.68</v>
      </c>
      <c r="E16" s="232">
        <v>267.55</v>
      </c>
      <c r="F16" s="326">
        <v>258.13</v>
      </c>
      <c r="G16" s="220"/>
      <c r="H16" s="161" t="s">
        <v>460</v>
      </c>
      <c r="I16" s="221">
        <v>3.5208372266866017E-2</v>
      </c>
      <c r="J16" s="220"/>
      <c r="K16" s="160"/>
      <c r="L16" s="306">
        <v>-0.48</v>
      </c>
      <c r="M16" s="186">
        <v>181.81299999999999</v>
      </c>
      <c r="N16" s="136"/>
    </row>
    <row r="17" spans="2:16" ht="12" customHeight="1">
      <c r="B17" s="258"/>
      <c r="C17" s="259" t="s">
        <v>9</v>
      </c>
      <c r="D17" s="327">
        <v>0.34411044648040184</v>
      </c>
      <c r="E17" s="261">
        <v>0.33670181973773627</v>
      </c>
      <c r="F17" s="328">
        <v>0.32556819615064447</v>
      </c>
      <c r="G17" s="262"/>
      <c r="H17" s="263" t="s">
        <v>460</v>
      </c>
      <c r="I17" s="264">
        <v>1.1133623587091801</v>
      </c>
      <c r="J17" s="262"/>
      <c r="K17" s="160"/>
      <c r="L17" s="313">
        <v>6.2411050744087815E-2</v>
      </c>
      <c r="M17" s="267">
        <v>0.26724590303694873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1503.56</v>
      </c>
      <c r="E19" s="232">
        <v>1444.43</v>
      </c>
      <c r="F19" s="326">
        <v>1494.55</v>
      </c>
      <c r="G19" s="220"/>
      <c r="H19" s="161" t="s">
        <v>20</v>
      </c>
      <c r="I19" s="221">
        <v>3.4698808526546721E-2</v>
      </c>
      <c r="J19" s="220"/>
      <c r="K19" s="333"/>
      <c r="L19" s="306">
        <v>-1.95</v>
      </c>
      <c r="M19" s="187">
        <v>1158.058</v>
      </c>
      <c r="N19" s="136"/>
      <c r="O19" s="141"/>
    </row>
    <row r="20" spans="2:16" ht="12" customHeight="1">
      <c r="B20" s="180"/>
      <c r="C20" s="177" t="s">
        <v>7</v>
      </c>
      <c r="D20" s="320">
        <v>1488.58</v>
      </c>
      <c r="E20" s="232">
        <v>1455.63</v>
      </c>
      <c r="F20" s="326">
        <v>1483.08</v>
      </c>
      <c r="G20" s="220"/>
      <c r="H20" s="161" t="s">
        <v>20</v>
      </c>
      <c r="I20" s="221">
        <v>1.8857814142329898E-2</v>
      </c>
      <c r="J20" s="220"/>
      <c r="K20" s="333"/>
      <c r="L20" s="306">
        <v>-2.0499999999999998</v>
      </c>
      <c r="M20" s="187">
        <v>1139.1610000000001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337.94</v>
      </c>
      <c r="E21" s="232">
        <v>326.74</v>
      </c>
      <c r="F21" s="326">
        <v>338.22</v>
      </c>
      <c r="G21" s="220"/>
      <c r="H21" s="161" t="s">
        <v>20</v>
      </c>
      <c r="I21" s="221">
        <v>3.513496970067953E-2</v>
      </c>
      <c r="J21" s="220"/>
      <c r="K21" s="160"/>
      <c r="L21" s="306">
        <v>-1.34</v>
      </c>
      <c r="M21" s="186">
        <v>175.00899999999999</v>
      </c>
      <c r="N21" s="136"/>
      <c r="O21" s="141"/>
    </row>
    <row r="22" spans="2:16" ht="12" customHeight="1">
      <c r="B22" s="180"/>
      <c r="C22" s="177" t="s">
        <v>9</v>
      </c>
      <c r="D22" s="330">
        <v>0.22702172540273283</v>
      </c>
      <c r="E22" s="237">
        <v>0.22446638225373206</v>
      </c>
      <c r="F22" s="323">
        <v>0.22805243142649084</v>
      </c>
      <c r="G22" s="220"/>
      <c r="H22" s="161" t="s">
        <v>20</v>
      </c>
      <c r="I22" s="246">
        <v>0.35860491727587873</v>
      </c>
      <c r="J22" s="220"/>
      <c r="K22" s="160"/>
      <c r="L22" s="306">
        <v>-5.8748561780830322E-2</v>
      </c>
      <c r="M22" s="248">
        <v>0.15362973275946068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1218.71</v>
      </c>
      <c r="E24" s="232">
        <v>1154.99</v>
      </c>
      <c r="F24" s="326">
        <v>1214.47</v>
      </c>
      <c r="G24" s="220"/>
      <c r="H24" s="161" t="s">
        <v>20</v>
      </c>
      <c r="I24" s="221">
        <v>5.1498281370401466E-2</v>
      </c>
      <c r="J24" s="220"/>
      <c r="K24" s="333"/>
      <c r="L24" s="306">
        <v>0.18</v>
      </c>
      <c r="M24" s="186">
        <v>898.822</v>
      </c>
      <c r="N24" s="136"/>
      <c r="O24" s="142"/>
    </row>
    <row r="25" spans="2:16" ht="12" customHeight="1">
      <c r="B25" s="180"/>
      <c r="C25" s="270" t="s">
        <v>7</v>
      </c>
      <c r="D25" s="320">
        <v>1201.05</v>
      </c>
      <c r="E25" s="232">
        <v>1167.4100000000001</v>
      </c>
      <c r="F25" s="326">
        <v>1200.2</v>
      </c>
      <c r="G25" s="220"/>
      <c r="H25" s="161" t="s">
        <v>20</v>
      </c>
      <c r="I25" s="221">
        <v>2.8087818332890757E-2</v>
      </c>
      <c r="J25" s="220"/>
      <c r="K25" s="333"/>
      <c r="L25" s="306">
        <v>0.43</v>
      </c>
      <c r="M25" s="186">
        <v>877.38900000000001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310.54000000000002</v>
      </c>
      <c r="E26" s="232">
        <v>298.13</v>
      </c>
      <c r="F26" s="326">
        <v>312.39999999999998</v>
      </c>
      <c r="G26" s="220"/>
      <c r="H26" s="161" t="s">
        <v>20</v>
      </c>
      <c r="I26" s="221">
        <v>4.7865025324522747E-2</v>
      </c>
      <c r="J26" s="220"/>
      <c r="K26" s="160"/>
      <c r="L26" s="306">
        <v>-1.59</v>
      </c>
      <c r="M26" s="188">
        <v>144.74700000000001</v>
      </c>
      <c r="N26" s="136"/>
      <c r="O26" s="142"/>
    </row>
    <row r="27" spans="2:16" ht="12" customHeight="1">
      <c r="B27" s="180"/>
      <c r="C27" s="270" t="s">
        <v>9</v>
      </c>
      <c r="D27" s="327">
        <v>0.2585570958744432</v>
      </c>
      <c r="E27" s="268">
        <v>0.25537728818495642</v>
      </c>
      <c r="F27" s="328">
        <v>0.26028995167472085</v>
      </c>
      <c r="G27" s="262"/>
      <c r="H27" s="263" t="s">
        <v>20</v>
      </c>
      <c r="I27" s="264">
        <v>0.4912663489764435</v>
      </c>
      <c r="J27" s="262"/>
      <c r="K27" s="160"/>
      <c r="L27" s="313">
        <v>-0.14185424533203483</v>
      </c>
      <c r="M27" s="267">
        <v>0.16497471475024192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514.35</v>
      </c>
      <c r="E29" s="232">
        <v>513.67999999999995</v>
      </c>
      <c r="F29" s="326">
        <v>518.14</v>
      </c>
      <c r="G29" s="220"/>
      <c r="H29" s="161" t="s">
        <v>20</v>
      </c>
      <c r="I29" s="221">
        <v>8.6824482167886519E-3</v>
      </c>
      <c r="J29" s="220"/>
      <c r="K29" s="333"/>
      <c r="L29" s="306">
        <v>0.06</v>
      </c>
      <c r="M29" s="186">
        <v>476.28100000000001</v>
      </c>
      <c r="N29" s="136"/>
      <c r="O29" s="143"/>
    </row>
    <row r="30" spans="2:16" ht="12" customHeight="1">
      <c r="B30" s="180"/>
      <c r="C30" s="272" t="s">
        <v>7</v>
      </c>
      <c r="D30" s="320">
        <v>519</v>
      </c>
      <c r="E30" s="232">
        <v>523.46</v>
      </c>
      <c r="F30" s="326">
        <v>523.53</v>
      </c>
      <c r="G30" s="220"/>
      <c r="H30" s="161" t="s">
        <v>20</v>
      </c>
      <c r="I30" s="221">
        <v>1.3372559507884851E-4</v>
      </c>
      <c r="J30" s="220"/>
      <c r="K30" s="160"/>
      <c r="L30" s="306">
        <v>0.8</v>
      </c>
      <c r="M30" s="186">
        <v>465.08699999999999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182.64</v>
      </c>
      <c r="E31" s="232">
        <v>172.86</v>
      </c>
      <c r="F31" s="326">
        <v>167.47</v>
      </c>
      <c r="G31" s="220"/>
      <c r="H31" s="161" t="s">
        <v>460</v>
      </c>
      <c r="I31" s="221">
        <v>3.1181302788383713E-2</v>
      </c>
      <c r="J31" s="220"/>
      <c r="K31" s="333"/>
      <c r="L31" s="306">
        <v>-0.13</v>
      </c>
      <c r="M31" s="186">
        <v>124.25</v>
      </c>
      <c r="N31" s="136"/>
      <c r="O31" s="144"/>
    </row>
    <row r="32" spans="2:16" ht="12" customHeight="1">
      <c r="B32" s="170"/>
      <c r="C32" s="273" t="s">
        <v>9</v>
      </c>
      <c r="D32" s="322">
        <v>0.35190751445086704</v>
      </c>
      <c r="E32" s="239">
        <v>0.33022580521911893</v>
      </c>
      <c r="F32" s="331">
        <v>0.31988615743128379</v>
      </c>
      <c r="G32" s="222"/>
      <c r="H32" s="189" t="s">
        <v>460</v>
      </c>
      <c r="I32" s="223">
        <v>1.0339647787835138</v>
      </c>
      <c r="J32" s="222"/>
      <c r="K32" s="337"/>
      <c r="L32" s="312">
        <v>-7.3825670220767359E-2</v>
      </c>
      <c r="M32" s="191">
        <v>0.26715431736427808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360.43</v>
      </c>
      <c r="E37" s="231">
        <v>370.24</v>
      </c>
      <c r="F37" s="274">
        <v>399.5</v>
      </c>
      <c r="G37" s="218"/>
      <c r="H37" s="212" t="s">
        <v>20</v>
      </c>
      <c r="I37" s="219">
        <v>7.9029818496110682E-2</v>
      </c>
      <c r="J37" s="218"/>
      <c r="K37" s="333"/>
      <c r="L37" s="311">
        <v>-1.83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363.96</v>
      </c>
      <c r="E38" s="232">
        <v>363.65</v>
      </c>
      <c r="F38" s="275">
        <v>383.28</v>
      </c>
      <c r="G38" s="220"/>
      <c r="H38" s="161" t="s">
        <v>20</v>
      </c>
      <c r="I38" s="221">
        <v>5.3980475732160027E-2</v>
      </c>
      <c r="J38" s="220"/>
      <c r="K38" s="333"/>
      <c r="L38" s="306">
        <v>0.66</v>
      </c>
      <c r="M38" s="216">
        <v>265.43200000000002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99.13</v>
      </c>
      <c r="E39" s="232">
        <v>101.89</v>
      </c>
      <c r="F39" s="275">
        <v>115.62</v>
      </c>
      <c r="G39" s="220"/>
      <c r="H39" s="161" t="s">
        <v>20</v>
      </c>
      <c r="I39" s="221">
        <v>0.13475316517813329</v>
      </c>
      <c r="J39" s="220"/>
      <c r="K39" s="333"/>
      <c r="L39" s="306">
        <v>-3.63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0.2723650950653918</v>
      </c>
      <c r="E40" s="233">
        <v>0.28018699298776295</v>
      </c>
      <c r="F40" s="276">
        <v>0.30165936130244209</v>
      </c>
      <c r="G40" s="222"/>
      <c r="H40" s="189" t="s">
        <v>20</v>
      </c>
      <c r="I40" s="223">
        <v>2.1472368314679136</v>
      </c>
      <c r="J40" s="222"/>
      <c r="K40" s="343"/>
      <c r="L40" s="312">
        <v>-1.0007566720139083</v>
      </c>
      <c r="M40" s="217">
        <v>0.2197361282739082</v>
      </c>
      <c r="N40" s="136"/>
    </row>
    <row r="41" spans="2:17" ht="12" customHeight="1">
      <c r="B41" s="294" t="s">
        <v>772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73"/>
      <c r="D52" s="374"/>
      <c r="E52" s="374"/>
      <c r="F52" s="374"/>
      <c r="G52" s="374"/>
      <c r="H52" s="374"/>
      <c r="I52" s="374"/>
      <c r="J52" s="374"/>
      <c r="K52" s="374"/>
      <c r="L52" s="374"/>
      <c r="M52" s="374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2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234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186</v>
      </c>
    </row>
    <row r="6" spans="2:13" ht="12" customHeight="1">
      <c r="B6" s="21"/>
      <c r="C6" s="22" t="s">
        <v>2</v>
      </c>
      <c r="D6" s="23" t="s">
        <v>144</v>
      </c>
      <c r="E6" s="24" t="s">
        <v>14</v>
      </c>
      <c r="F6" s="24" t="s">
        <v>16</v>
      </c>
      <c r="G6" s="444" t="s">
        <v>171</v>
      </c>
      <c r="H6" s="444"/>
      <c r="I6" s="444"/>
      <c r="J6" s="444"/>
      <c r="K6" s="444"/>
      <c r="L6" s="445"/>
      <c r="M6" s="431" t="s">
        <v>232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173</v>
      </c>
      <c r="H7" s="435"/>
      <c r="I7" s="438" t="s">
        <v>190</v>
      </c>
      <c r="J7" s="439"/>
      <c r="K7" s="442" t="s">
        <v>35</v>
      </c>
      <c r="L7" s="446" t="s">
        <v>37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2120.69</v>
      </c>
      <c r="E10" s="78">
        <v>2224.65</v>
      </c>
      <c r="F10" s="119">
        <v>2187.36</v>
      </c>
      <c r="G10" s="83" t="str">
        <f>IF((F10/E10)-1&lt;0,"▲","")</f>
        <v>▲</v>
      </c>
      <c r="H10" s="101">
        <f>ABS((+F10/E10)-1)</f>
        <v>1.6762187310363386E-2</v>
      </c>
      <c r="I10" s="85" t="str">
        <f>IF(F10="NA","",IF(M10=0,"",IF((F10-M10)&lt;0,"▲","")))</f>
        <v/>
      </c>
      <c r="J10" s="86" t="str">
        <f>IF(F10="NA","-",IF(M10=0,"-",ABS(F10-M10)))</f>
        <v>-</v>
      </c>
      <c r="K10" s="42">
        <v>1196.7825</v>
      </c>
      <c r="L10" s="66">
        <v>2002.182</v>
      </c>
      <c r="M10" s="62">
        <v>0</v>
      </c>
    </row>
    <row r="11" spans="2:13" ht="12" customHeight="1">
      <c r="B11" s="25"/>
      <c r="C11" s="30" t="s">
        <v>7</v>
      </c>
      <c r="D11" s="77">
        <v>2101.4699999999998</v>
      </c>
      <c r="E11" s="78">
        <v>2144.75</v>
      </c>
      <c r="F11" s="119">
        <v>2179.13</v>
      </c>
      <c r="G11" s="83" t="str">
        <f t="shared" ref="G11:G12" si="0">IF((F11/E11)-1&lt;0,"▲","")</f>
        <v/>
      </c>
      <c r="H11" s="101">
        <f t="shared" ref="H11:H12" si="1">ABS((+F11/E11)-1)</f>
        <v>1.6029840307728138E-2</v>
      </c>
      <c r="I11" s="85" t="str">
        <f t="shared" ref="I11:I13" si="2">IF(F11="NA","",IF(M11=0,"",IF((F11-M11)&lt;0,"▲","")))</f>
        <v/>
      </c>
      <c r="J11" s="86" t="str">
        <f t="shared" ref="J11:J12" si="3">IF(F11="NA","-",IF(M11=0,"-",ABS(F11-M11)))</f>
        <v>-</v>
      </c>
      <c r="K11" s="42">
        <v>1201.7159999999999</v>
      </c>
      <c r="L11" s="66">
        <v>2043.769</v>
      </c>
      <c r="M11" s="62">
        <v>0</v>
      </c>
    </row>
    <row r="12" spans="2:13" ht="12" customHeight="1">
      <c r="B12" s="25"/>
      <c r="C12" s="30" t="s">
        <v>8</v>
      </c>
      <c r="D12" s="39">
        <v>360.46</v>
      </c>
      <c r="E12" s="40">
        <v>440.36</v>
      </c>
      <c r="F12" s="119">
        <v>448.59</v>
      </c>
      <c r="G12" s="83" t="str">
        <f t="shared" si="0"/>
        <v/>
      </c>
      <c r="H12" s="101">
        <f t="shared" si="1"/>
        <v>1.8689254246525566E-2</v>
      </c>
      <c r="I12" s="85" t="str">
        <f t="shared" si="2"/>
        <v/>
      </c>
      <c r="J12" s="86" t="str">
        <f t="shared" si="3"/>
        <v>-</v>
      </c>
      <c r="K12" s="42">
        <v>186.02850000000001</v>
      </c>
      <c r="L12" s="66">
        <v>341.22500000000002</v>
      </c>
      <c r="M12" s="62">
        <v>0</v>
      </c>
    </row>
    <row r="13" spans="2:13" ht="12" customHeight="1">
      <c r="B13" s="25"/>
      <c r="C13" s="30" t="s">
        <v>9</v>
      </c>
      <c r="D13" s="81">
        <f>ROUND(D12/D11,3)</f>
        <v>0.17199999999999999</v>
      </c>
      <c r="E13" s="82">
        <f t="shared" ref="E13" si="4">ROUND(E12/E11,3)</f>
        <v>0.20499999999999999</v>
      </c>
      <c r="F13" s="73">
        <f>ROUND(F12/F11,3)</f>
        <v>0.20599999999999999</v>
      </c>
      <c r="G13" s="83" t="str">
        <f>IF((F13/E13)-1&lt;0,"▲","")</f>
        <v/>
      </c>
      <c r="H13" s="84">
        <f>ABS(+F13-E13)*100</f>
        <v>0.10000000000000009</v>
      </c>
      <c r="I13" s="85" t="str">
        <f t="shared" si="2"/>
        <v/>
      </c>
      <c r="J13" s="86" t="s">
        <v>95</v>
      </c>
      <c r="K13" s="87">
        <f>K12/K11</f>
        <v>0.1548023825928922</v>
      </c>
      <c r="L13" s="121">
        <f>ROUND(L12/L11,3)</f>
        <v>0.16700000000000001</v>
      </c>
      <c r="M13" s="88" t="s">
        <v>95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609.70000000000005</v>
      </c>
      <c r="E15" s="41">
        <v>682.68</v>
      </c>
      <c r="F15" s="119">
        <v>657.62</v>
      </c>
      <c r="G15" s="83" t="str">
        <f>IF((F15/E15)-1&lt;0,"▲","")</f>
        <v>▲</v>
      </c>
      <c r="H15" s="101">
        <f t="shared" ref="H15:H32" si="5">ABS((+F15/E15)-1)</f>
        <v>3.6708267416651896E-2</v>
      </c>
      <c r="I15" s="85" t="str">
        <f>IF(F15="NA","",IF(M15=0,"",IF((F15-M15)&lt;0,"▲","")))</f>
        <v/>
      </c>
      <c r="J15" s="86" t="str">
        <f>IF(F15="NA","-",IF(M15=0,"-",ABS(F15-M15)))</f>
        <v>-</v>
      </c>
      <c r="K15" s="42">
        <v>351.77749999999997</v>
      </c>
      <c r="L15" s="66">
        <v>595.62</v>
      </c>
      <c r="M15" s="62">
        <v>0</v>
      </c>
    </row>
    <row r="16" spans="2:13" ht="12" customHeight="1">
      <c r="B16" s="25"/>
      <c r="C16" s="30" t="s">
        <v>7</v>
      </c>
      <c r="D16" s="77">
        <v>616.61</v>
      </c>
      <c r="E16" s="78">
        <v>635.70000000000005</v>
      </c>
      <c r="F16" s="119">
        <v>642.77</v>
      </c>
      <c r="G16" s="83" t="str">
        <f t="shared" ref="G16:G17" si="6">IF((F16/E16)-1&lt;0,"▲","")</f>
        <v/>
      </c>
      <c r="H16" s="101">
        <f t="shared" si="5"/>
        <v>1.11215982381625E-2</v>
      </c>
      <c r="I16" s="85" t="str">
        <f t="shared" ref="I16:I18" si="7">IF(F16="NA","",IF(M16=0,"",IF((F16-M16)&lt;0,"▲","")))</f>
        <v/>
      </c>
      <c r="J16" s="86" t="str">
        <f t="shared" ref="J16:J17" si="8">IF(F16="NA","-",IF(M16=0,"-",ABS(F16-M16)))</f>
        <v>-</v>
      </c>
      <c r="K16" s="42">
        <v>352.10050000000001</v>
      </c>
      <c r="L16" s="66">
        <v>615.303</v>
      </c>
      <c r="M16" s="62">
        <v>0</v>
      </c>
    </row>
    <row r="17" spans="2:13" ht="12" customHeight="1">
      <c r="B17" s="25"/>
      <c r="C17" s="30" t="s">
        <v>8</v>
      </c>
      <c r="D17" s="39">
        <v>120.07</v>
      </c>
      <c r="E17" s="41">
        <v>167.05</v>
      </c>
      <c r="F17" s="119">
        <v>181.9</v>
      </c>
      <c r="G17" s="83" t="str">
        <f t="shared" si="6"/>
        <v/>
      </c>
      <c r="H17" s="101">
        <f t="shared" si="5"/>
        <v>8.8895540257407868E-2</v>
      </c>
      <c r="I17" s="85" t="str">
        <f t="shared" si="7"/>
        <v/>
      </c>
      <c r="J17" s="86" t="str">
        <f t="shared" si="8"/>
        <v>-</v>
      </c>
      <c r="K17" s="42">
        <v>78.797499999999999</v>
      </c>
      <c r="L17" s="66">
        <v>126.98099999999999</v>
      </c>
      <c r="M17" s="62">
        <v>0</v>
      </c>
    </row>
    <row r="18" spans="2:13" ht="12" customHeight="1">
      <c r="B18" s="25"/>
      <c r="C18" s="30" t="s">
        <v>9</v>
      </c>
      <c r="D18" s="81">
        <f>ROUND(D17/D16,3)</f>
        <v>0.19500000000000001</v>
      </c>
      <c r="E18" s="82">
        <f>ROUND(E17/E16,3)</f>
        <v>0.26300000000000001</v>
      </c>
      <c r="F18" s="73">
        <f>ROUND(F17/F16,3)</f>
        <v>0.28299999999999997</v>
      </c>
      <c r="G18" s="89" t="str">
        <f>IF((F18/E18)-1&lt;0,"▲","")</f>
        <v/>
      </c>
      <c r="H18" s="84">
        <f t="shared" ref="H18" si="9">ABS(+F18-E18)*100</f>
        <v>1.9999999999999962</v>
      </c>
      <c r="I18" s="90" t="str">
        <f t="shared" si="7"/>
        <v/>
      </c>
      <c r="J18" s="86" t="s">
        <v>95</v>
      </c>
      <c r="K18" s="87">
        <f>K17/K16</f>
        <v>0.22379263874944794</v>
      </c>
      <c r="L18" s="121">
        <f>ROUND(L17/L16,3)</f>
        <v>0.20599999999999999</v>
      </c>
      <c r="M18" s="88" t="s">
        <v>95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1077.18</v>
      </c>
      <c r="E20" s="41">
        <v>1098.31</v>
      </c>
      <c r="F20" s="119">
        <v>1081.5899999999999</v>
      </c>
      <c r="G20" s="83" t="str">
        <f>IF((F20/E20)-1&lt;0,"▲","")</f>
        <v>▲</v>
      </c>
      <c r="H20" s="101">
        <f t="shared" ref="H20" si="10">ABS((+F20/E20)-1)</f>
        <v>1.5223388660760673E-2</v>
      </c>
      <c r="I20" s="85" t="str">
        <f>IF(F20="NA","",IF(M20=0,"",IF((F20-M20)&lt;0,"▲","")))</f>
        <v/>
      </c>
      <c r="J20" s="86" t="str">
        <f>IF(F20="NA","-",IF(M20=0,"-",ABS(F20-M20)))</f>
        <v>-</v>
      </c>
      <c r="K20" s="42">
        <v>626.75900000000001</v>
      </c>
      <c r="L20" s="66">
        <v>985.89400000000001</v>
      </c>
      <c r="M20" s="62">
        <v>0</v>
      </c>
    </row>
    <row r="21" spans="2:13" ht="12" customHeight="1">
      <c r="B21" s="25"/>
      <c r="C21" s="30" t="s">
        <v>7</v>
      </c>
      <c r="D21" s="39">
        <v>1056.58</v>
      </c>
      <c r="E21" s="41">
        <v>1074.56</v>
      </c>
      <c r="F21" s="119">
        <v>1093.1400000000001</v>
      </c>
      <c r="G21" s="83" t="str">
        <f t="shared" ref="G21:G22" si="11">IF((F21/E21)-1&lt;0,"▲","")</f>
        <v/>
      </c>
      <c r="H21" s="101">
        <f t="shared" si="5"/>
        <v>1.7290798094103721E-2</v>
      </c>
      <c r="I21" s="85" t="str">
        <f t="shared" ref="I21:I23" si="12">IF(F21="NA","",IF(M21=0,"",IF((F21-M21)&lt;0,"▲","")))</f>
        <v/>
      </c>
      <c r="J21" s="86" t="str">
        <f t="shared" ref="J21:J22" si="13">IF(F21="NA","-",IF(M21=0,"-",ABS(F21-M21)))</f>
        <v>-</v>
      </c>
      <c r="K21" s="42">
        <v>631.84</v>
      </c>
      <c r="L21" s="66">
        <v>1011.545</v>
      </c>
      <c r="M21" s="62">
        <v>0</v>
      </c>
    </row>
    <row r="22" spans="2:13" ht="12" customHeight="1">
      <c r="B22" s="25"/>
      <c r="C22" s="30" t="s">
        <v>8</v>
      </c>
      <c r="D22" s="39">
        <v>159.76</v>
      </c>
      <c r="E22" s="41">
        <v>183.51</v>
      </c>
      <c r="F22" s="119">
        <v>171.96</v>
      </c>
      <c r="G22" s="83" t="str">
        <f t="shared" si="11"/>
        <v>▲</v>
      </c>
      <c r="H22" s="101">
        <f t="shared" si="5"/>
        <v>6.2939349354258489E-2</v>
      </c>
      <c r="I22" s="85" t="str">
        <f t="shared" si="12"/>
        <v/>
      </c>
      <c r="J22" s="86" t="str">
        <f t="shared" si="13"/>
        <v>-</v>
      </c>
      <c r="K22" s="42">
        <v>80.498999999999995</v>
      </c>
      <c r="L22" s="66">
        <v>139.16</v>
      </c>
      <c r="M22" s="62">
        <v>0</v>
      </c>
    </row>
    <row r="23" spans="2:13" ht="12" customHeight="1">
      <c r="B23" s="25"/>
      <c r="C23" s="30" t="s">
        <v>9</v>
      </c>
      <c r="D23" s="81">
        <f>ROUND(D22/D21,3)</f>
        <v>0.151</v>
      </c>
      <c r="E23" s="82">
        <f>ROUND(E22/E21,3)</f>
        <v>0.17100000000000001</v>
      </c>
      <c r="F23" s="73">
        <f>ROUND(F22/F21,3)</f>
        <v>0.157</v>
      </c>
      <c r="G23" s="89" t="str">
        <f>IF((F23/E23)-1&lt;0,"▲","")</f>
        <v>▲</v>
      </c>
      <c r="H23" s="84">
        <f t="shared" ref="H23" si="14">ABS(+F23-E23)*100</f>
        <v>1.4000000000000012</v>
      </c>
      <c r="I23" s="90" t="str">
        <f t="shared" si="12"/>
        <v/>
      </c>
      <c r="J23" s="86" t="s">
        <v>95</v>
      </c>
      <c r="K23" s="87">
        <f>K22/K21</f>
        <v>0.12740408964294755</v>
      </c>
      <c r="L23" s="121">
        <f>ROUND(L22/L21,3)</f>
        <v>0.13800000000000001</v>
      </c>
      <c r="M23" s="88" t="s">
        <v>95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791.63</v>
      </c>
      <c r="E25" s="41">
        <v>787.83</v>
      </c>
      <c r="F25" s="119">
        <v>785.14</v>
      </c>
      <c r="G25" s="83" t="str">
        <f>IF((F25/E25)-1&lt;0,"▲","")</f>
        <v>▲</v>
      </c>
      <c r="H25" s="101">
        <f t="shared" ref="H25" si="15">ABS((+F25/E25)-1)</f>
        <v>3.4144422019979359E-3</v>
      </c>
      <c r="I25" s="85" t="str">
        <f>IF(F25="NA","",IF(M25=0,"",IF((F25-M25)&lt;0,"▲","")))</f>
        <v/>
      </c>
      <c r="J25" s="86" t="str">
        <f>IF(F25="NA","-",IF(M25=0,"-",ABS(F25-M25)))</f>
        <v>-</v>
      </c>
      <c r="K25" s="42">
        <v>315.98500000000001</v>
      </c>
      <c r="L25" s="66">
        <v>712.20299999999997</v>
      </c>
      <c r="M25" s="62">
        <v>0</v>
      </c>
    </row>
    <row r="26" spans="2:13" ht="12" customHeight="1">
      <c r="B26" s="51"/>
      <c r="C26" s="30" t="s">
        <v>7</v>
      </c>
      <c r="D26" s="39">
        <v>770.28</v>
      </c>
      <c r="E26" s="41">
        <v>778.6</v>
      </c>
      <c r="F26" s="119">
        <v>796.52</v>
      </c>
      <c r="G26" s="83" t="str">
        <f t="shared" ref="G26:G27" si="16">IF((F26/E26)-1&lt;0,"▲","")</f>
        <v/>
      </c>
      <c r="H26" s="101">
        <f t="shared" si="5"/>
        <v>2.3015669149755835E-2</v>
      </c>
      <c r="I26" s="85" t="str">
        <f t="shared" ref="I26:I28" si="17">IF(F26="NA","",IF(M26=0,"",IF((F26-M26)&lt;0,"▲","")))</f>
        <v/>
      </c>
      <c r="J26" s="86" t="str">
        <f t="shared" ref="J26:J27" si="18">IF(F26="NA","-",IF(M26=0,"-",ABS(F26-M26)))</f>
        <v>-</v>
      </c>
      <c r="K26" s="42">
        <v>318.35149999999999</v>
      </c>
      <c r="L26" s="66">
        <v>727.37900000000002</v>
      </c>
      <c r="M26" s="62">
        <v>0</v>
      </c>
    </row>
    <row r="27" spans="2:13" ht="12" customHeight="1">
      <c r="B27" s="51"/>
      <c r="C27" s="30" t="s">
        <v>8</v>
      </c>
      <c r="D27" s="39">
        <v>130.35</v>
      </c>
      <c r="E27" s="41">
        <v>139.58000000000001</v>
      </c>
      <c r="F27" s="119">
        <v>128.19</v>
      </c>
      <c r="G27" s="83" t="str">
        <f t="shared" si="16"/>
        <v>▲</v>
      </c>
      <c r="H27" s="101">
        <f t="shared" si="5"/>
        <v>8.1601948703252658E-2</v>
      </c>
      <c r="I27" s="85" t="str">
        <f t="shared" si="17"/>
        <v/>
      </c>
      <c r="J27" s="86" t="str">
        <f t="shared" si="18"/>
        <v>-</v>
      </c>
      <c r="K27" s="42">
        <v>38.368000000000002</v>
      </c>
      <c r="L27" s="66">
        <v>109.002</v>
      </c>
      <c r="M27" s="62">
        <v>0</v>
      </c>
    </row>
    <row r="28" spans="2:13" ht="12" customHeight="1">
      <c r="B28" s="51"/>
      <c r="C28" s="30" t="s">
        <v>9</v>
      </c>
      <c r="D28" s="81">
        <f>ROUND(D27/D26,3)</f>
        <v>0.16900000000000001</v>
      </c>
      <c r="E28" s="82">
        <f>ROUND(E27/E26,3)</f>
        <v>0.17899999999999999</v>
      </c>
      <c r="F28" s="73">
        <f>ROUND(F27/F26,3)</f>
        <v>0.161</v>
      </c>
      <c r="G28" s="89" t="str">
        <f>IF((F28/E28)-1&lt;0,"▲","")</f>
        <v>▲</v>
      </c>
      <c r="H28" s="84">
        <f t="shared" ref="H28" si="19">ABS(+F28-E28)*100</f>
        <v>1.7999999999999989</v>
      </c>
      <c r="I28" s="90" t="str">
        <f t="shared" si="17"/>
        <v/>
      </c>
      <c r="J28" s="86" t="s">
        <v>95</v>
      </c>
      <c r="K28" s="87">
        <f>K27/K26</f>
        <v>0.12052087079847276</v>
      </c>
      <c r="L28" s="121">
        <f>ROUND(L27/L26,3)</f>
        <v>0.15</v>
      </c>
      <c r="M28" s="88" t="s">
        <v>95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433.82</v>
      </c>
      <c r="E30" s="41">
        <v>443.65</v>
      </c>
      <c r="F30" s="119">
        <v>448.14</v>
      </c>
      <c r="G30" s="83" t="str">
        <f>IF((F30/E30)-1&lt;0,"▲","")</f>
        <v/>
      </c>
      <c r="H30" s="101">
        <f t="shared" ref="H30" si="20">ABS((+F30/E30)-1)</f>
        <v>1.0120590555618092E-2</v>
      </c>
      <c r="I30" s="85" t="str">
        <f>IF(F30="NA","",IF(M30=0,"",IF((F30-M30)&lt;0,"▲","")))</f>
        <v/>
      </c>
      <c r="J30" s="86" t="str">
        <f>IF(F30="NA","-",IF(M30=0,"-",ABS(F30-M30)))</f>
        <v>-</v>
      </c>
      <c r="K30" s="42">
        <v>218.24600000000001</v>
      </c>
      <c r="L30" s="66">
        <v>420.66800000000001</v>
      </c>
      <c r="M30" s="62">
        <v>0</v>
      </c>
    </row>
    <row r="31" spans="2:13" ht="12" customHeight="1">
      <c r="B31" s="25"/>
      <c r="C31" s="30" t="s">
        <v>7</v>
      </c>
      <c r="D31" s="39">
        <v>428.28</v>
      </c>
      <c r="E31" s="41">
        <v>434.49</v>
      </c>
      <c r="F31" s="119">
        <v>443.21</v>
      </c>
      <c r="G31" s="83" t="str">
        <f t="shared" ref="G31:G32" si="21">IF((F31/E31)-1&lt;0,"▲","")</f>
        <v/>
      </c>
      <c r="H31" s="101">
        <f t="shared" si="5"/>
        <v>2.006950677806163E-2</v>
      </c>
      <c r="I31" s="85" t="str">
        <f t="shared" ref="I31:I33" si="22">IF(F31="NA","",IF(M31=0,"",IF((F31-M31)&lt;0,"▲","")))</f>
        <v/>
      </c>
      <c r="J31" s="86" t="str">
        <f t="shared" ref="J31:J32" si="23">IF(F31="NA","-",IF(M31=0,"-",ABS(F31-M31)))</f>
        <v>-</v>
      </c>
      <c r="K31" s="42">
        <v>217.77549999999999</v>
      </c>
      <c r="L31" s="66">
        <v>421.54599999999999</v>
      </c>
      <c r="M31" s="62">
        <v>0</v>
      </c>
    </row>
    <row r="32" spans="2:13" ht="12" customHeight="1">
      <c r="B32" s="25"/>
      <c r="C32" s="30" t="s">
        <v>8</v>
      </c>
      <c r="D32" s="39">
        <v>80.64</v>
      </c>
      <c r="E32" s="41">
        <v>89.8</v>
      </c>
      <c r="F32" s="119">
        <v>94.73</v>
      </c>
      <c r="G32" s="83" t="str">
        <f t="shared" si="21"/>
        <v/>
      </c>
      <c r="H32" s="101">
        <f t="shared" si="5"/>
        <v>5.4899777282850781E-2</v>
      </c>
      <c r="I32" s="85" t="str">
        <f t="shared" si="22"/>
        <v/>
      </c>
      <c r="J32" s="86" t="str">
        <f t="shared" si="23"/>
        <v>-</v>
      </c>
      <c r="K32" s="42">
        <v>26.731999999999999</v>
      </c>
      <c r="L32" s="66">
        <v>75.084000000000003</v>
      </c>
      <c r="M32" s="62">
        <v>0</v>
      </c>
    </row>
    <row r="33" spans="2:13" ht="12" customHeight="1">
      <c r="B33" s="29"/>
      <c r="C33" s="53" t="s">
        <v>9</v>
      </c>
      <c r="D33" s="91">
        <f>ROUND(D32/D31,3)</f>
        <v>0.188</v>
      </c>
      <c r="E33" s="92">
        <f>ROUND(E32/E31,3)</f>
        <v>0.20699999999999999</v>
      </c>
      <c r="F33" s="74">
        <f>ROUND(F32/F31,3)</f>
        <v>0.214</v>
      </c>
      <c r="G33" s="93" t="str">
        <f>IF((F33/E33)-1&lt;0,"▲","")</f>
        <v/>
      </c>
      <c r="H33" s="94">
        <f t="shared" ref="H33" si="24">ABS(+F33-E33)*100</f>
        <v>0.70000000000000062</v>
      </c>
      <c r="I33" s="95" t="str">
        <f t="shared" si="22"/>
        <v/>
      </c>
      <c r="J33" s="96" t="s">
        <v>95</v>
      </c>
      <c r="K33" s="97">
        <f>K32/K31</f>
        <v>0.12275026345938822</v>
      </c>
      <c r="L33" s="122">
        <f>ROUND(L32/L31,3)</f>
        <v>0.17799999999999999</v>
      </c>
      <c r="M33" s="98" t="s">
        <v>95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144</v>
      </c>
      <c r="E36" s="24" t="s">
        <v>14</v>
      </c>
      <c r="F36" s="24" t="s">
        <v>16</v>
      </c>
      <c r="G36" s="444" t="s">
        <v>171</v>
      </c>
      <c r="H36" s="444"/>
      <c r="I36" s="444"/>
      <c r="J36" s="444"/>
      <c r="K36" s="444"/>
      <c r="L36" s="445"/>
      <c r="M36" s="431" t="s">
        <v>232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235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221.1</v>
      </c>
      <c r="E39" s="61">
        <v>212.79</v>
      </c>
      <c r="F39" s="124">
        <v>241.72</v>
      </c>
      <c r="G39" s="113" t="str">
        <f>IF((F39/E39)-1&lt;0,"▲","")</f>
        <v/>
      </c>
      <c r="H39" s="101">
        <f>ABS((+F39/E39)-1)</f>
        <v>0.13595563701301749</v>
      </c>
      <c r="I39" s="112" t="str">
        <f>IF(F39="NA","",IF(M39=0,"",IF((F39-M39)&lt;0,"▲","")))</f>
        <v/>
      </c>
      <c r="J39" s="86" t="str">
        <f>IF(F39="NA","-",IF(M39=0,"-",ABS(F39-M39)))</f>
        <v>-</v>
      </c>
      <c r="K39" s="42">
        <v>48.956499999999998</v>
      </c>
      <c r="L39" s="70">
        <v>131.947</v>
      </c>
      <c r="M39" s="71">
        <v>0</v>
      </c>
    </row>
    <row r="40" spans="2:13" ht="12" customHeight="1">
      <c r="B40" s="25"/>
      <c r="C40" s="30" t="s">
        <v>7</v>
      </c>
      <c r="D40" s="60">
        <v>229.52</v>
      </c>
      <c r="E40" s="61">
        <v>222.49</v>
      </c>
      <c r="F40" s="124">
        <v>231.49</v>
      </c>
      <c r="G40" s="114" t="str">
        <f t="shared" ref="G40:G41" si="25">IF((F40/E40)-1&lt;0,"▲","")</f>
        <v/>
      </c>
      <c r="H40" s="101">
        <f t="shared" ref="H40:H41" si="26">ABS((+F40/E40)-1)</f>
        <v>4.0451256236235356E-2</v>
      </c>
      <c r="I40" s="85" t="str">
        <f t="shared" ref="I40:I41" si="27">IF(F40="NA","",IF(M40=0,"",IF((F40-M40)&lt;0,"▲","")))</f>
        <v/>
      </c>
      <c r="J40" s="86" t="str">
        <f t="shared" ref="J40:J41" si="28">IF(F40="NA","-",IF(M40=0,"-",ABS(F40-M40)))</f>
        <v>-</v>
      </c>
      <c r="K40" s="42">
        <v>49.094499999999996</v>
      </c>
      <c r="L40" s="72">
        <v>133.87100000000001</v>
      </c>
      <c r="M40" s="62">
        <v>0</v>
      </c>
    </row>
    <row r="41" spans="2:13" ht="12" customHeight="1">
      <c r="B41" s="25"/>
      <c r="C41" s="30" t="s">
        <v>8</v>
      </c>
      <c r="D41" s="60">
        <v>53.09</v>
      </c>
      <c r="E41" s="61">
        <v>42.55</v>
      </c>
      <c r="F41" s="124">
        <v>51.88</v>
      </c>
      <c r="G41" s="114" t="str">
        <f t="shared" si="25"/>
        <v/>
      </c>
      <c r="H41" s="101">
        <f t="shared" si="26"/>
        <v>0.21927144535840193</v>
      </c>
      <c r="I41" s="85" t="str">
        <f t="shared" si="27"/>
        <v/>
      </c>
      <c r="J41" s="86" t="str">
        <f t="shared" si="28"/>
        <v>-</v>
      </c>
      <c r="K41" s="42">
        <v>3.9965000000000002</v>
      </c>
      <c r="L41" s="72">
        <v>15.944000000000001</v>
      </c>
      <c r="M41" s="62">
        <v>0</v>
      </c>
    </row>
    <row r="42" spans="2:13" ht="12" customHeight="1">
      <c r="B42" s="29"/>
      <c r="C42" s="53" t="s">
        <v>9</v>
      </c>
      <c r="D42" s="107">
        <f>ROUND(D41/D40,3)</f>
        <v>0.23100000000000001</v>
      </c>
      <c r="E42" s="108">
        <f>ROUND(E41/E40,3)</f>
        <v>0.191</v>
      </c>
      <c r="F42" s="125">
        <f>ROUND(F41/F40,3)</f>
        <v>0.224</v>
      </c>
      <c r="G42" s="109" t="str">
        <f>IF(F42-D42&lt;0,"▲","")</f>
        <v>▲</v>
      </c>
      <c r="H42" s="94">
        <f>ABS(+F42-E42)*100</f>
        <v>3.3000000000000003</v>
      </c>
      <c r="I42" s="110" t="str">
        <f>IF(F42="NA","",IF(M42=0,"",IF((F42-M42)&lt;0,"▲","")))</f>
        <v/>
      </c>
      <c r="J42" s="96" t="s">
        <v>95</v>
      </c>
      <c r="K42" s="97">
        <f>K41/K40</f>
        <v>8.1404230616464179E-2</v>
      </c>
      <c r="L42" s="123">
        <f>ROUND(L41/L40,3)</f>
        <v>0.11899999999999999</v>
      </c>
      <c r="M42" s="111" t="s">
        <v>95</v>
      </c>
    </row>
    <row r="43" spans="2:13" ht="12" customHeight="1">
      <c r="B43" s="2" t="s">
        <v>233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1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231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191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2000.81</v>
      </c>
      <c r="E10" s="78">
        <v>2117.42</v>
      </c>
      <c r="F10" s="119">
        <v>2220.71</v>
      </c>
      <c r="G10" s="83" t="str">
        <f>IF((F10/E10)-1&lt;0,"▲","")</f>
        <v/>
      </c>
      <c r="H10" s="101">
        <f>ABS((+F10/E10)-1)</f>
        <v>4.8781063747390663E-2</v>
      </c>
      <c r="I10" s="85" t="str">
        <f>IF(F10="NA","",IF(M10=0,"",IF((F10-M10)&lt;0,"▲","")))</f>
        <v>▲</v>
      </c>
      <c r="J10" s="86">
        <f>IF(F10="NA","-",IF(M10=0,"-",ABS(F10-M10)))</f>
        <v>4.7599999999997635</v>
      </c>
      <c r="K10" s="42">
        <v>1196.7825</v>
      </c>
      <c r="L10" s="66">
        <v>1862.3579999999999</v>
      </c>
      <c r="M10" s="62">
        <v>2225.4699999999998</v>
      </c>
    </row>
    <row r="11" spans="2:13" ht="12" customHeight="1">
      <c r="B11" s="25"/>
      <c r="C11" s="30" t="s">
        <v>7</v>
      </c>
      <c r="D11" s="77">
        <v>2048.19</v>
      </c>
      <c r="E11" s="78">
        <v>2098.84</v>
      </c>
      <c r="F11" s="119">
        <v>2150.92</v>
      </c>
      <c r="G11" s="83" t="str">
        <f t="shared" ref="G11:G12" si="0">IF((F11/E11)-1&lt;0,"▲","")</f>
        <v/>
      </c>
      <c r="H11" s="101">
        <f t="shared" ref="H11:H12" si="1">ABS((+F11/E11)-1)</f>
        <v>2.481370661889426E-2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3.8600000000001273</v>
      </c>
      <c r="K11" s="42">
        <v>1201.7159999999999</v>
      </c>
      <c r="L11" s="66">
        <v>1935.498</v>
      </c>
      <c r="M11" s="62">
        <v>2154.7800000000002</v>
      </c>
    </row>
    <row r="12" spans="2:13" ht="12" customHeight="1">
      <c r="B12" s="25"/>
      <c r="C12" s="30" t="s">
        <v>8</v>
      </c>
      <c r="D12" s="39">
        <v>341.96</v>
      </c>
      <c r="E12" s="40">
        <v>360.54</v>
      </c>
      <c r="F12" s="119">
        <v>430.33</v>
      </c>
      <c r="G12" s="83" t="str">
        <f t="shared" si="0"/>
        <v/>
      </c>
      <c r="H12" s="101">
        <f t="shared" si="1"/>
        <v>0.19357075497864296</v>
      </c>
      <c r="I12" s="85" t="str">
        <f t="shared" si="2"/>
        <v/>
      </c>
      <c r="J12" s="86">
        <f t="shared" si="3"/>
        <v>1.1899999999999977</v>
      </c>
      <c r="K12" s="42">
        <v>186.02850000000001</v>
      </c>
      <c r="L12" s="66">
        <v>354.90800000000002</v>
      </c>
      <c r="M12" s="62">
        <v>429.14</v>
      </c>
    </row>
    <row r="13" spans="2:13" ht="12" customHeight="1">
      <c r="B13" s="25"/>
      <c r="C13" s="30" t="s">
        <v>9</v>
      </c>
      <c r="D13" s="81">
        <f>ROUND(D12/D11,3)</f>
        <v>0.16700000000000001</v>
      </c>
      <c r="E13" s="82">
        <f t="shared" ref="E13" si="4">ROUND(E12/E11,3)</f>
        <v>0.17199999999999999</v>
      </c>
      <c r="F13" s="73">
        <f>ROUND(F12/F11,3)</f>
        <v>0.2</v>
      </c>
      <c r="G13" s="83" t="str">
        <f>IF((F13/E13)-1&lt;0,"▲","")</f>
        <v/>
      </c>
      <c r="H13" s="84">
        <f>ABS(+F13-E13)*100</f>
        <v>2.8000000000000025</v>
      </c>
      <c r="I13" s="85" t="str">
        <f t="shared" si="2"/>
        <v/>
      </c>
      <c r="J13" s="86">
        <f>IF(F13="NA","-",IF(M13=0,"-",ABS(F13-M13)*100))</f>
        <v>0.10000000000000009</v>
      </c>
      <c r="K13" s="87">
        <f>K12/K11</f>
        <v>0.1548023825928922</v>
      </c>
      <c r="L13" s="121">
        <f>ROUND(L12/L11,3)</f>
        <v>0.183</v>
      </c>
      <c r="M13" s="115">
        <f>ROUND(M12/M11,3)</f>
        <v>0.19900000000000001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595.62</v>
      </c>
      <c r="E15" s="41">
        <v>609.05999999999995</v>
      </c>
      <c r="F15" s="119">
        <v>682.05</v>
      </c>
      <c r="G15" s="83" t="str">
        <f>IF((F15/E15)-1&lt;0,"▲","")</f>
        <v/>
      </c>
      <c r="H15" s="101">
        <f t="shared" ref="H15:H32" si="5">ABS((+F15/E15)-1)</f>
        <v>0.1198404098118413</v>
      </c>
      <c r="I15" s="85" t="str">
        <f>IF(F15="NA","",IF(M15=0,"",IF((F15-M15)&lt;0,"▲","")))</f>
        <v>▲</v>
      </c>
      <c r="J15" s="86">
        <f>IF(F15="NA","-",IF(M15=0,"-",ABS(F15-M15)))</f>
        <v>2.3799999999999955</v>
      </c>
      <c r="K15" s="42">
        <v>351.77749999999997</v>
      </c>
      <c r="L15" s="66">
        <v>553.83799999999997</v>
      </c>
      <c r="M15" s="62">
        <v>684.43</v>
      </c>
    </row>
    <row r="16" spans="2:13" ht="12" customHeight="1">
      <c r="B16" s="25"/>
      <c r="C16" s="30" t="s">
        <v>7</v>
      </c>
      <c r="D16" s="77">
        <v>615.19000000000005</v>
      </c>
      <c r="E16" s="78">
        <v>614.86</v>
      </c>
      <c r="F16" s="119">
        <v>646.33000000000004</v>
      </c>
      <c r="G16" s="83" t="str">
        <f t="shared" ref="G16:G17" si="6">IF((F16/E16)-1&lt;0,"▲","")</f>
        <v/>
      </c>
      <c r="H16" s="101">
        <f t="shared" si="5"/>
        <v>5.1182382981491692E-2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2.3799999999999955</v>
      </c>
      <c r="K16" s="42">
        <v>352.10050000000001</v>
      </c>
      <c r="L16" s="66">
        <v>580.82299999999998</v>
      </c>
      <c r="M16" s="62">
        <v>648.71</v>
      </c>
    </row>
    <row r="17" spans="2:13" ht="12" customHeight="1">
      <c r="B17" s="25"/>
      <c r="C17" s="30" t="s">
        <v>8</v>
      </c>
      <c r="D17" s="39">
        <v>128.18</v>
      </c>
      <c r="E17" s="41">
        <v>122.38</v>
      </c>
      <c r="F17" s="119">
        <v>158.1</v>
      </c>
      <c r="G17" s="83" t="str">
        <f t="shared" si="6"/>
        <v/>
      </c>
      <c r="H17" s="101">
        <f t="shared" si="5"/>
        <v>0.29187775780356273</v>
      </c>
      <c r="I17" s="85" t="str">
        <f t="shared" si="7"/>
        <v/>
      </c>
      <c r="J17" s="86">
        <f t="shared" si="8"/>
        <v>2.25</v>
      </c>
      <c r="K17" s="42">
        <v>78.797499999999999</v>
      </c>
      <c r="L17" s="66">
        <v>132.07300000000001</v>
      </c>
      <c r="M17" s="62">
        <v>155.85</v>
      </c>
    </row>
    <row r="18" spans="2:13" ht="12" customHeight="1">
      <c r="B18" s="25"/>
      <c r="C18" s="30" t="s">
        <v>9</v>
      </c>
      <c r="D18" s="81">
        <f>ROUND(D17/D16,3)</f>
        <v>0.20799999999999999</v>
      </c>
      <c r="E18" s="82">
        <f>ROUND(E17/E16,3)</f>
        <v>0.19900000000000001</v>
      </c>
      <c r="F18" s="73">
        <f>ROUND(F17/F16,3)</f>
        <v>0.245</v>
      </c>
      <c r="G18" s="89" t="str">
        <f>IF((F18/E18)-1&lt;0,"▲","")</f>
        <v/>
      </c>
      <c r="H18" s="84">
        <f t="shared" ref="H18" si="9">ABS(+F18-E18)*100</f>
        <v>4.5999999999999988</v>
      </c>
      <c r="I18" s="90" t="str">
        <f t="shared" si="7"/>
        <v/>
      </c>
      <c r="J18" s="86">
        <f>IF(F18="NA","-",IF(M18=0,"-",ABS(F18-M18)*100))</f>
        <v>0.50000000000000044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0.24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984.76</v>
      </c>
      <c r="E20" s="41">
        <v>1076.44</v>
      </c>
      <c r="F20" s="119">
        <v>1097.55</v>
      </c>
      <c r="G20" s="83" t="str">
        <f>IF((F20/E20)-1&lt;0,"▲","")</f>
        <v/>
      </c>
      <c r="H20" s="101">
        <f t="shared" ref="H20" si="10">ABS((+F20/E20)-1)</f>
        <v>1.9610939764408419E-2</v>
      </c>
      <c r="I20" s="85" t="str">
        <f>IF(F20="NA","",IF(M20=0,"",IF((F20-M20)&lt;0,"▲","")))</f>
        <v>▲</v>
      </c>
      <c r="J20" s="86">
        <f>IF(F20="NA","-",IF(M20=0,"-",ABS(F20-M20)))</f>
        <v>2.5399999999999636</v>
      </c>
      <c r="K20" s="42">
        <v>626.75900000000001</v>
      </c>
      <c r="L20" s="66">
        <v>916.65899999999999</v>
      </c>
      <c r="M20" s="62">
        <v>1100.0899999999999</v>
      </c>
    </row>
    <row r="21" spans="2:13" ht="12" customHeight="1">
      <c r="B21" s="25"/>
      <c r="C21" s="30" t="s">
        <v>7</v>
      </c>
      <c r="D21" s="39">
        <v>1011.79</v>
      </c>
      <c r="E21" s="41">
        <v>1055.71</v>
      </c>
      <c r="F21" s="119">
        <v>1071.06</v>
      </c>
      <c r="G21" s="83" t="str">
        <f t="shared" ref="G21:G22" si="11">IF((F21/E21)-1&lt;0,"▲","")</f>
        <v/>
      </c>
      <c r="H21" s="101">
        <f t="shared" si="5"/>
        <v>1.4539977834822082E-2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1.5700000000001637</v>
      </c>
      <c r="K21" s="42">
        <v>631.84</v>
      </c>
      <c r="L21" s="66">
        <v>943.06</v>
      </c>
      <c r="M21" s="62">
        <v>1072.6300000000001</v>
      </c>
    </row>
    <row r="22" spans="2:13" ht="12" customHeight="1">
      <c r="B22" s="25"/>
      <c r="C22" s="30" t="s">
        <v>8</v>
      </c>
      <c r="D22" s="39">
        <v>138.88999999999999</v>
      </c>
      <c r="E22" s="41">
        <v>159.61000000000001</v>
      </c>
      <c r="F22" s="119">
        <v>186.1</v>
      </c>
      <c r="G22" s="83" t="str">
        <f t="shared" si="11"/>
        <v/>
      </c>
      <c r="H22" s="101">
        <f t="shared" si="5"/>
        <v>0.16596704467138634</v>
      </c>
      <c r="I22" s="85" t="str">
        <f t="shared" si="12"/>
        <v>▲</v>
      </c>
      <c r="J22" s="86">
        <f t="shared" si="13"/>
        <v>1.1200000000000045</v>
      </c>
      <c r="K22" s="42">
        <v>80.498999999999995</v>
      </c>
      <c r="L22" s="66">
        <v>141.68799999999999</v>
      </c>
      <c r="M22" s="62">
        <v>187.22</v>
      </c>
    </row>
    <row r="23" spans="2:13" ht="12" customHeight="1">
      <c r="B23" s="25"/>
      <c r="C23" s="30" t="s">
        <v>9</v>
      </c>
      <c r="D23" s="81">
        <f>ROUND(D22/D21,3)</f>
        <v>0.13700000000000001</v>
      </c>
      <c r="E23" s="82">
        <f>ROUND(E22/E21,3)</f>
        <v>0.151</v>
      </c>
      <c r="F23" s="73">
        <f>ROUND(F22/F21,3)</f>
        <v>0.17399999999999999</v>
      </c>
      <c r="G23" s="89" t="str">
        <f>IF((F23/E23)-1&lt;0,"▲","")</f>
        <v/>
      </c>
      <c r="H23" s="84">
        <f t="shared" ref="H23" si="14">ABS(+F23-E23)*100</f>
        <v>2.2999999999999994</v>
      </c>
      <c r="I23" s="90" t="str">
        <f t="shared" si="12"/>
        <v>▲</v>
      </c>
      <c r="J23" s="86">
        <f>IF(F23="NA","-",IF(M23=0,"-",ABS(F23-M23)*100))</f>
        <v>0.10000000000000009</v>
      </c>
      <c r="K23" s="87">
        <f>K22/K21</f>
        <v>0.12740408964294755</v>
      </c>
      <c r="L23" s="121">
        <f>ROUND(L22/L21,3)</f>
        <v>0.15</v>
      </c>
      <c r="M23" s="115">
        <f>ROUND(M22/M21,3)</f>
        <v>0.17499999999999999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711.05</v>
      </c>
      <c r="E25" s="41">
        <v>790.91</v>
      </c>
      <c r="F25" s="119">
        <v>786.45</v>
      </c>
      <c r="G25" s="83" t="str">
        <f>IF((F25/E25)-1&lt;0,"▲","")</f>
        <v>▲</v>
      </c>
      <c r="H25" s="101">
        <f t="shared" ref="H25" si="15">ABS((+F25/E25)-1)</f>
        <v>5.639073978075837E-3</v>
      </c>
      <c r="I25" s="85" t="str">
        <f>IF(F25="NA","",IF(M25=0,"",IF((F25-M25)&lt;0,"▲","")))</f>
        <v>▲</v>
      </c>
      <c r="J25" s="86">
        <f>IF(F25="NA","-",IF(M25=0,"-",ABS(F25-M25)))</f>
        <v>0.64999999999997726</v>
      </c>
      <c r="K25" s="42">
        <v>315.98500000000001</v>
      </c>
      <c r="L25" s="66">
        <v>627.59400000000005</v>
      </c>
      <c r="M25" s="62">
        <v>787.1</v>
      </c>
    </row>
    <row r="26" spans="2:13" ht="12" customHeight="1">
      <c r="B26" s="51"/>
      <c r="C26" s="30" t="s">
        <v>7</v>
      </c>
      <c r="D26" s="39">
        <v>726.98</v>
      </c>
      <c r="E26" s="41">
        <v>770.04</v>
      </c>
      <c r="F26" s="119">
        <v>772.74</v>
      </c>
      <c r="G26" s="83" t="str">
        <f t="shared" ref="G26:G27" si="16">IF((F26/E26)-1&lt;0,"▲","")</f>
        <v/>
      </c>
      <c r="H26" s="101">
        <f t="shared" si="5"/>
        <v>3.5063113604487661E-3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0.28999999999996362</v>
      </c>
      <c r="K26" s="42">
        <v>318.35149999999999</v>
      </c>
      <c r="L26" s="66">
        <v>648.06899999999996</v>
      </c>
      <c r="M26" s="62">
        <v>772.45</v>
      </c>
    </row>
    <row r="27" spans="2:13" ht="12" customHeight="1">
      <c r="B27" s="51"/>
      <c r="C27" s="30" t="s">
        <v>8</v>
      </c>
      <c r="D27" s="39">
        <v>108.74</v>
      </c>
      <c r="E27" s="41">
        <v>129.61000000000001</v>
      </c>
      <c r="F27" s="119">
        <v>143.33000000000001</v>
      </c>
      <c r="G27" s="83" t="str">
        <f t="shared" si="16"/>
        <v/>
      </c>
      <c r="H27" s="101">
        <f t="shared" si="5"/>
        <v>0.10585602962734364</v>
      </c>
      <c r="I27" s="85" t="str">
        <f t="shared" si="17"/>
        <v>▲</v>
      </c>
      <c r="J27" s="86">
        <f t="shared" si="18"/>
        <v>1.289999999999992</v>
      </c>
      <c r="K27" s="42">
        <v>38.368000000000002</v>
      </c>
      <c r="L27" s="66">
        <v>105.229</v>
      </c>
      <c r="M27" s="62">
        <v>144.62</v>
      </c>
    </row>
    <row r="28" spans="2:13" ht="12" customHeight="1">
      <c r="B28" s="51"/>
      <c r="C28" s="30" t="s">
        <v>9</v>
      </c>
      <c r="D28" s="81">
        <f>ROUND(D27/D26,3)</f>
        <v>0.15</v>
      </c>
      <c r="E28" s="82">
        <f>ROUND(E27/E26,3)</f>
        <v>0.16800000000000001</v>
      </c>
      <c r="F28" s="73">
        <f>ROUND(F27/F26,3)</f>
        <v>0.185</v>
      </c>
      <c r="G28" s="89" t="str">
        <f>IF((F28/E28)-1&lt;0,"▲","")</f>
        <v/>
      </c>
      <c r="H28" s="84">
        <f t="shared" ref="H28" si="19">ABS(+F28-E28)*100</f>
        <v>1.6999999999999988</v>
      </c>
      <c r="I28" s="90" t="str">
        <f t="shared" si="17"/>
        <v>▲</v>
      </c>
      <c r="J28" s="86">
        <f>IF(F28="NA","-",IF(M28=0,"-",ABS(F28-M28)*100))</f>
        <v>0.20000000000000018</v>
      </c>
      <c r="K28" s="87">
        <f>K27/K26</f>
        <v>0.12052087079847276</v>
      </c>
      <c r="L28" s="121">
        <f>ROUND(L27/L26,3)</f>
        <v>0.16200000000000001</v>
      </c>
      <c r="M28" s="115">
        <f>ROUND(M27/M26,3)</f>
        <v>0.187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420.43</v>
      </c>
      <c r="E30" s="41">
        <v>431.92</v>
      </c>
      <c r="F30" s="119">
        <v>441.1</v>
      </c>
      <c r="G30" s="83" t="str">
        <f>IF((F30/E30)-1&lt;0,"▲","")</f>
        <v/>
      </c>
      <c r="H30" s="101">
        <f t="shared" ref="H30" si="20">ABS((+F30/E30)-1)</f>
        <v>2.125393591405822E-2</v>
      </c>
      <c r="I30" s="85" t="str">
        <f>IF(F30="NA","",IF(M30=0,"",IF((F30-M30)&lt;0,"▲","")))</f>
        <v/>
      </c>
      <c r="J30" s="86">
        <f>IF(F30="NA","-",IF(M30=0,"-",ABS(F30-M30)))</f>
        <v>0.15000000000003411</v>
      </c>
      <c r="K30" s="42">
        <v>218.24600000000001</v>
      </c>
      <c r="L30" s="66">
        <v>391.86099999999999</v>
      </c>
      <c r="M30" s="62">
        <v>440.95</v>
      </c>
    </row>
    <row r="31" spans="2:13" ht="12" customHeight="1">
      <c r="B31" s="25"/>
      <c r="C31" s="30" t="s">
        <v>7</v>
      </c>
      <c r="D31" s="39">
        <v>421.21</v>
      </c>
      <c r="E31" s="41">
        <v>428.27</v>
      </c>
      <c r="F31" s="119">
        <v>433.52</v>
      </c>
      <c r="G31" s="83" t="str">
        <f t="shared" ref="G31:G32" si="21">IF((F31/E31)-1&lt;0,"▲","")</f>
        <v/>
      </c>
      <c r="H31" s="101">
        <f t="shared" si="5"/>
        <v>1.2258621897401234E-2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8.9999999999974989E-2</v>
      </c>
      <c r="K31" s="42">
        <v>217.77549999999999</v>
      </c>
      <c r="L31" s="66">
        <v>411.61500000000001</v>
      </c>
      <c r="M31" s="62">
        <v>433.43</v>
      </c>
    </row>
    <row r="32" spans="2:13" ht="12" customHeight="1">
      <c r="B32" s="25"/>
      <c r="C32" s="30" t="s">
        <v>8</v>
      </c>
      <c r="D32" s="39">
        <v>74.900000000000006</v>
      </c>
      <c r="E32" s="41">
        <v>78.540000000000006</v>
      </c>
      <c r="F32" s="119">
        <v>86.13</v>
      </c>
      <c r="G32" s="83" t="str">
        <f t="shared" si="21"/>
        <v/>
      </c>
      <c r="H32" s="101">
        <f t="shared" si="5"/>
        <v>9.6638655462184753E-2</v>
      </c>
      <c r="I32" s="85" t="str">
        <f t="shared" si="22"/>
        <v/>
      </c>
      <c r="J32" s="86">
        <f t="shared" si="23"/>
        <v>6.0000000000002274E-2</v>
      </c>
      <c r="K32" s="42">
        <v>26.731999999999999</v>
      </c>
      <c r="L32" s="66">
        <v>81.147000000000006</v>
      </c>
      <c r="M32" s="62">
        <v>86.07</v>
      </c>
    </row>
    <row r="33" spans="2:13" ht="12" customHeight="1">
      <c r="B33" s="29"/>
      <c r="C33" s="53" t="s">
        <v>9</v>
      </c>
      <c r="D33" s="91">
        <f>ROUND(D32/D31,3)</f>
        <v>0.17799999999999999</v>
      </c>
      <c r="E33" s="92">
        <f>ROUND(E32/E31,3)</f>
        <v>0.183</v>
      </c>
      <c r="F33" s="74">
        <f>ROUND(F32/F31,3)</f>
        <v>0.19900000000000001</v>
      </c>
      <c r="G33" s="93" t="str">
        <f>IF((F33/E33)-1&lt;0,"▲","")</f>
        <v/>
      </c>
      <c r="H33" s="94">
        <f t="shared" ref="H33" si="24">ABS(+F33-E33)*100</f>
        <v>1.6000000000000014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0.19700000000000001</v>
      </c>
      <c r="M33" s="116">
        <f>ROUND(M32/M31,3)</f>
        <v>0.19900000000000001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37</v>
      </c>
      <c r="E36" s="24" t="s">
        <v>144</v>
      </c>
      <c r="F36" s="24" t="s">
        <v>14</v>
      </c>
      <c r="G36" s="444" t="s">
        <v>181</v>
      </c>
      <c r="H36" s="444"/>
      <c r="I36" s="444"/>
      <c r="J36" s="444"/>
      <c r="K36" s="444"/>
      <c r="L36" s="445"/>
      <c r="M36" s="431" t="s">
        <v>197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237.44</v>
      </c>
      <c r="E39" s="61">
        <v>220.84</v>
      </c>
      <c r="F39" s="124">
        <v>218.76</v>
      </c>
      <c r="G39" s="113" t="str">
        <f>IF((F39/E39)-1&lt;0,"▲","")</f>
        <v>▲</v>
      </c>
      <c r="H39" s="101">
        <f>ABS((+F39/E39)-1)</f>
        <v>9.418583589929419E-3</v>
      </c>
      <c r="I39" s="112" t="str">
        <f>IF(F39="NA","",IF(M39=0,"",IF((F39-M39)&lt;0,"▲","")))</f>
        <v>▲</v>
      </c>
      <c r="J39" s="86">
        <f>IF(F39="NA","-",IF(M39=0,"-",ABS(F39-M39)))</f>
        <v>4.5100000000000193</v>
      </c>
      <c r="K39" s="42">
        <v>48.956499999999998</v>
      </c>
      <c r="L39" s="70">
        <v>124.735</v>
      </c>
      <c r="M39" s="71">
        <v>223.27</v>
      </c>
    </row>
    <row r="40" spans="2:13" ht="12" customHeight="1">
      <c r="B40" s="25"/>
      <c r="C40" s="30" t="s">
        <v>7</v>
      </c>
      <c r="D40" s="60">
        <v>225.52</v>
      </c>
      <c r="E40" s="61">
        <v>229.75</v>
      </c>
      <c r="F40" s="124">
        <v>225.4</v>
      </c>
      <c r="G40" s="114" t="str">
        <f t="shared" ref="G40:G41" si="25">IF((F40/E40)-1&lt;0,"▲","")</f>
        <v>▲</v>
      </c>
      <c r="H40" s="101">
        <f t="shared" ref="H40:H41" si="26">ABS((+F40/E40)-1)</f>
        <v>1.893362350380845E-2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0.34000000000000341</v>
      </c>
      <c r="K40" s="42">
        <v>49.094499999999996</v>
      </c>
      <c r="L40" s="72">
        <v>131.655</v>
      </c>
      <c r="M40" s="62">
        <v>225.74</v>
      </c>
    </row>
    <row r="41" spans="2:13" ht="12" customHeight="1">
      <c r="B41" s="25"/>
      <c r="C41" s="30" t="s">
        <v>8</v>
      </c>
      <c r="D41" s="60">
        <v>62.69</v>
      </c>
      <c r="E41" s="61">
        <v>53.09</v>
      </c>
      <c r="F41" s="124">
        <v>45.84</v>
      </c>
      <c r="G41" s="114" t="str">
        <f t="shared" si="25"/>
        <v>▲</v>
      </c>
      <c r="H41" s="101">
        <f t="shared" si="26"/>
        <v>0.13656055754379359</v>
      </c>
      <c r="I41" s="85" t="str">
        <f t="shared" si="27"/>
        <v>▲</v>
      </c>
      <c r="J41" s="86">
        <f t="shared" si="28"/>
        <v>4.1099999999999994</v>
      </c>
      <c r="K41" s="42">
        <v>3.9965000000000002</v>
      </c>
      <c r="L41" s="72">
        <v>19.001000000000001</v>
      </c>
      <c r="M41" s="62">
        <v>49.95</v>
      </c>
    </row>
    <row r="42" spans="2:13" ht="12" customHeight="1">
      <c r="B42" s="29"/>
      <c r="C42" s="53" t="s">
        <v>9</v>
      </c>
      <c r="D42" s="107">
        <f>ROUND(D41/D40,3)</f>
        <v>0.27800000000000002</v>
      </c>
      <c r="E42" s="108">
        <f>ROUND(E41/E40,3)</f>
        <v>0.23100000000000001</v>
      </c>
      <c r="F42" s="125">
        <f>ROUND(F41/F40,3)</f>
        <v>0.20300000000000001</v>
      </c>
      <c r="G42" s="109" t="str">
        <f>IF(F42-D42&lt;0,"▲","")</f>
        <v>▲</v>
      </c>
      <c r="H42" s="94">
        <f>ABS(+F42-E42)*100</f>
        <v>2.8</v>
      </c>
      <c r="I42" s="110" t="str">
        <f>IF(F42="NA","",IF(M42=0,"",IF((F42-M42)&lt;0,"▲","")))</f>
        <v>▲</v>
      </c>
      <c r="J42" s="96">
        <f>ABS(+F42-M42)*100</f>
        <v>1.7999999999999989</v>
      </c>
      <c r="K42" s="97">
        <f>K41/K40</f>
        <v>8.1404230616464179E-2</v>
      </c>
      <c r="L42" s="123">
        <f>ROUND(L41/L40,3)</f>
        <v>0.14399999999999999</v>
      </c>
      <c r="M42" s="117">
        <f>ROUND(M41/M40,3)</f>
        <v>0.221</v>
      </c>
    </row>
    <row r="43" spans="2:13" ht="12" customHeight="1">
      <c r="B43" s="2" t="s">
        <v>230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0">
    <tabColor theme="1"/>
    <pageSetUpPr fitToPage="1"/>
  </sheetPr>
  <dimension ref="B1:M67"/>
  <sheetViews>
    <sheetView showGridLines="0" defaultGridColor="0" topLeftCell="A19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229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171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172</v>
      </c>
      <c r="G7" s="434" t="s">
        <v>173</v>
      </c>
      <c r="H7" s="435"/>
      <c r="I7" s="438" t="s">
        <v>174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2004.72</v>
      </c>
      <c r="E10" s="78">
        <v>2123.6999999999998</v>
      </c>
      <c r="F10" s="119">
        <v>2225.4699999999998</v>
      </c>
      <c r="G10" s="83" t="str">
        <f>IF((F10/E10)-1&lt;0,"▲","")</f>
        <v/>
      </c>
      <c r="H10" s="101">
        <f>ABS((+F10/E10)-1)</f>
        <v>4.7921081131986565E-2</v>
      </c>
      <c r="I10" s="85" t="str">
        <f>IF(F10="NA","",IF(M10=0,"",IF((F10-M10)&lt;0,"▲","")))</f>
        <v/>
      </c>
      <c r="J10" s="86">
        <f>IF(F10="NA","-",IF(M10=0,"-",ABS(F10-M10)))</f>
        <v>2.8699999999998909</v>
      </c>
      <c r="K10" s="42">
        <v>1196.7825</v>
      </c>
      <c r="L10" s="66">
        <v>1862.3579999999999</v>
      </c>
      <c r="M10" s="62">
        <v>2222.6</v>
      </c>
    </row>
    <row r="11" spans="2:13" ht="12" customHeight="1">
      <c r="B11" s="25"/>
      <c r="C11" s="30" t="s">
        <v>7</v>
      </c>
      <c r="D11" s="77">
        <v>2052.83</v>
      </c>
      <c r="E11" s="78">
        <v>2105.5700000000002</v>
      </c>
      <c r="F11" s="119">
        <v>2154.7800000000002</v>
      </c>
      <c r="G11" s="83" t="str">
        <f t="shared" ref="G11:G12" si="0">IF((F11/E11)-1&lt;0,"▲","")</f>
        <v/>
      </c>
      <c r="H11" s="101">
        <f t="shared" ref="H11:H12" si="1">ABS((+F11/E11)-1)</f>
        <v>2.3371343626666485E-2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10.609999999999673</v>
      </c>
      <c r="K11" s="42">
        <v>1201.7159999999999</v>
      </c>
      <c r="L11" s="66">
        <v>1935.498</v>
      </c>
      <c r="M11" s="62">
        <v>2165.39</v>
      </c>
    </row>
    <row r="12" spans="2:13" ht="12" customHeight="1">
      <c r="B12" s="25"/>
      <c r="C12" s="30" t="s">
        <v>8</v>
      </c>
      <c r="D12" s="39">
        <v>340.32</v>
      </c>
      <c r="E12" s="40">
        <v>358.45</v>
      </c>
      <c r="F12" s="119">
        <v>429.14</v>
      </c>
      <c r="G12" s="83" t="str">
        <f t="shared" si="0"/>
        <v/>
      </c>
      <c r="H12" s="101">
        <f t="shared" si="1"/>
        <v>0.1972102106290976</v>
      </c>
      <c r="I12" s="85" t="str">
        <f t="shared" si="2"/>
        <v/>
      </c>
      <c r="J12" s="86">
        <f t="shared" si="3"/>
        <v>15.800000000000011</v>
      </c>
      <c r="K12" s="42">
        <v>186.02850000000001</v>
      </c>
      <c r="L12" s="66">
        <v>354.90800000000002</v>
      </c>
      <c r="M12" s="62">
        <v>413.34</v>
      </c>
    </row>
    <row r="13" spans="2:13" ht="12" customHeight="1">
      <c r="B13" s="25"/>
      <c r="C13" s="30" t="s">
        <v>9</v>
      </c>
      <c r="D13" s="81">
        <f>ROUND(D12/D11,3)</f>
        <v>0.16600000000000001</v>
      </c>
      <c r="E13" s="82">
        <f t="shared" ref="E13" si="4">ROUND(E12/E11,3)</f>
        <v>0.17</v>
      </c>
      <c r="F13" s="73">
        <f>ROUND(F12/F11,3)</f>
        <v>0.19900000000000001</v>
      </c>
      <c r="G13" s="83" t="str">
        <f>IF((F13/E13)-1&lt;0,"▲","")</f>
        <v/>
      </c>
      <c r="H13" s="84">
        <f>ABS(+F13-E13)*100</f>
        <v>2.9</v>
      </c>
      <c r="I13" s="85" t="str">
        <f t="shared" si="2"/>
        <v/>
      </c>
      <c r="J13" s="86">
        <f>IF(F13="NA","-",IF(M13=0,"-",ABS(F13-M13)*100))</f>
        <v>0.80000000000000071</v>
      </c>
      <c r="K13" s="87">
        <f>K12/K11</f>
        <v>0.1548023825928922</v>
      </c>
      <c r="L13" s="121">
        <f>ROUND(L12/L11,3)</f>
        <v>0.183</v>
      </c>
      <c r="M13" s="115">
        <f>ROUND(M12/M11,3)</f>
        <v>0.191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596.1</v>
      </c>
      <c r="E15" s="41">
        <v>610.98</v>
      </c>
      <c r="F15" s="119">
        <v>684.43</v>
      </c>
      <c r="G15" s="83" t="str">
        <f>IF((F15/E15)-1&lt;0,"▲","")</f>
        <v/>
      </c>
      <c r="H15" s="101">
        <f t="shared" ref="H15:H32" si="5">ABS((+F15/E15)-1)</f>
        <v>0.12021670103767712</v>
      </c>
      <c r="I15" s="85" t="str">
        <f>IF(F15="NA","",IF(M15=0,"",IF((F15-M15)&lt;0,"▲","")))</f>
        <v/>
      </c>
      <c r="J15" s="86">
        <f>IF(F15="NA","-",IF(M15=0,"-",ABS(F15-M15)))</f>
        <v>1.6499999999999773</v>
      </c>
      <c r="K15" s="42">
        <v>351.77749999999997</v>
      </c>
      <c r="L15" s="66">
        <v>553.83799999999997</v>
      </c>
      <c r="M15" s="62">
        <v>682.78</v>
      </c>
    </row>
    <row r="16" spans="2:13" ht="12" customHeight="1">
      <c r="B16" s="25"/>
      <c r="C16" s="30" t="s">
        <v>7</v>
      </c>
      <c r="D16" s="77">
        <v>616.58000000000004</v>
      </c>
      <c r="E16" s="78">
        <v>617.83000000000004</v>
      </c>
      <c r="F16" s="119">
        <v>648.71</v>
      </c>
      <c r="G16" s="83" t="str">
        <f t="shared" ref="G16:G17" si="6">IF((F16/E16)-1&lt;0,"▲","")</f>
        <v/>
      </c>
      <c r="H16" s="101">
        <f t="shared" si="5"/>
        <v>4.9981386465532518E-2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3.6999999999999318</v>
      </c>
      <c r="K16" s="42">
        <v>352.10050000000001</v>
      </c>
      <c r="L16" s="66">
        <v>580.82299999999998</v>
      </c>
      <c r="M16" s="62">
        <v>652.41</v>
      </c>
    </row>
    <row r="17" spans="2:13" ht="12" customHeight="1">
      <c r="B17" s="25"/>
      <c r="C17" s="30" t="s">
        <v>8</v>
      </c>
      <c r="D17" s="39">
        <v>126.98</v>
      </c>
      <c r="E17" s="41">
        <v>120.14</v>
      </c>
      <c r="F17" s="119">
        <v>155.85</v>
      </c>
      <c r="G17" s="83" t="str">
        <f t="shared" si="6"/>
        <v/>
      </c>
      <c r="H17" s="101">
        <f t="shared" si="5"/>
        <v>0.29723655734975862</v>
      </c>
      <c r="I17" s="85" t="str">
        <f t="shared" si="7"/>
        <v/>
      </c>
      <c r="J17" s="86">
        <f t="shared" si="8"/>
        <v>5.8899999999999864</v>
      </c>
      <c r="K17" s="42">
        <v>78.797499999999999</v>
      </c>
      <c r="L17" s="66">
        <v>132.07300000000001</v>
      </c>
      <c r="M17" s="62">
        <v>149.96</v>
      </c>
    </row>
    <row r="18" spans="2:13" ht="12" customHeight="1">
      <c r="B18" s="25"/>
      <c r="C18" s="30" t="s">
        <v>9</v>
      </c>
      <c r="D18" s="81">
        <f>ROUND(D17/D16,3)</f>
        <v>0.20599999999999999</v>
      </c>
      <c r="E18" s="82">
        <f>ROUND(E17/E16,3)</f>
        <v>0.19400000000000001</v>
      </c>
      <c r="F18" s="73">
        <f>ROUND(F17/F16,3)</f>
        <v>0.24</v>
      </c>
      <c r="G18" s="89" t="str">
        <f>IF((F18/E18)-1&lt;0,"▲","")</f>
        <v/>
      </c>
      <c r="H18" s="84">
        <f t="shared" ref="H18" si="9">ABS(+F18-E18)*100</f>
        <v>4.5999999999999988</v>
      </c>
      <c r="I18" s="90" t="str">
        <f t="shared" si="7"/>
        <v/>
      </c>
      <c r="J18" s="86">
        <f>IF(F18="NA","-",IF(M18=0,"-",ABS(F18-M18)*100))</f>
        <v>0.99999999999999811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0.23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987.97</v>
      </c>
      <c r="E20" s="41">
        <v>1080.5899999999999</v>
      </c>
      <c r="F20" s="119">
        <v>1100.0899999999999</v>
      </c>
      <c r="G20" s="83" t="str">
        <f>IF((F20/E20)-1&lt;0,"▲","")</f>
        <v/>
      </c>
      <c r="H20" s="101">
        <f t="shared" ref="H20" si="10">ABS((+F20/E20)-1)</f>
        <v>1.8045697257979443E-2</v>
      </c>
      <c r="I20" s="85" t="str">
        <f>IF(F20="NA","",IF(M20=0,"",IF((F20-M20)&lt;0,"▲","")))</f>
        <v/>
      </c>
      <c r="J20" s="86">
        <f>IF(F20="NA","-",IF(M20=0,"-",ABS(F20-M20)))</f>
        <v>9.9999999999909051E-3</v>
      </c>
      <c r="K20" s="42">
        <v>626.75900000000001</v>
      </c>
      <c r="L20" s="66">
        <v>916.65899999999999</v>
      </c>
      <c r="M20" s="62">
        <v>1100.08</v>
      </c>
    </row>
    <row r="21" spans="2:13" ht="12" customHeight="1">
      <c r="B21" s="25"/>
      <c r="C21" s="30" t="s">
        <v>7</v>
      </c>
      <c r="D21" s="39">
        <v>1014.82</v>
      </c>
      <c r="E21" s="41">
        <v>1059.27</v>
      </c>
      <c r="F21" s="119">
        <v>1072.6300000000001</v>
      </c>
      <c r="G21" s="83" t="str">
        <f t="shared" ref="G21:G22" si="11">IF((F21/E21)-1&lt;0,"▲","")</f>
        <v/>
      </c>
      <c r="H21" s="101">
        <f t="shared" si="5"/>
        <v>1.2612459524012021E-2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6.2299999999997908</v>
      </c>
      <c r="K21" s="42">
        <v>631.84</v>
      </c>
      <c r="L21" s="66">
        <v>943.06</v>
      </c>
      <c r="M21" s="62">
        <v>1078.8599999999999</v>
      </c>
    </row>
    <row r="22" spans="2:13" ht="12" customHeight="1">
      <c r="B22" s="25"/>
      <c r="C22" s="30" t="s">
        <v>8</v>
      </c>
      <c r="D22" s="39">
        <v>138.44</v>
      </c>
      <c r="E22" s="41">
        <v>159.76</v>
      </c>
      <c r="F22" s="119">
        <v>187.22</v>
      </c>
      <c r="G22" s="83" t="str">
        <f t="shared" si="11"/>
        <v/>
      </c>
      <c r="H22" s="101">
        <f t="shared" si="5"/>
        <v>0.17188282423635459</v>
      </c>
      <c r="I22" s="85" t="str">
        <f t="shared" si="12"/>
        <v/>
      </c>
      <c r="J22" s="86">
        <f t="shared" si="13"/>
        <v>8.4499999999999886</v>
      </c>
      <c r="K22" s="42">
        <v>80.498999999999995</v>
      </c>
      <c r="L22" s="66">
        <v>141.68799999999999</v>
      </c>
      <c r="M22" s="62">
        <v>178.77</v>
      </c>
    </row>
    <row r="23" spans="2:13" ht="12" customHeight="1">
      <c r="B23" s="25"/>
      <c r="C23" s="30" t="s">
        <v>9</v>
      </c>
      <c r="D23" s="81">
        <f>ROUND(D22/D21,3)</f>
        <v>0.13600000000000001</v>
      </c>
      <c r="E23" s="82">
        <f>ROUND(E22/E21,3)</f>
        <v>0.151</v>
      </c>
      <c r="F23" s="73">
        <f>ROUND(F22/F21,3)</f>
        <v>0.17499999999999999</v>
      </c>
      <c r="G23" s="89" t="str">
        <f>IF((F23/E23)-1&lt;0,"▲","")</f>
        <v/>
      </c>
      <c r="H23" s="84">
        <f t="shared" ref="H23" si="14">ABS(+F23-E23)*100</f>
        <v>2.3999999999999995</v>
      </c>
      <c r="I23" s="90" t="str">
        <f t="shared" si="12"/>
        <v/>
      </c>
      <c r="J23" s="86">
        <f>IF(F23="NA","-",IF(M23=0,"-",ABS(F23-M23)*100))</f>
        <v>0.89999999999999802</v>
      </c>
      <c r="K23" s="87">
        <f>K22/K21</f>
        <v>0.12740408964294755</v>
      </c>
      <c r="L23" s="121">
        <f>ROUND(L22/L21,3)</f>
        <v>0.15</v>
      </c>
      <c r="M23" s="115">
        <f>ROUND(M22/M21,3)</f>
        <v>0.16600000000000001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712.28</v>
      </c>
      <c r="E25" s="41">
        <v>792.97</v>
      </c>
      <c r="F25" s="119">
        <v>787.1</v>
      </c>
      <c r="G25" s="83" t="str">
        <f>IF((F25/E25)-1&lt;0,"▲","")</f>
        <v>▲</v>
      </c>
      <c r="H25" s="101">
        <f t="shared" ref="H25" si="15">ABS((+F25/E25)-1)</f>
        <v>7.402549907310485E-3</v>
      </c>
      <c r="I25" s="85" t="str">
        <f>IF(F25="NA","",IF(M25=0,"",IF((F25-M25)&lt;0,"▲","")))</f>
        <v/>
      </c>
      <c r="J25" s="86">
        <f>IF(F25="NA","-",IF(M25=0,"-",ABS(F25-M25)))</f>
        <v>0.62999999999999545</v>
      </c>
      <c r="K25" s="42">
        <v>315.98500000000001</v>
      </c>
      <c r="L25" s="66">
        <v>627.59400000000005</v>
      </c>
      <c r="M25" s="62">
        <v>786.47</v>
      </c>
    </row>
    <row r="26" spans="2:13" ht="12" customHeight="1">
      <c r="B26" s="51"/>
      <c r="C26" s="30" t="s">
        <v>7</v>
      </c>
      <c r="D26" s="39">
        <v>728.13</v>
      </c>
      <c r="E26" s="41">
        <v>771.82</v>
      </c>
      <c r="F26" s="119">
        <v>772.45</v>
      </c>
      <c r="G26" s="83" t="str">
        <f t="shared" ref="G26:G27" si="16">IF((F26/E26)-1&lt;0,"▲","")</f>
        <v/>
      </c>
      <c r="H26" s="101">
        <f t="shared" si="5"/>
        <v>8.1625249410488543E-4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5.0199999999999818</v>
      </c>
      <c r="K26" s="42">
        <v>318.35149999999999</v>
      </c>
      <c r="L26" s="66">
        <v>648.06899999999996</v>
      </c>
      <c r="M26" s="62">
        <v>777.47</v>
      </c>
    </row>
    <row r="27" spans="2:13" ht="12" customHeight="1">
      <c r="B27" s="51"/>
      <c r="C27" s="30" t="s">
        <v>8</v>
      </c>
      <c r="D27" s="39">
        <v>108.81</v>
      </c>
      <c r="E27" s="41">
        <v>129.96</v>
      </c>
      <c r="F27" s="119">
        <v>144.62</v>
      </c>
      <c r="G27" s="83" t="str">
        <f t="shared" si="16"/>
        <v/>
      </c>
      <c r="H27" s="101">
        <f t="shared" si="5"/>
        <v>0.11280393967374569</v>
      </c>
      <c r="I27" s="85" t="str">
        <f t="shared" si="17"/>
        <v/>
      </c>
      <c r="J27" s="86">
        <f t="shared" si="18"/>
        <v>7.960000000000008</v>
      </c>
      <c r="K27" s="42">
        <v>38.368000000000002</v>
      </c>
      <c r="L27" s="66">
        <v>105.229</v>
      </c>
      <c r="M27" s="62">
        <v>136.66</v>
      </c>
    </row>
    <row r="28" spans="2:13" ht="12" customHeight="1">
      <c r="B28" s="51"/>
      <c r="C28" s="30" t="s">
        <v>9</v>
      </c>
      <c r="D28" s="81">
        <f>ROUND(D27/D26,3)</f>
        <v>0.14899999999999999</v>
      </c>
      <c r="E28" s="82">
        <f>ROUND(E27/E26,3)</f>
        <v>0.16800000000000001</v>
      </c>
      <c r="F28" s="73">
        <f>ROUND(F27/F26,3)</f>
        <v>0.187</v>
      </c>
      <c r="G28" s="89" t="str">
        <f>IF((F28/E28)-1&lt;0,"▲","")</f>
        <v/>
      </c>
      <c r="H28" s="84">
        <f t="shared" ref="H28" si="19">ABS(+F28-E28)*100</f>
        <v>1.899999999999999</v>
      </c>
      <c r="I28" s="90" t="str">
        <f t="shared" si="17"/>
        <v/>
      </c>
      <c r="J28" s="86">
        <f>IF(F28="NA","-",IF(M28=0,"-",ABS(F28-M28)*100))</f>
        <v>1.100000000000001</v>
      </c>
      <c r="K28" s="87">
        <f>K27/K26</f>
        <v>0.12052087079847276</v>
      </c>
      <c r="L28" s="121">
        <f>ROUND(L27/L26,3)</f>
        <v>0.16200000000000001</v>
      </c>
      <c r="M28" s="115">
        <f>ROUND(M27/M26,3)</f>
        <v>0.17599999999999999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420.65</v>
      </c>
      <c r="E30" s="41">
        <v>432.13</v>
      </c>
      <c r="F30" s="119">
        <v>440.95</v>
      </c>
      <c r="G30" s="83" t="str">
        <f>IF((F30/E30)-1&lt;0,"▲","")</f>
        <v/>
      </c>
      <c r="H30" s="101">
        <f t="shared" ref="H30" si="20">ABS((+F30/E30)-1)</f>
        <v>2.0410524610649627E-2</v>
      </c>
      <c r="I30" s="85" t="str">
        <f>IF(F30="NA","",IF(M30=0,"",IF((F30-M30)&lt;0,"▲","")))</f>
        <v/>
      </c>
      <c r="J30" s="86">
        <f>IF(F30="NA","-",IF(M30=0,"-",ABS(F30-M30)))</f>
        <v>1.2099999999999795</v>
      </c>
      <c r="K30" s="42">
        <v>218.24600000000001</v>
      </c>
      <c r="L30" s="66">
        <v>391.86099999999999</v>
      </c>
      <c r="M30" s="62">
        <v>439.74</v>
      </c>
    </row>
    <row r="31" spans="2:13" ht="12" customHeight="1">
      <c r="B31" s="25"/>
      <c r="C31" s="30" t="s">
        <v>7</v>
      </c>
      <c r="D31" s="39">
        <v>421.43</v>
      </c>
      <c r="E31" s="41">
        <v>428.47</v>
      </c>
      <c r="F31" s="119">
        <v>433.43</v>
      </c>
      <c r="G31" s="83" t="str">
        <f t="shared" ref="G31:G32" si="21">IF((F31/E31)-1&lt;0,"▲","")</f>
        <v/>
      </c>
      <c r="H31" s="101">
        <f t="shared" si="5"/>
        <v>1.1576073003944254E-2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0.68999999999999773</v>
      </c>
      <c r="K31" s="42">
        <v>217.77549999999999</v>
      </c>
      <c r="L31" s="66">
        <v>411.61500000000001</v>
      </c>
      <c r="M31" s="62">
        <v>434.12</v>
      </c>
    </row>
    <row r="32" spans="2:13" ht="12" customHeight="1">
      <c r="B32" s="25"/>
      <c r="C32" s="30" t="s">
        <v>8</v>
      </c>
      <c r="D32" s="39">
        <v>74.900000000000006</v>
      </c>
      <c r="E32" s="41">
        <v>78.55</v>
      </c>
      <c r="F32" s="119">
        <v>86.07</v>
      </c>
      <c r="G32" s="83" t="str">
        <f t="shared" si="21"/>
        <v/>
      </c>
      <c r="H32" s="101">
        <f t="shared" si="5"/>
        <v>9.573520050922979E-2</v>
      </c>
      <c r="I32" s="85" t="str">
        <f t="shared" si="22"/>
        <v/>
      </c>
      <c r="J32" s="86">
        <f t="shared" si="23"/>
        <v>1.4699999999999989</v>
      </c>
      <c r="K32" s="42">
        <v>26.731999999999999</v>
      </c>
      <c r="L32" s="66">
        <v>81.147000000000006</v>
      </c>
      <c r="M32" s="62">
        <v>84.6</v>
      </c>
    </row>
    <row r="33" spans="2:13" ht="12" customHeight="1">
      <c r="B33" s="29"/>
      <c r="C33" s="53" t="s">
        <v>9</v>
      </c>
      <c r="D33" s="91">
        <f>ROUND(D32/D31,3)</f>
        <v>0.17799999999999999</v>
      </c>
      <c r="E33" s="92">
        <f>ROUND(E32/E31,3)</f>
        <v>0.183</v>
      </c>
      <c r="F33" s="74">
        <f>ROUND(F32/F31,3)</f>
        <v>0.19900000000000001</v>
      </c>
      <c r="G33" s="93" t="str">
        <f>IF((F33/E33)-1&lt;0,"▲","")</f>
        <v/>
      </c>
      <c r="H33" s="94">
        <f t="shared" ref="H33" si="24">ABS(+F33-E33)*100</f>
        <v>1.6000000000000014</v>
      </c>
      <c r="I33" s="95" t="str">
        <f t="shared" si="22"/>
        <v/>
      </c>
      <c r="J33" s="96">
        <f>IF(F33="NA","-",IF(M33=0,"-",ABS(F33-M33)*100))</f>
        <v>0.40000000000000036</v>
      </c>
      <c r="K33" s="97">
        <f>K32/K31</f>
        <v>0.12275026345938822</v>
      </c>
      <c r="L33" s="122">
        <f>ROUND(L32/L31,3)</f>
        <v>0.19700000000000001</v>
      </c>
      <c r="M33" s="116">
        <f>ROUND(M32/M31,3)</f>
        <v>0.19500000000000001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37</v>
      </c>
      <c r="E36" s="24" t="s">
        <v>144</v>
      </c>
      <c r="F36" s="24" t="s">
        <v>14</v>
      </c>
      <c r="G36" s="444" t="s">
        <v>226</v>
      </c>
      <c r="H36" s="444"/>
      <c r="I36" s="444"/>
      <c r="J36" s="444"/>
      <c r="K36" s="444"/>
      <c r="L36" s="445"/>
      <c r="M36" s="431" t="s">
        <v>197</v>
      </c>
    </row>
    <row r="37" spans="2:13" ht="12" customHeight="1">
      <c r="B37" s="25"/>
      <c r="C37" s="26"/>
      <c r="D37" s="27"/>
      <c r="E37" s="28" t="s">
        <v>4</v>
      </c>
      <c r="F37" s="1" t="s">
        <v>227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237.54</v>
      </c>
      <c r="E39" s="61">
        <v>220.88</v>
      </c>
      <c r="F39" s="124">
        <v>223.27</v>
      </c>
      <c r="G39" s="113" t="str">
        <f>IF((F39/E39)-1&lt;0,"▲","")</f>
        <v/>
      </c>
      <c r="H39" s="101">
        <f>ABS((+F39/E39)-1)</f>
        <v>1.0820354943861021E-2</v>
      </c>
      <c r="I39" s="112" t="str">
        <f>IF(F39="NA","",IF(M39=0,"",IF((F39-M39)&lt;0,"▲","")))</f>
        <v>▲</v>
      </c>
      <c r="J39" s="86">
        <f>IF(F39="NA","-",IF(M39=0,"-",ABS(F39-M39)))</f>
        <v>0.87999999999999545</v>
      </c>
      <c r="K39" s="42">
        <v>48.956499999999998</v>
      </c>
      <c r="L39" s="70">
        <v>124.735</v>
      </c>
      <c r="M39" s="71">
        <v>224.15</v>
      </c>
    </row>
    <row r="40" spans="2:13" ht="12" customHeight="1">
      <c r="B40" s="25"/>
      <c r="C40" s="30" t="s">
        <v>7</v>
      </c>
      <c r="D40" s="60">
        <v>225.6</v>
      </c>
      <c r="E40" s="61">
        <v>229.75</v>
      </c>
      <c r="F40" s="124">
        <v>225.74</v>
      </c>
      <c r="G40" s="114" t="str">
        <f t="shared" ref="G40:G41" si="25">IF((F40/E40)-1&lt;0,"▲","")</f>
        <v>▲</v>
      </c>
      <c r="H40" s="101">
        <f t="shared" ref="H40:H41" si="26">ABS((+F40/E40)-1)</f>
        <v>1.7453754080522299E-2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0.87999999999999545</v>
      </c>
      <c r="K40" s="42">
        <v>49.094499999999996</v>
      </c>
      <c r="L40" s="72">
        <v>131.655</v>
      </c>
      <c r="M40" s="62">
        <v>226.62</v>
      </c>
    </row>
    <row r="41" spans="2:13" ht="12" customHeight="1">
      <c r="B41" s="25"/>
      <c r="C41" s="30" t="s">
        <v>8</v>
      </c>
      <c r="D41" s="60">
        <v>62.69</v>
      </c>
      <c r="E41" s="61">
        <v>53.19</v>
      </c>
      <c r="F41" s="124">
        <v>49.95</v>
      </c>
      <c r="G41" s="114" t="str">
        <f t="shared" si="25"/>
        <v>▲</v>
      </c>
      <c r="H41" s="101">
        <f t="shared" si="26"/>
        <v>6.0913705583756306E-2</v>
      </c>
      <c r="I41" s="85" t="str">
        <f t="shared" si="27"/>
        <v/>
      </c>
      <c r="J41" s="86">
        <f t="shared" si="28"/>
        <v>8.00000000000054E-2</v>
      </c>
      <c r="K41" s="42">
        <v>3.9965000000000002</v>
      </c>
      <c r="L41" s="72">
        <v>19.001000000000001</v>
      </c>
      <c r="M41" s="62">
        <v>49.87</v>
      </c>
    </row>
    <row r="42" spans="2:13" ht="12" customHeight="1">
      <c r="B42" s="29"/>
      <c r="C42" s="53" t="s">
        <v>9</v>
      </c>
      <c r="D42" s="107">
        <f>ROUND(D41/D40,3)</f>
        <v>0.27800000000000002</v>
      </c>
      <c r="E42" s="108">
        <f>ROUND(E41/E40,3)</f>
        <v>0.23200000000000001</v>
      </c>
      <c r="F42" s="125">
        <f>ROUND(F41/F40,3)</f>
        <v>0.221</v>
      </c>
      <c r="G42" s="109" t="str">
        <f>IF(F42-D42&lt;0,"▲","")</f>
        <v>▲</v>
      </c>
      <c r="H42" s="94">
        <f>ABS(+F42-E42)*100</f>
        <v>1.100000000000001</v>
      </c>
      <c r="I42" s="110" t="str">
        <f>IF(F42="NA","",IF(M42=0,"",IF((F42-M42)&lt;0,"▲","")))</f>
        <v/>
      </c>
      <c r="J42" s="96">
        <f>ABS(+F42-M42)*100</f>
        <v>0.10000000000000009</v>
      </c>
      <c r="K42" s="97">
        <f>K41/K40</f>
        <v>8.1404230616464179E-2</v>
      </c>
      <c r="L42" s="123">
        <f>ROUND(L41/L40,3)</f>
        <v>0.14399999999999999</v>
      </c>
      <c r="M42" s="117">
        <f>ROUND(M41/M40,3)</f>
        <v>0.22</v>
      </c>
    </row>
    <row r="43" spans="2:13" ht="12" customHeight="1">
      <c r="B43" s="2" t="s">
        <v>228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9">
    <tabColor theme="1"/>
    <pageSetUpPr fitToPage="1"/>
  </sheetPr>
  <dimension ref="B1:M67"/>
  <sheetViews>
    <sheetView showGridLines="0" defaultGridColor="0" topLeftCell="A2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225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181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2005.22</v>
      </c>
      <c r="E10" s="78">
        <v>2121.64</v>
      </c>
      <c r="F10" s="119">
        <v>2222.6</v>
      </c>
      <c r="G10" s="83" t="str">
        <f>IF((F10/E10)-1&lt;0,"▲","")</f>
        <v/>
      </c>
      <c r="H10" s="101">
        <f>ABS((+F10/E10)-1)</f>
        <v>4.7585829829754456E-2</v>
      </c>
      <c r="I10" s="85" t="str">
        <f>IF(F10="NA","",IF(M10=0,"",IF((F10-M10)&lt;0,"▲","")))</f>
        <v>▲</v>
      </c>
      <c r="J10" s="86">
        <f>IF(F10="NA","-",IF(M10=0,"-",ABS(F10-M10)))</f>
        <v>1.7600000000002183</v>
      </c>
      <c r="K10" s="42">
        <v>1196.7825</v>
      </c>
      <c r="L10" s="66">
        <v>1862.3579999999999</v>
      </c>
      <c r="M10" s="62">
        <v>2224.36</v>
      </c>
    </row>
    <row r="11" spans="2:13" ht="12" customHeight="1">
      <c r="B11" s="25"/>
      <c r="C11" s="30" t="s">
        <v>7</v>
      </c>
      <c r="D11" s="77">
        <v>2052.64</v>
      </c>
      <c r="E11" s="78">
        <v>2106.5</v>
      </c>
      <c r="F11" s="119">
        <v>2165.39</v>
      </c>
      <c r="G11" s="83" t="str">
        <f t="shared" ref="G11:G12" si="0">IF((F11/E11)-1&lt;0,"▲","")</f>
        <v/>
      </c>
      <c r="H11" s="101">
        <f t="shared" ref="H11:H12" si="1">ABS((+F11/E11)-1)</f>
        <v>2.7956325658675452E-2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3.7300000000000182</v>
      </c>
      <c r="K11" s="42">
        <v>1201.7159999999999</v>
      </c>
      <c r="L11" s="66">
        <v>1935.498</v>
      </c>
      <c r="M11" s="62">
        <v>2169.12</v>
      </c>
    </row>
    <row r="12" spans="2:13" ht="12" customHeight="1">
      <c r="B12" s="25"/>
      <c r="C12" s="30" t="s">
        <v>8</v>
      </c>
      <c r="D12" s="39">
        <v>340.98</v>
      </c>
      <c r="E12" s="40">
        <v>356.12</v>
      </c>
      <c r="F12" s="119">
        <v>413.34</v>
      </c>
      <c r="G12" s="83" t="str">
        <f t="shared" si="0"/>
        <v/>
      </c>
      <c r="H12" s="101">
        <f t="shared" si="1"/>
        <v>0.16067617656969557</v>
      </c>
      <c r="I12" s="85" t="str">
        <f t="shared" si="2"/>
        <v/>
      </c>
      <c r="J12" s="86">
        <f t="shared" si="3"/>
        <v>3.8799999999999955</v>
      </c>
      <c r="K12" s="42">
        <v>186.02850000000001</v>
      </c>
      <c r="L12" s="66">
        <v>354.90800000000002</v>
      </c>
      <c r="M12" s="62">
        <v>409.46</v>
      </c>
    </row>
    <row r="13" spans="2:13" ht="12" customHeight="1">
      <c r="B13" s="25"/>
      <c r="C13" s="30" t="s">
        <v>9</v>
      </c>
      <c r="D13" s="81">
        <f>ROUND(D12/D11,3)</f>
        <v>0.16600000000000001</v>
      </c>
      <c r="E13" s="82">
        <f t="shared" ref="E13" si="4">ROUND(E12/E11,3)</f>
        <v>0.16900000000000001</v>
      </c>
      <c r="F13" s="73">
        <f>ROUND(F12/F11,3)</f>
        <v>0.191</v>
      </c>
      <c r="G13" s="83" t="str">
        <f>IF((F13/E13)-1&lt;0,"▲","")</f>
        <v/>
      </c>
      <c r="H13" s="84">
        <f>ABS(+F13-E13)*100</f>
        <v>2.1999999999999993</v>
      </c>
      <c r="I13" s="85" t="str">
        <f t="shared" si="2"/>
        <v/>
      </c>
      <c r="J13" s="86">
        <f>IF(F13="NA","-",IF(M13=0,"-",ABS(F13-M13)*100))</f>
        <v>0.20000000000000018</v>
      </c>
      <c r="K13" s="87">
        <f>K12/K11</f>
        <v>0.1548023825928922</v>
      </c>
      <c r="L13" s="121">
        <f>ROUND(L12/L11,3)</f>
        <v>0.183</v>
      </c>
      <c r="M13" s="115">
        <f>ROUND(M12/M11,3)</f>
        <v>0.189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596.1</v>
      </c>
      <c r="E15" s="41">
        <v>610.99</v>
      </c>
      <c r="F15" s="119">
        <v>682.78</v>
      </c>
      <c r="G15" s="83" t="str">
        <f>IF((F15/E15)-1&lt;0,"▲","")</f>
        <v/>
      </c>
      <c r="H15" s="101">
        <f t="shared" ref="H15:H32" si="5">ABS((+F15/E15)-1)</f>
        <v>0.11749783138840231</v>
      </c>
      <c r="I15" s="85" t="str">
        <f>IF(F15="NA","",IF(M15=0,"",IF((F15-M15)&lt;0,"▲","")))</f>
        <v>▲</v>
      </c>
      <c r="J15" s="86">
        <f>IF(F15="NA","-",IF(M15=0,"-",ABS(F15-M15)))</f>
        <v>8.0000000000040927E-2</v>
      </c>
      <c r="K15" s="42">
        <v>351.77749999999997</v>
      </c>
      <c r="L15" s="66">
        <v>553.83799999999997</v>
      </c>
      <c r="M15" s="62">
        <v>682.86</v>
      </c>
    </row>
    <row r="16" spans="2:13" ht="12" customHeight="1">
      <c r="B16" s="25"/>
      <c r="C16" s="30" t="s">
        <v>7</v>
      </c>
      <c r="D16" s="77">
        <v>616.58000000000004</v>
      </c>
      <c r="E16" s="78">
        <v>618.38</v>
      </c>
      <c r="F16" s="119">
        <v>652.41</v>
      </c>
      <c r="G16" s="83" t="str">
        <f t="shared" ref="G16:G17" si="6">IF((F16/E16)-1&lt;0,"▲","")</f>
        <v/>
      </c>
      <c r="H16" s="101">
        <f t="shared" si="5"/>
        <v>5.5030887156764408E-2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1.4600000000000364</v>
      </c>
      <c r="K16" s="42">
        <v>352.10050000000001</v>
      </c>
      <c r="L16" s="66">
        <v>580.82299999999998</v>
      </c>
      <c r="M16" s="62">
        <v>653.87</v>
      </c>
    </row>
    <row r="17" spans="2:13" ht="12" customHeight="1">
      <c r="B17" s="25"/>
      <c r="C17" s="30" t="s">
        <v>8</v>
      </c>
      <c r="D17" s="39">
        <v>126.98</v>
      </c>
      <c r="E17" s="41">
        <v>119.59</v>
      </c>
      <c r="F17" s="119">
        <v>149.96</v>
      </c>
      <c r="G17" s="83" t="str">
        <f t="shared" si="6"/>
        <v/>
      </c>
      <c r="H17" s="101">
        <f t="shared" si="5"/>
        <v>0.2539509992474287</v>
      </c>
      <c r="I17" s="85" t="str">
        <f t="shared" si="7"/>
        <v/>
      </c>
      <c r="J17" s="86">
        <f t="shared" si="8"/>
        <v>1.5999999999999943</v>
      </c>
      <c r="K17" s="42">
        <v>78.797499999999999</v>
      </c>
      <c r="L17" s="66">
        <v>132.07300000000001</v>
      </c>
      <c r="M17" s="62">
        <v>148.36000000000001</v>
      </c>
    </row>
    <row r="18" spans="2:13" ht="12" customHeight="1">
      <c r="B18" s="25"/>
      <c r="C18" s="30" t="s">
        <v>9</v>
      </c>
      <c r="D18" s="81">
        <f>ROUND(D17/D16,3)</f>
        <v>0.20599999999999999</v>
      </c>
      <c r="E18" s="82">
        <f>ROUND(E17/E16,3)</f>
        <v>0.193</v>
      </c>
      <c r="F18" s="73">
        <f>ROUND(F17/F16,3)</f>
        <v>0.23</v>
      </c>
      <c r="G18" s="89" t="str">
        <f>IF((F18/E18)-1&lt;0,"▲","")</f>
        <v/>
      </c>
      <c r="H18" s="84">
        <f t="shared" ref="H18" si="9">ABS(+F18-E18)*100</f>
        <v>3.7000000000000006</v>
      </c>
      <c r="I18" s="90" t="str">
        <f t="shared" si="7"/>
        <v/>
      </c>
      <c r="J18" s="86">
        <f>IF(F18="NA","-",IF(M18=0,"-",ABS(F18-M18)*100))</f>
        <v>0.30000000000000027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0.22700000000000001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988.47</v>
      </c>
      <c r="E20" s="41">
        <v>1078.78</v>
      </c>
      <c r="F20" s="119">
        <v>1100.08</v>
      </c>
      <c r="G20" s="83" t="str">
        <f>IF((F20/E20)-1&lt;0,"▲","")</f>
        <v/>
      </c>
      <c r="H20" s="101">
        <f t="shared" ref="H20" si="10">ABS((+F20/E20)-1)</f>
        <v>1.974452622406786E-2</v>
      </c>
      <c r="I20" s="85" t="str">
        <f>IF(F20="NA","",IF(M20=0,"",IF((F20-M20)&lt;0,"▲","")))</f>
        <v>▲</v>
      </c>
      <c r="J20" s="86">
        <f>IF(F20="NA","-",IF(M20=0,"-",ABS(F20-M20)))</f>
        <v>2.3300000000001546</v>
      </c>
      <c r="K20" s="42">
        <v>626.75900000000001</v>
      </c>
      <c r="L20" s="66">
        <v>916.65899999999999</v>
      </c>
      <c r="M20" s="62">
        <v>1102.4100000000001</v>
      </c>
    </row>
    <row r="21" spans="2:13" ht="12" customHeight="1">
      <c r="B21" s="25"/>
      <c r="C21" s="30" t="s">
        <v>7</v>
      </c>
      <c r="D21" s="39">
        <v>1015.12</v>
      </c>
      <c r="E21" s="41">
        <v>1059.8399999999999</v>
      </c>
      <c r="F21" s="119">
        <v>1078.8599999999999</v>
      </c>
      <c r="G21" s="83" t="str">
        <f t="shared" ref="G21:G22" si="11">IF((F21/E21)-1&lt;0,"▲","")</f>
        <v/>
      </c>
      <c r="H21" s="101">
        <f t="shared" si="5"/>
        <v>1.7946105072463858E-2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1.2700000000002092</v>
      </c>
      <c r="K21" s="42">
        <v>631.84</v>
      </c>
      <c r="L21" s="66">
        <v>943.06</v>
      </c>
      <c r="M21" s="62">
        <v>1080.1300000000001</v>
      </c>
    </row>
    <row r="22" spans="2:13" ht="12" customHeight="1">
      <c r="B22" s="25"/>
      <c r="C22" s="30" t="s">
        <v>8</v>
      </c>
      <c r="D22" s="39">
        <v>138.61000000000001</v>
      </c>
      <c r="E22" s="41">
        <v>157.55000000000001</v>
      </c>
      <c r="F22" s="119">
        <v>178.77</v>
      </c>
      <c r="G22" s="83" t="str">
        <f t="shared" si="11"/>
        <v/>
      </c>
      <c r="H22" s="101">
        <f t="shared" si="5"/>
        <v>0.13468740082513486</v>
      </c>
      <c r="I22" s="85" t="str">
        <f t="shared" si="12"/>
        <v/>
      </c>
      <c r="J22" s="86">
        <f t="shared" si="13"/>
        <v>0.33000000000001251</v>
      </c>
      <c r="K22" s="42">
        <v>80.498999999999995</v>
      </c>
      <c r="L22" s="66">
        <v>141.68799999999999</v>
      </c>
      <c r="M22" s="62">
        <v>178.44</v>
      </c>
    </row>
    <row r="23" spans="2:13" ht="12" customHeight="1">
      <c r="B23" s="25"/>
      <c r="C23" s="30" t="s">
        <v>9</v>
      </c>
      <c r="D23" s="81">
        <f>ROUND(D22/D21,3)</f>
        <v>0.13700000000000001</v>
      </c>
      <c r="E23" s="82">
        <f>ROUND(E22/E21,3)</f>
        <v>0.14899999999999999</v>
      </c>
      <c r="F23" s="73">
        <f>ROUND(F22/F21,3)</f>
        <v>0.16600000000000001</v>
      </c>
      <c r="G23" s="89" t="str">
        <f>IF((F23/E23)-1&lt;0,"▲","")</f>
        <v/>
      </c>
      <c r="H23" s="84">
        <f t="shared" ref="H23" si="14">ABS(+F23-E23)*100</f>
        <v>1.7000000000000015</v>
      </c>
      <c r="I23" s="90" t="str">
        <f t="shared" si="12"/>
        <v/>
      </c>
      <c r="J23" s="86">
        <f>IF(F23="NA","-",IF(M23=0,"-",ABS(F23-M23)*100))</f>
        <v>0.10000000000000009</v>
      </c>
      <c r="K23" s="87">
        <f>K22/K21</f>
        <v>0.12740408964294755</v>
      </c>
      <c r="L23" s="121">
        <f>ROUND(L22/L21,3)</f>
        <v>0.15</v>
      </c>
      <c r="M23" s="115">
        <f>ROUND(M22/M21,3)</f>
        <v>0.16500000000000001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712.28</v>
      </c>
      <c r="E25" s="41">
        <v>791.42</v>
      </c>
      <c r="F25" s="119">
        <v>786.47</v>
      </c>
      <c r="G25" s="83" t="str">
        <f>IF((F25/E25)-1&lt;0,"▲","")</f>
        <v>▲</v>
      </c>
      <c r="H25" s="101">
        <f t="shared" ref="H25" si="15">ABS((+F25/E25)-1)</f>
        <v>6.2545803745166495E-3</v>
      </c>
      <c r="I25" s="85" t="str">
        <f>IF(F25="NA","",IF(M25=0,"",IF((F25-M25)&lt;0,"▲","")))</f>
        <v>▲</v>
      </c>
      <c r="J25" s="86">
        <f>IF(F25="NA","-",IF(M25=0,"-",ABS(F25-M25)))</f>
        <v>4.5699999999999363</v>
      </c>
      <c r="K25" s="42">
        <v>315.98500000000001</v>
      </c>
      <c r="L25" s="66">
        <v>627.59400000000005</v>
      </c>
      <c r="M25" s="62">
        <v>791.04</v>
      </c>
    </row>
    <row r="26" spans="2:13" ht="12" customHeight="1">
      <c r="B26" s="51"/>
      <c r="C26" s="30" t="s">
        <v>7</v>
      </c>
      <c r="D26" s="39">
        <v>728.13</v>
      </c>
      <c r="E26" s="41">
        <v>772.57</v>
      </c>
      <c r="F26" s="119">
        <v>777.47</v>
      </c>
      <c r="G26" s="83" t="str">
        <f t="shared" ref="G26:G27" si="16">IF((F26/E26)-1&lt;0,"▲","")</f>
        <v/>
      </c>
      <c r="H26" s="101">
        <f t="shared" si="5"/>
        <v>6.3424673492369354E-3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5.75</v>
      </c>
      <c r="K26" s="42">
        <v>318.35149999999999</v>
      </c>
      <c r="L26" s="66">
        <v>648.06899999999996</v>
      </c>
      <c r="M26" s="62">
        <v>783.22</v>
      </c>
    </row>
    <row r="27" spans="2:13" ht="12" customHeight="1">
      <c r="B27" s="51"/>
      <c r="C27" s="30" t="s">
        <v>8</v>
      </c>
      <c r="D27" s="39">
        <v>108.81</v>
      </c>
      <c r="E27" s="41">
        <v>127.66</v>
      </c>
      <c r="F27" s="119">
        <v>136.66</v>
      </c>
      <c r="G27" s="83" t="str">
        <f t="shared" si="16"/>
        <v/>
      </c>
      <c r="H27" s="101">
        <f t="shared" si="5"/>
        <v>7.0499765000783254E-2</v>
      </c>
      <c r="I27" s="85" t="str">
        <f t="shared" si="17"/>
        <v/>
      </c>
      <c r="J27" s="86">
        <f t="shared" si="18"/>
        <v>0.62999999999999545</v>
      </c>
      <c r="K27" s="42">
        <v>38.368000000000002</v>
      </c>
      <c r="L27" s="66">
        <v>105.229</v>
      </c>
      <c r="M27" s="62">
        <v>136.03</v>
      </c>
    </row>
    <row r="28" spans="2:13" ht="12" customHeight="1">
      <c r="B28" s="51"/>
      <c r="C28" s="30" t="s">
        <v>9</v>
      </c>
      <c r="D28" s="81">
        <f>ROUND(D27/D26,3)</f>
        <v>0.14899999999999999</v>
      </c>
      <c r="E28" s="82">
        <f>ROUND(E27/E26,3)</f>
        <v>0.16500000000000001</v>
      </c>
      <c r="F28" s="73">
        <f>ROUND(F27/F26,3)</f>
        <v>0.17599999999999999</v>
      </c>
      <c r="G28" s="89" t="str">
        <f>IF((F28/E28)-1&lt;0,"▲","")</f>
        <v/>
      </c>
      <c r="H28" s="84">
        <f t="shared" ref="H28" si="19">ABS(+F28-E28)*100</f>
        <v>1.0999999999999983</v>
      </c>
      <c r="I28" s="90" t="str">
        <f t="shared" si="17"/>
        <v/>
      </c>
      <c r="J28" s="86">
        <f>IF(F28="NA","-",IF(M28=0,"-",ABS(F28-M28)*100))</f>
        <v>0.20000000000000018</v>
      </c>
      <c r="K28" s="87">
        <f>K27/K26</f>
        <v>0.12052087079847276</v>
      </c>
      <c r="L28" s="121">
        <f>ROUND(L27/L26,3)</f>
        <v>0.16200000000000001</v>
      </c>
      <c r="M28" s="115">
        <f>ROUND(M27/M26,3)</f>
        <v>0.17399999999999999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420.65</v>
      </c>
      <c r="E30" s="41">
        <v>431.87</v>
      </c>
      <c r="F30" s="119">
        <v>439.74</v>
      </c>
      <c r="G30" s="83" t="str">
        <f>IF((F30/E30)-1&lt;0,"▲","")</f>
        <v/>
      </c>
      <c r="H30" s="101">
        <f t="shared" ref="H30" si="20">ABS((+F30/E30)-1)</f>
        <v>1.822307638872811E-2</v>
      </c>
      <c r="I30" s="85" t="str">
        <f>IF(F30="NA","",IF(M30=0,"",IF((F30-M30)&lt;0,"▲","")))</f>
        <v/>
      </c>
      <c r="J30" s="86">
        <f>IF(F30="NA","-",IF(M30=0,"-",ABS(F30-M30)))</f>
        <v>0.66000000000002501</v>
      </c>
      <c r="K30" s="42">
        <v>218.24600000000001</v>
      </c>
      <c r="L30" s="66">
        <v>391.86099999999999</v>
      </c>
      <c r="M30" s="62">
        <v>439.08</v>
      </c>
    </row>
    <row r="31" spans="2:13" ht="12" customHeight="1">
      <c r="B31" s="25"/>
      <c r="C31" s="30" t="s">
        <v>7</v>
      </c>
      <c r="D31" s="39">
        <v>420.94</v>
      </c>
      <c r="E31" s="41">
        <v>428.27</v>
      </c>
      <c r="F31" s="119">
        <v>434.12</v>
      </c>
      <c r="G31" s="83" t="str">
        <f t="shared" ref="G31:G32" si="21">IF((F31/E31)-1&lt;0,"▲","")</f>
        <v/>
      </c>
      <c r="H31" s="101">
        <f t="shared" si="5"/>
        <v>1.3659607257104245E-2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0.99000000000000909</v>
      </c>
      <c r="K31" s="42">
        <v>217.77549999999999</v>
      </c>
      <c r="L31" s="66">
        <v>411.61500000000001</v>
      </c>
      <c r="M31" s="62">
        <v>435.11</v>
      </c>
    </row>
    <row r="32" spans="2:13" ht="12" customHeight="1">
      <c r="B32" s="25"/>
      <c r="C32" s="30" t="s">
        <v>8</v>
      </c>
      <c r="D32" s="39">
        <v>75.39</v>
      </c>
      <c r="E32" s="41">
        <v>78.98</v>
      </c>
      <c r="F32" s="119">
        <v>84.6</v>
      </c>
      <c r="G32" s="83" t="str">
        <f t="shared" si="21"/>
        <v/>
      </c>
      <c r="H32" s="101">
        <f t="shared" si="5"/>
        <v>7.1157255001266018E-2</v>
      </c>
      <c r="I32" s="85" t="str">
        <f t="shared" si="22"/>
        <v/>
      </c>
      <c r="J32" s="86">
        <f t="shared" si="23"/>
        <v>1.9399999999999977</v>
      </c>
      <c r="K32" s="42">
        <v>26.731999999999999</v>
      </c>
      <c r="L32" s="66">
        <v>81.147000000000006</v>
      </c>
      <c r="M32" s="62">
        <v>82.66</v>
      </c>
    </row>
    <row r="33" spans="2:13" ht="12" customHeight="1">
      <c r="B33" s="29"/>
      <c r="C33" s="53" t="s">
        <v>9</v>
      </c>
      <c r="D33" s="91">
        <f>ROUND(D32/D31,3)</f>
        <v>0.17899999999999999</v>
      </c>
      <c r="E33" s="92">
        <f>ROUND(E32/E31,3)</f>
        <v>0.184</v>
      </c>
      <c r="F33" s="74">
        <f>ROUND(F32/F31,3)</f>
        <v>0.19500000000000001</v>
      </c>
      <c r="G33" s="93" t="str">
        <f>IF((F33/E33)-1&lt;0,"▲","")</f>
        <v/>
      </c>
      <c r="H33" s="94">
        <f t="shared" ref="H33" si="24">ABS(+F33-E33)*100</f>
        <v>1.100000000000001</v>
      </c>
      <c r="I33" s="95" t="str">
        <f t="shared" si="22"/>
        <v/>
      </c>
      <c r="J33" s="96">
        <f>IF(F33="NA","-",IF(M33=0,"-",ABS(F33-M33)*100))</f>
        <v>0.50000000000000044</v>
      </c>
      <c r="K33" s="97">
        <f>K32/K31</f>
        <v>0.12275026345938822</v>
      </c>
      <c r="L33" s="122">
        <f>ROUND(L32/L31,3)</f>
        <v>0.19700000000000001</v>
      </c>
      <c r="M33" s="116">
        <f>ROUND(M32/M31,3)</f>
        <v>0.19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37</v>
      </c>
      <c r="E36" s="24" t="s">
        <v>144</v>
      </c>
      <c r="F36" s="24" t="s">
        <v>14</v>
      </c>
      <c r="G36" s="444" t="s">
        <v>181</v>
      </c>
      <c r="H36" s="444"/>
      <c r="I36" s="444"/>
      <c r="J36" s="444"/>
      <c r="K36" s="444"/>
      <c r="L36" s="445"/>
      <c r="M36" s="431" t="s">
        <v>197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237.54</v>
      </c>
      <c r="E39" s="61">
        <v>220.88</v>
      </c>
      <c r="F39" s="124">
        <v>224.15</v>
      </c>
      <c r="G39" s="113" t="str">
        <f>IF((F39/E39)-1&lt;0,"▲","")</f>
        <v/>
      </c>
      <c r="H39" s="101">
        <f>ABS((+F39/E39)-1)</f>
        <v>1.4804418688880938E-2</v>
      </c>
      <c r="I39" s="112" t="str">
        <f>IF(F39="NA","",IF(M39=0,"",IF((F39-M39)&lt;0,"▲","")))</f>
        <v>▲</v>
      </c>
      <c r="J39" s="86">
        <f>IF(F39="NA","-",IF(M39=0,"-",ABS(F39-M39)))</f>
        <v>9.0499999999999829</v>
      </c>
      <c r="K39" s="42">
        <v>48.956499999999998</v>
      </c>
      <c r="L39" s="70">
        <v>124.735</v>
      </c>
      <c r="M39" s="71">
        <v>233.2</v>
      </c>
    </row>
    <row r="40" spans="2:13" ht="12" customHeight="1">
      <c r="B40" s="25"/>
      <c r="C40" s="30" t="s">
        <v>7</v>
      </c>
      <c r="D40" s="60">
        <v>225.6</v>
      </c>
      <c r="E40" s="61">
        <v>229.78</v>
      </c>
      <c r="F40" s="124">
        <v>226.62</v>
      </c>
      <c r="G40" s="114" t="str">
        <f t="shared" ref="G40:G41" si="25">IF((F40/E40)-1&lt;0,"▲","")</f>
        <v>▲</v>
      </c>
      <c r="H40" s="101">
        <f t="shared" ref="H40:H41" si="26">ABS((+F40/E40)-1)</f>
        <v>1.3752284794150915E-2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4.4900000000000091</v>
      </c>
      <c r="K40" s="42">
        <v>49.094499999999996</v>
      </c>
      <c r="L40" s="72">
        <v>131.655</v>
      </c>
      <c r="M40" s="62">
        <v>231.11</v>
      </c>
    </row>
    <row r="41" spans="2:13" ht="12" customHeight="1">
      <c r="B41" s="25"/>
      <c r="C41" s="30" t="s">
        <v>8</v>
      </c>
      <c r="D41" s="60">
        <v>62.69</v>
      </c>
      <c r="E41" s="61">
        <v>53.21</v>
      </c>
      <c r="F41" s="124">
        <v>49.87</v>
      </c>
      <c r="G41" s="114" t="str">
        <f t="shared" si="25"/>
        <v>▲</v>
      </c>
      <c r="H41" s="101">
        <f t="shared" si="26"/>
        <v>6.2770155985717002E-2</v>
      </c>
      <c r="I41" s="85" t="str">
        <f t="shared" si="27"/>
        <v>▲</v>
      </c>
      <c r="J41" s="86">
        <f t="shared" si="28"/>
        <v>4.07</v>
      </c>
      <c r="K41" s="42">
        <v>3.9965000000000002</v>
      </c>
      <c r="L41" s="72">
        <v>19.001000000000001</v>
      </c>
      <c r="M41" s="62">
        <v>53.94</v>
      </c>
    </row>
    <row r="42" spans="2:13" ht="12" customHeight="1">
      <c r="B42" s="29"/>
      <c r="C42" s="53" t="s">
        <v>9</v>
      </c>
      <c r="D42" s="107">
        <f>ROUND(D41/D40,3)</f>
        <v>0.27800000000000002</v>
      </c>
      <c r="E42" s="108">
        <f>ROUND(E41/E40,3)</f>
        <v>0.23200000000000001</v>
      </c>
      <c r="F42" s="125">
        <f>ROUND(F41/F40,3)</f>
        <v>0.22</v>
      </c>
      <c r="G42" s="109" t="str">
        <f>IF(F42-D42&lt;0,"▲","")</f>
        <v>▲</v>
      </c>
      <c r="H42" s="94">
        <f>ABS(+F42-E42)*100</f>
        <v>1.2000000000000011</v>
      </c>
      <c r="I42" s="110" t="str">
        <f>IF(F42="NA","",IF(M42=0,"",IF((F42-M42)&lt;0,"▲","")))</f>
        <v>▲</v>
      </c>
      <c r="J42" s="96">
        <f>ABS(+F42-M42)*100</f>
        <v>1.3000000000000012</v>
      </c>
      <c r="K42" s="97">
        <f>K41/K40</f>
        <v>8.1404230616464179E-2</v>
      </c>
      <c r="L42" s="123">
        <f>ROUND(L41/L40,3)</f>
        <v>0.14399999999999999</v>
      </c>
      <c r="M42" s="117">
        <f>ROUND(M41/M40,3)</f>
        <v>0.23300000000000001</v>
      </c>
    </row>
    <row r="43" spans="2:13" ht="12" customHeight="1">
      <c r="B43" s="2" t="s">
        <v>224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8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223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221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191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2005.3</v>
      </c>
      <c r="E10" s="78">
        <v>2119.08</v>
      </c>
      <c r="F10" s="119">
        <v>2224.36</v>
      </c>
      <c r="G10" s="83" t="str">
        <f>IF((F10/E10)-1&lt;0,"▲","")</f>
        <v/>
      </c>
      <c r="H10" s="101">
        <f>ABS((+F10/E10)-1)</f>
        <v>4.9681937444551405E-2</v>
      </c>
      <c r="I10" s="85" t="str">
        <f>IF(F10="NA","",IF(M10=0,"",IF((F10-M10)&lt;0,"▲","")))</f>
        <v/>
      </c>
      <c r="J10" s="86">
        <f>IF(F10="NA","-",IF(M10=0,"-",ABS(F10-M10)))</f>
        <v>8.3900000000003274</v>
      </c>
      <c r="K10" s="42">
        <v>1196.7825</v>
      </c>
      <c r="L10" s="66">
        <v>1862.3579999999999</v>
      </c>
      <c r="M10" s="62">
        <v>2215.9699999999998</v>
      </c>
    </row>
    <row r="11" spans="2:13" ht="12" customHeight="1">
      <c r="B11" s="25"/>
      <c r="C11" s="30" t="s">
        <v>7</v>
      </c>
      <c r="D11" s="77">
        <v>2052.85</v>
      </c>
      <c r="E11" s="78">
        <v>2105.91</v>
      </c>
      <c r="F11" s="119">
        <v>2169.12</v>
      </c>
      <c r="G11" s="83" t="str">
        <f t="shared" ref="G11:G12" si="0">IF((F11/E11)-1&lt;0,"▲","")</f>
        <v/>
      </c>
      <c r="H11" s="101">
        <f t="shared" ref="H11:H12" si="1">ABS((+F11/E11)-1)</f>
        <v>3.0015527729105207E-2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6.7699999999999818</v>
      </c>
      <c r="K11" s="42">
        <v>1201.7159999999999</v>
      </c>
      <c r="L11" s="66">
        <v>1935.498</v>
      </c>
      <c r="M11" s="62">
        <v>2175.89</v>
      </c>
    </row>
    <row r="12" spans="2:13" ht="12" customHeight="1">
      <c r="B12" s="25"/>
      <c r="C12" s="30" t="s">
        <v>8</v>
      </c>
      <c r="D12" s="39">
        <v>341.06</v>
      </c>
      <c r="E12" s="40">
        <v>354.22</v>
      </c>
      <c r="F12" s="119">
        <v>409.46</v>
      </c>
      <c r="G12" s="83" t="str">
        <f t="shared" si="0"/>
        <v/>
      </c>
      <c r="H12" s="101">
        <f t="shared" si="1"/>
        <v>0.15594828072949007</v>
      </c>
      <c r="I12" s="85" t="str">
        <f t="shared" si="2"/>
        <v/>
      </c>
      <c r="J12" s="86">
        <f t="shared" si="3"/>
        <v>15.70999999999998</v>
      </c>
      <c r="K12" s="42">
        <v>186.02850000000001</v>
      </c>
      <c r="L12" s="66">
        <v>354.90800000000002</v>
      </c>
      <c r="M12" s="62">
        <v>393.75</v>
      </c>
    </row>
    <row r="13" spans="2:13" ht="12" customHeight="1">
      <c r="B13" s="25"/>
      <c r="C13" s="30" t="s">
        <v>9</v>
      </c>
      <c r="D13" s="81">
        <f>ROUND(D12/D11,3)</f>
        <v>0.16600000000000001</v>
      </c>
      <c r="E13" s="82">
        <f t="shared" ref="E13" si="4">ROUND(E12/E11,3)</f>
        <v>0.16800000000000001</v>
      </c>
      <c r="F13" s="73">
        <f>ROUND(F12/F11,3)</f>
        <v>0.189</v>
      </c>
      <c r="G13" s="83" t="str">
        <f>IF((F13/E13)-1&lt;0,"▲","")</f>
        <v/>
      </c>
      <c r="H13" s="84">
        <f>ABS(+F13-E13)*100</f>
        <v>2.0999999999999992</v>
      </c>
      <c r="I13" s="85" t="str">
        <f t="shared" si="2"/>
        <v/>
      </c>
      <c r="J13" s="86">
        <f>IF(F13="NA","-",IF(M13=0,"-",ABS(F13-M13)*100))</f>
        <v>0.80000000000000071</v>
      </c>
      <c r="K13" s="87">
        <f>K12/K11</f>
        <v>0.1548023825928922</v>
      </c>
      <c r="L13" s="121">
        <f>ROUND(L12/L11,3)</f>
        <v>0.183</v>
      </c>
      <c r="M13" s="115">
        <f>ROUND(M12/M11,3)</f>
        <v>0.18099999999999999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596.1</v>
      </c>
      <c r="E15" s="41">
        <v>610.19000000000005</v>
      </c>
      <c r="F15" s="119">
        <v>682.86</v>
      </c>
      <c r="G15" s="83" t="str">
        <f>IF((F15/E15)-1&lt;0,"▲","")</f>
        <v/>
      </c>
      <c r="H15" s="101">
        <f t="shared" ref="H15:H32" si="5">ABS((+F15/E15)-1)</f>
        <v>0.11909405267211848</v>
      </c>
      <c r="I15" s="85" t="str">
        <f>IF(F15="NA","",IF(M15=0,"",IF((F15-M15)&lt;0,"▲","")))</f>
        <v>▲</v>
      </c>
      <c r="J15" s="86">
        <f>IF(F15="NA","-",IF(M15=0,"-",ABS(F15-M15)))</f>
        <v>1.1200000000000045</v>
      </c>
      <c r="K15" s="42">
        <v>351.77749999999997</v>
      </c>
      <c r="L15" s="66">
        <v>553.83799999999997</v>
      </c>
      <c r="M15" s="62">
        <v>683.98</v>
      </c>
    </row>
    <row r="16" spans="2:13" ht="12" customHeight="1">
      <c r="B16" s="25"/>
      <c r="C16" s="30" t="s">
        <v>7</v>
      </c>
      <c r="D16" s="77">
        <v>616.73</v>
      </c>
      <c r="E16" s="78">
        <v>617.83000000000004</v>
      </c>
      <c r="F16" s="119">
        <v>653.87</v>
      </c>
      <c r="G16" s="83" t="str">
        <f t="shared" ref="G16:G17" si="6">IF((F16/E16)-1&lt;0,"▲","")</f>
        <v/>
      </c>
      <c r="H16" s="101">
        <f t="shared" si="5"/>
        <v>5.8333198452648727E-2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2.1200000000000045</v>
      </c>
      <c r="K16" s="42">
        <v>352.10050000000001</v>
      </c>
      <c r="L16" s="66">
        <v>580.82299999999998</v>
      </c>
      <c r="M16" s="62">
        <v>655.99</v>
      </c>
    </row>
    <row r="17" spans="2:13" ht="12" customHeight="1">
      <c r="B17" s="25"/>
      <c r="C17" s="30" t="s">
        <v>8</v>
      </c>
      <c r="D17" s="39">
        <v>127.01</v>
      </c>
      <c r="E17" s="41">
        <v>119.37</v>
      </c>
      <c r="F17" s="119">
        <v>148.36000000000001</v>
      </c>
      <c r="G17" s="83" t="str">
        <f t="shared" si="6"/>
        <v/>
      </c>
      <c r="H17" s="101">
        <f t="shared" si="5"/>
        <v>0.24285833961631909</v>
      </c>
      <c r="I17" s="85" t="str">
        <f t="shared" si="7"/>
        <v/>
      </c>
      <c r="J17" s="86">
        <f t="shared" si="8"/>
        <v>1.0100000000000193</v>
      </c>
      <c r="K17" s="42">
        <v>78.797499999999999</v>
      </c>
      <c r="L17" s="66">
        <v>132.07300000000001</v>
      </c>
      <c r="M17" s="62">
        <v>147.35</v>
      </c>
    </row>
    <row r="18" spans="2:13" ht="12" customHeight="1">
      <c r="B18" s="25"/>
      <c r="C18" s="30" t="s">
        <v>9</v>
      </c>
      <c r="D18" s="81">
        <f>ROUND(D17/D16,3)</f>
        <v>0.20599999999999999</v>
      </c>
      <c r="E18" s="82">
        <f>ROUND(E17/E16,3)</f>
        <v>0.193</v>
      </c>
      <c r="F18" s="73">
        <f>ROUND(F17/F16,3)</f>
        <v>0.22700000000000001</v>
      </c>
      <c r="G18" s="89" t="str">
        <f>IF((F18/E18)-1&lt;0,"▲","")</f>
        <v/>
      </c>
      <c r="H18" s="84">
        <f t="shared" ref="H18" si="9">ABS(+F18-E18)*100</f>
        <v>3.4000000000000004</v>
      </c>
      <c r="I18" s="90" t="str">
        <f t="shared" si="7"/>
        <v/>
      </c>
      <c r="J18" s="86">
        <f>IF(F18="NA","-",IF(M18=0,"-",ABS(F18-M18)*100))</f>
        <v>0.20000000000000018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0.22500000000000001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988.57</v>
      </c>
      <c r="E20" s="41">
        <v>1077.58</v>
      </c>
      <c r="F20" s="119">
        <v>1102.4100000000001</v>
      </c>
      <c r="G20" s="83" t="str">
        <f>IF((F20/E20)-1&lt;0,"▲","")</f>
        <v/>
      </c>
      <c r="H20" s="101">
        <f t="shared" ref="H20" si="10">ABS((+F20/E20)-1)</f>
        <v>2.3042372724066951E-2</v>
      </c>
      <c r="I20" s="85" t="str">
        <f>IF(F20="NA","",IF(M20=0,"",IF((F20-M20)&lt;0,"▲","")))</f>
        <v/>
      </c>
      <c r="J20" s="86">
        <f>IF(F20="NA","-",IF(M20=0,"-",ABS(F20-M20)))</f>
        <v>5</v>
      </c>
      <c r="K20" s="42">
        <v>626.75900000000001</v>
      </c>
      <c r="L20" s="66">
        <v>916.65899999999999</v>
      </c>
      <c r="M20" s="62">
        <v>1097.4100000000001</v>
      </c>
    </row>
    <row r="21" spans="2:13" ht="12" customHeight="1">
      <c r="B21" s="25"/>
      <c r="C21" s="30" t="s">
        <v>7</v>
      </c>
      <c r="D21" s="39">
        <v>1015.2</v>
      </c>
      <c r="E21" s="41">
        <v>1060.07</v>
      </c>
      <c r="F21" s="119">
        <v>1080.1300000000001</v>
      </c>
      <c r="G21" s="83" t="str">
        <f t="shared" ref="G21:G22" si="11">IF((F21/E21)-1&lt;0,"▲","")</f>
        <v/>
      </c>
      <c r="H21" s="101">
        <f t="shared" si="5"/>
        <v>1.8923278651409969E-2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7.4499999999998181</v>
      </c>
      <c r="K21" s="42">
        <v>631.84</v>
      </c>
      <c r="L21" s="66">
        <v>943.06</v>
      </c>
      <c r="M21" s="62">
        <v>1087.58</v>
      </c>
    </row>
    <row r="22" spans="2:13" ht="12" customHeight="1">
      <c r="B22" s="25"/>
      <c r="C22" s="30" t="s">
        <v>8</v>
      </c>
      <c r="D22" s="39">
        <v>138.66</v>
      </c>
      <c r="E22" s="41">
        <v>156.16</v>
      </c>
      <c r="F22" s="119">
        <v>178.44</v>
      </c>
      <c r="G22" s="83" t="str">
        <f t="shared" si="11"/>
        <v/>
      </c>
      <c r="H22" s="101">
        <f t="shared" si="5"/>
        <v>0.14267418032786883</v>
      </c>
      <c r="I22" s="85" t="str">
        <f t="shared" si="12"/>
        <v/>
      </c>
      <c r="J22" s="86">
        <f t="shared" si="13"/>
        <v>12.889999999999986</v>
      </c>
      <c r="K22" s="42">
        <v>80.498999999999995</v>
      </c>
      <c r="L22" s="66">
        <v>141.68799999999999</v>
      </c>
      <c r="M22" s="62">
        <v>165.55</v>
      </c>
    </row>
    <row r="23" spans="2:13" ht="12" customHeight="1">
      <c r="B23" s="25"/>
      <c r="C23" s="30" t="s">
        <v>9</v>
      </c>
      <c r="D23" s="81">
        <f>ROUND(D22/D21,3)</f>
        <v>0.13700000000000001</v>
      </c>
      <c r="E23" s="82">
        <f>ROUND(E22/E21,3)</f>
        <v>0.14699999999999999</v>
      </c>
      <c r="F23" s="73">
        <f>ROUND(F22/F21,3)</f>
        <v>0.16500000000000001</v>
      </c>
      <c r="G23" s="89" t="str">
        <f>IF((F23/E23)-1&lt;0,"▲","")</f>
        <v/>
      </c>
      <c r="H23" s="84">
        <f t="shared" ref="H23" si="14">ABS(+F23-E23)*100</f>
        <v>1.8000000000000016</v>
      </c>
      <c r="I23" s="90" t="str">
        <f t="shared" si="12"/>
        <v/>
      </c>
      <c r="J23" s="86">
        <f>IF(F23="NA","-",IF(M23=0,"-",ABS(F23-M23)*100))</f>
        <v>1.3000000000000012</v>
      </c>
      <c r="K23" s="87">
        <f>K22/K21</f>
        <v>0.12740408964294755</v>
      </c>
      <c r="L23" s="121">
        <f>ROUND(L22/L21,3)</f>
        <v>0.15</v>
      </c>
      <c r="M23" s="115">
        <f>ROUND(M22/M21,3)</f>
        <v>0.152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712.38</v>
      </c>
      <c r="E25" s="41">
        <v>791.49</v>
      </c>
      <c r="F25" s="119">
        <v>791.04</v>
      </c>
      <c r="G25" s="83" t="str">
        <f>IF((F25/E25)-1&lt;0,"▲","")</f>
        <v>▲</v>
      </c>
      <c r="H25" s="101">
        <f t="shared" ref="H25" si="15">ABS((+F25/E25)-1)</f>
        <v>5.685479285904016E-4</v>
      </c>
      <c r="I25" s="85" t="str">
        <f>IF(F25="NA","",IF(M25=0,"",IF((F25-M25)&lt;0,"▲","")))</f>
        <v/>
      </c>
      <c r="J25" s="86">
        <f>IF(F25="NA","-",IF(M25=0,"-",ABS(F25-M25)))</f>
        <v>5.1399999999999864</v>
      </c>
      <c r="K25" s="42">
        <v>315.98500000000001</v>
      </c>
      <c r="L25" s="66">
        <v>627.59400000000005</v>
      </c>
      <c r="M25" s="62">
        <v>785.9</v>
      </c>
    </row>
    <row r="26" spans="2:13" ht="12" customHeight="1">
      <c r="B26" s="51"/>
      <c r="C26" s="30" t="s">
        <v>7</v>
      </c>
      <c r="D26" s="39">
        <v>728.15</v>
      </c>
      <c r="E26" s="41">
        <v>772.12</v>
      </c>
      <c r="F26" s="119">
        <v>783.22</v>
      </c>
      <c r="G26" s="83" t="str">
        <f t="shared" ref="G26:G27" si="16">IF((F26/E26)-1&lt;0,"▲","")</f>
        <v/>
      </c>
      <c r="H26" s="101">
        <f t="shared" si="5"/>
        <v>1.4376003729990261E-2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6.6499999999999773</v>
      </c>
      <c r="K26" s="42">
        <v>318.35149999999999</v>
      </c>
      <c r="L26" s="66">
        <v>648.06899999999996</v>
      </c>
      <c r="M26" s="62">
        <v>789.87</v>
      </c>
    </row>
    <row r="27" spans="2:13" ht="12" customHeight="1">
      <c r="B27" s="51"/>
      <c r="C27" s="30" t="s">
        <v>8</v>
      </c>
      <c r="D27" s="39">
        <v>108.85</v>
      </c>
      <c r="E27" s="41">
        <v>128.22</v>
      </c>
      <c r="F27" s="119">
        <v>136.03</v>
      </c>
      <c r="G27" s="83" t="str">
        <f t="shared" si="16"/>
        <v/>
      </c>
      <c r="H27" s="101">
        <f t="shared" si="5"/>
        <v>6.091093433161765E-2</v>
      </c>
      <c r="I27" s="85" t="str">
        <f t="shared" si="17"/>
        <v/>
      </c>
      <c r="J27" s="86">
        <f t="shared" si="18"/>
        <v>12.200000000000003</v>
      </c>
      <c r="K27" s="42">
        <v>38.368000000000002</v>
      </c>
      <c r="L27" s="66">
        <v>105.229</v>
      </c>
      <c r="M27" s="62">
        <v>123.83</v>
      </c>
    </row>
    <row r="28" spans="2:13" ht="12" customHeight="1">
      <c r="B28" s="51"/>
      <c r="C28" s="30" t="s">
        <v>9</v>
      </c>
      <c r="D28" s="81">
        <f>ROUND(D27/D26,3)</f>
        <v>0.14899999999999999</v>
      </c>
      <c r="E28" s="82">
        <f>ROUND(E27/E26,3)</f>
        <v>0.16600000000000001</v>
      </c>
      <c r="F28" s="73">
        <f>ROUND(F27/F26,3)</f>
        <v>0.17399999999999999</v>
      </c>
      <c r="G28" s="89" t="str">
        <f>IF((F28/E28)-1&lt;0,"▲","")</f>
        <v/>
      </c>
      <c r="H28" s="84">
        <f t="shared" ref="H28" si="19">ABS(+F28-E28)*100</f>
        <v>0.79999999999999793</v>
      </c>
      <c r="I28" s="90" t="str">
        <f t="shared" si="17"/>
        <v/>
      </c>
      <c r="J28" s="86">
        <f>IF(F28="NA","-",IF(M28=0,"-",ABS(F28-M28)*100))</f>
        <v>1.6999999999999988</v>
      </c>
      <c r="K28" s="87">
        <f>K27/K26</f>
        <v>0.12052087079847276</v>
      </c>
      <c r="L28" s="121">
        <f>ROUND(L27/L26,3)</f>
        <v>0.16200000000000001</v>
      </c>
      <c r="M28" s="115">
        <f>ROUND(M27/M26,3)</f>
        <v>0.157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420.63</v>
      </c>
      <c r="E30" s="41">
        <v>431.31</v>
      </c>
      <c r="F30" s="119">
        <v>439.08</v>
      </c>
      <c r="G30" s="83" t="str">
        <f>IF((F30/E30)-1&lt;0,"▲","")</f>
        <v/>
      </c>
      <c r="H30" s="101">
        <f t="shared" ref="H30" si="20">ABS((+F30/E30)-1)</f>
        <v>1.8014884885581006E-2</v>
      </c>
      <c r="I30" s="85" t="str">
        <f>IF(F30="NA","",IF(M30=0,"",IF((F30-M30)&lt;0,"▲","")))</f>
        <v/>
      </c>
      <c r="J30" s="86">
        <f>IF(F30="NA","-",IF(M30=0,"-",ABS(F30-M30)))</f>
        <v>4.4900000000000091</v>
      </c>
      <c r="K30" s="42">
        <v>218.24600000000001</v>
      </c>
      <c r="L30" s="66">
        <v>391.86099999999999</v>
      </c>
      <c r="M30" s="62">
        <v>434.59</v>
      </c>
    </row>
    <row r="31" spans="2:13" ht="12" customHeight="1">
      <c r="B31" s="25"/>
      <c r="C31" s="30" t="s">
        <v>7</v>
      </c>
      <c r="D31" s="39">
        <v>420.92</v>
      </c>
      <c r="E31" s="41">
        <v>428.01</v>
      </c>
      <c r="F31" s="119">
        <v>435.11</v>
      </c>
      <c r="G31" s="83" t="str">
        <f t="shared" ref="G31:G32" si="21">IF((F31/E31)-1&lt;0,"▲","")</f>
        <v/>
      </c>
      <c r="H31" s="101">
        <f t="shared" si="5"/>
        <v>1.6588397467348859E-2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2.7800000000000296</v>
      </c>
      <c r="K31" s="42">
        <v>217.77549999999999</v>
      </c>
      <c r="L31" s="66">
        <v>411.61500000000001</v>
      </c>
      <c r="M31" s="62">
        <v>432.33</v>
      </c>
    </row>
    <row r="32" spans="2:13" ht="12" customHeight="1">
      <c r="B32" s="25"/>
      <c r="C32" s="30" t="s">
        <v>8</v>
      </c>
      <c r="D32" s="39">
        <v>75.39</v>
      </c>
      <c r="E32" s="41">
        <v>78.69</v>
      </c>
      <c r="F32" s="119">
        <v>82.66</v>
      </c>
      <c r="G32" s="83" t="str">
        <f t="shared" si="21"/>
        <v/>
      </c>
      <c r="H32" s="101">
        <f t="shared" si="5"/>
        <v>5.0451137374507571E-2</v>
      </c>
      <c r="I32" s="85" t="str">
        <f t="shared" si="22"/>
        <v/>
      </c>
      <c r="J32" s="86">
        <f t="shared" si="23"/>
        <v>1.8100000000000023</v>
      </c>
      <c r="K32" s="42">
        <v>26.731999999999999</v>
      </c>
      <c r="L32" s="66">
        <v>81.147000000000006</v>
      </c>
      <c r="M32" s="62">
        <v>80.849999999999994</v>
      </c>
    </row>
    <row r="33" spans="2:13" ht="12" customHeight="1">
      <c r="B33" s="29"/>
      <c r="C33" s="53" t="s">
        <v>9</v>
      </c>
      <c r="D33" s="91">
        <f>ROUND(D32/D31,3)</f>
        <v>0.17899999999999999</v>
      </c>
      <c r="E33" s="92">
        <f>ROUND(E32/E31,3)</f>
        <v>0.184</v>
      </c>
      <c r="F33" s="74">
        <f>ROUND(F32/F31,3)</f>
        <v>0.19</v>
      </c>
      <c r="G33" s="93" t="str">
        <f>IF((F33/E33)-1&lt;0,"▲","")</f>
        <v/>
      </c>
      <c r="H33" s="94">
        <f t="shared" ref="H33" si="24">ABS(+F33-E33)*100</f>
        <v>0.60000000000000053</v>
      </c>
      <c r="I33" s="95" t="str">
        <f t="shared" si="22"/>
        <v/>
      </c>
      <c r="J33" s="96">
        <f>IF(F33="NA","-",IF(M33=0,"-",ABS(F33-M33)*100))</f>
        <v>0.30000000000000027</v>
      </c>
      <c r="K33" s="97">
        <f>K32/K31</f>
        <v>0.12275026345938822</v>
      </c>
      <c r="L33" s="122">
        <f>ROUND(L32/L31,3)</f>
        <v>0.19700000000000001</v>
      </c>
      <c r="M33" s="116">
        <f>ROUND(M32/M31,3)</f>
        <v>0.187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37</v>
      </c>
      <c r="E36" s="24" t="s">
        <v>144</v>
      </c>
      <c r="F36" s="24" t="s">
        <v>14</v>
      </c>
      <c r="G36" s="444" t="s">
        <v>171</v>
      </c>
      <c r="H36" s="444"/>
      <c r="I36" s="444"/>
      <c r="J36" s="444"/>
      <c r="K36" s="444"/>
      <c r="L36" s="445"/>
      <c r="M36" s="431" t="s">
        <v>197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237.55</v>
      </c>
      <c r="E39" s="61">
        <v>220.89</v>
      </c>
      <c r="F39" s="124">
        <v>233.2</v>
      </c>
      <c r="G39" s="113" t="str">
        <f>IF((F39/E39)-1&lt;0,"▲","")</f>
        <v/>
      </c>
      <c r="H39" s="101">
        <f>ABS((+F39/E39)-1)</f>
        <v>5.5729095930100891E-2</v>
      </c>
      <c r="I39" s="112" t="str">
        <f>IF(F39="NA","",IF(M39=0,"",IF((F39-M39)&lt;0,"▲","")))</f>
        <v>▲</v>
      </c>
      <c r="J39" s="86">
        <f>IF(F39="NA","-",IF(M39=0,"-",ABS(F39-M39)))</f>
        <v>1.4500000000000171</v>
      </c>
      <c r="K39" s="42">
        <v>48.956499999999998</v>
      </c>
      <c r="L39" s="70">
        <v>124.735</v>
      </c>
      <c r="M39" s="71">
        <v>234.65</v>
      </c>
    </row>
    <row r="40" spans="2:13" ht="12" customHeight="1">
      <c r="B40" s="25"/>
      <c r="C40" s="30" t="s">
        <v>7</v>
      </c>
      <c r="D40" s="60">
        <v>225.51</v>
      </c>
      <c r="E40" s="61">
        <v>229.62</v>
      </c>
      <c r="F40" s="124">
        <v>231.11</v>
      </c>
      <c r="G40" s="114" t="str">
        <f t="shared" ref="G40:G41" si="25">IF((F40/E40)-1&lt;0,"▲","")</f>
        <v/>
      </c>
      <c r="H40" s="101">
        <f t="shared" ref="H40:H41" si="26">ABS((+F40/E40)-1)</f>
        <v>6.4889817960107621E-3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1.4699999999999989</v>
      </c>
      <c r="K40" s="42">
        <v>49.094499999999996</v>
      </c>
      <c r="L40" s="72">
        <v>131.655</v>
      </c>
      <c r="M40" s="62">
        <v>232.58</v>
      </c>
    </row>
    <row r="41" spans="2:13" ht="12" customHeight="1">
      <c r="B41" s="25"/>
      <c r="C41" s="30" t="s">
        <v>8</v>
      </c>
      <c r="D41" s="60">
        <v>62.68</v>
      </c>
      <c r="E41" s="61">
        <v>53.1</v>
      </c>
      <c r="F41" s="124">
        <v>53.94</v>
      </c>
      <c r="G41" s="114" t="str">
        <f t="shared" si="25"/>
        <v/>
      </c>
      <c r="H41" s="101">
        <f t="shared" si="26"/>
        <v>1.5819209039547921E-2</v>
      </c>
      <c r="I41" s="85" t="str">
        <f t="shared" si="27"/>
        <v>▲</v>
      </c>
      <c r="J41" s="86">
        <f t="shared" si="28"/>
        <v>0.25</v>
      </c>
      <c r="K41" s="42">
        <v>3.9965000000000002</v>
      </c>
      <c r="L41" s="72">
        <v>19.001000000000001</v>
      </c>
      <c r="M41" s="62">
        <v>54.19</v>
      </c>
    </row>
    <row r="42" spans="2:13" ht="12" customHeight="1">
      <c r="B42" s="29"/>
      <c r="C42" s="53" t="s">
        <v>9</v>
      </c>
      <c r="D42" s="107">
        <f>ROUND(D41/D40,3)</f>
        <v>0.27800000000000002</v>
      </c>
      <c r="E42" s="108">
        <f>ROUND(E41/E40,3)</f>
        <v>0.23100000000000001</v>
      </c>
      <c r="F42" s="125">
        <f>ROUND(F41/F40,3)</f>
        <v>0.23300000000000001</v>
      </c>
      <c r="G42" s="109" t="str">
        <f>IF(F42-D42&lt;0,"▲","")</f>
        <v>▲</v>
      </c>
      <c r="H42" s="94">
        <f>ABS(+F42-E42)*100</f>
        <v>0.20000000000000018</v>
      </c>
      <c r="I42" s="110" t="str">
        <f>IF(F42="NA","",IF(M42=0,"",IF((F42-M42)&lt;0,"▲","")))</f>
        <v/>
      </c>
      <c r="J42" s="96">
        <f>ABS(+F42-M42)*100</f>
        <v>0</v>
      </c>
      <c r="K42" s="97">
        <f>K41/K40</f>
        <v>8.1404230616464179E-2</v>
      </c>
      <c r="L42" s="123">
        <f>ROUND(L41/L40,3)</f>
        <v>0.14399999999999999</v>
      </c>
      <c r="M42" s="117">
        <f>ROUND(M41/M40,3)</f>
        <v>0.23300000000000001</v>
      </c>
    </row>
    <row r="43" spans="2:13" ht="12" customHeight="1">
      <c r="B43" s="2" t="s">
        <v>222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7">
    <tabColor theme="1"/>
    <pageSetUpPr fitToPage="1"/>
  </sheetPr>
  <dimension ref="B1:M67"/>
  <sheetViews>
    <sheetView showGridLines="0" defaultGridColor="0" topLeftCell="A4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220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181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2005.49</v>
      </c>
      <c r="E10" s="78">
        <v>2120.38</v>
      </c>
      <c r="F10" s="119">
        <v>2215.9699999999998</v>
      </c>
      <c r="G10" s="83" t="str">
        <f>IF((F10/E10)-1&lt;0,"▲","")</f>
        <v/>
      </c>
      <c r="H10" s="101">
        <f>ABS((+F10/E10)-1)</f>
        <v>4.5081541987756824E-2</v>
      </c>
      <c r="I10" s="85" t="str">
        <f>IF(F10="NA","",IF(M10=0,"",IF((F10-M10)&lt;0,"▲","")))</f>
        <v/>
      </c>
      <c r="J10" s="86">
        <f>IF(F10="NA","-",IF(M10=0,"-",ABS(F10-M10)))</f>
        <v>7.5999999999999091</v>
      </c>
      <c r="K10" s="42">
        <v>1196.7825</v>
      </c>
      <c r="L10" s="66">
        <v>1862.3579999999999</v>
      </c>
      <c r="M10" s="62">
        <v>2208.37</v>
      </c>
    </row>
    <row r="11" spans="2:13" ht="12" customHeight="1">
      <c r="B11" s="25"/>
      <c r="C11" s="30" t="s">
        <v>7</v>
      </c>
      <c r="D11" s="77">
        <v>2052.92</v>
      </c>
      <c r="E11" s="78">
        <v>2107.87</v>
      </c>
      <c r="F11" s="119">
        <v>2175.89</v>
      </c>
      <c r="G11" s="83" t="str">
        <f t="shared" ref="G11:G12" si="0">IF((F11/E11)-1&lt;0,"▲","")</f>
        <v/>
      </c>
      <c r="H11" s="101">
        <f t="shared" ref="H11:H12" si="1">ABS((+F11/E11)-1)</f>
        <v>3.2269542239322213E-2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7.6200000000003456</v>
      </c>
      <c r="K11" s="42">
        <v>1201.7159999999999</v>
      </c>
      <c r="L11" s="66">
        <v>1935.498</v>
      </c>
      <c r="M11" s="62">
        <v>2183.5100000000002</v>
      </c>
    </row>
    <row r="12" spans="2:13" ht="12" customHeight="1">
      <c r="B12" s="25"/>
      <c r="C12" s="30" t="s">
        <v>8</v>
      </c>
      <c r="D12" s="39">
        <v>341.16</v>
      </c>
      <c r="E12" s="40">
        <v>353.67</v>
      </c>
      <c r="F12" s="119">
        <v>393.75</v>
      </c>
      <c r="G12" s="83" t="str">
        <f t="shared" si="0"/>
        <v/>
      </c>
      <c r="H12" s="101">
        <f t="shared" si="1"/>
        <v>0.11332598184748499</v>
      </c>
      <c r="I12" s="85" t="str">
        <f t="shared" si="2"/>
        <v/>
      </c>
      <c r="J12" s="86">
        <f t="shared" si="3"/>
        <v>16.980000000000018</v>
      </c>
      <c r="K12" s="42">
        <v>186.02850000000001</v>
      </c>
      <c r="L12" s="66">
        <v>354.90800000000002</v>
      </c>
      <c r="M12" s="62">
        <v>376.77</v>
      </c>
    </row>
    <row r="13" spans="2:13" ht="12" customHeight="1">
      <c r="B13" s="25"/>
      <c r="C13" s="30" t="s">
        <v>9</v>
      </c>
      <c r="D13" s="81">
        <f>ROUND(D12/D11,3)</f>
        <v>0.16600000000000001</v>
      </c>
      <c r="E13" s="82">
        <f t="shared" ref="E13" si="4">ROUND(E12/E11,3)</f>
        <v>0.16800000000000001</v>
      </c>
      <c r="F13" s="73">
        <f>ROUND(F12/F11,3)</f>
        <v>0.18099999999999999</v>
      </c>
      <c r="G13" s="83" t="str">
        <f>IF((F13/E13)-1&lt;0,"▲","")</f>
        <v/>
      </c>
      <c r="H13" s="84">
        <f>ABS(+F13-E13)*100</f>
        <v>1.2999999999999985</v>
      </c>
      <c r="I13" s="85" t="str">
        <f t="shared" si="2"/>
        <v/>
      </c>
      <c r="J13" s="86">
        <f>IF(F13="NA","-",IF(M13=0,"-",ABS(F13-M13)*100))</f>
        <v>0.80000000000000071</v>
      </c>
      <c r="K13" s="87">
        <f>K12/K11</f>
        <v>0.1548023825928922</v>
      </c>
      <c r="L13" s="121">
        <f>ROUND(L12/L11,3)</f>
        <v>0.183</v>
      </c>
      <c r="M13" s="115">
        <f>ROUND(M12/M11,3)</f>
        <v>0.17299999999999999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596.20000000000005</v>
      </c>
      <c r="E15" s="41">
        <v>610.6</v>
      </c>
      <c r="F15" s="119">
        <v>683.98</v>
      </c>
      <c r="G15" s="83" t="str">
        <f>IF((F15/E15)-1&lt;0,"▲","")</f>
        <v/>
      </c>
      <c r="H15" s="101">
        <f t="shared" ref="H15:H32" si="5">ABS((+F15/E15)-1)</f>
        <v>0.12017687520471676</v>
      </c>
      <c r="I15" s="85" t="str">
        <f>IF(F15="NA","",IF(M15=0,"",IF((F15-M15)&lt;0,"▲","")))</f>
        <v/>
      </c>
      <c r="J15" s="86">
        <f>IF(F15="NA","-",IF(M15=0,"-",ABS(F15-M15)))</f>
        <v>1.6100000000000136</v>
      </c>
      <c r="K15" s="42">
        <v>351.77749999999997</v>
      </c>
      <c r="L15" s="66">
        <v>553.83799999999997</v>
      </c>
      <c r="M15" s="62">
        <v>682.37</v>
      </c>
    </row>
    <row r="16" spans="2:13" ht="12" customHeight="1">
      <c r="B16" s="25"/>
      <c r="C16" s="30" t="s">
        <v>7</v>
      </c>
      <c r="D16" s="77">
        <v>616.83000000000004</v>
      </c>
      <c r="E16" s="78">
        <v>618.25</v>
      </c>
      <c r="F16" s="119">
        <v>655.99</v>
      </c>
      <c r="G16" s="83" t="str">
        <f t="shared" ref="G16:G17" si="6">IF((F16/E16)-1&lt;0,"▲","")</f>
        <v/>
      </c>
      <c r="H16" s="101">
        <f t="shared" si="5"/>
        <v>6.104326728669629E-2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0.51999999999998181</v>
      </c>
      <c r="K16" s="42">
        <v>352.10050000000001</v>
      </c>
      <c r="L16" s="66">
        <v>580.82299999999998</v>
      </c>
      <c r="M16" s="62">
        <v>656.51</v>
      </c>
    </row>
    <row r="17" spans="2:13" ht="12" customHeight="1">
      <c r="B17" s="25"/>
      <c r="C17" s="30" t="s">
        <v>8</v>
      </c>
      <c r="D17" s="39">
        <v>127.01</v>
      </c>
      <c r="E17" s="41">
        <v>119.36</v>
      </c>
      <c r="F17" s="119">
        <v>147.35</v>
      </c>
      <c r="G17" s="83" t="str">
        <f t="shared" si="6"/>
        <v/>
      </c>
      <c r="H17" s="101">
        <f t="shared" si="5"/>
        <v>0.23450067024128685</v>
      </c>
      <c r="I17" s="85" t="str">
        <f t="shared" si="7"/>
        <v/>
      </c>
      <c r="J17" s="86">
        <f t="shared" si="8"/>
        <v>2.0999999999999943</v>
      </c>
      <c r="K17" s="42">
        <v>78.797499999999999</v>
      </c>
      <c r="L17" s="66">
        <v>132.07300000000001</v>
      </c>
      <c r="M17" s="62">
        <v>145.25</v>
      </c>
    </row>
    <row r="18" spans="2:13" ht="12" customHeight="1">
      <c r="B18" s="25"/>
      <c r="C18" s="30" t="s">
        <v>9</v>
      </c>
      <c r="D18" s="81">
        <f>ROUND(D17/D16,3)</f>
        <v>0.20599999999999999</v>
      </c>
      <c r="E18" s="82">
        <f>ROUND(E17/E16,3)</f>
        <v>0.193</v>
      </c>
      <c r="F18" s="73">
        <f>ROUND(F17/F16,3)</f>
        <v>0.22500000000000001</v>
      </c>
      <c r="G18" s="89" t="str">
        <f>IF((F18/E18)-1&lt;0,"▲","")</f>
        <v/>
      </c>
      <c r="H18" s="84">
        <f t="shared" ref="H18" si="9">ABS(+F18-E18)*100</f>
        <v>3.2</v>
      </c>
      <c r="I18" s="90" t="str">
        <f t="shared" si="7"/>
        <v/>
      </c>
      <c r="J18" s="86">
        <f>IF(F18="NA","-",IF(M18=0,"-",ABS(F18-M18)*100))</f>
        <v>0.40000000000000036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0.221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988.68</v>
      </c>
      <c r="E20" s="41">
        <v>1078.6400000000001</v>
      </c>
      <c r="F20" s="119">
        <v>1097.4100000000001</v>
      </c>
      <c r="G20" s="83" t="str">
        <f>IF((F20/E20)-1&lt;0,"▲","")</f>
        <v/>
      </c>
      <c r="H20" s="101">
        <f t="shared" ref="H20" si="10">ABS((+F20/E20)-1)</f>
        <v>1.7401542683379123E-2</v>
      </c>
      <c r="I20" s="85" t="str">
        <f>IF(F20="NA","",IF(M20=0,"",IF((F20-M20)&lt;0,"▲","")))</f>
        <v/>
      </c>
      <c r="J20" s="86">
        <f>IF(F20="NA","-",IF(M20=0,"-",ABS(F20-M20)))</f>
        <v>5.6800000000000637</v>
      </c>
      <c r="K20" s="42">
        <v>626.75900000000001</v>
      </c>
      <c r="L20" s="66">
        <v>916.65899999999999</v>
      </c>
      <c r="M20" s="62">
        <v>1091.73</v>
      </c>
    </row>
    <row r="21" spans="2:13" ht="12" customHeight="1">
      <c r="B21" s="25"/>
      <c r="C21" s="30" t="s">
        <v>7</v>
      </c>
      <c r="D21" s="39">
        <v>1015.19</v>
      </c>
      <c r="E21" s="41">
        <v>1061.69</v>
      </c>
      <c r="F21" s="119">
        <v>1087.58</v>
      </c>
      <c r="G21" s="83" t="str">
        <f t="shared" ref="G21:G22" si="11">IF((F21/E21)-1&lt;0,"▲","")</f>
        <v/>
      </c>
      <c r="H21" s="101">
        <f t="shared" si="5"/>
        <v>2.4385649294991874E-2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7.3700000000001182</v>
      </c>
      <c r="K21" s="42">
        <v>631.84</v>
      </c>
      <c r="L21" s="66">
        <v>943.06</v>
      </c>
      <c r="M21" s="62">
        <v>1094.95</v>
      </c>
    </row>
    <row r="22" spans="2:13" ht="12" customHeight="1">
      <c r="B22" s="25"/>
      <c r="C22" s="30" t="s">
        <v>8</v>
      </c>
      <c r="D22" s="39">
        <v>138.77000000000001</v>
      </c>
      <c r="E22" s="41">
        <v>155.72</v>
      </c>
      <c r="F22" s="119">
        <v>165.55</v>
      </c>
      <c r="G22" s="83" t="str">
        <f t="shared" si="11"/>
        <v/>
      </c>
      <c r="H22" s="101">
        <f t="shared" si="5"/>
        <v>6.3126123811970247E-2</v>
      </c>
      <c r="I22" s="85" t="str">
        <f t="shared" si="12"/>
        <v/>
      </c>
      <c r="J22" s="86">
        <f t="shared" si="13"/>
        <v>14.640000000000015</v>
      </c>
      <c r="K22" s="42">
        <v>80.498999999999995</v>
      </c>
      <c r="L22" s="66">
        <v>141.68799999999999</v>
      </c>
      <c r="M22" s="62">
        <v>150.91</v>
      </c>
    </row>
    <row r="23" spans="2:13" ht="12" customHeight="1">
      <c r="B23" s="25"/>
      <c r="C23" s="30" t="s">
        <v>9</v>
      </c>
      <c r="D23" s="81">
        <f>ROUND(D22/D21,3)</f>
        <v>0.13700000000000001</v>
      </c>
      <c r="E23" s="82">
        <f>ROUND(E22/E21,3)</f>
        <v>0.14699999999999999</v>
      </c>
      <c r="F23" s="73">
        <f>ROUND(F22/F21,3)</f>
        <v>0.152</v>
      </c>
      <c r="G23" s="89" t="str">
        <f>IF((F23/E23)-1&lt;0,"▲","")</f>
        <v/>
      </c>
      <c r="H23" s="84">
        <f t="shared" ref="H23" si="14">ABS(+F23-E23)*100</f>
        <v>0.50000000000000044</v>
      </c>
      <c r="I23" s="90" t="str">
        <f t="shared" si="12"/>
        <v/>
      </c>
      <c r="J23" s="86">
        <f>IF(F23="NA","-",IF(M23=0,"-",ABS(F23-M23)*100))</f>
        <v>1.3999999999999986</v>
      </c>
      <c r="K23" s="87">
        <f>K22/K21</f>
        <v>0.12740408964294755</v>
      </c>
      <c r="L23" s="121">
        <f>ROUND(L22/L21,3)</f>
        <v>0.15</v>
      </c>
      <c r="M23" s="115">
        <f>ROUND(M22/M21,3)</f>
        <v>0.13800000000000001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712.47</v>
      </c>
      <c r="E25" s="41">
        <v>792.26</v>
      </c>
      <c r="F25" s="119">
        <v>785.9</v>
      </c>
      <c r="G25" s="83" t="str">
        <f>IF((F25/E25)-1&lt;0,"▲","")</f>
        <v>▲</v>
      </c>
      <c r="H25" s="101">
        <f t="shared" ref="H25" si="15">ABS((+F25/E25)-1)</f>
        <v>8.0276676848509698E-3</v>
      </c>
      <c r="I25" s="85" t="str">
        <f>IF(F25="NA","",IF(M25=0,"",IF((F25-M25)&lt;0,"▲","")))</f>
        <v/>
      </c>
      <c r="J25" s="86">
        <f>IF(F25="NA","-",IF(M25=0,"-",ABS(F25-M25)))</f>
        <v>4.5399999999999636</v>
      </c>
      <c r="K25" s="42">
        <v>315.98500000000001</v>
      </c>
      <c r="L25" s="66">
        <v>627.59400000000005</v>
      </c>
      <c r="M25" s="62">
        <v>781.36</v>
      </c>
    </row>
    <row r="26" spans="2:13" ht="12" customHeight="1">
      <c r="B26" s="51"/>
      <c r="C26" s="30" t="s">
        <v>7</v>
      </c>
      <c r="D26" s="39">
        <v>728.27</v>
      </c>
      <c r="E26" s="41">
        <v>773.28</v>
      </c>
      <c r="F26" s="119">
        <v>789.87</v>
      </c>
      <c r="G26" s="83" t="str">
        <f t="shared" ref="G26:G27" si="16">IF((F26/E26)-1&lt;0,"▲","")</f>
        <v/>
      </c>
      <c r="H26" s="101">
        <f t="shared" si="5"/>
        <v>2.1454065797641197E-2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7.8400000000000318</v>
      </c>
      <c r="K26" s="42">
        <v>318.35149999999999</v>
      </c>
      <c r="L26" s="66">
        <v>648.06899999999996</v>
      </c>
      <c r="M26" s="62">
        <v>797.71</v>
      </c>
    </row>
    <row r="27" spans="2:13" ht="12" customHeight="1">
      <c r="B27" s="51"/>
      <c r="C27" s="30" t="s">
        <v>8</v>
      </c>
      <c r="D27" s="39">
        <v>108.82</v>
      </c>
      <c r="E27" s="41">
        <v>127.8</v>
      </c>
      <c r="F27" s="119">
        <v>123.83</v>
      </c>
      <c r="G27" s="83" t="str">
        <f t="shared" si="16"/>
        <v>▲</v>
      </c>
      <c r="H27" s="101">
        <f t="shared" si="5"/>
        <v>3.106416275430357E-2</v>
      </c>
      <c r="I27" s="85" t="str">
        <f t="shared" si="17"/>
        <v/>
      </c>
      <c r="J27" s="86">
        <f t="shared" si="18"/>
        <v>13.709999999999994</v>
      </c>
      <c r="K27" s="42">
        <v>38.368000000000002</v>
      </c>
      <c r="L27" s="66">
        <v>105.229</v>
      </c>
      <c r="M27" s="62">
        <v>110.12</v>
      </c>
    </row>
    <row r="28" spans="2:13" ht="12" customHeight="1">
      <c r="B28" s="51"/>
      <c r="C28" s="30" t="s">
        <v>9</v>
      </c>
      <c r="D28" s="81">
        <f>ROUND(D27/D26,3)</f>
        <v>0.14899999999999999</v>
      </c>
      <c r="E28" s="82">
        <f>ROUND(E27/E26,3)</f>
        <v>0.16500000000000001</v>
      </c>
      <c r="F28" s="73">
        <f>ROUND(F27/F26,3)</f>
        <v>0.157</v>
      </c>
      <c r="G28" s="89" t="str">
        <f>IF((F28/E28)-1&lt;0,"▲","")</f>
        <v>▲</v>
      </c>
      <c r="H28" s="84">
        <f t="shared" ref="H28" si="19">ABS(+F28-E28)*100</f>
        <v>0.80000000000000071</v>
      </c>
      <c r="I28" s="90" t="str">
        <f t="shared" si="17"/>
        <v/>
      </c>
      <c r="J28" s="86">
        <f>IF(F28="NA","-",IF(M28=0,"-",ABS(F28-M28)*100))</f>
        <v>1.899999999999999</v>
      </c>
      <c r="K28" s="87">
        <f>K27/K26</f>
        <v>0.12052087079847276</v>
      </c>
      <c r="L28" s="121">
        <f>ROUND(L27/L26,3)</f>
        <v>0.16200000000000001</v>
      </c>
      <c r="M28" s="115">
        <f>ROUND(M27/M26,3)</f>
        <v>0.13800000000000001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420.6</v>
      </c>
      <c r="E30" s="41">
        <v>431.14</v>
      </c>
      <c r="F30" s="119">
        <v>434.59</v>
      </c>
      <c r="G30" s="83" t="str">
        <f>IF((F30/E30)-1&lt;0,"▲","")</f>
        <v/>
      </c>
      <c r="H30" s="101">
        <f t="shared" ref="H30" si="20">ABS((+F30/E30)-1)</f>
        <v>8.0020411003385306E-3</v>
      </c>
      <c r="I30" s="85" t="str">
        <f>IF(F30="NA","",IF(M30=0,"",IF((F30-M30)&lt;0,"▲","")))</f>
        <v/>
      </c>
      <c r="J30" s="86">
        <f>IF(F30="NA","-",IF(M30=0,"-",ABS(F30-M30)))</f>
        <v>0.31000000000000227</v>
      </c>
      <c r="K30" s="42">
        <v>218.24600000000001</v>
      </c>
      <c r="L30" s="66">
        <v>391.86099999999999</v>
      </c>
      <c r="M30" s="62">
        <v>434.28</v>
      </c>
    </row>
    <row r="31" spans="2:13" ht="12" customHeight="1">
      <c r="B31" s="25"/>
      <c r="C31" s="30" t="s">
        <v>7</v>
      </c>
      <c r="D31" s="39">
        <v>420.9</v>
      </c>
      <c r="E31" s="41">
        <v>427.92</v>
      </c>
      <c r="F31" s="119">
        <v>432.33</v>
      </c>
      <c r="G31" s="83" t="str">
        <f t="shared" ref="G31:G32" si="21">IF((F31/E31)-1&lt;0,"▲","")</f>
        <v/>
      </c>
      <c r="H31" s="101">
        <f t="shared" si="5"/>
        <v>1.0305664610207543E-2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0.26999999999998181</v>
      </c>
      <c r="K31" s="42">
        <v>217.77549999999999</v>
      </c>
      <c r="L31" s="66">
        <v>411.61500000000001</v>
      </c>
      <c r="M31" s="62">
        <v>432.06</v>
      </c>
    </row>
    <row r="32" spans="2:13" ht="12" customHeight="1">
      <c r="B32" s="25"/>
      <c r="C32" s="30" t="s">
        <v>8</v>
      </c>
      <c r="D32" s="39">
        <v>75.38</v>
      </c>
      <c r="E32" s="41">
        <v>78.59</v>
      </c>
      <c r="F32" s="119">
        <v>80.849999999999994</v>
      </c>
      <c r="G32" s="83" t="str">
        <f t="shared" si="21"/>
        <v/>
      </c>
      <c r="H32" s="101">
        <f t="shared" si="5"/>
        <v>2.8756839292530811E-2</v>
      </c>
      <c r="I32" s="85" t="str">
        <f t="shared" si="22"/>
        <v/>
      </c>
      <c r="J32" s="86">
        <f t="shared" si="23"/>
        <v>0.23999999999999488</v>
      </c>
      <c r="K32" s="42">
        <v>26.731999999999999</v>
      </c>
      <c r="L32" s="66">
        <v>81.147000000000006</v>
      </c>
      <c r="M32" s="62">
        <v>80.61</v>
      </c>
    </row>
    <row r="33" spans="2:13" ht="12" customHeight="1">
      <c r="B33" s="29"/>
      <c r="C33" s="53" t="s">
        <v>9</v>
      </c>
      <c r="D33" s="91">
        <f>ROUND(D32/D31,3)</f>
        <v>0.17899999999999999</v>
      </c>
      <c r="E33" s="92">
        <f>ROUND(E32/E31,3)</f>
        <v>0.184</v>
      </c>
      <c r="F33" s="74">
        <f>ROUND(F32/F31,3)</f>
        <v>0.187</v>
      </c>
      <c r="G33" s="93" t="str">
        <f>IF((F33/E33)-1&lt;0,"▲","")</f>
        <v/>
      </c>
      <c r="H33" s="94">
        <f t="shared" ref="H33" si="24">ABS(+F33-E33)*100</f>
        <v>0.30000000000000027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0.19700000000000001</v>
      </c>
      <c r="M33" s="116">
        <f>ROUND(M32/M31,3)</f>
        <v>0.187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37</v>
      </c>
      <c r="E36" s="24" t="s">
        <v>144</v>
      </c>
      <c r="F36" s="24" t="s">
        <v>14</v>
      </c>
      <c r="G36" s="444" t="s">
        <v>171</v>
      </c>
      <c r="H36" s="444"/>
      <c r="I36" s="444"/>
      <c r="J36" s="444"/>
      <c r="K36" s="444"/>
      <c r="L36" s="445"/>
      <c r="M36" s="431" t="s">
        <v>197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237.33</v>
      </c>
      <c r="E39" s="61">
        <v>220.86</v>
      </c>
      <c r="F39" s="124">
        <v>234.65</v>
      </c>
      <c r="G39" s="113" t="str">
        <f>IF((F39/E39)-1&lt;0,"▲","")</f>
        <v/>
      </c>
      <c r="H39" s="101">
        <f>ABS((+F39/E39)-1)</f>
        <v>6.2437743366838605E-2</v>
      </c>
      <c r="I39" s="112" t="str">
        <f>IF(F39="NA","",IF(M39=0,"",IF((F39-M39)&lt;0,"▲","")))</f>
        <v>▲</v>
      </c>
      <c r="J39" s="86">
        <f>IF(F39="NA","-",IF(M39=0,"-",ABS(F39-M39)))</f>
        <v>1.0900000000000034</v>
      </c>
      <c r="K39" s="42">
        <v>48.956499999999998</v>
      </c>
      <c r="L39" s="70">
        <v>124.735</v>
      </c>
      <c r="M39" s="71">
        <v>235.74</v>
      </c>
    </row>
    <row r="40" spans="2:13" ht="12" customHeight="1">
      <c r="B40" s="25"/>
      <c r="C40" s="30" t="s">
        <v>7</v>
      </c>
      <c r="D40" s="60">
        <v>225.28</v>
      </c>
      <c r="E40" s="61">
        <v>229.57</v>
      </c>
      <c r="F40" s="124">
        <v>232.58</v>
      </c>
      <c r="G40" s="114" t="str">
        <f t="shared" ref="G40:G41" si="25">IF((F40/E40)-1&lt;0,"▲","")</f>
        <v/>
      </c>
      <c r="H40" s="101">
        <f t="shared" ref="H40:H41" si="26">ABS((+F40/E40)-1)</f>
        <v>1.3111469268632714E-2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1.3799999999999955</v>
      </c>
      <c r="K40" s="42">
        <v>49.094499999999996</v>
      </c>
      <c r="L40" s="72">
        <v>131.655</v>
      </c>
      <c r="M40" s="62">
        <v>233.96</v>
      </c>
    </row>
    <row r="41" spans="2:13" ht="12" customHeight="1">
      <c r="B41" s="25"/>
      <c r="C41" s="30" t="s">
        <v>8</v>
      </c>
      <c r="D41" s="60">
        <v>62.68</v>
      </c>
      <c r="E41" s="61">
        <v>53.1</v>
      </c>
      <c r="F41" s="124">
        <v>54.19</v>
      </c>
      <c r="G41" s="114" t="str">
        <f t="shared" si="25"/>
        <v/>
      </c>
      <c r="H41" s="101">
        <f t="shared" si="26"/>
        <v>2.0527306967984771E-2</v>
      </c>
      <c r="I41" s="85" t="str">
        <f t="shared" si="27"/>
        <v/>
      </c>
      <c r="J41" s="86">
        <f t="shared" si="28"/>
        <v>0.12999999999999545</v>
      </c>
      <c r="K41" s="42">
        <v>3.9965000000000002</v>
      </c>
      <c r="L41" s="72">
        <v>19.001000000000001</v>
      </c>
      <c r="M41" s="62">
        <v>54.06</v>
      </c>
    </row>
    <row r="42" spans="2:13" ht="12" customHeight="1">
      <c r="B42" s="29"/>
      <c r="C42" s="53" t="s">
        <v>9</v>
      </c>
      <c r="D42" s="107">
        <f>ROUND(D41/D40,3)</f>
        <v>0.27800000000000002</v>
      </c>
      <c r="E42" s="108">
        <f>ROUND(E41/E40,3)</f>
        <v>0.23100000000000001</v>
      </c>
      <c r="F42" s="125">
        <f>ROUND(F41/F40,3)</f>
        <v>0.23300000000000001</v>
      </c>
      <c r="G42" s="109" t="str">
        <f>IF(F42-D42&lt;0,"▲","")</f>
        <v>▲</v>
      </c>
      <c r="H42" s="94">
        <f>ABS(+F42-E42)*100</f>
        <v>0.20000000000000018</v>
      </c>
      <c r="I42" s="110" t="str">
        <f>IF(F42="NA","",IF(M42=0,"",IF((F42-M42)&lt;0,"▲","")))</f>
        <v/>
      </c>
      <c r="J42" s="96">
        <f>ABS(+F42-M42)*100</f>
        <v>0.20000000000000018</v>
      </c>
      <c r="K42" s="97">
        <f>K41/K40</f>
        <v>8.1404230616464179E-2</v>
      </c>
      <c r="L42" s="123">
        <f>ROUND(L41/L40,3)</f>
        <v>0.14399999999999999</v>
      </c>
      <c r="M42" s="117">
        <f>ROUND(M41/M40,3)</f>
        <v>0.23100000000000001</v>
      </c>
    </row>
    <row r="43" spans="2:13" ht="12" customHeight="1">
      <c r="B43" s="2" t="s">
        <v>219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6">
    <tabColor theme="1"/>
    <pageSetUpPr fitToPage="1"/>
  </sheetPr>
  <dimension ref="B1:M67"/>
  <sheetViews>
    <sheetView showGridLines="0" defaultGridColor="0" topLeftCell="A34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218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191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192</v>
      </c>
      <c r="G7" s="434" t="s">
        <v>193</v>
      </c>
      <c r="H7" s="435"/>
      <c r="I7" s="438" t="s">
        <v>194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2005.9</v>
      </c>
      <c r="E10" s="78">
        <v>2119.4699999999998</v>
      </c>
      <c r="F10" s="119">
        <v>2208.37</v>
      </c>
      <c r="G10" s="83" t="str">
        <f>IF((F10/E10)-1&lt;0,"▲","")</f>
        <v/>
      </c>
      <c r="H10" s="101">
        <f>ABS((+F10/E10)-1)</f>
        <v>4.1944448376245003E-2</v>
      </c>
      <c r="I10" s="85" t="str">
        <f>IF(F10="NA","",IF(M10=0,"",IF((F10-M10)&lt;0,"▲","")))</f>
        <v/>
      </c>
      <c r="J10" s="86">
        <f>IF(F10="NA","-",IF(M10=0,"-",ABS(F10-M10)))</f>
        <v>4.6900000000000546</v>
      </c>
      <c r="K10" s="42">
        <v>1196.7825</v>
      </c>
      <c r="L10" s="66">
        <v>1862.3579999999999</v>
      </c>
      <c r="M10" s="62">
        <v>2203.6799999999998</v>
      </c>
    </row>
    <row r="11" spans="2:13" ht="12" customHeight="1">
      <c r="B11" s="25"/>
      <c r="C11" s="30" t="s">
        <v>7</v>
      </c>
      <c r="D11" s="77">
        <v>2053.64</v>
      </c>
      <c r="E11" s="78">
        <v>2108.56</v>
      </c>
      <c r="F11" s="119">
        <v>2183.5100000000002</v>
      </c>
      <c r="G11" s="83" t="str">
        <f t="shared" ref="G11:G12" si="0">IF((F11/E11)-1&lt;0,"▲","")</f>
        <v/>
      </c>
      <c r="H11" s="101">
        <f t="shared" ref="H11:H12" si="1">ABS((+F11/E11)-1)</f>
        <v>3.5545585612930308E-2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2.1600000000003092</v>
      </c>
      <c r="K11" s="42">
        <v>1201.7159999999999</v>
      </c>
      <c r="L11" s="66">
        <v>1935.498</v>
      </c>
      <c r="M11" s="62">
        <v>2181.35</v>
      </c>
    </row>
    <row r="12" spans="2:13" ht="12" customHeight="1">
      <c r="B12" s="25"/>
      <c r="C12" s="30" t="s">
        <v>8</v>
      </c>
      <c r="D12" s="39">
        <v>341.01</v>
      </c>
      <c r="E12" s="40">
        <v>351.91</v>
      </c>
      <c r="F12" s="119">
        <v>376.77</v>
      </c>
      <c r="G12" s="83" t="str">
        <f t="shared" si="0"/>
        <v/>
      </c>
      <c r="H12" s="101">
        <f t="shared" si="1"/>
        <v>7.0643062146571456E-2</v>
      </c>
      <c r="I12" s="85" t="str">
        <f t="shared" si="2"/>
        <v/>
      </c>
      <c r="J12" s="86">
        <f t="shared" si="3"/>
        <v>6.8999999999999773</v>
      </c>
      <c r="K12" s="42">
        <v>186.02850000000001</v>
      </c>
      <c r="L12" s="66">
        <v>354.90800000000002</v>
      </c>
      <c r="M12" s="62">
        <v>369.87</v>
      </c>
    </row>
    <row r="13" spans="2:13" ht="12" customHeight="1">
      <c r="B13" s="25"/>
      <c r="C13" s="30" t="s">
        <v>9</v>
      </c>
      <c r="D13" s="81">
        <f>ROUND(D12/D11,3)</f>
        <v>0.16600000000000001</v>
      </c>
      <c r="E13" s="82">
        <f t="shared" ref="E13" si="4">ROUND(E12/E11,3)</f>
        <v>0.16700000000000001</v>
      </c>
      <c r="F13" s="73">
        <f>ROUND(F12/F11,3)</f>
        <v>0.17299999999999999</v>
      </c>
      <c r="G13" s="83" t="str">
        <f>IF((F13/E13)-1&lt;0,"▲","")</f>
        <v/>
      </c>
      <c r="H13" s="84">
        <f>ABS(+F13-E13)*100</f>
        <v>0.59999999999999776</v>
      </c>
      <c r="I13" s="85" t="str">
        <f t="shared" si="2"/>
        <v/>
      </c>
      <c r="J13" s="86">
        <f>IF(F13="NA","-",IF(M13=0,"-",ABS(F13-M13)*100))</f>
        <v>0.29999999999999749</v>
      </c>
      <c r="K13" s="87">
        <f>K12/K11</f>
        <v>0.1548023825928922</v>
      </c>
      <c r="L13" s="121">
        <f>ROUND(L12/L11,3)</f>
        <v>0.183</v>
      </c>
      <c r="M13" s="115">
        <f>ROUND(M12/M11,3)</f>
        <v>0.17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596.20000000000005</v>
      </c>
      <c r="E15" s="41">
        <v>610.59</v>
      </c>
      <c r="F15" s="119">
        <v>682.37</v>
      </c>
      <c r="G15" s="83" t="str">
        <f>IF((F15/E15)-1&lt;0,"▲","")</f>
        <v/>
      </c>
      <c r="H15" s="101">
        <f t="shared" ref="H15:H32" si="5">ABS((+F15/E15)-1)</f>
        <v>0.11755842709510467</v>
      </c>
      <c r="I15" s="85" t="str">
        <f>IF(F15="NA","",IF(M15=0,"",IF((F15-M15)&lt;0,"▲","")))</f>
        <v/>
      </c>
      <c r="J15" s="86">
        <f>IF(F15="NA","-",IF(M15=0,"-",ABS(F15-M15)))</f>
        <v>2.1699999999999591</v>
      </c>
      <c r="K15" s="42">
        <v>351.77749999999997</v>
      </c>
      <c r="L15" s="66">
        <v>553.83799999999997</v>
      </c>
      <c r="M15" s="62">
        <v>680.2</v>
      </c>
    </row>
    <row r="16" spans="2:13" ht="12" customHeight="1">
      <c r="B16" s="25"/>
      <c r="C16" s="30" t="s">
        <v>7</v>
      </c>
      <c r="D16" s="77">
        <v>616.83000000000004</v>
      </c>
      <c r="E16" s="78">
        <v>618.21</v>
      </c>
      <c r="F16" s="119">
        <v>656.51</v>
      </c>
      <c r="G16" s="83" t="str">
        <f t="shared" ref="G16:G17" si="6">IF((F16/E16)-1&lt;0,"▲","")</f>
        <v/>
      </c>
      <c r="H16" s="101">
        <f t="shared" si="5"/>
        <v>6.1953058022354845E-2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0.92999999999994998</v>
      </c>
      <c r="K16" s="42">
        <v>352.10050000000001</v>
      </c>
      <c r="L16" s="66">
        <v>580.82299999999998</v>
      </c>
      <c r="M16" s="62">
        <v>655.58</v>
      </c>
    </row>
    <row r="17" spans="2:13" ht="12" customHeight="1">
      <c r="B17" s="25"/>
      <c r="C17" s="30" t="s">
        <v>8</v>
      </c>
      <c r="D17" s="39">
        <v>127.01</v>
      </c>
      <c r="E17" s="41">
        <v>119.39</v>
      </c>
      <c r="F17" s="119">
        <v>145.25</v>
      </c>
      <c r="G17" s="83" t="str">
        <f t="shared" si="6"/>
        <v/>
      </c>
      <c r="H17" s="101">
        <f t="shared" si="5"/>
        <v>0.21660105536477081</v>
      </c>
      <c r="I17" s="85" t="str">
        <f t="shared" si="7"/>
        <v/>
      </c>
      <c r="J17" s="86">
        <f t="shared" si="8"/>
        <v>0.84000000000000341</v>
      </c>
      <c r="K17" s="42">
        <v>78.797499999999999</v>
      </c>
      <c r="L17" s="66">
        <v>132.07300000000001</v>
      </c>
      <c r="M17" s="62">
        <v>144.41</v>
      </c>
    </row>
    <row r="18" spans="2:13" ht="12" customHeight="1">
      <c r="B18" s="25"/>
      <c r="C18" s="30" t="s">
        <v>9</v>
      </c>
      <c r="D18" s="81">
        <f>ROUND(D17/D16,3)</f>
        <v>0.20599999999999999</v>
      </c>
      <c r="E18" s="82">
        <f>ROUND(E17/E16,3)</f>
        <v>0.193</v>
      </c>
      <c r="F18" s="73">
        <f>ROUND(F17/F16,3)</f>
        <v>0.221</v>
      </c>
      <c r="G18" s="89" t="str">
        <f>IF((F18/E18)-1&lt;0,"▲","")</f>
        <v/>
      </c>
      <c r="H18" s="84">
        <f t="shared" ref="H18" si="9">ABS(+F18-E18)*100</f>
        <v>2.8</v>
      </c>
      <c r="I18" s="90" t="str">
        <f t="shared" si="7"/>
        <v/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0.22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989.08</v>
      </c>
      <c r="E20" s="41">
        <v>1077.92</v>
      </c>
      <c r="F20" s="119">
        <v>1091.73</v>
      </c>
      <c r="G20" s="83" t="str">
        <f>IF((F20/E20)-1&lt;0,"▲","")</f>
        <v/>
      </c>
      <c r="H20" s="101">
        <f t="shared" ref="H20" si="10">ABS((+F20/E20)-1)</f>
        <v>1.2811711444262963E-2</v>
      </c>
      <c r="I20" s="85" t="str">
        <f>IF(F20="NA","",IF(M20=0,"",IF((F20-M20)&lt;0,"▲","")))</f>
        <v/>
      </c>
      <c r="J20" s="86">
        <f>IF(F20="NA","-",IF(M20=0,"-",ABS(F20-M20)))</f>
        <v>1.4800000000000182</v>
      </c>
      <c r="K20" s="42">
        <v>626.75900000000001</v>
      </c>
      <c r="L20" s="66">
        <v>916.65899999999999</v>
      </c>
      <c r="M20" s="62">
        <v>1090.25</v>
      </c>
    </row>
    <row r="21" spans="2:13" ht="12" customHeight="1">
      <c r="B21" s="25"/>
      <c r="C21" s="30" t="s">
        <v>7</v>
      </c>
      <c r="D21" s="39">
        <v>1015.89</v>
      </c>
      <c r="E21" s="41">
        <v>1062.4100000000001</v>
      </c>
      <c r="F21" s="119">
        <v>1094.95</v>
      </c>
      <c r="G21" s="83" t="str">
        <f t="shared" ref="G21:G22" si="11">IF((F21/E21)-1&lt;0,"▲","")</f>
        <v/>
      </c>
      <c r="H21" s="101">
        <f t="shared" si="5"/>
        <v>3.0628476765090618E-2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0.43000000000006366</v>
      </c>
      <c r="K21" s="42">
        <v>631.84</v>
      </c>
      <c r="L21" s="66">
        <v>943.06</v>
      </c>
      <c r="M21" s="62">
        <v>1095.3800000000001</v>
      </c>
    </row>
    <row r="22" spans="2:13" ht="12" customHeight="1">
      <c r="B22" s="25"/>
      <c r="C22" s="30" t="s">
        <v>8</v>
      </c>
      <c r="D22" s="39">
        <v>138.62</v>
      </c>
      <c r="E22" s="41">
        <v>154.13</v>
      </c>
      <c r="F22" s="119">
        <v>150.91</v>
      </c>
      <c r="G22" s="83" t="str">
        <f t="shared" si="11"/>
        <v>▲</v>
      </c>
      <c r="H22" s="101">
        <f t="shared" si="5"/>
        <v>2.0891455265035996E-2</v>
      </c>
      <c r="I22" s="85" t="str">
        <f t="shared" si="12"/>
        <v/>
      </c>
      <c r="J22" s="86">
        <f t="shared" si="13"/>
        <v>5.9799999999999898</v>
      </c>
      <c r="K22" s="42">
        <v>80.498999999999995</v>
      </c>
      <c r="L22" s="66">
        <v>141.68799999999999</v>
      </c>
      <c r="M22" s="62">
        <v>144.93</v>
      </c>
    </row>
    <row r="23" spans="2:13" ht="12" customHeight="1">
      <c r="B23" s="25"/>
      <c r="C23" s="30" t="s">
        <v>9</v>
      </c>
      <c r="D23" s="81">
        <f>ROUND(D22/D21,3)</f>
        <v>0.13600000000000001</v>
      </c>
      <c r="E23" s="82">
        <f>ROUND(E22/E21,3)</f>
        <v>0.14499999999999999</v>
      </c>
      <c r="F23" s="73">
        <f>ROUND(F22/F21,3)</f>
        <v>0.13800000000000001</v>
      </c>
      <c r="G23" s="89" t="str">
        <f>IF((F23/E23)-1&lt;0,"▲","")</f>
        <v>▲</v>
      </c>
      <c r="H23" s="84">
        <f t="shared" ref="H23" si="14">ABS(+F23-E23)*100</f>
        <v>0.69999999999999785</v>
      </c>
      <c r="I23" s="90" t="str">
        <f t="shared" si="12"/>
        <v/>
      </c>
      <c r="J23" s="86">
        <f>IF(F23="NA","-",IF(M23=0,"-",ABS(F23-M23)*100))</f>
        <v>0.60000000000000053</v>
      </c>
      <c r="K23" s="87">
        <f>K22/K21</f>
        <v>0.12740408964294755</v>
      </c>
      <c r="L23" s="121">
        <f>ROUND(L22/L21,3)</f>
        <v>0.15</v>
      </c>
      <c r="M23" s="115">
        <f>ROUND(M22/M21,3)</f>
        <v>0.13200000000000001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712.44</v>
      </c>
      <c r="E25" s="41">
        <v>791.96</v>
      </c>
      <c r="F25" s="119">
        <v>781.36</v>
      </c>
      <c r="G25" s="83" t="str">
        <f>IF((F25/E25)-1&lt;0,"▲","")</f>
        <v>▲</v>
      </c>
      <c r="H25" s="101">
        <f t="shared" ref="H25" si="15">ABS((+F25/E25)-1)</f>
        <v>1.338451436941257E-2</v>
      </c>
      <c r="I25" s="85" t="str">
        <f>IF(F25="NA","",IF(M25=0,"",IF((F25-M25)&lt;0,"▲","")))</f>
        <v/>
      </c>
      <c r="J25" s="86">
        <f>IF(F25="NA","-",IF(M25=0,"-",ABS(F25-M25)))</f>
        <v>0.34000000000003183</v>
      </c>
      <c r="K25" s="42">
        <v>315.98500000000001</v>
      </c>
      <c r="L25" s="66">
        <v>627.59400000000005</v>
      </c>
      <c r="M25" s="62">
        <v>781.02</v>
      </c>
    </row>
    <row r="26" spans="2:13" ht="12" customHeight="1">
      <c r="B26" s="51"/>
      <c r="C26" s="30" t="s">
        <v>7</v>
      </c>
      <c r="D26" s="39">
        <v>728.53</v>
      </c>
      <c r="E26" s="41">
        <v>774.18</v>
      </c>
      <c r="F26" s="119">
        <v>797.71</v>
      </c>
      <c r="G26" s="83" t="str">
        <f t="shared" ref="G26:G27" si="16">IF((F26/E26)-1&lt;0,"▲","")</f>
        <v/>
      </c>
      <c r="H26" s="101">
        <f t="shared" si="5"/>
        <v>3.0393448552016533E-2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0.62000000000000455</v>
      </c>
      <c r="K26" s="42">
        <v>318.35149999999999</v>
      </c>
      <c r="L26" s="66">
        <v>648.06899999999996</v>
      </c>
      <c r="M26" s="62">
        <v>798.33</v>
      </c>
    </row>
    <row r="27" spans="2:13" ht="12" customHeight="1">
      <c r="B27" s="51"/>
      <c r="C27" s="30" t="s">
        <v>8</v>
      </c>
      <c r="D27" s="39">
        <v>108.69</v>
      </c>
      <c r="E27" s="41">
        <v>126.47</v>
      </c>
      <c r="F27" s="119">
        <v>110.12</v>
      </c>
      <c r="G27" s="83" t="str">
        <f t="shared" si="16"/>
        <v>▲</v>
      </c>
      <c r="H27" s="101">
        <f t="shared" si="5"/>
        <v>0.12927967106823746</v>
      </c>
      <c r="I27" s="85" t="str">
        <f t="shared" si="17"/>
        <v/>
      </c>
      <c r="J27" s="86">
        <f t="shared" si="18"/>
        <v>4.5500000000000114</v>
      </c>
      <c r="K27" s="42">
        <v>38.368000000000002</v>
      </c>
      <c r="L27" s="66">
        <v>105.229</v>
      </c>
      <c r="M27" s="62">
        <v>105.57</v>
      </c>
    </row>
    <row r="28" spans="2:13" ht="12" customHeight="1">
      <c r="B28" s="51"/>
      <c r="C28" s="30" t="s">
        <v>9</v>
      </c>
      <c r="D28" s="81">
        <f>ROUND(D27/D26,3)</f>
        <v>0.14899999999999999</v>
      </c>
      <c r="E28" s="82">
        <f>ROUND(E27/E26,3)</f>
        <v>0.16300000000000001</v>
      </c>
      <c r="F28" s="73">
        <f>ROUND(F27/F26,3)</f>
        <v>0.13800000000000001</v>
      </c>
      <c r="G28" s="89" t="str">
        <f>IF((F28/E28)-1&lt;0,"▲","")</f>
        <v>▲</v>
      </c>
      <c r="H28" s="84">
        <f t="shared" ref="H28" si="19">ABS(+F28-E28)*100</f>
        <v>2.4999999999999996</v>
      </c>
      <c r="I28" s="90" t="str">
        <f t="shared" si="17"/>
        <v/>
      </c>
      <c r="J28" s="86">
        <f>IF(F28="NA","-",IF(M28=0,"-",ABS(F28-M28)*100))</f>
        <v>0.60000000000000053</v>
      </c>
      <c r="K28" s="87">
        <f>K27/K26</f>
        <v>0.12052087079847276</v>
      </c>
      <c r="L28" s="121">
        <f>ROUND(L27/L26,3)</f>
        <v>0.16200000000000001</v>
      </c>
      <c r="M28" s="115">
        <f>ROUND(M27/M26,3)</f>
        <v>0.13200000000000001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420.62</v>
      </c>
      <c r="E30" s="41">
        <v>430.96</v>
      </c>
      <c r="F30" s="119">
        <v>434.28</v>
      </c>
      <c r="G30" s="83" t="str">
        <f>IF((F30/E30)-1&lt;0,"▲","")</f>
        <v/>
      </c>
      <c r="H30" s="101">
        <f t="shared" ref="H30" si="20">ABS((+F30/E30)-1)</f>
        <v>7.7037312047520956E-3</v>
      </c>
      <c r="I30" s="85" t="str">
        <f>IF(F30="NA","",IF(M30=0,"",IF((F30-M30)&lt;0,"▲","")))</f>
        <v/>
      </c>
      <c r="J30" s="86">
        <f>IF(F30="NA","-",IF(M30=0,"-",ABS(F30-M30)))</f>
        <v>1.0499999999999545</v>
      </c>
      <c r="K30" s="42">
        <v>218.24600000000001</v>
      </c>
      <c r="L30" s="66">
        <v>391.86099999999999</v>
      </c>
      <c r="M30" s="62">
        <v>433.23</v>
      </c>
    </row>
    <row r="31" spans="2:13" ht="12" customHeight="1">
      <c r="B31" s="25"/>
      <c r="C31" s="30" t="s">
        <v>7</v>
      </c>
      <c r="D31" s="39">
        <v>420.92</v>
      </c>
      <c r="E31" s="41">
        <v>427.94</v>
      </c>
      <c r="F31" s="119">
        <v>432.06</v>
      </c>
      <c r="G31" s="83" t="str">
        <f t="shared" ref="G31:G32" si="21">IF((F31/E31)-1&lt;0,"▲","")</f>
        <v/>
      </c>
      <c r="H31" s="101">
        <f t="shared" si="5"/>
        <v>9.6275178763378655E-3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1.6800000000000068</v>
      </c>
      <c r="K31" s="42">
        <v>217.77549999999999</v>
      </c>
      <c r="L31" s="66">
        <v>411.61500000000001</v>
      </c>
      <c r="M31" s="62">
        <v>430.38</v>
      </c>
    </row>
    <row r="32" spans="2:13" ht="12" customHeight="1">
      <c r="B32" s="25"/>
      <c r="C32" s="30" t="s">
        <v>8</v>
      </c>
      <c r="D32" s="39">
        <v>75.38</v>
      </c>
      <c r="E32" s="41">
        <v>78.39</v>
      </c>
      <c r="F32" s="119">
        <v>80.61</v>
      </c>
      <c r="G32" s="83" t="str">
        <f t="shared" si="21"/>
        <v/>
      </c>
      <c r="H32" s="101">
        <f t="shared" si="5"/>
        <v>2.8319938767700004E-2</v>
      </c>
      <c r="I32" s="85" t="str">
        <f t="shared" si="22"/>
        <v/>
      </c>
      <c r="J32" s="86">
        <f t="shared" si="23"/>
        <v>6.9999999999993179E-2</v>
      </c>
      <c r="K32" s="42">
        <v>26.731999999999999</v>
      </c>
      <c r="L32" s="66">
        <v>81.147000000000006</v>
      </c>
      <c r="M32" s="62">
        <v>80.540000000000006</v>
      </c>
    </row>
    <row r="33" spans="2:13" ht="12" customHeight="1">
      <c r="B33" s="29"/>
      <c r="C33" s="53" t="s">
        <v>9</v>
      </c>
      <c r="D33" s="91">
        <f>ROUND(D32/D31,3)</f>
        <v>0.17899999999999999</v>
      </c>
      <c r="E33" s="92">
        <f>ROUND(E32/E31,3)</f>
        <v>0.183</v>
      </c>
      <c r="F33" s="74">
        <f>ROUND(F32/F31,3)</f>
        <v>0.187</v>
      </c>
      <c r="G33" s="93" t="str">
        <f>IF((F33/E33)-1&lt;0,"▲","")</f>
        <v/>
      </c>
      <c r="H33" s="94">
        <f t="shared" ref="H33" si="24">ABS(+F33-E33)*100</f>
        <v>0.40000000000000036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0.19700000000000001</v>
      </c>
      <c r="M33" s="116">
        <f>ROUND(M32/M31,3)</f>
        <v>0.187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37</v>
      </c>
      <c r="E36" s="24" t="s">
        <v>144</v>
      </c>
      <c r="F36" s="24" t="s">
        <v>14</v>
      </c>
      <c r="G36" s="444" t="s">
        <v>187</v>
      </c>
      <c r="H36" s="444"/>
      <c r="I36" s="444"/>
      <c r="J36" s="444"/>
      <c r="K36" s="444"/>
      <c r="L36" s="445"/>
      <c r="M36" s="431" t="s">
        <v>197</v>
      </c>
    </row>
    <row r="37" spans="2:13" ht="12" customHeight="1">
      <c r="B37" s="25"/>
      <c r="C37" s="26"/>
      <c r="D37" s="27"/>
      <c r="E37" s="28" t="s">
        <v>4</v>
      </c>
      <c r="F37" s="1" t="s">
        <v>188</v>
      </c>
      <c r="G37" s="434" t="s">
        <v>189</v>
      </c>
      <c r="H37" s="435"/>
      <c r="I37" s="438" t="s">
        <v>190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237.33</v>
      </c>
      <c r="E39" s="61">
        <v>220.89</v>
      </c>
      <c r="F39" s="124">
        <v>235.74</v>
      </c>
      <c r="G39" s="113" t="str">
        <f>IF((F39/E39)-1&lt;0,"▲","")</f>
        <v/>
      </c>
      <c r="H39" s="101">
        <f>ABS((+F39/E39)-1)</f>
        <v>6.7228032052152775E-2</v>
      </c>
      <c r="I39" s="112" t="str">
        <f>IF(F39="NA","",IF(M39=0,"",IF((F39-M39)&lt;0,"▲","")))</f>
        <v>▲</v>
      </c>
      <c r="J39" s="86">
        <f>IF(F39="NA","-",IF(M39=0,"-",ABS(F39-M39)))</f>
        <v>2.4699999999999989</v>
      </c>
      <c r="K39" s="42">
        <v>48.956499999999998</v>
      </c>
      <c r="L39" s="70">
        <v>124.735</v>
      </c>
      <c r="M39" s="71">
        <v>238.21</v>
      </c>
    </row>
    <row r="40" spans="2:13" ht="12" customHeight="1">
      <c r="B40" s="25"/>
      <c r="C40" s="30" t="s">
        <v>7</v>
      </c>
      <c r="D40" s="60">
        <v>225.28</v>
      </c>
      <c r="E40" s="61">
        <v>229.96</v>
      </c>
      <c r="F40" s="124">
        <v>233.96</v>
      </c>
      <c r="G40" s="114" t="str">
        <f t="shared" ref="G40:G41" si="25">IF((F40/E40)-1&lt;0,"▲","")</f>
        <v/>
      </c>
      <c r="H40" s="101">
        <f t="shared" ref="H40:H41" si="26">ABS((+F40/E40)-1)</f>
        <v>1.7394329448599866E-2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1.2199999999999989</v>
      </c>
      <c r="K40" s="42">
        <v>49.094499999999996</v>
      </c>
      <c r="L40" s="72">
        <v>131.655</v>
      </c>
      <c r="M40" s="62">
        <v>235.18</v>
      </c>
    </row>
    <row r="41" spans="2:13" ht="12" customHeight="1">
      <c r="B41" s="25"/>
      <c r="C41" s="30" t="s">
        <v>8</v>
      </c>
      <c r="D41" s="60">
        <v>62.68</v>
      </c>
      <c r="E41" s="61">
        <v>53.04</v>
      </c>
      <c r="F41" s="124">
        <v>54.06</v>
      </c>
      <c r="G41" s="114" t="str">
        <f t="shared" si="25"/>
        <v/>
      </c>
      <c r="H41" s="101">
        <f t="shared" si="26"/>
        <v>1.9230769230769384E-2</v>
      </c>
      <c r="I41" s="85" t="str">
        <f t="shared" si="27"/>
        <v>▲</v>
      </c>
      <c r="J41" s="86">
        <f t="shared" si="28"/>
        <v>0.28000000000000114</v>
      </c>
      <c r="K41" s="42">
        <v>3.9965000000000002</v>
      </c>
      <c r="L41" s="72">
        <v>19.001000000000001</v>
      </c>
      <c r="M41" s="62">
        <v>54.34</v>
      </c>
    </row>
    <row r="42" spans="2:13" ht="12" customHeight="1">
      <c r="B42" s="29"/>
      <c r="C42" s="53" t="s">
        <v>9</v>
      </c>
      <c r="D42" s="107">
        <f>ROUND(D41/D40,3)</f>
        <v>0.27800000000000002</v>
      </c>
      <c r="E42" s="108">
        <f>ROUND(E41/E40,3)</f>
        <v>0.23100000000000001</v>
      </c>
      <c r="F42" s="125">
        <f>ROUND(F41/F40,3)</f>
        <v>0.23100000000000001</v>
      </c>
      <c r="G42" s="109" t="str">
        <f>IF(F42-D42&lt;0,"▲","")</f>
        <v>▲</v>
      </c>
      <c r="H42" s="94">
        <f>ABS(+F42-E42)*100</f>
        <v>0</v>
      </c>
      <c r="I42" s="110" t="str">
        <f>IF(F42="NA","",IF(M42=0,"",IF((F42-M42)&lt;0,"▲","")))</f>
        <v/>
      </c>
      <c r="J42" s="96">
        <f>ABS(+F42-M42)*100</f>
        <v>0</v>
      </c>
      <c r="K42" s="97">
        <f>K41/K40</f>
        <v>8.1404230616464179E-2</v>
      </c>
      <c r="L42" s="123">
        <f>ROUND(L41/L40,3)</f>
        <v>0.14399999999999999</v>
      </c>
      <c r="M42" s="117">
        <f>ROUND(M41/M40,3)</f>
        <v>0.23100000000000001</v>
      </c>
    </row>
    <row r="43" spans="2:13" ht="12" customHeight="1">
      <c r="B43" s="2" t="s">
        <v>217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/>
    <row r="67" s="11" customForma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5">
    <tabColor theme="1"/>
    <pageSetUpPr fitToPage="1"/>
  </sheetPr>
  <dimension ref="B1:M67"/>
  <sheetViews>
    <sheetView showGridLines="0" defaultGridColor="0" topLeftCell="A34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216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181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2005.78</v>
      </c>
      <c r="E10" s="78">
        <v>2118.12</v>
      </c>
      <c r="F10" s="119">
        <v>2203.67</v>
      </c>
      <c r="G10" s="83" t="str">
        <f>IF((F10/E10)-1&lt;0,"▲","")</f>
        <v/>
      </c>
      <c r="H10" s="101">
        <f>ABS((+F10/E10)-1)</f>
        <v>4.0389590769172701E-2</v>
      </c>
      <c r="I10" s="85" t="str">
        <f>IF(F10="NA","",IF(M10=0,"",IF((F10-M10)&lt;0,"▲","")))</f>
        <v/>
      </c>
      <c r="J10" s="86">
        <f>IF(F10="NA","-",IF(M10=0,"-",ABS(F10-M10)))</f>
        <v>8.7100000000000364</v>
      </c>
      <c r="K10" s="42">
        <v>1196.7825</v>
      </c>
      <c r="L10" s="66">
        <v>1862.3579999999999</v>
      </c>
      <c r="M10" s="62">
        <v>2194.96</v>
      </c>
    </row>
    <row r="11" spans="2:13" ht="12" customHeight="1">
      <c r="B11" s="25"/>
      <c r="C11" s="30" t="s">
        <v>7</v>
      </c>
      <c r="D11" s="77">
        <v>2054.08</v>
      </c>
      <c r="E11" s="78">
        <v>2111</v>
      </c>
      <c r="F11" s="119">
        <v>2182.11</v>
      </c>
      <c r="G11" s="83" t="str">
        <f t="shared" ref="G11:G12" si="0">IF((F11/E11)-1&lt;0,"▲","")</f>
        <v/>
      </c>
      <c r="H11" s="101">
        <f t="shared" ref="H11:H12" si="1">ABS((+F11/E11)-1)</f>
        <v>3.3685457129322582E-2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8</v>
      </c>
      <c r="K11" s="42">
        <v>1201.7159999999999</v>
      </c>
      <c r="L11" s="66">
        <v>1935.498</v>
      </c>
      <c r="M11" s="62">
        <v>2174.11</v>
      </c>
    </row>
    <row r="12" spans="2:13" ht="12" customHeight="1">
      <c r="B12" s="25"/>
      <c r="C12" s="30" t="s">
        <v>8</v>
      </c>
      <c r="D12" s="39">
        <v>340.41</v>
      </c>
      <c r="E12" s="40">
        <v>347.54</v>
      </c>
      <c r="F12" s="119">
        <v>370.39</v>
      </c>
      <c r="G12" s="83" t="str">
        <f t="shared" si="0"/>
        <v/>
      </c>
      <c r="H12" s="101">
        <f t="shared" si="1"/>
        <v>6.5747827588191088E-2</v>
      </c>
      <c r="I12" s="85" t="str">
        <f t="shared" si="2"/>
        <v/>
      </c>
      <c r="J12" s="86">
        <f t="shared" si="3"/>
        <v>3.1200000000000045</v>
      </c>
      <c r="K12" s="42">
        <v>186.02850000000001</v>
      </c>
      <c r="L12" s="66">
        <v>354.90800000000002</v>
      </c>
      <c r="M12" s="62">
        <v>367.27</v>
      </c>
    </row>
    <row r="13" spans="2:13" ht="12" customHeight="1">
      <c r="B13" s="25"/>
      <c r="C13" s="30" t="s">
        <v>9</v>
      </c>
      <c r="D13" s="81">
        <f>ROUND(D12/D11,3)</f>
        <v>0.16600000000000001</v>
      </c>
      <c r="E13" s="82">
        <f t="shared" ref="E13" si="4">ROUND(E12/E11,3)</f>
        <v>0.16500000000000001</v>
      </c>
      <c r="F13" s="73">
        <f>ROUND(F12/F11,3)</f>
        <v>0.17</v>
      </c>
      <c r="G13" s="83" t="str">
        <f>IF((F13/E13)-1&lt;0,"▲","")</f>
        <v/>
      </c>
      <c r="H13" s="84">
        <f>ABS(+F13-E13)*100</f>
        <v>0.50000000000000044</v>
      </c>
      <c r="I13" s="85" t="str">
        <f t="shared" si="2"/>
        <v/>
      </c>
      <c r="J13" s="86">
        <f>IF(F13="NA","-",IF(M13=0,"-",ABS(F13-M13)*100))</f>
        <v>0.10000000000000009</v>
      </c>
      <c r="K13" s="87">
        <f>K12/K11</f>
        <v>0.1548023825928922</v>
      </c>
      <c r="L13" s="121">
        <f>ROUND(L12/L11,3)</f>
        <v>0.183</v>
      </c>
      <c r="M13" s="115">
        <f>ROUND(M12/M11,3)</f>
        <v>0.16900000000000001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596.29999999999995</v>
      </c>
      <c r="E15" s="41">
        <v>610.88</v>
      </c>
      <c r="F15" s="119">
        <v>680.2</v>
      </c>
      <c r="G15" s="83" t="str">
        <f>IF((F15/E15)-1&lt;0,"▲","")</f>
        <v/>
      </c>
      <c r="H15" s="101">
        <f t="shared" ref="H15:H32" si="5">ABS((+F15/E15)-1)</f>
        <v>0.11347564169722379</v>
      </c>
      <c r="I15" s="85" t="str">
        <f>IF(F15="NA","",IF(M15=0,"",IF((F15-M15)&lt;0,"▲","")))</f>
        <v/>
      </c>
      <c r="J15" s="86">
        <f>IF(F15="NA","-",IF(M15=0,"-",ABS(F15-M15)))</f>
        <v>3.9200000000000728</v>
      </c>
      <c r="K15" s="42">
        <v>351.77749999999997</v>
      </c>
      <c r="L15" s="66">
        <v>553.83799999999997</v>
      </c>
      <c r="M15" s="62">
        <v>676.28</v>
      </c>
    </row>
    <row r="16" spans="2:13" ht="12" customHeight="1">
      <c r="B16" s="25"/>
      <c r="C16" s="30" t="s">
        <v>7</v>
      </c>
      <c r="D16" s="77">
        <v>616.92999999999995</v>
      </c>
      <c r="E16" s="78">
        <v>618.1</v>
      </c>
      <c r="F16" s="119">
        <v>655.58</v>
      </c>
      <c r="G16" s="83" t="str">
        <f t="shared" ref="G16:G17" si="6">IF((F16/E16)-1&lt;0,"▲","")</f>
        <v/>
      </c>
      <c r="H16" s="101">
        <f t="shared" si="5"/>
        <v>6.0637437307879072E-2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0.70000000000004547</v>
      </c>
      <c r="K16" s="42">
        <v>352.10050000000001</v>
      </c>
      <c r="L16" s="66">
        <v>580.82299999999998</v>
      </c>
      <c r="M16" s="62">
        <v>654.88</v>
      </c>
    </row>
    <row r="17" spans="2:13" ht="12" customHeight="1">
      <c r="B17" s="25"/>
      <c r="C17" s="30" t="s">
        <v>8</v>
      </c>
      <c r="D17" s="39">
        <v>127.02</v>
      </c>
      <c r="E17" s="41">
        <v>119.8</v>
      </c>
      <c r="F17" s="119">
        <v>144.41</v>
      </c>
      <c r="G17" s="83" t="str">
        <f t="shared" si="6"/>
        <v/>
      </c>
      <c r="H17" s="101">
        <f t="shared" si="5"/>
        <v>0.20542570951585981</v>
      </c>
      <c r="I17" s="85" t="str">
        <f t="shared" si="7"/>
        <v/>
      </c>
      <c r="J17" s="86">
        <f t="shared" si="8"/>
        <v>4.5200000000000102</v>
      </c>
      <c r="K17" s="42">
        <v>78.797499999999999</v>
      </c>
      <c r="L17" s="66">
        <v>132.07300000000001</v>
      </c>
      <c r="M17" s="62">
        <v>139.88999999999999</v>
      </c>
    </row>
    <row r="18" spans="2:13" ht="12" customHeight="1">
      <c r="B18" s="25"/>
      <c r="C18" s="30" t="s">
        <v>9</v>
      </c>
      <c r="D18" s="81">
        <f>ROUND(D17/D16,3)</f>
        <v>0.20599999999999999</v>
      </c>
      <c r="E18" s="82">
        <f>ROUND(E17/E16,3)</f>
        <v>0.19400000000000001</v>
      </c>
      <c r="F18" s="73">
        <f>ROUND(F17/F16,3)</f>
        <v>0.22</v>
      </c>
      <c r="G18" s="89" t="str">
        <f>IF((F18/E18)-1&lt;0,"▲","")</f>
        <v/>
      </c>
      <c r="H18" s="84">
        <f t="shared" ref="H18" si="9">ABS(+F18-E18)*100</f>
        <v>2.5999999999999996</v>
      </c>
      <c r="I18" s="90" t="str">
        <f t="shared" si="7"/>
        <v/>
      </c>
      <c r="J18" s="86">
        <f>IF(F18="NA","-",IF(M18=0,"-",ABS(F18-M18)*100))</f>
        <v>0.60000000000000053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0.214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989.07</v>
      </c>
      <c r="E20" s="41">
        <v>1077.05</v>
      </c>
      <c r="F20" s="119">
        <v>1090.25</v>
      </c>
      <c r="G20" s="83" t="str">
        <f>IF((F20/E20)-1&lt;0,"▲","")</f>
        <v/>
      </c>
      <c r="H20" s="101">
        <f t="shared" ref="H20" si="10">ABS((+F20/E20)-1)</f>
        <v>1.2255698435541529E-2</v>
      </c>
      <c r="I20" s="85" t="str">
        <f>IF(F20="NA","",IF(M20=0,"",IF((F20-M20)&lt;0,"▲","")))</f>
        <v/>
      </c>
      <c r="J20" s="86">
        <f>IF(F20="NA","-",IF(M20=0,"-",ABS(F20-M20)))</f>
        <v>3.5499999999999545</v>
      </c>
      <c r="K20" s="42">
        <v>626.75900000000001</v>
      </c>
      <c r="L20" s="66">
        <v>916.65899999999999</v>
      </c>
      <c r="M20" s="62">
        <v>1086.7</v>
      </c>
    </row>
    <row r="21" spans="2:13" ht="12" customHeight="1">
      <c r="B21" s="25"/>
      <c r="C21" s="30" t="s">
        <v>7</v>
      </c>
      <c r="D21" s="39">
        <v>1016.05</v>
      </c>
      <c r="E21" s="41">
        <v>1065.4100000000001</v>
      </c>
      <c r="F21" s="119">
        <v>1096.1500000000001</v>
      </c>
      <c r="G21" s="83" t="str">
        <f t="shared" ref="G21:G22" si="11">IF((F21/E21)-1&lt;0,"▲","")</f>
        <v/>
      </c>
      <c r="H21" s="101">
        <f t="shared" si="5"/>
        <v>2.8852742136829868E-2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5.8100000000001728</v>
      </c>
      <c r="K21" s="42">
        <v>631.84</v>
      </c>
      <c r="L21" s="66">
        <v>943.06</v>
      </c>
      <c r="M21" s="62">
        <v>1090.3399999999999</v>
      </c>
    </row>
    <row r="22" spans="2:13" ht="12" customHeight="1">
      <c r="B22" s="25"/>
      <c r="C22" s="30" t="s">
        <v>8</v>
      </c>
      <c r="D22" s="39">
        <v>138.41999999999999</v>
      </c>
      <c r="E22" s="41">
        <v>150.05000000000001</v>
      </c>
      <c r="F22" s="119">
        <v>145.44</v>
      </c>
      <c r="G22" s="83" t="str">
        <f t="shared" si="11"/>
        <v>▲</v>
      </c>
      <c r="H22" s="101">
        <f t="shared" si="5"/>
        <v>3.0723092302565869E-2</v>
      </c>
      <c r="I22" s="85" t="str">
        <f t="shared" si="12"/>
        <v>▲</v>
      </c>
      <c r="J22" s="86">
        <f t="shared" si="13"/>
        <v>1.5800000000000125</v>
      </c>
      <c r="K22" s="42">
        <v>80.498999999999995</v>
      </c>
      <c r="L22" s="66">
        <v>141.68799999999999</v>
      </c>
      <c r="M22" s="62">
        <v>147.02000000000001</v>
      </c>
    </row>
    <row r="23" spans="2:13" ht="12" customHeight="1">
      <c r="B23" s="25"/>
      <c r="C23" s="30" t="s">
        <v>9</v>
      </c>
      <c r="D23" s="81">
        <f>ROUND(D22/D21,3)</f>
        <v>0.13600000000000001</v>
      </c>
      <c r="E23" s="82">
        <f>ROUND(E22/E21,3)</f>
        <v>0.14099999999999999</v>
      </c>
      <c r="F23" s="73">
        <f>ROUND(F22/F21,3)</f>
        <v>0.13300000000000001</v>
      </c>
      <c r="G23" s="89" t="str">
        <f>IF((F23/E23)-1&lt;0,"▲","")</f>
        <v>▲</v>
      </c>
      <c r="H23" s="84">
        <f t="shared" ref="H23" si="14">ABS(+F23-E23)*100</f>
        <v>0.79999999999999793</v>
      </c>
      <c r="I23" s="90" t="str">
        <f t="shared" si="12"/>
        <v>▲</v>
      </c>
      <c r="J23" s="86">
        <f>IF(F23="NA","-",IF(M23=0,"-",ABS(F23-M23)*100))</f>
        <v>0.20000000000000018</v>
      </c>
      <c r="K23" s="87">
        <f>K22/K21</f>
        <v>0.12740408964294755</v>
      </c>
      <c r="L23" s="121">
        <f>ROUND(L22/L21,3)</f>
        <v>0.15</v>
      </c>
      <c r="M23" s="115">
        <f>ROUND(M22/M21,3)</f>
        <v>0.13500000000000001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712.44</v>
      </c>
      <c r="E25" s="41">
        <v>790.99</v>
      </c>
      <c r="F25" s="119">
        <v>781.01</v>
      </c>
      <c r="G25" s="83" t="str">
        <f>IF((F25/E25)-1&lt;0,"▲","")</f>
        <v>▲</v>
      </c>
      <c r="H25" s="101">
        <f t="shared" ref="H25" si="15">ABS((+F25/E25)-1)</f>
        <v>1.2617100089760913E-2</v>
      </c>
      <c r="I25" s="85" t="str">
        <f>IF(F25="NA","",IF(M25=0,"",IF((F25-M25)&lt;0,"▲","")))</f>
        <v>▲</v>
      </c>
      <c r="J25" s="86">
        <f>IF(F25="NA","-",IF(M25=0,"-",ABS(F25-M25)))</f>
        <v>1.9500000000000455</v>
      </c>
      <c r="K25" s="42">
        <v>315.98500000000001</v>
      </c>
      <c r="L25" s="66">
        <v>627.59400000000005</v>
      </c>
      <c r="M25" s="62">
        <v>782.96</v>
      </c>
    </row>
    <row r="26" spans="2:13" ht="12" customHeight="1">
      <c r="B26" s="51"/>
      <c r="C26" s="30" t="s">
        <v>7</v>
      </c>
      <c r="D26" s="39">
        <v>728.53</v>
      </c>
      <c r="E26" s="41">
        <v>776.8</v>
      </c>
      <c r="F26" s="119">
        <v>799.1</v>
      </c>
      <c r="G26" s="83" t="str">
        <f t="shared" ref="G26:G27" si="16">IF((F26/E26)-1&lt;0,"▲","")</f>
        <v/>
      </c>
      <c r="H26" s="101">
        <f t="shared" si="5"/>
        <v>2.8707518022657252E-2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2.6299999999999955</v>
      </c>
      <c r="K26" s="42">
        <v>318.35149999999999</v>
      </c>
      <c r="L26" s="66">
        <v>648.06899999999996</v>
      </c>
      <c r="M26" s="62">
        <v>796.47</v>
      </c>
    </row>
    <row r="27" spans="2:13" ht="12" customHeight="1">
      <c r="B27" s="51"/>
      <c r="C27" s="30" t="s">
        <v>8</v>
      </c>
      <c r="D27" s="39">
        <v>108.69</v>
      </c>
      <c r="E27" s="41">
        <v>122.88</v>
      </c>
      <c r="F27" s="119">
        <v>106.08</v>
      </c>
      <c r="G27" s="83" t="str">
        <f t="shared" si="16"/>
        <v>▲</v>
      </c>
      <c r="H27" s="101">
        <f t="shared" si="5"/>
        <v>0.13671875</v>
      </c>
      <c r="I27" s="85" t="str">
        <f t="shared" si="17"/>
        <v>▲</v>
      </c>
      <c r="J27" s="86">
        <f t="shared" si="18"/>
        <v>3.8599999999999994</v>
      </c>
      <c r="K27" s="42">
        <v>38.368000000000002</v>
      </c>
      <c r="L27" s="66">
        <v>105.229</v>
      </c>
      <c r="M27" s="62">
        <v>109.94</v>
      </c>
    </row>
    <row r="28" spans="2:13" ht="12" customHeight="1">
      <c r="B28" s="51"/>
      <c r="C28" s="30" t="s">
        <v>9</v>
      </c>
      <c r="D28" s="81">
        <f>ROUND(D27/D26,3)</f>
        <v>0.14899999999999999</v>
      </c>
      <c r="E28" s="82">
        <f>ROUND(E27/E26,3)</f>
        <v>0.158</v>
      </c>
      <c r="F28" s="73">
        <f>ROUND(F27/F26,3)</f>
        <v>0.13300000000000001</v>
      </c>
      <c r="G28" s="89" t="str">
        <f>IF((F28/E28)-1&lt;0,"▲","")</f>
        <v>▲</v>
      </c>
      <c r="H28" s="84">
        <f t="shared" ref="H28" si="19">ABS(+F28-E28)*100</f>
        <v>2.4999999999999996</v>
      </c>
      <c r="I28" s="90" t="str">
        <f t="shared" si="17"/>
        <v>▲</v>
      </c>
      <c r="J28" s="86">
        <f>IF(F28="NA","-",IF(M28=0,"-",ABS(F28-M28)*100))</f>
        <v>0.50000000000000044</v>
      </c>
      <c r="K28" s="87">
        <f>K27/K26</f>
        <v>0.12052087079847276</v>
      </c>
      <c r="L28" s="121">
        <f>ROUND(L27/L26,3)</f>
        <v>0.16200000000000001</v>
      </c>
      <c r="M28" s="115">
        <f>ROUND(M27/M26,3)</f>
        <v>0.13800000000000001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420.41</v>
      </c>
      <c r="E30" s="41">
        <v>430.19</v>
      </c>
      <c r="F30" s="119">
        <v>433.23</v>
      </c>
      <c r="G30" s="83" t="str">
        <f>IF((F30/E30)-1&lt;0,"▲","")</f>
        <v/>
      </c>
      <c r="H30" s="101">
        <f t="shared" ref="H30" si="20">ABS((+F30/E30)-1)</f>
        <v>7.0666449708269852E-3</v>
      </c>
      <c r="I30" s="85" t="str">
        <f>IF(F30="NA","",IF(M30=0,"",IF((F30-M30)&lt;0,"▲","")))</f>
        <v/>
      </c>
      <c r="J30" s="86">
        <f>IF(F30="NA","-",IF(M30=0,"-",ABS(F30-M30)))</f>
        <v>1.25</v>
      </c>
      <c r="K30" s="42">
        <v>218.24600000000001</v>
      </c>
      <c r="L30" s="66">
        <v>391.86099999999999</v>
      </c>
      <c r="M30" s="62">
        <v>431.98</v>
      </c>
    </row>
    <row r="31" spans="2:13" ht="12" customHeight="1">
      <c r="B31" s="25"/>
      <c r="C31" s="30" t="s">
        <v>7</v>
      </c>
      <c r="D31" s="39">
        <v>421.1</v>
      </c>
      <c r="E31" s="41">
        <v>427.48</v>
      </c>
      <c r="F31" s="119">
        <v>430.38</v>
      </c>
      <c r="G31" s="83" t="str">
        <f t="shared" ref="G31:G32" si="21">IF((F31/E31)-1&lt;0,"▲","")</f>
        <v/>
      </c>
      <c r="H31" s="101">
        <f t="shared" si="5"/>
        <v>6.7839431084495416E-3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1.5</v>
      </c>
      <c r="K31" s="42">
        <v>217.77549999999999</v>
      </c>
      <c r="L31" s="66">
        <v>411.61500000000001</v>
      </c>
      <c r="M31" s="62">
        <v>428.88</v>
      </c>
    </row>
    <row r="32" spans="2:13" ht="12" customHeight="1">
      <c r="B32" s="25"/>
      <c r="C32" s="30" t="s">
        <v>8</v>
      </c>
      <c r="D32" s="39">
        <v>74.98</v>
      </c>
      <c r="E32" s="41">
        <v>77.69</v>
      </c>
      <c r="F32" s="119">
        <v>80.540000000000006</v>
      </c>
      <c r="G32" s="83" t="str">
        <f t="shared" si="21"/>
        <v/>
      </c>
      <c r="H32" s="101">
        <f t="shared" si="5"/>
        <v>3.6684257948256027E-2</v>
      </c>
      <c r="I32" s="85" t="str">
        <f t="shared" si="22"/>
        <v/>
      </c>
      <c r="J32" s="86">
        <f t="shared" si="23"/>
        <v>0.18000000000000682</v>
      </c>
      <c r="K32" s="42">
        <v>26.731999999999999</v>
      </c>
      <c r="L32" s="66">
        <v>81.147000000000006</v>
      </c>
      <c r="M32" s="62">
        <v>80.36</v>
      </c>
    </row>
    <row r="33" spans="2:13" ht="12" customHeight="1">
      <c r="B33" s="29"/>
      <c r="C33" s="53" t="s">
        <v>9</v>
      </c>
      <c r="D33" s="91">
        <f>ROUND(D32/D31,3)</f>
        <v>0.17799999999999999</v>
      </c>
      <c r="E33" s="92">
        <f>ROUND(E32/E31,3)</f>
        <v>0.182</v>
      </c>
      <c r="F33" s="74">
        <f>ROUND(F32/F31,3)</f>
        <v>0.187</v>
      </c>
      <c r="G33" s="93" t="str">
        <f>IF((F33/E33)-1&lt;0,"▲","")</f>
        <v/>
      </c>
      <c r="H33" s="94">
        <f t="shared" ref="H33" si="24">ABS(+F33-E33)*100</f>
        <v>0.50000000000000044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0.19700000000000001</v>
      </c>
      <c r="M33" s="116">
        <f>ROUND(M32/M31,3)</f>
        <v>0.187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37</v>
      </c>
      <c r="E36" s="24" t="s">
        <v>144</v>
      </c>
      <c r="F36" s="24" t="s">
        <v>14</v>
      </c>
      <c r="G36" s="444" t="s">
        <v>212</v>
      </c>
      <c r="H36" s="444"/>
      <c r="I36" s="444"/>
      <c r="J36" s="444"/>
      <c r="K36" s="444"/>
      <c r="L36" s="445"/>
      <c r="M36" s="431" t="s">
        <v>197</v>
      </c>
    </row>
    <row r="37" spans="2:13" ht="12" customHeight="1">
      <c r="B37" s="25"/>
      <c r="C37" s="26"/>
      <c r="D37" s="27"/>
      <c r="E37" s="28" t="s">
        <v>4</v>
      </c>
      <c r="F37" s="1" t="s">
        <v>185</v>
      </c>
      <c r="G37" s="434" t="s">
        <v>213</v>
      </c>
      <c r="H37" s="435"/>
      <c r="I37" s="438" t="s">
        <v>214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236.56</v>
      </c>
      <c r="E39" s="61">
        <v>220.69</v>
      </c>
      <c r="F39" s="124">
        <v>238.21</v>
      </c>
      <c r="G39" s="113" t="str">
        <f>IF((F39/E39)-1&lt;0,"▲","")</f>
        <v/>
      </c>
      <c r="H39" s="101">
        <f>ABS((+F39/E39)-1)</f>
        <v>7.9387375957225004E-2</v>
      </c>
      <c r="I39" s="112" t="str">
        <f>IF(F39="NA","",IF(M39=0,"",IF((F39-M39)&lt;0,"▲","")))</f>
        <v/>
      </c>
      <c r="J39" s="86">
        <f>IF(F39="NA","-",IF(M39=0,"-",ABS(F39-M39)))</f>
        <v>0.21999999999999886</v>
      </c>
      <c r="K39" s="42">
        <v>48.956499999999998</v>
      </c>
      <c r="L39" s="70">
        <v>124.735</v>
      </c>
      <c r="M39" s="71">
        <v>237.99</v>
      </c>
    </row>
    <row r="40" spans="2:13" ht="12" customHeight="1">
      <c r="B40" s="25"/>
      <c r="C40" s="30" t="s">
        <v>7</v>
      </c>
      <c r="D40" s="60">
        <v>224.52</v>
      </c>
      <c r="E40" s="61">
        <v>229.12</v>
      </c>
      <c r="F40" s="124">
        <v>235.19</v>
      </c>
      <c r="G40" s="114" t="str">
        <f t="shared" ref="G40:G41" si="25">IF((F40/E40)-1&lt;0,"▲","")</f>
        <v/>
      </c>
      <c r="H40" s="101">
        <f t="shared" ref="H40:H41" si="26">ABS((+F40/E40)-1)</f>
        <v>2.6492667597765251E-2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1.5699999999999932</v>
      </c>
      <c r="K40" s="42">
        <v>49.094499999999996</v>
      </c>
      <c r="L40" s="72">
        <v>131.655</v>
      </c>
      <c r="M40" s="62">
        <v>236.76</v>
      </c>
    </row>
    <row r="41" spans="2:13" ht="12" customHeight="1">
      <c r="B41" s="25"/>
      <c r="C41" s="30" t="s">
        <v>8</v>
      </c>
      <c r="D41" s="60">
        <v>62.65</v>
      </c>
      <c r="E41" s="61">
        <v>52.68</v>
      </c>
      <c r="F41" s="124">
        <v>54.83</v>
      </c>
      <c r="G41" s="114" t="str">
        <f t="shared" si="25"/>
        <v/>
      </c>
      <c r="H41" s="101">
        <f t="shared" si="26"/>
        <v>4.0812452543659727E-2</v>
      </c>
      <c r="I41" s="85" t="str">
        <f t="shared" si="27"/>
        <v/>
      </c>
      <c r="J41" s="86">
        <f t="shared" si="28"/>
        <v>3.6000000000000014</v>
      </c>
      <c r="K41" s="42">
        <v>3.9965000000000002</v>
      </c>
      <c r="L41" s="72">
        <v>19.001000000000001</v>
      </c>
      <c r="M41" s="62">
        <v>51.23</v>
      </c>
    </row>
    <row r="42" spans="2:13" ht="12" customHeight="1">
      <c r="B42" s="29"/>
      <c r="C42" s="53" t="s">
        <v>9</v>
      </c>
      <c r="D42" s="107">
        <f>ROUND(D41/D40,3)</f>
        <v>0.27900000000000003</v>
      </c>
      <c r="E42" s="108">
        <f>ROUND(E41/E40,3)</f>
        <v>0.23</v>
      </c>
      <c r="F42" s="125">
        <f>ROUND(F41/F40,3)</f>
        <v>0.23300000000000001</v>
      </c>
      <c r="G42" s="109" t="str">
        <f>IF(F42-D42&lt;0,"▲","")</f>
        <v>▲</v>
      </c>
      <c r="H42" s="94">
        <f>ABS(+F42-E42)*100</f>
        <v>0.30000000000000027</v>
      </c>
      <c r="I42" s="110" t="str">
        <f>IF(F42="NA","",IF(M42=0,"",IF((F42-M42)&lt;0,"▲","")))</f>
        <v/>
      </c>
      <c r="J42" s="96">
        <f>ABS(+F42-M42)*100</f>
        <v>1.7000000000000015</v>
      </c>
      <c r="K42" s="97">
        <f>K41/K40</f>
        <v>8.1404230616464179E-2</v>
      </c>
      <c r="L42" s="123">
        <f>ROUND(L41/L40,3)</f>
        <v>0.14399999999999999</v>
      </c>
      <c r="M42" s="117">
        <f>ROUND(M41/M40,3)</f>
        <v>0.216</v>
      </c>
    </row>
    <row r="43" spans="2:13" ht="12" customHeight="1">
      <c r="B43" s="2" t="s">
        <v>215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13"/>
      <c r="D51" s="413"/>
      <c r="E51" s="413"/>
      <c r="F51" s="413"/>
      <c r="G51" s="413"/>
      <c r="H51" s="413"/>
      <c r="I51" s="413"/>
      <c r="J51" s="413"/>
      <c r="K51" s="413"/>
      <c r="L51" s="413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4">
    <tabColor theme="1"/>
    <pageSetUpPr fitToPage="1"/>
  </sheetPr>
  <dimension ref="B1:M67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211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181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2005</v>
      </c>
      <c r="E10" s="78">
        <v>2116.6999999999998</v>
      </c>
      <c r="F10" s="119">
        <v>2194.96</v>
      </c>
      <c r="G10" s="83" t="str">
        <f>IF((F10/E10)-1&lt;0,"▲","")</f>
        <v/>
      </c>
      <c r="H10" s="101">
        <f>ABS((+F10/E10)-1)</f>
        <v>3.6972646100061457E-2</v>
      </c>
      <c r="I10" s="85" t="str">
        <f>IF(F10="NA","",IF(M10=0,"",IF((F10-M10)&lt;0,"▲","")))</f>
        <v/>
      </c>
      <c r="J10" s="86">
        <f>IF(F10="NA","-",IF(M10=0,"-",ABS(F10-M10)))</f>
        <v>4.3499999999999091</v>
      </c>
      <c r="K10" s="42">
        <v>1196.7825</v>
      </c>
      <c r="L10" s="66">
        <v>1862.3579999999999</v>
      </c>
      <c r="M10" s="62">
        <v>2190.61</v>
      </c>
    </row>
    <row r="11" spans="2:13" ht="12" customHeight="1">
      <c r="B11" s="25"/>
      <c r="C11" s="30" t="s">
        <v>7</v>
      </c>
      <c r="D11" s="77">
        <v>2053.2800000000002</v>
      </c>
      <c r="E11" s="78">
        <v>2110.61</v>
      </c>
      <c r="F11" s="119">
        <v>2174.11</v>
      </c>
      <c r="G11" s="83" t="str">
        <f t="shared" ref="G11:G12" si="0">IF((F11/E11)-1&lt;0,"▲","")</f>
        <v/>
      </c>
      <c r="H11" s="101">
        <f t="shared" ref="H11:H12" si="1">ABS((+F11/E11)-1)</f>
        <v>3.0086088855828308E-2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3.5300000000002001</v>
      </c>
      <c r="K11" s="42">
        <v>1201.7159999999999</v>
      </c>
      <c r="L11" s="66">
        <v>1935.498</v>
      </c>
      <c r="M11" s="62">
        <v>2170.58</v>
      </c>
    </row>
    <row r="12" spans="2:13" ht="12" customHeight="1">
      <c r="B12" s="25"/>
      <c r="C12" s="30" t="s">
        <v>8</v>
      </c>
      <c r="D12" s="39">
        <v>340.33</v>
      </c>
      <c r="E12" s="40">
        <v>346.42</v>
      </c>
      <c r="F12" s="119">
        <v>367.27</v>
      </c>
      <c r="G12" s="83" t="str">
        <f t="shared" si="0"/>
        <v/>
      </c>
      <c r="H12" s="101">
        <f t="shared" si="1"/>
        <v>6.018705617458564E-2</v>
      </c>
      <c r="I12" s="85" t="str">
        <f t="shared" si="2"/>
        <v/>
      </c>
      <c r="J12" s="86">
        <f t="shared" si="3"/>
        <v>6.6399999999999864</v>
      </c>
      <c r="K12" s="42">
        <v>186.02850000000001</v>
      </c>
      <c r="L12" s="66">
        <v>354.90800000000002</v>
      </c>
      <c r="M12" s="62">
        <v>360.63</v>
      </c>
    </row>
    <row r="13" spans="2:13" ht="12" customHeight="1">
      <c r="B13" s="25"/>
      <c r="C13" s="30" t="s">
        <v>9</v>
      </c>
      <c r="D13" s="81">
        <f>ROUND(D12/D11,3)</f>
        <v>0.16600000000000001</v>
      </c>
      <c r="E13" s="82">
        <f t="shared" ref="E13" si="4">ROUND(E12/E11,3)</f>
        <v>0.16400000000000001</v>
      </c>
      <c r="F13" s="73">
        <f>ROUND(F12/F11,3)</f>
        <v>0.16900000000000001</v>
      </c>
      <c r="G13" s="83" t="str">
        <f>IF((F13/E13)-1&lt;0,"▲","")</f>
        <v/>
      </c>
      <c r="H13" s="84">
        <f>ABS(+F13-E13)*100</f>
        <v>0.50000000000000044</v>
      </c>
      <c r="I13" s="85" t="str">
        <f t="shared" si="2"/>
        <v/>
      </c>
      <c r="J13" s="86">
        <f>IF(F13="NA","-",IF(M13=0,"-",ABS(F13-M13)*100))</f>
        <v>0.30000000000000027</v>
      </c>
      <c r="K13" s="87">
        <f>K12/K11</f>
        <v>0.1548023825928922</v>
      </c>
      <c r="L13" s="121">
        <f>ROUND(L12/L11,3)</f>
        <v>0.183</v>
      </c>
      <c r="M13" s="115">
        <f>ROUND(M12/M11,3)</f>
        <v>0.16600000000000001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596.29999999999995</v>
      </c>
      <c r="E15" s="41">
        <v>610.87</v>
      </c>
      <c r="F15" s="119">
        <v>676.28</v>
      </c>
      <c r="G15" s="83" t="str">
        <f>IF((F15/E15)-1&lt;0,"▲","")</f>
        <v/>
      </c>
      <c r="H15" s="101">
        <f t="shared" ref="H15:H32" si="5">ABS((+F15/E15)-1)</f>
        <v>0.10707679211616217</v>
      </c>
      <c r="I15" s="85" t="str">
        <f>IF(F15="NA","",IF(M15=0,"",IF((F15-M15)&lt;0,"▲","")))</f>
        <v/>
      </c>
      <c r="J15" s="86">
        <f>IF(F15="NA","-",IF(M15=0,"-",ABS(F15-M15)))</f>
        <v>5.5299999999999727</v>
      </c>
      <c r="K15" s="42">
        <v>351.77749999999997</v>
      </c>
      <c r="L15" s="66">
        <v>553.83799999999997</v>
      </c>
      <c r="M15" s="62">
        <v>670.75</v>
      </c>
    </row>
    <row r="16" spans="2:13" ht="12" customHeight="1">
      <c r="B16" s="25"/>
      <c r="C16" s="30" t="s">
        <v>7</v>
      </c>
      <c r="D16" s="77">
        <v>616.87</v>
      </c>
      <c r="E16" s="78">
        <v>619.51</v>
      </c>
      <c r="F16" s="119">
        <v>654.88</v>
      </c>
      <c r="G16" s="83" t="str">
        <f t="shared" ref="G16:G17" si="6">IF((F16/E16)-1&lt;0,"▲","")</f>
        <v/>
      </c>
      <c r="H16" s="101">
        <f t="shared" si="5"/>
        <v>5.7093509386450636E-2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5.0800000000000409</v>
      </c>
      <c r="K16" s="42">
        <v>352.10050000000001</v>
      </c>
      <c r="L16" s="66">
        <v>580.82299999999998</v>
      </c>
      <c r="M16" s="62">
        <v>649.79999999999995</v>
      </c>
    </row>
    <row r="17" spans="2:13" ht="12" customHeight="1">
      <c r="B17" s="25"/>
      <c r="C17" s="30" t="s">
        <v>8</v>
      </c>
      <c r="D17" s="39">
        <v>127.13</v>
      </c>
      <c r="E17" s="41">
        <v>118.49</v>
      </c>
      <c r="F17" s="119">
        <v>139.88999999999999</v>
      </c>
      <c r="G17" s="83" t="str">
        <f t="shared" si="6"/>
        <v/>
      </c>
      <c r="H17" s="101">
        <f t="shared" si="5"/>
        <v>0.18060595830871806</v>
      </c>
      <c r="I17" s="85" t="str">
        <f t="shared" si="7"/>
        <v/>
      </c>
      <c r="J17" s="86">
        <f t="shared" si="8"/>
        <v>3.7299999999999898</v>
      </c>
      <c r="K17" s="42">
        <v>78.797499999999999</v>
      </c>
      <c r="L17" s="66">
        <v>132.07300000000001</v>
      </c>
      <c r="M17" s="62">
        <v>136.16</v>
      </c>
    </row>
    <row r="18" spans="2:13" ht="12" customHeight="1">
      <c r="B18" s="25"/>
      <c r="C18" s="30" t="s">
        <v>9</v>
      </c>
      <c r="D18" s="81">
        <f>ROUND(D17/D16,3)</f>
        <v>0.20599999999999999</v>
      </c>
      <c r="E18" s="82">
        <f>ROUND(E17/E16,3)</f>
        <v>0.191</v>
      </c>
      <c r="F18" s="73">
        <f>ROUND(F17/F16,3)</f>
        <v>0.214</v>
      </c>
      <c r="G18" s="89" t="str">
        <f>IF((F18/E18)-1&lt;0,"▲","")</f>
        <v/>
      </c>
      <c r="H18" s="84">
        <f t="shared" ref="H18" si="9">ABS(+F18-E18)*100</f>
        <v>2.2999999999999994</v>
      </c>
      <c r="I18" s="90" t="str">
        <f t="shared" si="7"/>
        <v/>
      </c>
      <c r="J18" s="86">
        <f>IF(F18="NA","-",IF(M18=0,"-",ABS(F18-M18)*100))</f>
        <v>0.40000000000000036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988.84</v>
      </c>
      <c r="E20" s="41">
        <v>1076.3599999999999</v>
      </c>
      <c r="F20" s="119">
        <v>1086.7</v>
      </c>
      <c r="G20" s="83" t="str">
        <f>IF((F20/E20)-1&lt;0,"▲","")</f>
        <v/>
      </c>
      <c r="H20" s="101">
        <f t="shared" ref="H20" si="10">ABS((+F20/E20)-1)</f>
        <v>9.6064513731466405E-3</v>
      </c>
      <c r="I20" s="85" t="str">
        <f>IF(F20="NA","",IF(M20=0,"",IF((F20-M20)&lt;0,"▲","")))</f>
        <v>▲</v>
      </c>
      <c r="J20" s="86">
        <f>IF(F20="NA","-",IF(M20=0,"-",ABS(F20-M20)))</f>
        <v>2.4099999999998545</v>
      </c>
      <c r="K20" s="42">
        <v>626.75900000000001</v>
      </c>
      <c r="L20" s="66">
        <v>916.65899999999999</v>
      </c>
      <c r="M20" s="62">
        <v>1089.1099999999999</v>
      </c>
    </row>
    <row r="21" spans="2:13" ht="12" customHeight="1">
      <c r="B21" s="25"/>
      <c r="C21" s="30" t="s">
        <v>7</v>
      </c>
      <c r="D21" s="39">
        <v>1015.86</v>
      </c>
      <c r="E21" s="41">
        <v>1063.9100000000001</v>
      </c>
      <c r="F21" s="119">
        <v>1090.3399999999999</v>
      </c>
      <c r="G21" s="83" t="str">
        <f t="shared" ref="G21:G22" si="11">IF((F21/E21)-1&lt;0,"▲","")</f>
        <v/>
      </c>
      <c r="H21" s="101">
        <f t="shared" si="5"/>
        <v>2.484232688855248E-2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2.7699999999999818</v>
      </c>
      <c r="K21" s="42">
        <v>631.84</v>
      </c>
      <c r="L21" s="66">
        <v>943.06</v>
      </c>
      <c r="M21" s="62">
        <v>1093.1099999999999</v>
      </c>
    </row>
    <row r="22" spans="2:13" ht="12" customHeight="1">
      <c r="B22" s="25"/>
      <c r="C22" s="30" t="s">
        <v>8</v>
      </c>
      <c r="D22" s="39">
        <v>138.22</v>
      </c>
      <c r="E22" s="41">
        <v>150.66999999999999</v>
      </c>
      <c r="F22" s="119">
        <v>147.02000000000001</v>
      </c>
      <c r="G22" s="83" t="str">
        <f t="shared" si="11"/>
        <v>▲</v>
      </c>
      <c r="H22" s="101">
        <f t="shared" si="5"/>
        <v>2.4225127762659948E-2</v>
      </c>
      <c r="I22" s="85" t="str">
        <f t="shared" si="12"/>
        <v/>
      </c>
      <c r="J22" s="86">
        <f t="shared" si="13"/>
        <v>3.2300000000000182</v>
      </c>
      <c r="K22" s="42">
        <v>80.498999999999995</v>
      </c>
      <c r="L22" s="66">
        <v>141.68799999999999</v>
      </c>
      <c r="M22" s="62">
        <v>143.79</v>
      </c>
    </row>
    <row r="23" spans="2:13" ht="12" customHeight="1">
      <c r="B23" s="25"/>
      <c r="C23" s="30" t="s">
        <v>9</v>
      </c>
      <c r="D23" s="81">
        <f>ROUND(D22/D21,3)</f>
        <v>0.13600000000000001</v>
      </c>
      <c r="E23" s="82">
        <f>ROUND(E22/E21,3)</f>
        <v>0.14199999999999999</v>
      </c>
      <c r="F23" s="73">
        <f>ROUND(F22/F21,3)</f>
        <v>0.13500000000000001</v>
      </c>
      <c r="G23" s="89" t="str">
        <f>IF((F23/E23)-1&lt;0,"▲","")</f>
        <v>▲</v>
      </c>
      <c r="H23" s="84">
        <f t="shared" ref="H23" si="14">ABS(+F23-E23)*100</f>
        <v>0.69999999999999785</v>
      </c>
      <c r="I23" s="90" t="str">
        <f t="shared" si="12"/>
        <v/>
      </c>
      <c r="J23" s="86">
        <f>IF(F23="NA","-",IF(M23=0,"-",ABS(F23-M23)*100))</f>
        <v>0.30000000000000027</v>
      </c>
      <c r="K23" s="87">
        <f>K22/K21</f>
        <v>0.12740408964294755</v>
      </c>
      <c r="L23" s="121">
        <f>ROUND(L22/L21,3)</f>
        <v>0.15</v>
      </c>
      <c r="M23" s="115">
        <f>ROUND(M22/M21,3)</f>
        <v>0.13200000000000001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712.23</v>
      </c>
      <c r="E25" s="41">
        <v>790.24</v>
      </c>
      <c r="F25" s="119">
        <v>782.96</v>
      </c>
      <c r="G25" s="83" t="str">
        <f>IF((F25/E25)-1&lt;0,"▲","")</f>
        <v>▲</v>
      </c>
      <c r="H25" s="101">
        <f t="shared" ref="H25" si="15">ABS((+F25/E25)-1)</f>
        <v>9.2123911723021035E-3</v>
      </c>
      <c r="I25" s="85" t="str">
        <f>IF(F25="NA","",IF(M25=0,"",IF((F25-M25)&lt;0,"▲","")))</f>
        <v>▲</v>
      </c>
      <c r="J25" s="86">
        <f>IF(F25="NA","-",IF(M25=0,"-",ABS(F25-M25)))</f>
        <v>6.6200000000000045</v>
      </c>
      <c r="K25" s="42">
        <v>315.98500000000001</v>
      </c>
      <c r="L25" s="66">
        <v>627.59400000000005</v>
      </c>
      <c r="M25" s="62">
        <v>789.58</v>
      </c>
    </row>
    <row r="26" spans="2:13" ht="12" customHeight="1">
      <c r="B26" s="51"/>
      <c r="C26" s="30" t="s">
        <v>7</v>
      </c>
      <c r="D26" s="39">
        <v>728.31</v>
      </c>
      <c r="E26" s="41">
        <v>775.32</v>
      </c>
      <c r="F26" s="119">
        <v>796.47</v>
      </c>
      <c r="G26" s="83" t="str">
        <f t="shared" ref="G26:G27" si="16">IF((F26/E26)-1&lt;0,"▲","")</f>
        <v/>
      </c>
      <c r="H26" s="101">
        <f t="shared" si="5"/>
        <v>2.7279058969199799E-2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3.1899999999999409</v>
      </c>
      <c r="K26" s="42">
        <v>318.35149999999999</v>
      </c>
      <c r="L26" s="66">
        <v>648.06899999999996</v>
      </c>
      <c r="M26" s="62">
        <v>799.66</v>
      </c>
    </row>
    <row r="27" spans="2:13" ht="12" customHeight="1">
      <c r="B27" s="51"/>
      <c r="C27" s="30" t="s">
        <v>8</v>
      </c>
      <c r="D27" s="39">
        <v>108.54</v>
      </c>
      <c r="E27" s="41">
        <v>123.46</v>
      </c>
      <c r="F27" s="119">
        <v>109.94</v>
      </c>
      <c r="G27" s="83" t="str">
        <f t="shared" si="16"/>
        <v>▲</v>
      </c>
      <c r="H27" s="101">
        <f t="shared" si="5"/>
        <v>0.10950915276202811</v>
      </c>
      <c r="I27" s="85" t="str">
        <f t="shared" si="17"/>
        <v>▲</v>
      </c>
      <c r="J27" s="86">
        <f t="shared" si="18"/>
        <v>2.4399999999999977</v>
      </c>
      <c r="K27" s="42">
        <v>38.368000000000002</v>
      </c>
      <c r="L27" s="66">
        <v>105.229</v>
      </c>
      <c r="M27" s="62">
        <v>112.38</v>
      </c>
    </row>
    <row r="28" spans="2:13" ht="12" customHeight="1">
      <c r="B28" s="51"/>
      <c r="C28" s="30" t="s">
        <v>9</v>
      </c>
      <c r="D28" s="81">
        <f>ROUND(D27/D26,3)</f>
        <v>0.14899999999999999</v>
      </c>
      <c r="E28" s="82">
        <f>ROUND(E27/E26,3)</f>
        <v>0.159</v>
      </c>
      <c r="F28" s="73">
        <f>ROUND(F27/F26,3)</f>
        <v>0.13800000000000001</v>
      </c>
      <c r="G28" s="89" t="str">
        <f>IF((F28/E28)-1&lt;0,"▲","")</f>
        <v>▲</v>
      </c>
      <c r="H28" s="84">
        <f t="shared" ref="H28" si="19">ABS(+F28-E28)*100</f>
        <v>2.0999999999999992</v>
      </c>
      <c r="I28" s="90" t="str">
        <f t="shared" si="17"/>
        <v>▲</v>
      </c>
      <c r="J28" s="86">
        <f>IF(F28="NA","-",IF(M28=0,"-",ABS(F28-M28)*100))</f>
        <v>0.29999999999999749</v>
      </c>
      <c r="K28" s="87">
        <f>K27/K26</f>
        <v>0.12052087079847276</v>
      </c>
      <c r="L28" s="121">
        <f>ROUND(L27/L26,3)</f>
        <v>0.16200000000000001</v>
      </c>
      <c r="M28" s="115">
        <f>ROUND(M27/M26,3)</f>
        <v>0.14099999999999999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419.85</v>
      </c>
      <c r="E30" s="41">
        <v>429.47</v>
      </c>
      <c r="F30" s="119">
        <v>431.98</v>
      </c>
      <c r="G30" s="83" t="str">
        <f>IF((F30/E30)-1&lt;0,"▲","")</f>
        <v/>
      </c>
      <c r="H30" s="101">
        <f t="shared" ref="H30" si="20">ABS((+F30/E30)-1)</f>
        <v>5.8444128809929108E-3</v>
      </c>
      <c r="I30" s="85" t="str">
        <f>IF(F30="NA","",IF(M30=0,"",IF((F30-M30)&lt;0,"▲","")))</f>
        <v/>
      </c>
      <c r="J30" s="86">
        <f>IF(F30="NA","-",IF(M30=0,"-",ABS(F30-M30)))</f>
        <v>1.2300000000000182</v>
      </c>
      <c r="K30" s="42">
        <v>218.24600000000001</v>
      </c>
      <c r="L30" s="66">
        <v>391.86099999999999</v>
      </c>
      <c r="M30" s="62">
        <v>430.75</v>
      </c>
    </row>
    <row r="31" spans="2:13" ht="12" customHeight="1">
      <c r="B31" s="25"/>
      <c r="C31" s="30" t="s">
        <v>7</v>
      </c>
      <c r="D31" s="39">
        <v>420.55</v>
      </c>
      <c r="E31" s="41">
        <v>427.19</v>
      </c>
      <c r="F31" s="119">
        <v>428.88</v>
      </c>
      <c r="G31" s="83" t="str">
        <f t="shared" ref="G31:G32" si="21">IF((F31/E31)-1&lt;0,"▲","")</f>
        <v/>
      </c>
      <c r="H31" s="101">
        <f t="shared" si="5"/>
        <v>3.9560851143518594E-3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1.2099999999999795</v>
      </c>
      <c r="K31" s="42">
        <v>217.77549999999999</v>
      </c>
      <c r="L31" s="66">
        <v>411.61500000000001</v>
      </c>
      <c r="M31" s="62">
        <v>427.67</v>
      </c>
    </row>
    <row r="32" spans="2:13" ht="12" customHeight="1">
      <c r="B32" s="25"/>
      <c r="C32" s="30" t="s">
        <v>8</v>
      </c>
      <c r="D32" s="39">
        <v>74.98</v>
      </c>
      <c r="E32" s="41">
        <v>77.260000000000005</v>
      </c>
      <c r="F32" s="119">
        <v>80.36</v>
      </c>
      <c r="G32" s="83" t="str">
        <f t="shared" si="21"/>
        <v/>
      </c>
      <c r="H32" s="101">
        <f t="shared" si="5"/>
        <v>4.0124255759772076E-2</v>
      </c>
      <c r="I32" s="85" t="str">
        <f t="shared" si="22"/>
        <v>▲</v>
      </c>
      <c r="J32" s="86">
        <f t="shared" si="23"/>
        <v>0.32000000000000739</v>
      </c>
      <c r="K32" s="42">
        <v>26.731999999999999</v>
      </c>
      <c r="L32" s="66">
        <v>81.147000000000006</v>
      </c>
      <c r="M32" s="62">
        <v>80.680000000000007</v>
      </c>
    </row>
    <row r="33" spans="2:13" ht="12" customHeight="1">
      <c r="B33" s="29"/>
      <c r="C33" s="53" t="s">
        <v>9</v>
      </c>
      <c r="D33" s="91">
        <f>ROUND(D32/D31,3)</f>
        <v>0.17799999999999999</v>
      </c>
      <c r="E33" s="92">
        <f>ROUND(E32/E31,3)</f>
        <v>0.18099999999999999</v>
      </c>
      <c r="F33" s="74">
        <f>ROUND(F32/F31,3)</f>
        <v>0.187</v>
      </c>
      <c r="G33" s="93" t="str">
        <f>IF((F33/E33)-1&lt;0,"▲","")</f>
        <v/>
      </c>
      <c r="H33" s="94">
        <f t="shared" ref="H33" si="24">ABS(+F33-E33)*100</f>
        <v>0.60000000000000053</v>
      </c>
      <c r="I33" s="95" t="str">
        <f t="shared" si="22"/>
        <v>▲</v>
      </c>
      <c r="J33" s="96">
        <f>IF(F33="NA","-",IF(M33=0,"-",ABS(F33-M33)*100))</f>
        <v>0.20000000000000018</v>
      </c>
      <c r="K33" s="97">
        <f>K32/K31</f>
        <v>0.12275026345938822</v>
      </c>
      <c r="L33" s="122">
        <f>ROUND(L32/L31,3)</f>
        <v>0.19700000000000001</v>
      </c>
      <c r="M33" s="116">
        <f>ROUND(M32/M31,3)</f>
        <v>0.189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37</v>
      </c>
      <c r="E36" s="24" t="s">
        <v>144</v>
      </c>
      <c r="F36" s="24" t="s">
        <v>14</v>
      </c>
      <c r="G36" s="444" t="s">
        <v>181</v>
      </c>
      <c r="H36" s="444"/>
      <c r="I36" s="444"/>
      <c r="J36" s="444"/>
      <c r="K36" s="444"/>
      <c r="L36" s="445"/>
      <c r="M36" s="431" t="s">
        <v>197</v>
      </c>
    </row>
    <row r="37" spans="2:13" ht="12" customHeight="1">
      <c r="B37" s="25"/>
      <c r="C37" s="26"/>
      <c r="D37" s="27"/>
      <c r="E37" s="28" t="s">
        <v>4</v>
      </c>
      <c r="F37" s="1" t="s">
        <v>182</v>
      </c>
      <c r="G37" s="434" t="s">
        <v>183</v>
      </c>
      <c r="H37" s="435"/>
      <c r="I37" s="438" t="s">
        <v>184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236.56</v>
      </c>
      <c r="E39" s="61">
        <v>218.22</v>
      </c>
      <c r="F39" s="124">
        <v>237.99</v>
      </c>
      <c r="G39" s="113" t="str">
        <f>IF((F39/E39)-1&lt;0,"▲","")</f>
        <v/>
      </c>
      <c r="H39" s="101">
        <f>ABS((+F39/E39)-1)</f>
        <v>9.0596645587022406E-2</v>
      </c>
      <c r="I39" s="112" t="str">
        <f>IF(F39="NA","",IF(M39=0,"",IF((F39-M39)&lt;0,"▲","")))</f>
        <v/>
      </c>
      <c r="J39" s="86">
        <f>IF(F39="NA","-",IF(M39=0,"-",ABS(F39-M39)))</f>
        <v>0.62999999999999545</v>
      </c>
      <c r="K39" s="42">
        <v>48.956499999999998</v>
      </c>
      <c r="L39" s="70">
        <v>124.735</v>
      </c>
      <c r="M39" s="71">
        <v>237.36</v>
      </c>
    </row>
    <row r="40" spans="2:13" ht="12" customHeight="1">
      <c r="B40" s="25"/>
      <c r="C40" s="30" t="s">
        <v>7</v>
      </c>
      <c r="D40" s="60">
        <v>224.76</v>
      </c>
      <c r="E40" s="61">
        <v>230.08</v>
      </c>
      <c r="F40" s="124">
        <v>236.76</v>
      </c>
      <c r="G40" s="114" t="str">
        <f t="shared" ref="G40:G41" si="25">IF((F40/E40)-1&lt;0,"▲","")</f>
        <v/>
      </c>
      <c r="H40" s="101">
        <f t="shared" ref="H40:H41" si="26">ABS((+F40/E40)-1)</f>
        <v>2.9033379694019423E-2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1.1200000000000045</v>
      </c>
      <c r="K40" s="42">
        <v>49.094499999999996</v>
      </c>
      <c r="L40" s="72">
        <v>131.655</v>
      </c>
      <c r="M40" s="62">
        <v>237.88</v>
      </c>
    </row>
    <row r="41" spans="2:13" ht="12" customHeight="1">
      <c r="B41" s="25"/>
      <c r="C41" s="30" t="s">
        <v>8</v>
      </c>
      <c r="D41" s="60">
        <v>62.65</v>
      </c>
      <c r="E41" s="61">
        <v>50.13</v>
      </c>
      <c r="F41" s="124">
        <v>51.23</v>
      </c>
      <c r="G41" s="114" t="str">
        <f t="shared" si="25"/>
        <v/>
      </c>
      <c r="H41" s="101">
        <f t="shared" si="26"/>
        <v>2.1942948334330525E-2</v>
      </c>
      <c r="I41" s="85" t="str">
        <f t="shared" si="27"/>
        <v/>
      </c>
      <c r="J41" s="86">
        <f t="shared" si="28"/>
        <v>1.9499999999999957</v>
      </c>
      <c r="K41" s="42">
        <v>3.9965000000000002</v>
      </c>
      <c r="L41" s="72">
        <v>19.001000000000001</v>
      </c>
      <c r="M41" s="62">
        <v>49.28</v>
      </c>
    </row>
    <row r="42" spans="2:13" ht="12" customHeight="1">
      <c r="B42" s="29"/>
      <c r="C42" s="53" t="s">
        <v>9</v>
      </c>
      <c r="D42" s="107">
        <f>ROUND(D41/D40,3)</f>
        <v>0.27900000000000003</v>
      </c>
      <c r="E42" s="108">
        <f>ROUND(E41/E40,3)</f>
        <v>0.218</v>
      </c>
      <c r="F42" s="125">
        <f>ROUND(F41/F40,3)</f>
        <v>0.216</v>
      </c>
      <c r="G42" s="109" t="str">
        <f>IF(F42-D42&lt;0,"▲","")</f>
        <v>▲</v>
      </c>
      <c r="H42" s="94">
        <f>ABS(+F42-E42)*100</f>
        <v>0.20000000000000018</v>
      </c>
      <c r="I42" s="110" t="str">
        <f>IF(F42="NA","",IF(M42=0,"",IF((F42-M42)&lt;0,"▲","")))</f>
        <v/>
      </c>
      <c r="J42" s="96">
        <f>ABS(+F42-M42)*100</f>
        <v>0.9000000000000008</v>
      </c>
      <c r="K42" s="97">
        <f>K41/K40</f>
        <v>8.1404230616464179E-2</v>
      </c>
      <c r="L42" s="123">
        <f>ROUND(L41/L40,3)</f>
        <v>0.14399999999999999</v>
      </c>
      <c r="M42" s="117">
        <f>ROUND(M41/M40,3)</f>
        <v>0.20699999999999999</v>
      </c>
    </row>
    <row r="43" spans="2:13" ht="12" customHeight="1">
      <c r="B43" s="2" t="s">
        <v>210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3">
    <tabColor theme="1"/>
    <pageSetUpPr fitToPage="1"/>
  </sheetPr>
  <dimension ref="B1:M67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209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181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182</v>
      </c>
      <c r="G7" s="434" t="s">
        <v>183</v>
      </c>
      <c r="H7" s="435"/>
      <c r="I7" s="438" t="s">
        <v>184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2005.28</v>
      </c>
      <c r="E10" s="78">
        <v>2115.5</v>
      </c>
      <c r="F10" s="119">
        <v>2190.61</v>
      </c>
      <c r="G10" s="83" t="str">
        <f>IF((F10/E10)-1&lt;0,"▲","")</f>
        <v/>
      </c>
      <c r="H10" s="101">
        <f>ABS((+F10/E10)-1)</f>
        <v>3.5504608839517893E-2</v>
      </c>
      <c r="I10" s="85" t="str">
        <f>IF(F10="NA","",IF(M10=0,"",IF((F10-M10)&lt;0,"▲","")))</f>
        <v/>
      </c>
      <c r="J10" s="86">
        <f>IF(F10="NA","-",IF(M10=0,"-",ABS(F10-M10)))</f>
        <v>25.640000000000327</v>
      </c>
      <c r="K10" s="42">
        <v>1196.7825</v>
      </c>
      <c r="L10" s="66">
        <v>1862.3579999999999</v>
      </c>
      <c r="M10" s="62">
        <v>2164.9699999999998</v>
      </c>
    </row>
    <row r="11" spans="2:13" ht="12" customHeight="1">
      <c r="B11" s="25"/>
      <c r="C11" s="30" t="s">
        <v>7</v>
      </c>
      <c r="D11" s="77">
        <v>2053.48</v>
      </c>
      <c r="E11" s="78">
        <v>2114.9299999999998</v>
      </c>
      <c r="F11" s="119">
        <v>2170.58</v>
      </c>
      <c r="G11" s="83" t="str">
        <f t="shared" ref="G11:G12" si="0">IF((F11/E11)-1&lt;0,"▲","")</f>
        <v/>
      </c>
      <c r="H11" s="101">
        <f t="shared" ref="H11:H12" si="1">ABS((+F11/E11)-1)</f>
        <v>2.631292761462567E-2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9</v>
      </c>
      <c r="K11" s="42">
        <v>1201.7159999999999</v>
      </c>
      <c r="L11" s="66">
        <v>1935.498</v>
      </c>
      <c r="M11" s="62">
        <v>2161.58</v>
      </c>
    </row>
    <row r="12" spans="2:13" ht="12" customHeight="1">
      <c r="B12" s="25"/>
      <c r="C12" s="30" t="s">
        <v>8</v>
      </c>
      <c r="D12" s="39">
        <v>340.03</v>
      </c>
      <c r="E12" s="40">
        <v>340.59</v>
      </c>
      <c r="F12" s="119">
        <v>360.63</v>
      </c>
      <c r="G12" s="83" t="str">
        <f t="shared" si="0"/>
        <v/>
      </c>
      <c r="H12" s="101">
        <f t="shared" si="1"/>
        <v>5.8839073372676909E-2</v>
      </c>
      <c r="I12" s="85" t="str">
        <f t="shared" si="2"/>
        <v/>
      </c>
      <c r="J12" s="86">
        <f t="shared" si="3"/>
        <v>12.430000000000007</v>
      </c>
      <c r="K12" s="42">
        <v>186.02850000000001</v>
      </c>
      <c r="L12" s="66">
        <v>354.90800000000002</v>
      </c>
      <c r="M12" s="62">
        <v>348.2</v>
      </c>
    </row>
    <row r="13" spans="2:13" ht="12" customHeight="1">
      <c r="B13" s="25"/>
      <c r="C13" s="30" t="s">
        <v>9</v>
      </c>
      <c r="D13" s="81">
        <f>ROUND(D12/D11,3)</f>
        <v>0.16600000000000001</v>
      </c>
      <c r="E13" s="82">
        <f t="shared" ref="E13" si="4">ROUND(E12/E11,3)</f>
        <v>0.161</v>
      </c>
      <c r="F13" s="73">
        <f>ROUND(F12/F11,3)</f>
        <v>0.16600000000000001</v>
      </c>
      <c r="G13" s="83" t="str">
        <f>IF((F13/E13)-1&lt;0,"▲","")</f>
        <v/>
      </c>
      <c r="H13" s="84">
        <f>ABS(+F13-E13)*100</f>
        <v>0.50000000000000044</v>
      </c>
      <c r="I13" s="85" t="str">
        <f t="shared" si="2"/>
        <v/>
      </c>
      <c r="J13" s="86">
        <f>IF(F13="NA","-",IF(M13=0,"-",ABS(F13-M13)*100))</f>
        <v>0.50000000000000044</v>
      </c>
      <c r="K13" s="87">
        <f>K12/K11</f>
        <v>0.1548023825928922</v>
      </c>
      <c r="L13" s="121">
        <f>ROUND(L12/L11,3)</f>
        <v>0.183</v>
      </c>
      <c r="M13" s="115">
        <f>ROUND(M12/M11,3)</f>
        <v>0.161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596.27</v>
      </c>
      <c r="E15" s="41">
        <v>610.54</v>
      </c>
      <c r="F15" s="119">
        <v>670.75</v>
      </c>
      <c r="G15" s="83" t="str">
        <f>IF((F15/E15)-1&lt;0,"▲","")</f>
        <v/>
      </c>
      <c r="H15" s="101">
        <f t="shared" ref="H15:H32" si="5">ABS((+F15/E15)-1)</f>
        <v>9.861761719133888E-2</v>
      </c>
      <c r="I15" s="85" t="str">
        <f>IF(F15="NA","",IF(M15=0,"",IF((F15-M15)&lt;0,"▲","")))</f>
        <v/>
      </c>
      <c r="J15" s="86">
        <f>IF(F15="NA","-",IF(M15=0,"-",ABS(F15-M15)))</f>
        <v>6.5099999999999909</v>
      </c>
      <c r="K15" s="42">
        <v>351.77749999999997</v>
      </c>
      <c r="L15" s="66">
        <v>553.83799999999997</v>
      </c>
      <c r="M15" s="62">
        <v>664.24</v>
      </c>
    </row>
    <row r="16" spans="2:13" ht="12" customHeight="1">
      <c r="B16" s="25"/>
      <c r="C16" s="30" t="s">
        <v>7</v>
      </c>
      <c r="D16" s="77">
        <v>616.9</v>
      </c>
      <c r="E16" s="78">
        <v>622.07000000000005</v>
      </c>
      <c r="F16" s="119">
        <v>649.79999999999995</v>
      </c>
      <c r="G16" s="83" t="str">
        <f t="shared" ref="G16:G17" si="6">IF((F16/E16)-1&lt;0,"▲","")</f>
        <v/>
      </c>
      <c r="H16" s="101">
        <f t="shared" si="5"/>
        <v>4.4576976867555018E-2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2.5699999999999363</v>
      </c>
      <c r="K16" s="42">
        <v>352.10050000000001</v>
      </c>
      <c r="L16" s="66">
        <v>580.82299999999998</v>
      </c>
      <c r="M16" s="62">
        <v>647.23</v>
      </c>
    </row>
    <row r="17" spans="2:13" ht="12" customHeight="1">
      <c r="B17" s="25"/>
      <c r="C17" s="30" t="s">
        <v>8</v>
      </c>
      <c r="D17" s="39">
        <v>126.74</v>
      </c>
      <c r="E17" s="41">
        <v>115.21</v>
      </c>
      <c r="F17" s="119">
        <v>136.16</v>
      </c>
      <c r="G17" s="83" t="str">
        <f t="shared" si="6"/>
        <v/>
      </c>
      <c r="H17" s="101">
        <f t="shared" si="5"/>
        <v>0.18184185400572872</v>
      </c>
      <c r="I17" s="85" t="str">
        <f t="shared" si="7"/>
        <v/>
      </c>
      <c r="J17" s="86">
        <f t="shared" si="8"/>
        <v>3.0999999999999943</v>
      </c>
      <c r="K17" s="42">
        <v>78.797499999999999</v>
      </c>
      <c r="L17" s="66">
        <v>132.07300000000001</v>
      </c>
      <c r="M17" s="62">
        <v>133.06</v>
      </c>
    </row>
    <row r="18" spans="2:13" ht="12" customHeight="1">
      <c r="B18" s="25"/>
      <c r="C18" s="30" t="s">
        <v>9</v>
      </c>
      <c r="D18" s="81">
        <f>ROUND(D17/D16,3)</f>
        <v>0.20499999999999999</v>
      </c>
      <c r="E18" s="82">
        <f>ROUND(E17/E16,3)</f>
        <v>0.185</v>
      </c>
      <c r="F18" s="73">
        <f>ROUND(F17/F16,3)</f>
        <v>0.21</v>
      </c>
      <c r="G18" s="89" t="str">
        <f>IF((F18/E18)-1&lt;0,"▲","")</f>
        <v/>
      </c>
      <c r="H18" s="84">
        <f t="shared" ref="H18" si="9">ABS(+F18-E18)*100</f>
        <v>2.4999999999999996</v>
      </c>
      <c r="I18" s="90" t="str">
        <f t="shared" si="7"/>
        <v/>
      </c>
      <c r="J18" s="86">
        <f>IF(F18="NA","-",IF(M18=0,"-",ABS(F18-M18)*100))</f>
        <v>0.40000000000000036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0.20599999999999999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988.84</v>
      </c>
      <c r="E20" s="41">
        <v>1075.97</v>
      </c>
      <c r="F20" s="119">
        <v>1089.1099999999999</v>
      </c>
      <c r="G20" s="83" t="str">
        <f>IF((F20/E20)-1&lt;0,"▲","")</f>
        <v/>
      </c>
      <c r="H20" s="101">
        <f t="shared" ref="H20" si="10">ABS((+F20/E20)-1)</f>
        <v>1.2212236400642951E-2</v>
      </c>
      <c r="I20" s="85" t="str">
        <f>IF(F20="NA","",IF(M20=0,"",IF((F20-M20)&lt;0,"▲","")))</f>
        <v/>
      </c>
      <c r="J20" s="86">
        <f>IF(F20="NA","-",IF(M20=0,"-",ABS(F20-M20)))</f>
        <v>20.079999999999927</v>
      </c>
      <c r="K20" s="42">
        <v>626.75900000000001</v>
      </c>
      <c r="L20" s="66">
        <v>916.65899999999999</v>
      </c>
      <c r="M20" s="62">
        <v>1069.03</v>
      </c>
    </row>
    <row r="21" spans="2:13" ht="12" customHeight="1">
      <c r="B21" s="25"/>
      <c r="C21" s="30" t="s">
        <v>7</v>
      </c>
      <c r="D21" s="39">
        <v>1016</v>
      </c>
      <c r="E21" s="41">
        <v>1066.21</v>
      </c>
      <c r="F21" s="119">
        <v>1093.1099999999999</v>
      </c>
      <c r="G21" s="83" t="str">
        <f t="shared" ref="G21:G22" si="11">IF((F21/E21)-1&lt;0,"▲","")</f>
        <v/>
      </c>
      <c r="H21" s="101">
        <f t="shared" si="5"/>
        <v>2.5229551401693806E-2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7.0099999999999909</v>
      </c>
      <c r="K21" s="42">
        <v>631.84</v>
      </c>
      <c r="L21" s="66">
        <v>943.06</v>
      </c>
      <c r="M21" s="62">
        <v>1086.0999999999999</v>
      </c>
    </row>
    <row r="22" spans="2:13" ht="12" customHeight="1">
      <c r="B22" s="25"/>
      <c r="C22" s="30" t="s">
        <v>8</v>
      </c>
      <c r="D22" s="39">
        <v>138.03</v>
      </c>
      <c r="E22" s="41">
        <v>147.79</v>
      </c>
      <c r="F22" s="119">
        <v>143.79</v>
      </c>
      <c r="G22" s="83" t="str">
        <f t="shared" si="11"/>
        <v>▲</v>
      </c>
      <c r="H22" s="101">
        <f t="shared" si="5"/>
        <v>2.7065430678665625E-2</v>
      </c>
      <c r="I22" s="85" t="str">
        <f t="shared" si="12"/>
        <v/>
      </c>
      <c r="J22" s="86">
        <f t="shared" si="13"/>
        <v>10.620000000000005</v>
      </c>
      <c r="K22" s="42">
        <v>80.498999999999995</v>
      </c>
      <c r="L22" s="66">
        <v>141.68799999999999</v>
      </c>
      <c r="M22" s="62">
        <v>133.16999999999999</v>
      </c>
    </row>
    <row r="23" spans="2:13" ht="12" customHeight="1">
      <c r="B23" s="25"/>
      <c r="C23" s="30" t="s">
        <v>9</v>
      </c>
      <c r="D23" s="81">
        <f>ROUND(D22/D21,3)</f>
        <v>0.13600000000000001</v>
      </c>
      <c r="E23" s="82">
        <f>ROUND(E22/E21,3)</f>
        <v>0.13900000000000001</v>
      </c>
      <c r="F23" s="73">
        <f>ROUND(F22/F21,3)</f>
        <v>0.13200000000000001</v>
      </c>
      <c r="G23" s="89" t="str">
        <f>IF((F23/E23)-1&lt;0,"▲","")</f>
        <v>▲</v>
      </c>
      <c r="H23" s="84">
        <f t="shared" ref="H23" si="14">ABS(+F23-E23)*100</f>
        <v>0.70000000000000062</v>
      </c>
      <c r="I23" s="90" t="str">
        <f t="shared" si="12"/>
        <v/>
      </c>
      <c r="J23" s="86">
        <f>IF(F23="NA","-",IF(M23=0,"-",ABS(F23-M23)*100))</f>
        <v>0.9000000000000008</v>
      </c>
      <c r="K23" s="87">
        <f>K22/K21</f>
        <v>0.12740408964294755</v>
      </c>
      <c r="L23" s="121">
        <f>ROUND(L22/L21,3)</f>
        <v>0.15</v>
      </c>
      <c r="M23" s="115">
        <f>ROUND(M22/M21,3)</f>
        <v>0.123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712.23</v>
      </c>
      <c r="E25" s="41">
        <v>789.15</v>
      </c>
      <c r="F25" s="119">
        <v>789.58</v>
      </c>
      <c r="G25" s="83" t="str">
        <f>IF((F25/E25)-1&lt;0,"▲","")</f>
        <v/>
      </c>
      <c r="H25" s="101">
        <f t="shared" ref="H25" si="15">ABS((+F25/E25)-1)</f>
        <v>5.4489007159608249E-4</v>
      </c>
      <c r="I25" s="85" t="str">
        <f>IF(F25="NA","",IF(M25=0,"",IF((F25-M25)&lt;0,"▲","")))</f>
        <v/>
      </c>
      <c r="J25" s="86">
        <f>IF(F25="NA","-",IF(M25=0,"-",ABS(F25-M25)))</f>
        <v>14.290000000000077</v>
      </c>
      <c r="K25" s="42">
        <v>315.98500000000001</v>
      </c>
      <c r="L25" s="66">
        <v>627.59400000000005</v>
      </c>
      <c r="M25" s="62">
        <v>775.29</v>
      </c>
    </row>
    <row r="26" spans="2:13" ht="12" customHeight="1">
      <c r="B26" s="51"/>
      <c r="C26" s="30" t="s">
        <v>7</v>
      </c>
      <c r="D26" s="39">
        <v>728.38</v>
      </c>
      <c r="E26" s="41">
        <v>775.17</v>
      </c>
      <c r="F26" s="119">
        <v>799.66</v>
      </c>
      <c r="G26" s="83" t="str">
        <f t="shared" ref="G26:G27" si="16">IF((F26/E26)-1&lt;0,"▲","")</f>
        <v/>
      </c>
      <c r="H26" s="101">
        <f t="shared" si="5"/>
        <v>3.1593069907246196E-2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5.0499999999999545</v>
      </c>
      <c r="K26" s="42">
        <v>318.35149999999999</v>
      </c>
      <c r="L26" s="66">
        <v>648.06899999999996</v>
      </c>
      <c r="M26" s="62">
        <v>794.61</v>
      </c>
    </row>
    <row r="27" spans="2:13" ht="12" customHeight="1">
      <c r="B27" s="51"/>
      <c r="C27" s="30" t="s">
        <v>8</v>
      </c>
      <c r="D27" s="39">
        <v>108.48</v>
      </c>
      <c r="E27" s="41">
        <v>122.46</v>
      </c>
      <c r="F27" s="119">
        <v>112.38</v>
      </c>
      <c r="G27" s="83" t="str">
        <f t="shared" si="16"/>
        <v>▲</v>
      </c>
      <c r="H27" s="101">
        <f t="shared" si="5"/>
        <v>8.231259186673201E-2</v>
      </c>
      <c r="I27" s="85" t="str">
        <f t="shared" si="17"/>
        <v/>
      </c>
      <c r="J27" s="86">
        <f t="shared" si="18"/>
        <v>7.0699999999999932</v>
      </c>
      <c r="K27" s="42">
        <v>38.368000000000002</v>
      </c>
      <c r="L27" s="66">
        <v>105.229</v>
      </c>
      <c r="M27" s="62">
        <v>105.31</v>
      </c>
    </row>
    <row r="28" spans="2:13" ht="12" customHeight="1">
      <c r="B28" s="51"/>
      <c r="C28" s="30" t="s">
        <v>9</v>
      </c>
      <c r="D28" s="81">
        <f>ROUND(D27/D26,3)</f>
        <v>0.14899999999999999</v>
      </c>
      <c r="E28" s="82">
        <f>ROUND(E27/E26,3)</f>
        <v>0.158</v>
      </c>
      <c r="F28" s="73">
        <f>ROUND(F27/F26,3)</f>
        <v>0.14099999999999999</v>
      </c>
      <c r="G28" s="89" t="str">
        <f>IF((F28/E28)-1&lt;0,"▲","")</f>
        <v>▲</v>
      </c>
      <c r="H28" s="84">
        <f t="shared" ref="H28" si="19">ABS(+F28-E28)*100</f>
        <v>1.7000000000000015</v>
      </c>
      <c r="I28" s="90" t="str">
        <f t="shared" si="17"/>
        <v/>
      </c>
      <c r="J28" s="86">
        <f>IF(F28="NA","-",IF(M28=0,"-",ABS(F28-M28)*100))</f>
        <v>0.79999999999999793</v>
      </c>
      <c r="K28" s="87">
        <f>K27/K26</f>
        <v>0.12052087079847276</v>
      </c>
      <c r="L28" s="121">
        <f>ROUND(L27/L26,3)</f>
        <v>0.16200000000000001</v>
      </c>
      <c r="M28" s="115">
        <f>ROUND(M27/M26,3)</f>
        <v>0.13300000000000001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420.16</v>
      </c>
      <c r="E30" s="41">
        <v>428.99</v>
      </c>
      <c r="F30" s="119">
        <v>430.75</v>
      </c>
      <c r="G30" s="83" t="str">
        <f>IF((F30/E30)-1&lt;0,"▲","")</f>
        <v/>
      </c>
      <c r="H30" s="101">
        <f t="shared" ref="H30" si="20">ABS((+F30/E30)-1)</f>
        <v>4.102659735658154E-3</v>
      </c>
      <c r="I30" s="85" t="str">
        <f>IF(F30="NA","",IF(M30=0,"",IF((F30-M30)&lt;0,"▲","")))</f>
        <v>▲</v>
      </c>
      <c r="J30" s="86">
        <f>IF(F30="NA","-",IF(M30=0,"-",ABS(F30-M30)))</f>
        <v>0.94999999999998863</v>
      </c>
      <c r="K30" s="42">
        <v>218.24600000000001</v>
      </c>
      <c r="L30" s="66">
        <v>391.86099999999999</v>
      </c>
      <c r="M30" s="62">
        <v>431.7</v>
      </c>
    </row>
    <row r="31" spans="2:13" ht="12" customHeight="1">
      <c r="B31" s="25"/>
      <c r="C31" s="30" t="s">
        <v>7</v>
      </c>
      <c r="D31" s="39">
        <v>420.58</v>
      </c>
      <c r="E31" s="41">
        <v>426.65</v>
      </c>
      <c r="F31" s="119">
        <v>427.67</v>
      </c>
      <c r="G31" s="83" t="str">
        <f t="shared" ref="G31:G32" si="21">IF((F31/E31)-1&lt;0,"▲","")</f>
        <v/>
      </c>
      <c r="H31" s="101">
        <f t="shared" si="5"/>
        <v>2.3907183874372073E-3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0.57999999999998408</v>
      </c>
      <c r="K31" s="42">
        <v>217.77549999999999</v>
      </c>
      <c r="L31" s="66">
        <v>411.61500000000001</v>
      </c>
      <c r="M31" s="62">
        <v>428.25</v>
      </c>
    </row>
    <row r="32" spans="2:13" ht="12" customHeight="1">
      <c r="B32" s="25"/>
      <c r="C32" s="30" t="s">
        <v>8</v>
      </c>
      <c r="D32" s="39">
        <v>75.260000000000005</v>
      </c>
      <c r="E32" s="41">
        <v>77.599999999999994</v>
      </c>
      <c r="F32" s="119">
        <v>80.680000000000007</v>
      </c>
      <c r="G32" s="83" t="str">
        <f t="shared" si="21"/>
        <v/>
      </c>
      <c r="H32" s="101">
        <f t="shared" si="5"/>
        <v>3.9690721649484617E-2</v>
      </c>
      <c r="I32" s="85" t="str">
        <f t="shared" si="22"/>
        <v>▲</v>
      </c>
      <c r="J32" s="86">
        <f t="shared" si="23"/>
        <v>1.289999999999992</v>
      </c>
      <c r="K32" s="42">
        <v>26.731999999999999</v>
      </c>
      <c r="L32" s="66">
        <v>81.147000000000006</v>
      </c>
      <c r="M32" s="62">
        <v>81.97</v>
      </c>
    </row>
    <row r="33" spans="2:13" ht="12" customHeight="1">
      <c r="B33" s="29"/>
      <c r="C33" s="53" t="s">
        <v>9</v>
      </c>
      <c r="D33" s="91">
        <f>ROUND(D32/D31,3)</f>
        <v>0.17899999999999999</v>
      </c>
      <c r="E33" s="92">
        <f>ROUND(E32/E31,3)</f>
        <v>0.182</v>
      </c>
      <c r="F33" s="74">
        <f>ROUND(F32/F31,3)</f>
        <v>0.189</v>
      </c>
      <c r="G33" s="93" t="str">
        <f>IF((F33/E33)-1&lt;0,"▲","")</f>
        <v/>
      </c>
      <c r="H33" s="94">
        <f t="shared" ref="H33" si="24">ABS(+F33-E33)*100</f>
        <v>0.70000000000000062</v>
      </c>
      <c r="I33" s="95" t="str">
        <f t="shared" si="22"/>
        <v>▲</v>
      </c>
      <c r="J33" s="96">
        <f>IF(F33="NA","-",IF(M33=0,"-",ABS(F33-M33)*100))</f>
        <v>0.20000000000000018</v>
      </c>
      <c r="K33" s="97">
        <f>K32/K31</f>
        <v>0.12275026345938822</v>
      </c>
      <c r="L33" s="122">
        <f>ROUND(L32/L31,3)</f>
        <v>0.19700000000000001</v>
      </c>
      <c r="M33" s="116">
        <f>ROUND(M32/M31,3)</f>
        <v>0.191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37</v>
      </c>
      <c r="E36" s="24" t="s">
        <v>144</v>
      </c>
      <c r="F36" s="24" t="s">
        <v>14</v>
      </c>
      <c r="G36" s="444" t="s">
        <v>171</v>
      </c>
      <c r="H36" s="444"/>
      <c r="I36" s="444"/>
      <c r="J36" s="444"/>
      <c r="K36" s="444"/>
      <c r="L36" s="445"/>
      <c r="M36" s="431" t="s">
        <v>197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236.56</v>
      </c>
      <c r="E39" s="61">
        <v>218.23</v>
      </c>
      <c r="F39" s="124">
        <v>237.36</v>
      </c>
      <c r="G39" s="113" t="str">
        <f>IF((F39/E39)-1&lt;0,"▲","")</f>
        <v/>
      </c>
      <c r="H39" s="101">
        <f>ABS((+F39/E39)-1)</f>
        <v>8.7659808458965482E-2</v>
      </c>
      <c r="I39" s="112" t="str">
        <f>IF(F39="NA","",IF(M39=0,"",IF((F39-M39)&lt;0,"▲","")))</f>
        <v>▲</v>
      </c>
      <c r="J39" s="86">
        <f>IF(F39="NA","-",IF(M39=0,"-",ABS(F39-M39)))</f>
        <v>0.43999999999999773</v>
      </c>
      <c r="K39" s="42">
        <v>48.956499999999998</v>
      </c>
      <c r="L39" s="70">
        <v>124.735</v>
      </c>
      <c r="M39" s="71">
        <v>237.8</v>
      </c>
    </row>
    <row r="40" spans="2:13" ht="12" customHeight="1">
      <c r="B40" s="25"/>
      <c r="C40" s="30" t="s">
        <v>7</v>
      </c>
      <c r="D40" s="60">
        <v>225.36</v>
      </c>
      <c r="E40" s="61">
        <v>230.99</v>
      </c>
      <c r="F40" s="124">
        <v>237.88</v>
      </c>
      <c r="G40" s="114" t="str">
        <f t="shared" ref="G40:G41" si="25">IF((F40/E40)-1&lt;0,"▲","")</f>
        <v/>
      </c>
      <c r="H40" s="101">
        <f t="shared" ref="H40:H41" si="26">ABS((+F40/E40)-1)</f>
        <v>2.9828131087925813E-2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9.9999999999909051E-3</v>
      </c>
      <c r="K40" s="42">
        <v>49.094499999999996</v>
      </c>
      <c r="L40" s="72">
        <v>131.655</v>
      </c>
      <c r="M40" s="62">
        <v>237.87</v>
      </c>
    </row>
    <row r="41" spans="2:13" ht="12" customHeight="1">
      <c r="B41" s="25"/>
      <c r="C41" s="30" t="s">
        <v>8</v>
      </c>
      <c r="D41" s="60">
        <v>62.51</v>
      </c>
      <c r="E41" s="61">
        <v>49.25</v>
      </c>
      <c r="F41" s="124">
        <v>49.28</v>
      </c>
      <c r="G41" s="114" t="str">
        <f t="shared" si="25"/>
        <v/>
      </c>
      <c r="H41" s="101">
        <f t="shared" si="26"/>
        <v>6.0913705583764965E-4</v>
      </c>
      <c r="I41" s="85" t="str">
        <f t="shared" si="27"/>
        <v/>
      </c>
      <c r="J41" s="86">
        <f t="shared" si="28"/>
        <v>0.41000000000000369</v>
      </c>
      <c r="K41" s="42">
        <v>3.9965000000000002</v>
      </c>
      <c r="L41" s="72">
        <v>19.001000000000001</v>
      </c>
      <c r="M41" s="62">
        <v>48.87</v>
      </c>
    </row>
    <row r="42" spans="2:13" ht="12" customHeight="1">
      <c r="B42" s="29"/>
      <c r="C42" s="53" t="s">
        <v>9</v>
      </c>
      <c r="D42" s="107">
        <f>ROUND(D41/D40,3)</f>
        <v>0.27700000000000002</v>
      </c>
      <c r="E42" s="108">
        <f>ROUND(E41/E40,3)</f>
        <v>0.21299999999999999</v>
      </c>
      <c r="F42" s="125">
        <f>ROUND(F41/F40,3)</f>
        <v>0.20699999999999999</v>
      </c>
      <c r="G42" s="109" t="str">
        <f>IF(F42-D42&lt;0,"▲","")</f>
        <v>▲</v>
      </c>
      <c r="H42" s="94">
        <f>ABS(+F42-E42)*100</f>
        <v>0.60000000000000053</v>
      </c>
      <c r="I42" s="110" t="str">
        <f>IF(F42="NA","",IF(M42=0,"",IF((F42-M42)&lt;0,"▲","")))</f>
        <v/>
      </c>
      <c r="J42" s="96">
        <f>ABS(+F42-M42)*100</f>
        <v>0.20000000000000018</v>
      </c>
      <c r="K42" s="97">
        <f>K41/K40</f>
        <v>8.1404230616464179E-2</v>
      </c>
      <c r="L42" s="123">
        <f>ROUND(L41/L40,3)</f>
        <v>0.14399999999999999</v>
      </c>
      <c r="M42" s="117">
        <f>ROUND(M41/M40,3)</f>
        <v>0.20499999999999999</v>
      </c>
    </row>
    <row r="43" spans="2:13" ht="12" customHeight="1">
      <c r="B43" s="2" t="s">
        <v>208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O31" sqref="O3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807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2762.03</v>
      </c>
      <c r="E9" s="232">
        <v>2818.05</v>
      </c>
      <c r="F9" s="321">
        <v>2825.63</v>
      </c>
      <c r="G9" s="220"/>
      <c r="H9" s="161" t="s">
        <v>20</v>
      </c>
      <c r="I9" s="221">
        <v>2.6898032327318244E-3</v>
      </c>
      <c r="J9" s="220"/>
      <c r="K9" s="160"/>
      <c r="L9" s="306">
        <v>6.66</v>
      </c>
      <c r="M9" s="183">
        <v>2299.4079999999999</v>
      </c>
      <c r="N9" s="136"/>
      <c r="O9" s="137"/>
    </row>
    <row r="10" spans="2:16" ht="12" customHeight="1">
      <c r="B10" s="180"/>
      <c r="C10" s="177" t="s">
        <v>7</v>
      </c>
      <c r="D10" s="320">
        <v>2770.16</v>
      </c>
      <c r="E10" s="232">
        <v>2817.84</v>
      </c>
      <c r="F10" s="321">
        <v>2860.91</v>
      </c>
      <c r="G10" s="220"/>
      <c r="H10" s="161" t="s">
        <v>20</v>
      </c>
      <c r="I10" s="221">
        <v>1.528475711892785E-2</v>
      </c>
      <c r="J10" s="220"/>
      <c r="L10" s="306">
        <v>4.83</v>
      </c>
      <c r="M10" s="183">
        <v>2287.1839999999997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793.45</v>
      </c>
      <c r="E11" s="232">
        <v>793.67</v>
      </c>
      <c r="F11" s="321">
        <v>758.4</v>
      </c>
      <c r="G11" s="220"/>
      <c r="H11" s="161" t="s">
        <v>460</v>
      </c>
      <c r="I11" s="221">
        <v>4.4439124573185329E-2</v>
      </c>
      <c r="J11" s="220"/>
      <c r="K11" s="160"/>
      <c r="L11" s="306">
        <v>2.0699999999999998</v>
      </c>
      <c r="M11" s="183">
        <v>480.99400000000003</v>
      </c>
      <c r="N11" s="136"/>
      <c r="O11" s="137"/>
    </row>
    <row r="12" spans="2:16" ht="12" customHeight="1">
      <c r="B12" s="180"/>
      <c r="C12" s="177" t="s">
        <v>9</v>
      </c>
      <c r="D12" s="330">
        <v>0.28642749877263413</v>
      </c>
      <c r="E12" s="332">
        <v>0.28165900122079318</v>
      </c>
      <c r="F12" s="323">
        <v>0.26509047820448739</v>
      </c>
      <c r="G12" s="220"/>
      <c r="H12" s="161" t="s">
        <v>460</v>
      </c>
      <c r="I12" s="246">
        <v>1.6568523016305792</v>
      </c>
      <c r="J12" s="220"/>
      <c r="K12" s="160"/>
      <c r="L12" s="306">
        <v>2.7646739246528496E-2</v>
      </c>
      <c r="M12" s="248">
        <v>0.21029965232355599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789.89</v>
      </c>
      <c r="E14" s="232">
        <v>791.21</v>
      </c>
      <c r="F14" s="326">
        <v>797.23</v>
      </c>
      <c r="G14" s="220"/>
      <c r="H14" s="161" t="s">
        <v>20</v>
      </c>
      <c r="I14" s="221">
        <v>7.6085994868617668E-3</v>
      </c>
      <c r="J14" s="220"/>
      <c r="K14" s="160"/>
      <c r="L14" s="306">
        <v>3.44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789.33</v>
      </c>
      <c r="E15" s="232">
        <v>797.85</v>
      </c>
      <c r="F15" s="326">
        <v>806.65</v>
      </c>
      <c r="G15" s="220"/>
      <c r="H15" s="161" t="s">
        <v>20</v>
      </c>
      <c r="I15" s="221">
        <v>1.1029642163313813E-2</v>
      </c>
      <c r="J15" s="220"/>
      <c r="K15" s="160"/>
      <c r="L15" s="306">
        <v>2.93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276.14</v>
      </c>
      <c r="E16" s="232">
        <v>269.5</v>
      </c>
      <c r="F16" s="326">
        <v>260.08</v>
      </c>
      <c r="G16" s="220"/>
      <c r="H16" s="161" t="s">
        <v>460</v>
      </c>
      <c r="I16" s="221">
        <v>3.4953617810760673E-2</v>
      </c>
      <c r="J16" s="220"/>
      <c r="K16" s="160"/>
      <c r="L16" s="306">
        <v>2.52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0.34984100439613341</v>
      </c>
      <c r="E17" s="261">
        <v>0.33778279125148836</v>
      </c>
      <c r="F17" s="328">
        <v>0.32241988470836175</v>
      </c>
      <c r="G17" s="262"/>
      <c r="H17" s="263" t="s">
        <v>460</v>
      </c>
      <c r="I17" s="264">
        <v>1.5362906543126609</v>
      </c>
      <c r="J17" s="262"/>
      <c r="K17" s="160"/>
      <c r="L17" s="313">
        <v>0.1960023065003369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1455.44</v>
      </c>
      <c r="E19" s="232">
        <v>1504.54</v>
      </c>
      <c r="F19" s="326">
        <v>1495.74</v>
      </c>
      <c r="G19" s="220"/>
      <c r="H19" s="161" t="s">
        <v>460</v>
      </c>
      <c r="I19" s="221">
        <v>5.848963802889906E-3</v>
      </c>
      <c r="J19" s="220"/>
      <c r="K19" s="333"/>
      <c r="L19" s="306">
        <v>3.22</v>
      </c>
      <c r="M19" s="187">
        <v>1162.558</v>
      </c>
      <c r="N19" s="136"/>
      <c r="O19" s="141"/>
    </row>
    <row r="20" spans="2:16" ht="12" customHeight="1">
      <c r="B20" s="180"/>
      <c r="C20" s="177" t="s">
        <v>7</v>
      </c>
      <c r="D20" s="320">
        <v>1460.64</v>
      </c>
      <c r="E20" s="232">
        <v>1496.52</v>
      </c>
      <c r="F20" s="326">
        <v>1523.55</v>
      </c>
      <c r="G20" s="220"/>
      <c r="H20" s="161" t="s">
        <v>20</v>
      </c>
      <c r="I20" s="221">
        <v>1.806190361639004E-2</v>
      </c>
      <c r="J20" s="220"/>
      <c r="K20" s="333"/>
      <c r="L20" s="306">
        <v>1.71</v>
      </c>
      <c r="M20" s="187">
        <v>1141.98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336.6</v>
      </c>
      <c r="E21" s="232">
        <v>344.61</v>
      </c>
      <c r="F21" s="326">
        <v>316.8</v>
      </c>
      <c r="G21" s="220"/>
      <c r="H21" s="161" t="s">
        <v>460</v>
      </c>
      <c r="I21" s="221">
        <v>8.0699921650561501E-2</v>
      </c>
      <c r="J21" s="220"/>
      <c r="K21" s="160"/>
      <c r="L21" s="306">
        <v>-0.34</v>
      </c>
      <c r="M21" s="186">
        <v>176.52799999999999</v>
      </c>
      <c r="N21" s="136"/>
      <c r="O21" s="141"/>
    </row>
    <row r="22" spans="2:16" ht="12" customHeight="1">
      <c r="B22" s="180"/>
      <c r="C22" s="177" t="s">
        <v>9</v>
      </c>
      <c r="D22" s="330">
        <v>0.23044692737430167</v>
      </c>
      <c r="E22" s="237">
        <v>0.23027423622804907</v>
      </c>
      <c r="F22" s="323">
        <v>0.20793541400019691</v>
      </c>
      <c r="G22" s="220"/>
      <c r="H22" s="161" t="s">
        <v>460</v>
      </c>
      <c r="I22" s="246">
        <v>2.2338822227852164</v>
      </c>
      <c r="J22" s="220"/>
      <c r="K22" s="160"/>
      <c r="L22" s="306">
        <v>-4.5705827021258472E-2</v>
      </c>
      <c r="M22" s="248">
        <v>0.1545806406416925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1163.33</v>
      </c>
      <c r="E24" s="232">
        <v>1228.0899999999999</v>
      </c>
      <c r="F24" s="326">
        <v>1214.17</v>
      </c>
      <c r="G24" s="220"/>
      <c r="H24" s="161" t="s">
        <v>460</v>
      </c>
      <c r="I24" s="221">
        <v>1.133467416883116E-2</v>
      </c>
      <c r="J24" s="220"/>
      <c r="K24" s="333"/>
      <c r="L24" s="306">
        <v>1.7</v>
      </c>
      <c r="M24" s="186">
        <v>903.26499999999999</v>
      </c>
      <c r="N24" s="136"/>
      <c r="O24" s="142"/>
    </row>
    <row r="25" spans="2:16" ht="12" customHeight="1">
      <c r="B25" s="180"/>
      <c r="C25" s="270" t="s">
        <v>7</v>
      </c>
      <c r="D25" s="320">
        <v>1172.4100000000001</v>
      </c>
      <c r="E25" s="232">
        <v>1218.97</v>
      </c>
      <c r="F25" s="326">
        <v>1239.19</v>
      </c>
      <c r="G25" s="220"/>
      <c r="H25" s="161" t="s">
        <v>20</v>
      </c>
      <c r="I25" s="221">
        <v>1.6587774924731624E-2</v>
      </c>
      <c r="J25" s="220"/>
      <c r="K25" s="333"/>
      <c r="L25" s="306">
        <v>1.23</v>
      </c>
      <c r="M25" s="186">
        <v>880.63300000000004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304.83</v>
      </c>
      <c r="E26" s="232">
        <v>313.95</v>
      </c>
      <c r="F26" s="326">
        <v>288.94</v>
      </c>
      <c r="G26" s="220"/>
      <c r="H26" s="161" t="s">
        <v>460</v>
      </c>
      <c r="I26" s="221">
        <v>7.9662366618888369E-2</v>
      </c>
      <c r="J26" s="220"/>
      <c r="K26" s="160"/>
      <c r="L26" s="306">
        <v>-1.37</v>
      </c>
      <c r="M26" s="188">
        <v>145.965</v>
      </c>
      <c r="N26" s="136"/>
      <c r="O26" s="142"/>
    </row>
    <row r="27" spans="2:16" ht="12" customHeight="1">
      <c r="B27" s="180"/>
      <c r="C27" s="270" t="s">
        <v>9</v>
      </c>
      <c r="D27" s="327">
        <v>0.26000290000938237</v>
      </c>
      <c r="E27" s="268">
        <v>0.25755350828978563</v>
      </c>
      <c r="F27" s="328">
        <v>0.23316844067495701</v>
      </c>
      <c r="G27" s="262"/>
      <c r="H27" s="263" t="s">
        <v>460</v>
      </c>
      <c r="I27" s="264">
        <v>2.4385067614828615</v>
      </c>
      <c r="J27" s="262"/>
      <c r="K27" s="160"/>
      <c r="L27" s="313">
        <v>-0.13383285259864763</v>
      </c>
      <c r="M27" s="267">
        <v>0.16575009112763206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516.70000000000005</v>
      </c>
      <c r="E29" s="232">
        <v>522.30999999999995</v>
      </c>
      <c r="F29" s="326">
        <v>532.66</v>
      </c>
      <c r="G29" s="220"/>
      <c r="H29" s="161" t="s">
        <v>20</v>
      </c>
      <c r="I29" s="221">
        <v>1.9815818192261414E-2</v>
      </c>
      <c r="J29" s="220"/>
      <c r="K29" s="333"/>
      <c r="L29" s="306">
        <v>-0.01</v>
      </c>
      <c r="M29" s="186">
        <v>476.04</v>
      </c>
      <c r="N29" s="136"/>
      <c r="O29" s="143"/>
    </row>
    <row r="30" spans="2:16" ht="12" customHeight="1">
      <c r="B30" s="180"/>
      <c r="C30" s="272" t="s">
        <v>7</v>
      </c>
      <c r="D30" s="320">
        <v>520.17999999999995</v>
      </c>
      <c r="E30" s="232">
        <v>523.46</v>
      </c>
      <c r="F30" s="326">
        <v>530.71</v>
      </c>
      <c r="G30" s="220"/>
      <c r="H30" s="161" t="s">
        <v>20</v>
      </c>
      <c r="I30" s="221">
        <v>1.3850150918885973E-2</v>
      </c>
      <c r="J30" s="220"/>
      <c r="K30" s="160"/>
      <c r="L30" s="306">
        <v>0.19</v>
      </c>
      <c r="M30" s="186">
        <v>464.88299999999998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180.71</v>
      </c>
      <c r="E31" s="232">
        <v>179.56</v>
      </c>
      <c r="F31" s="326">
        <v>181.51</v>
      </c>
      <c r="G31" s="220"/>
      <c r="H31" s="161" t="s">
        <v>20</v>
      </c>
      <c r="I31" s="221">
        <v>1.0859879705947817E-2</v>
      </c>
      <c r="J31" s="220"/>
      <c r="K31" s="333"/>
      <c r="L31" s="306">
        <v>-0.12</v>
      </c>
      <c r="M31" s="186">
        <v>123.85599999999999</v>
      </c>
      <c r="N31" s="136"/>
      <c r="O31" s="144"/>
    </row>
    <row r="32" spans="2:16" ht="12" customHeight="1">
      <c r="B32" s="170"/>
      <c r="C32" s="273" t="s">
        <v>9</v>
      </c>
      <c r="D32" s="322">
        <v>0.34739897727709645</v>
      </c>
      <c r="E32" s="239">
        <v>0.34302525503381343</v>
      </c>
      <c r="F32" s="331">
        <v>0.34201352904599497</v>
      </c>
      <c r="G32" s="222"/>
      <c r="H32" s="189" t="s">
        <v>460</v>
      </c>
      <c r="I32" s="223">
        <v>0.1011725987818457</v>
      </c>
      <c r="J32" s="222"/>
      <c r="K32" s="337"/>
      <c r="L32" s="312">
        <v>-3.4868161524304053E-2</v>
      </c>
      <c r="M32" s="191">
        <v>0.26642402496972356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378.16</v>
      </c>
      <c r="E37" s="231">
        <v>394.97</v>
      </c>
      <c r="F37" s="274">
        <v>420.76</v>
      </c>
      <c r="G37" s="218"/>
      <c r="H37" s="212" t="s">
        <v>20</v>
      </c>
      <c r="I37" s="219">
        <v>6.5296098437855887E-2</v>
      </c>
      <c r="J37" s="218"/>
      <c r="K37" s="333"/>
      <c r="L37" s="311" t="s">
        <v>507</v>
      </c>
      <c r="M37" s="215">
        <v>268.923</v>
      </c>
      <c r="N37" s="148"/>
    </row>
    <row r="38" spans="2:17" ht="12" customHeight="1">
      <c r="B38" s="207"/>
      <c r="C38" s="199" t="s">
        <v>7</v>
      </c>
      <c r="D38" s="185">
        <v>366.67</v>
      </c>
      <c r="E38" s="232">
        <v>384.44</v>
      </c>
      <c r="F38" s="275">
        <v>409.16</v>
      </c>
      <c r="G38" s="220"/>
      <c r="H38" s="161" t="s">
        <v>20</v>
      </c>
      <c r="I38" s="221">
        <v>6.4301321402559619E-2</v>
      </c>
      <c r="J38" s="220"/>
      <c r="K38" s="333"/>
      <c r="L38" s="306">
        <v>2.98</v>
      </c>
      <c r="M38" s="216">
        <v>265.39299999999997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101.24</v>
      </c>
      <c r="E39" s="232">
        <v>112.55</v>
      </c>
      <c r="F39" s="275">
        <v>121.41</v>
      </c>
      <c r="G39" s="220"/>
      <c r="H39" s="161" t="s">
        <v>20</v>
      </c>
      <c r="I39" s="221">
        <v>7.8720568636161614E-2</v>
      </c>
      <c r="J39" s="220"/>
      <c r="K39" s="333"/>
      <c r="L39" s="306">
        <v>-2.93</v>
      </c>
      <c r="M39" s="216">
        <v>58.314</v>
      </c>
      <c r="N39" s="136"/>
    </row>
    <row r="40" spans="2:17" ht="12" customHeight="1">
      <c r="B40" s="208"/>
      <c r="C40" s="209" t="s">
        <v>9</v>
      </c>
      <c r="D40" s="230">
        <v>0.27610658084926498</v>
      </c>
      <c r="E40" s="233">
        <v>0.29276350015607117</v>
      </c>
      <c r="F40" s="276">
        <v>0.29672988561931762</v>
      </c>
      <c r="G40" s="222"/>
      <c r="H40" s="189" t="s">
        <v>20</v>
      </c>
      <c r="I40" s="223">
        <v>0.39663854632464579</v>
      </c>
      <c r="J40" s="222"/>
      <c r="K40" s="343"/>
      <c r="L40" s="312">
        <v>-0.93905535948238805</v>
      </c>
      <c r="M40" s="217">
        <v>0.21972697094497595</v>
      </c>
      <c r="N40" s="136"/>
    </row>
    <row r="41" spans="2:17" ht="12" customHeight="1">
      <c r="B41" s="294" t="s">
        <v>808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407"/>
      <c r="D52" s="408"/>
      <c r="E52" s="408"/>
      <c r="F52" s="408"/>
      <c r="G52" s="408"/>
      <c r="H52" s="408"/>
      <c r="I52" s="408"/>
      <c r="J52" s="408"/>
      <c r="K52" s="408"/>
      <c r="L52" s="408"/>
      <c r="M52" s="408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F38" sqref="F38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769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2798.97</v>
      </c>
      <c r="E9" s="232">
        <v>2750.48</v>
      </c>
      <c r="F9" s="321">
        <v>2801.92</v>
      </c>
      <c r="G9" s="220"/>
      <c r="H9" s="161" t="s">
        <v>20</v>
      </c>
      <c r="I9" s="221">
        <v>1.8702190163171428E-2</v>
      </c>
      <c r="J9" s="220"/>
      <c r="K9" s="160"/>
      <c r="L9" s="306">
        <v>-9.66</v>
      </c>
      <c r="M9" s="183">
        <v>2296.009</v>
      </c>
      <c r="N9" s="136"/>
      <c r="O9" s="137"/>
    </row>
    <row r="10" spans="2:16" ht="12" customHeight="1">
      <c r="B10" s="180"/>
      <c r="C10" s="177" t="s">
        <v>7</v>
      </c>
      <c r="D10" s="320">
        <v>2800.08</v>
      </c>
      <c r="E10" s="232">
        <v>2776.18</v>
      </c>
      <c r="F10" s="321">
        <v>2803.72</v>
      </c>
      <c r="G10" s="220"/>
      <c r="H10" s="161" t="s">
        <v>20</v>
      </c>
      <c r="I10" s="221">
        <v>9.9201060449971568E-3</v>
      </c>
      <c r="J10" s="220"/>
      <c r="L10" s="306">
        <v>-1.92</v>
      </c>
      <c r="M10" s="183">
        <v>2284.6440000000002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793.27</v>
      </c>
      <c r="E11" s="232">
        <v>767.56</v>
      </c>
      <c r="F11" s="321">
        <v>765.77</v>
      </c>
      <c r="G11" s="220"/>
      <c r="H11" s="161" t="s">
        <v>460</v>
      </c>
      <c r="I11" s="221">
        <v>2.3320652457136104E-3</v>
      </c>
      <c r="J11" s="220"/>
      <c r="K11" s="160"/>
      <c r="L11" s="306">
        <v>-8.41</v>
      </c>
      <c r="M11" s="183">
        <v>481.59500000000003</v>
      </c>
      <c r="N11" s="136"/>
      <c r="O11" s="137"/>
    </row>
    <row r="12" spans="2:16" ht="12" customHeight="1">
      <c r="B12" s="180"/>
      <c r="C12" s="177" t="s">
        <v>9</v>
      </c>
      <c r="D12" s="330">
        <v>0.28330261992514499</v>
      </c>
      <c r="E12" s="332">
        <v>0.27648063165933046</v>
      </c>
      <c r="F12" s="323">
        <v>0.27312641775926272</v>
      </c>
      <c r="G12" s="220"/>
      <c r="H12" s="161" t="s">
        <v>460</v>
      </c>
      <c r="I12" s="246">
        <v>0.33542139000677373</v>
      </c>
      <c r="J12" s="220"/>
      <c r="K12" s="160"/>
      <c r="L12" s="306">
        <v>-0.28106233436585581</v>
      </c>
      <c r="M12" s="248">
        <v>0.21079651796953922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781.01</v>
      </c>
      <c r="E14" s="232">
        <v>790.59</v>
      </c>
      <c r="F14" s="326">
        <v>787.34</v>
      </c>
      <c r="G14" s="220"/>
      <c r="H14" s="161" t="s">
        <v>460</v>
      </c>
      <c r="I14" s="221">
        <v>4.1108539192248328E-3</v>
      </c>
      <c r="J14" s="220"/>
      <c r="K14" s="160"/>
      <c r="L14" s="306">
        <v>-6.03</v>
      </c>
      <c r="M14" s="186">
        <v>660.77800000000002</v>
      </c>
      <c r="N14" s="136"/>
    </row>
    <row r="15" spans="2:16" ht="12" customHeight="1">
      <c r="B15" s="180"/>
      <c r="C15" s="177" t="s">
        <v>7</v>
      </c>
      <c r="D15" s="320">
        <v>792.44</v>
      </c>
      <c r="E15" s="232">
        <v>796.12</v>
      </c>
      <c r="F15" s="326">
        <v>795.86</v>
      </c>
      <c r="G15" s="220"/>
      <c r="H15" s="161" t="s">
        <v>460</v>
      </c>
      <c r="I15" s="221">
        <v>3.2658393207052328E-4</v>
      </c>
      <c r="J15" s="220"/>
      <c r="K15" s="160"/>
      <c r="L15" s="306">
        <v>-0.21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272.66000000000003</v>
      </c>
      <c r="E16" s="232">
        <v>267.13</v>
      </c>
      <c r="F16" s="326">
        <v>258.61</v>
      </c>
      <c r="G16" s="220"/>
      <c r="H16" s="161" t="s">
        <v>460</v>
      </c>
      <c r="I16" s="221">
        <v>3.1894583161756418E-2</v>
      </c>
      <c r="J16" s="220"/>
      <c r="K16" s="160"/>
      <c r="L16" s="306">
        <v>-7</v>
      </c>
      <c r="M16" s="186">
        <v>181.81299999999999</v>
      </c>
      <c r="N16" s="136"/>
    </row>
    <row r="17" spans="2:16" ht="12" customHeight="1">
      <c r="B17" s="258"/>
      <c r="C17" s="259" t="s">
        <v>9</v>
      </c>
      <c r="D17" s="327">
        <v>0.34407652314370807</v>
      </c>
      <c r="E17" s="261">
        <v>0.33553986836155353</v>
      </c>
      <c r="F17" s="328">
        <v>0.3249440856432036</v>
      </c>
      <c r="G17" s="262"/>
      <c r="H17" s="263" t="s">
        <v>460</v>
      </c>
      <c r="I17" s="264">
        <v>1.0595782718349933</v>
      </c>
      <c r="J17" s="262"/>
      <c r="K17" s="160"/>
      <c r="L17" s="313">
        <v>-0.87074776615309046</v>
      </c>
      <c r="M17" s="267">
        <v>0.26724590303694873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1504.08</v>
      </c>
      <c r="E19" s="232">
        <v>1446.32</v>
      </c>
      <c r="F19" s="326">
        <v>1496.5</v>
      </c>
      <c r="G19" s="220"/>
      <c r="H19" s="161" t="s">
        <v>20</v>
      </c>
      <c r="I19" s="221">
        <v>3.4694949941921571E-2</v>
      </c>
      <c r="J19" s="220"/>
      <c r="K19" s="333"/>
      <c r="L19" s="306">
        <v>-0.76</v>
      </c>
      <c r="M19" s="187">
        <v>1159.1220000000001</v>
      </c>
      <c r="N19" s="136"/>
      <c r="O19" s="141"/>
    </row>
    <row r="20" spans="2:16" ht="12" customHeight="1">
      <c r="B20" s="180"/>
      <c r="C20" s="177" t="s">
        <v>7</v>
      </c>
      <c r="D20" s="320">
        <v>1488.88</v>
      </c>
      <c r="E20" s="232">
        <v>1456.3</v>
      </c>
      <c r="F20" s="326">
        <v>1485.13</v>
      </c>
      <c r="G20" s="220"/>
      <c r="H20" s="161" t="s">
        <v>20</v>
      </c>
      <c r="I20" s="221">
        <v>1.9796745176131392E-2</v>
      </c>
      <c r="J20" s="220"/>
      <c r="K20" s="333"/>
      <c r="L20" s="306">
        <v>-1.49</v>
      </c>
      <c r="M20" s="187">
        <v>1139.461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338.17</v>
      </c>
      <c r="E21" s="232">
        <v>328.19</v>
      </c>
      <c r="F21" s="326">
        <v>339.56</v>
      </c>
      <c r="G21" s="220"/>
      <c r="H21" s="161" t="s">
        <v>20</v>
      </c>
      <c r="I21" s="221">
        <v>3.4644565647947934E-2</v>
      </c>
      <c r="J21" s="220"/>
      <c r="K21" s="160"/>
      <c r="L21" s="306">
        <v>2.77</v>
      </c>
      <c r="M21" s="186">
        <v>175.65600000000001</v>
      </c>
      <c r="N21" s="136"/>
      <c r="O21" s="141"/>
    </row>
    <row r="22" spans="2:16" ht="12" customHeight="1">
      <c r="B22" s="180"/>
      <c r="C22" s="177" t="s">
        <v>9</v>
      </c>
      <c r="D22" s="330">
        <v>0.22713046048036106</v>
      </c>
      <c r="E22" s="237">
        <v>0.2253587859644304</v>
      </c>
      <c r="F22" s="323">
        <v>0.22863991704429915</v>
      </c>
      <c r="G22" s="220"/>
      <c r="H22" s="161" t="s">
        <v>20</v>
      </c>
      <c r="I22" s="246">
        <v>0.32811310798687432</v>
      </c>
      <c r="J22" s="220"/>
      <c r="K22" s="160"/>
      <c r="L22" s="306">
        <v>0.20924469443408256</v>
      </c>
      <c r="M22" s="248">
        <v>0.15415709708362113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1218.71</v>
      </c>
      <c r="E24" s="232">
        <v>1155.6199999999999</v>
      </c>
      <c r="F24" s="326">
        <v>1214.29</v>
      </c>
      <c r="G24" s="220"/>
      <c r="H24" s="161" t="s">
        <v>20</v>
      </c>
      <c r="I24" s="221">
        <v>5.0769284020699024E-2</v>
      </c>
      <c r="J24" s="220"/>
      <c r="K24" s="333"/>
      <c r="L24" s="306">
        <v>0.79</v>
      </c>
      <c r="M24" s="186">
        <v>898.822</v>
      </c>
      <c r="N24" s="136"/>
      <c r="O24" s="142"/>
    </row>
    <row r="25" spans="2:16" ht="12" customHeight="1">
      <c r="B25" s="180"/>
      <c r="C25" s="270" t="s">
        <v>7</v>
      </c>
      <c r="D25" s="320">
        <v>1201.06</v>
      </c>
      <c r="E25" s="232">
        <v>1166.69</v>
      </c>
      <c r="F25" s="326">
        <v>1199.77</v>
      </c>
      <c r="G25" s="220"/>
      <c r="H25" s="161" t="s">
        <v>20</v>
      </c>
      <c r="I25" s="221">
        <v>2.8353718639912762E-2</v>
      </c>
      <c r="J25" s="220"/>
      <c r="K25" s="333"/>
      <c r="L25" s="306">
        <v>-0.6</v>
      </c>
      <c r="M25" s="186">
        <v>877.38900000000001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310.54000000000002</v>
      </c>
      <c r="E26" s="232">
        <v>299.47000000000003</v>
      </c>
      <c r="F26" s="326">
        <v>313.99</v>
      </c>
      <c r="G26" s="220"/>
      <c r="H26" s="161" t="s">
        <v>20</v>
      </c>
      <c r="I26" s="221">
        <v>4.8485657995792408E-2</v>
      </c>
      <c r="J26" s="220"/>
      <c r="K26" s="160"/>
      <c r="L26" s="306">
        <v>2.94</v>
      </c>
      <c r="M26" s="188">
        <v>144.74700000000001</v>
      </c>
      <c r="N26" s="136"/>
      <c r="O26" s="142"/>
    </row>
    <row r="27" spans="2:16" ht="12" customHeight="1">
      <c r="B27" s="180"/>
      <c r="C27" s="270" t="s">
        <v>9</v>
      </c>
      <c r="D27" s="327">
        <v>0.25855494313356536</v>
      </c>
      <c r="E27" s="268">
        <v>0.25668343775981622</v>
      </c>
      <c r="F27" s="328">
        <v>0.2617084941280412</v>
      </c>
      <c r="G27" s="262"/>
      <c r="H27" s="263" t="s">
        <v>20</v>
      </c>
      <c r="I27" s="264">
        <v>0.50250563682249783</v>
      </c>
      <c r="J27" s="262"/>
      <c r="K27" s="160"/>
      <c r="L27" s="313">
        <v>0.25800587289558918</v>
      </c>
      <c r="M27" s="267">
        <v>0.16497471475024192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513.88</v>
      </c>
      <c r="E29" s="232">
        <v>513.55999999999995</v>
      </c>
      <c r="F29" s="326">
        <v>518.08000000000004</v>
      </c>
      <c r="G29" s="220"/>
      <c r="H29" s="161" t="s">
        <v>20</v>
      </c>
      <c r="I29" s="221">
        <v>8.8013085131242175E-3</v>
      </c>
      <c r="J29" s="220"/>
      <c r="K29" s="333"/>
      <c r="L29" s="306">
        <v>-2.86</v>
      </c>
      <c r="M29" s="186">
        <v>476.10899999999998</v>
      </c>
      <c r="N29" s="136"/>
      <c r="O29" s="143"/>
    </row>
    <row r="30" spans="2:16" ht="12" customHeight="1">
      <c r="B30" s="180"/>
      <c r="C30" s="272" t="s">
        <v>7</v>
      </c>
      <c r="D30" s="320">
        <v>518.76</v>
      </c>
      <c r="E30" s="232">
        <v>523.76</v>
      </c>
      <c r="F30" s="326">
        <v>522.73</v>
      </c>
      <c r="G30" s="220"/>
      <c r="H30" s="161" t="s">
        <v>460</v>
      </c>
      <c r="I30" s="221">
        <v>1.9665495646861153E-3</v>
      </c>
      <c r="J30" s="220"/>
      <c r="K30" s="160"/>
      <c r="L30" s="306">
        <v>-0.22</v>
      </c>
      <c r="M30" s="186">
        <v>464.86200000000002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182.44</v>
      </c>
      <c r="E31" s="232">
        <v>172.24</v>
      </c>
      <c r="F31" s="326">
        <v>167.6</v>
      </c>
      <c r="G31" s="220"/>
      <c r="H31" s="161" t="s">
        <v>460</v>
      </c>
      <c r="I31" s="221">
        <v>2.6939154667905307E-2</v>
      </c>
      <c r="J31" s="220"/>
      <c r="K31" s="333"/>
      <c r="L31" s="306">
        <v>-4.18</v>
      </c>
      <c r="M31" s="186">
        <v>124.126</v>
      </c>
      <c r="N31" s="136"/>
      <c r="O31" s="144"/>
    </row>
    <row r="32" spans="2:16" ht="12" customHeight="1">
      <c r="B32" s="170"/>
      <c r="C32" s="273" t="s">
        <v>9</v>
      </c>
      <c r="D32" s="322">
        <v>0.35168478679929061</v>
      </c>
      <c r="E32" s="239">
        <v>0.3288529097296472</v>
      </c>
      <c r="F32" s="331">
        <v>0.32062441413349146</v>
      </c>
      <c r="G32" s="222"/>
      <c r="H32" s="189" t="s">
        <v>460</v>
      </c>
      <c r="I32" s="223">
        <v>0.82284955961557382</v>
      </c>
      <c r="J32" s="222"/>
      <c r="K32" s="337"/>
      <c r="L32" s="312">
        <v>-0.78582323910328378</v>
      </c>
      <c r="M32" s="191">
        <v>0.26701687812727215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360.14</v>
      </c>
      <c r="E37" s="231">
        <v>370.11</v>
      </c>
      <c r="F37" s="274">
        <v>401.33</v>
      </c>
      <c r="G37" s="218"/>
      <c r="H37" s="212" t="s">
        <v>20</v>
      </c>
      <c r="I37" s="219">
        <v>8.43533003701602E-2</v>
      </c>
      <c r="J37" s="218"/>
      <c r="K37" s="333"/>
      <c r="L37" s="311">
        <v>-1.46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364.01</v>
      </c>
      <c r="E38" s="232">
        <v>363.4</v>
      </c>
      <c r="F38" s="275">
        <v>382.62</v>
      </c>
      <c r="G38" s="220"/>
      <c r="H38" s="161" t="s">
        <v>20</v>
      </c>
      <c r="I38" s="221">
        <v>5.2889378095762218E-2</v>
      </c>
      <c r="J38" s="220"/>
      <c r="K38" s="333"/>
      <c r="L38" s="306">
        <v>-1.32</v>
      </c>
      <c r="M38" s="216">
        <v>265.43200000000002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99.09</v>
      </c>
      <c r="E39" s="232">
        <v>102.99</v>
      </c>
      <c r="F39" s="275">
        <v>119.25</v>
      </c>
      <c r="G39" s="220"/>
      <c r="H39" s="161" t="s">
        <v>20</v>
      </c>
      <c r="I39" s="221">
        <v>0.15787940576755033</v>
      </c>
      <c r="J39" s="220"/>
      <c r="K39" s="333"/>
      <c r="L39" s="306">
        <v>-0.15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0.27221779621438974</v>
      </c>
      <c r="E40" s="233">
        <v>0.28340671436433684</v>
      </c>
      <c r="F40" s="276">
        <v>0.31166692802258117</v>
      </c>
      <c r="G40" s="222"/>
      <c r="H40" s="189" t="s">
        <v>20</v>
      </c>
      <c r="I40" s="223">
        <v>2.8260213658244329</v>
      </c>
      <c r="J40" s="222"/>
      <c r="K40" s="343"/>
      <c r="L40" s="312">
        <v>6.8083644577227043E-2</v>
      </c>
      <c r="M40" s="217">
        <v>0.2197361282739082</v>
      </c>
      <c r="N40" s="136"/>
    </row>
    <row r="41" spans="2:17" ht="12" customHeight="1">
      <c r="B41" s="294" t="s">
        <v>770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71"/>
      <c r="D52" s="372"/>
      <c r="E52" s="372"/>
      <c r="F52" s="372"/>
      <c r="G52" s="372"/>
      <c r="H52" s="372"/>
      <c r="I52" s="372"/>
      <c r="J52" s="372"/>
      <c r="K52" s="372"/>
      <c r="L52" s="372"/>
      <c r="M52" s="372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2">
    <tabColor theme="1"/>
    <pageSetUpPr fitToPage="1"/>
  </sheetPr>
  <dimension ref="B1:M67"/>
  <sheetViews>
    <sheetView showGridLines="0" defaultGridColor="0" topLeftCell="A2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207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186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171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188</v>
      </c>
      <c r="G7" s="434" t="s">
        <v>173</v>
      </c>
      <c r="H7" s="435"/>
      <c r="I7" s="438" t="s">
        <v>174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2004.87</v>
      </c>
      <c r="E10" s="78">
        <v>2113.25</v>
      </c>
      <c r="F10" s="119">
        <v>2164.9699999999998</v>
      </c>
      <c r="G10" s="83" t="str">
        <f>IF((F10/E10)-1&lt;0,"▲","")</f>
        <v/>
      </c>
      <c r="H10" s="101">
        <f>ABS((+F10/E10)-1)</f>
        <v>2.4474151188926818E-2</v>
      </c>
      <c r="I10" s="85" t="str">
        <f>IF(F10="NA","",IF(M10=0,"",IF((F10-M10)&lt;0,"▲","")))</f>
        <v/>
      </c>
      <c r="J10" s="86">
        <f>IF(F10="NA","-",IF(M10=0,"-",ABS(F10-M10)))</f>
        <v>3.0999999999999091</v>
      </c>
      <c r="K10" s="42">
        <v>1196.7825</v>
      </c>
      <c r="L10" s="66">
        <v>1862.3579999999999</v>
      </c>
      <c r="M10" s="62">
        <v>2161.87</v>
      </c>
    </row>
    <row r="11" spans="2:13" ht="12" customHeight="1">
      <c r="B11" s="25"/>
      <c r="C11" s="30" t="s">
        <v>7</v>
      </c>
      <c r="D11" s="77">
        <v>2051.4299999999998</v>
      </c>
      <c r="E11" s="78">
        <v>2110.27</v>
      </c>
      <c r="F11" s="119">
        <v>2161.58</v>
      </c>
      <c r="G11" s="83" t="str">
        <f t="shared" ref="G11:G12" si="0">IF((F11/E11)-1&lt;0,"▲","")</f>
        <v/>
      </c>
      <c r="H11" s="101">
        <f t="shared" ref="H11:H12" si="1">ABS((+F11/E11)-1)</f>
        <v>2.4314424220597264E-2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5.5099999999997635</v>
      </c>
      <c r="K11" s="42">
        <v>1201.7159999999999</v>
      </c>
      <c r="L11" s="66">
        <v>1935.498</v>
      </c>
      <c r="M11" s="62">
        <v>2156.0700000000002</v>
      </c>
    </row>
    <row r="12" spans="2:13" ht="12" customHeight="1">
      <c r="B12" s="25"/>
      <c r="C12" s="30" t="s">
        <v>8</v>
      </c>
      <c r="D12" s="39">
        <v>341.83</v>
      </c>
      <c r="E12" s="40">
        <v>344.81</v>
      </c>
      <c r="F12" s="119">
        <v>348.2</v>
      </c>
      <c r="G12" s="83" t="str">
        <f t="shared" si="0"/>
        <v/>
      </c>
      <c r="H12" s="101">
        <f t="shared" si="1"/>
        <v>9.831501406571741E-3</v>
      </c>
      <c r="I12" s="85" t="str">
        <f t="shared" si="2"/>
        <v/>
      </c>
      <c r="J12" s="86">
        <f t="shared" si="3"/>
        <v>3.339999999999975</v>
      </c>
      <c r="K12" s="42">
        <v>186.02850000000001</v>
      </c>
      <c r="L12" s="66">
        <v>354.90800000000002</v>
      </c>
      <c r="M12" s="62">
        <v>344.86</v>
      </c>
    </row>
    <row r="13" spans="2:13" ht="12" customHeight="1">
      <c r="B13" s="25"/>
      <c r="C13" s="30" t="s">
        <v>9</v>
      </c>
      <c r="D13" s="81">
        <f>ROUND(D12/D11,3)</f>
        <v>0.16700000000000001</v>
      </c>
      <c r="E13" s="82">
        <f t="shared" ref="E13" si="4">ROUND(E12/E11,3)</f>
        <v>0.16300000000000001</v>
      </c>
      <c r="F13" s="73">
        <f>ROUND(F12/F11,3)</f>
        <v>0.161</v>
      </c>
      <c r="G13" s="83" t="str">
        <f>IF((F13/E13)-1&lt;0,"▲","")</f>
        <v>▲</v>
      </c>
      <c r="H13" s="84">
        <f>ABS(+F13-E13)*100</f>
        <v>0.20000000000000018</v>
      </c>
      <c r="I13" s="85" t="str">
        <f t="shared" si="2"/>
        <v/>
      </c>
      <c r="J13" s="86">
        <f>IF(F13="NA","-",IF(M13=0,"-",ABS(F13-M13)*100))</f>
        <v>0.10000000000000009</v>
      </c>
      <c r="K13" s="87">
        <f>K12/K11</f>
        <v>0.1548023825928922</v>
      </c>
      <c r="L13" s="121">
        <f>ROUND(L12/L11,3)</f>
        <v>0.183</v>
      </c>
      <c r="M13" s="115">
        <f>ROUND(M12/M11,3)</f>
        <v>0.16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596.16999999999996</v>
      </c>
      <c r="E15" s="41">
        <v>610.77</v>
      </c>
      <c r="F15" s="119">
        <v>664.24</v>
      </c>
      <c r="G15" s="83" t="str">
        <f>IF((F15/E15)-1&lt;0,"▲","")</f>
        <v/>
      </c>
      <c r="H15" s="101">
        <f t="shared" ref="H15:H32" si="5">ABS((+F15/E15)-1)</f>
        <v>8.7545229791902157E-2</v>
      </c>
      <c r="I15" s="85" t="str">
        <f>IF(F15="NA","",IF(M15=0,"",IF((F15-M15)&lt;0,"▲","")))</f>
        <v/>
      </c>
      <c r="J15" s="86">
        <f>IF(F15="NA","-",IF(M15=0,"-",ABS(F15-M15)))</f>
        <v>1.3400000000000318</v>
      </c>
      <c r="K15" s="42">
        <v>351.77749999999997</v>
      </c>
      <c r="L15" s="66">
        <v>553.83799999999997</v>
      </c>
      <c r="M15" s="62">
        <v>662.9</v>
      </c>
    </row>
    <row r="16" spans="2:13" ht="12" customHeight="1">
      <c r="B16" s="25"/>
      <c r="C16" s="30" t="s">
        <v>7</v>
      </c>
      <c r="D16" s="77">
        <v>616.45000000000005</v>
      </c>
      <c r="E16" s="78">
        <v>621.5</v>
      </c>
      <c r="F16" s="119">
        <v>647.23</v>
      </c>
      <c r="G16" s="83" t="str">
        <f t="shared" ref="G16:G17" si="6">IF((F16/E16)-1&lt;0,"▲","")</f>
        <v/>
      </c>
      <c r="H16" s="101">
        <f t="shared" si="5"/>
        <v>4.1399839098954283E-2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1.25</v>
      </c>
      <c r="K16" s="42">
        <v>352.10050000000001</v>
      </c>
      <c r="L16" s="66">
        <v>580.82299999999998</v>
      </c>
      <c r="M16" s="62">
        <v>645.98</v>
      </c>
    </row>
    <row r="17" spans="2:13" ht="12" customHeight="1">
      <c r="B17" s="25"/>
      <c r="C17" s="30" t="s">
        <v>8</v>
      </c>
      <c r="D17" s="39">
        <v>126.79</v>
      </c>
      <c r="E17" s="41">
        <v>116.05</v>
      </c>
      <c r="F17" s="119">
        <v>133.06</v>
      </c>
      <c r="G17" s="83" t="str">
        <f t="shared" si="6"/>
        <v/>
      </c>
      <c r="H17" s="101">
        <f t="shared" si="5"/>
        <v>0.14657475226195604</v>
      </c>
      <c r="I17" s="85" t="str">
        <f t="shared" si="7"/>
        <v/>
      </c>
      <c r="J17" s="86">
        <f t="shared" si="8"/>
        <v>1</v>
      </c>
      <c r="K17" s="42">
        <v>78.797499999999999</v>
      </c>
      <c r="L17" s="66">
        <v>132.07300000000001</v>
      </c>
      <c r="M17" s="62">
        <v>132.06</v>
      </c>
    </row>
    <row r="18" spans="2:13" ht="12" customHeight="1">
      <c r="B18" s="25"/>
      <c r="C18" s="30" t="s">
        <v>9</v>
      </c>
      <c r="D18" s="81">
        <f>ROUND(D17/D16,3)</f>
        <v>0.20599999999999999</v>
      </c>
      <c r="E18" s="82">
        <f>ROUND(E17/E16,3)</f>
        <v>0.187</v>
      </c>
      <c r="F18" s="73">
        <f>ROUND(F17/F16,3)</f>
        <v>0.20599999999999999</v>
      </c>
      <c r="G18" s="89" t="str">
        <f>IF((F18/E18)-1&lt;0,"▲","")</f>
        <v/>
      </c>
      <c r="H18" s="84">
        <f t="shared" ref="H18" si="9">ABS(+F18-E18)*100</f>
        <v>1.899999999999999</v>
      </c>
      <c r="I18" s="90" t="str">
        <f t="shared" si="7"/>
        <v/>
      </c>
      <c r="J18" s="86">
        <f>IF(F18="NA","-",IF(M18=0,"-",ABS(F18-M18)*100))</f>
        <v>0.20000000000000018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0.20399999999999999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988.52</v>
      </c>
      <c r="E20" s="41">
        <v>1074.46</v>
      </c>
      <c r="F20" s="119">
        <v>1069.03</v>
      </c>
      <c r="G20" s="83" t="str">
        <f>IF((F20/E20)-1&lt;0,"▲","")</f>
        <v>▲</v>
      </c>
      <c r="H20" s="101">
        <f t="shared" ref="H20" si="10">ABS((+F20/E20)-1)</f>
        <v>5.0537013941888143E-3</v>
      </c>
      <c r="I20" s="85" t="str">
        <f>IF(F20="NA","",IF(M20=0,"",IF((F20-M20)&lt;0,"▲","")))</f>
        <v/>
      </c>
      <c r="J20" s="86">
        <f>IF(F20="NA","-",IF(M20=0,"-",ABS(F20-M20)))</f>
        <v>1.4700000000000273</v>
      </c>
      <c r="K20" s="42">
        <v>626.75900000000001</v>
      </c>
      <c r="L20" s="66">
        <v>916.65899999999999</v>
      </c>
      <c r="M20" s="62">
        <v>1067.56</v>
      </c>
    </row>
    <row r="21" spans="2:13" ht="12" customHeight="1">
      <c r="B21" s="25"/>
      <c r="C21" s="30" t="s">
        <v>7</v>
      </c>
      <c r="D21" s="39">
        <v>1014.86</v>
      </c>
      <c r="E21" s="41">
        <v>1063.53</v>
      </c>
      <c r="F21" s="119">
        <v>1086.0999999999999</v>
      </c>
      <c r="G21" s="83" t="str">
        <f t="shared" ref="G21:G22" si="11">IF((F21/E21)-1&lt;0,"▲","")</f>
        <v/>
      </c>
      <c r="H21" s="101">
        <f t="shared" si="5"/>
        <v>2.1221780297687731E-2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3.4699999999997999</v>
      </c>
      <c r="K21" s="42">
        <v>631.84</v>
      </c>
      <c r="L21" s="66">
        <v>943.06</v>
      </c>
      <c r="M21" s="62">
        <v>1082.6300000000001</v>
      </c>
    </row>
    <row r="22" spans="2:13" ht="12" customHeight="1">
      <c r="B22" s="25"/>
      <c r="C22" s="30" t="s">
        <v>8</v>
      </c>
      <c r="D22" s="39">
        <v>139.32</v>
      </c>
      <c r="E22" s="41">
        <v>150.24</v>
      </c>
      <c r="F22" s="119">
        <v>133.16999999999999</v>
      </c>
      <c r="G22" s="83" t="str">
        <f t="shared" si="11"/>
        <v>▲</v>
      </c>
      <c r="H22" s="101">
        <f t="shared" si="5"/>
        <v>0.11361821086261992</v>
      </c>
      <c r="I22" s="85" t="str">
        <f t="shared" si="12"/>
        <v/>
      </c>
      <c r="J22" s="86">
        <f t="shared" si="13"/>
        <v>1.8799999999999955</v>
      </c>
      <c r="K22" s="42">
        <v>80.498999999999995</v>
      </c>
      <c r="L22" s="66">
        <v>141.68799999999999</v>
      </c>
      <c r="M22" s="62">
        <v>131.29</v>
      </c>
    </row>
    <row r="23" spans="2:13" ht="12" customHeight="1">
      <c r="B23" s="25"/>
      <c r="C23" s="30" t="s">
        <v>9</v>
      </c>
      <c r="D23" s="81">
        <f>ROUND(D22/D21,3)</f>
        <v>0.13700000000000001</v>
      </c>
      <c r="E23" s="82">
        <f>ROUND(E22/E21,3)</f>
        <v>0.14099999999999999</v>
      </c>
      <c r="F23" s="73">
        <f>ROUND(F22/F21,3)</f>
        <v>0.123</v>
      </c>
      <c r="G23" s="89" t="str">
        <f>IF((F23/E23)-1&lt;0,"▲","")</f>
        <v>▲</v>
      </c>
      <c r="H23" s="84">
        <f t="shared" ref="H23" si="14">ABS(+F23-E23)*100</f>
        <v>1.7999999999999989</v>
      </c>
      <c r="I23" s="90" t="str">
        <f t="shared" si="12"/>
        <v/>
      </c>
      <c r="J23" s="86">
        <f>IF(F23="NA","-",IF(M23=0,"-",ABS(F23-M23)*100))</f>
        <v>0.20000000000000018</v>
      </c>
      <c r="K23" s="87">
        <f>K22/K21</f>
        <v>0.12740408964294755</v>
      </c>
      <c r="L23" s="121">
        <f>ROUND(L22/L21,3)</f>
        <v>0.15</v>
      </c>
      <c r="M23" s="115">
        <f>ROUND(M22/M21,3)</f>
        <v>0.121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713.12</v>
      </c>
      <c r="E25" s="41">
        <v>788.8</v>
      </c>
      <c r="F25" s="119">
        <v>775.29</v>
      </c>
      <c r="G25" s="83" t="str">
        <f>IF((F25/E25)-1&lt;0,"▲","")</f>
        <v>▲</v>
      </c>
      <c r="H25" s="101">
        <f t="shared" ref="H25" si="15">ABS((+F25/E25)-1)</f>
        <v>1.7127281947261652E-2</v>
      </c>
      <c r="I25" s="85" t="str">
        <f>IF(F25="NA","",IF(M25=0,"",IF((F25-M25)&lt;0,"▲","")))</f>
        <v/>
      </c>
      <c r="J25" s="86">
        <f>IF(F25="NA","-",IF(M25=0,"-",ABS(F25-M25)))</f>
        <v>2.9999999999972715E-2</v>
      </c>
      <c r="K25" s="42">
        <v>315.98500000000001</v>
      </c>
      <c r="L25" s="66">
        <v>627.59400000000005</v>
      </c>
      <c r="M25" s="62">
        <v>775.26</v>
      </c>
    </row>
    <row r="26" spans="2:13" ht="12" customHeight="1">
      <c r="B26" s="51"/>
      <c r="C26" s="30" t="s">
        <v>7</v>
      </c>
      <c r="D26" s="39">
        <v>728.38</v>
      </c>
      <c r="E26" s="41">
        <v>774.02</v>
      </c>
      <c r="F26" s="119">
        <v>794.61</v>
      </c>
      <c r="G26" s="83" t="str">
        <f t="shared" ref="G26:G27" si="16">IF((F26/E26)-1&lt;0,"▲","")</f>
        <v/>
      </c>
      <c r="H26" s="101">
        <f t="shared" si="5"/>
        <v>2.6601379809307213E-2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1.5500000000000682</v>
      </c>
      <c r="K26" s="42">
        <v>318.35149999999999</v>
      </c>
      <c r="L26" s="66">
        <v>648.06899999999996</v>
      </c>
      <c r="M26" s="62">
        <v>793.06</v>
      </c>
    </row>
    <row r="27" spans="2:13" ht="12" customHeight="1">
      <c r="B27" s="51"/>
      <c r="C27" s="30" t="s">
        <v>8</v>
      </c>
      <c r="D27" s="39">
        <v>109.86</v>
      </c>
      <c r="E27" s="41">
        <v>124.64</v>
      </c>
      <c r="F27" s="119">
        <v>105.31</v>
      </c>
      <c r="G27" s="83" t="str">
        <f t="shared" si="16"/>
        <v>▲</v>
      </c>
      <c r="H27" s="101">
        <f t="shared" si="5"/>
        <v>0.15508664955070606</v>
      </c>
      <c r="I27" s="85" t="str">
        <f t="shared" si="17"/>
        <v/>
      </c>
      <c r="J27" s="86">
        <f t="shared" si="18"/>
        <v>2.019999999999996</v>
      </c>
      <c r="K27" s="42">
        <v>38.368000000000002</v>
      </c>
      <c r="L27" s="66">
        <v>105.229</v>
      </c>
      <c r="M27" s="62">
        <v>103.29</v>
      </c>
    </row>
    <row r="28" spans="2:13" ht="12" customHeight="1">
      <c r="B28" s="51"/>
      <c r="C28" s="30" t="s">
        <v>9</v>
      </c>
      <c r="D28" s="81">
        <f>ROUND(D27/D26,3)</f>
        <v>0.151</v>
      </c>
      <c r="E28" s="82">
        <f>ROUND(E27/E26,3)</f>
        <v>0.161</v>
      </c>
      <c r="F28" s="73">
        <f>ROUND(F27/F26,3)</f>
        <v>0.13300000000000001</v>
      </c>
      <c r="G28" s="89" t="str">
        <f>IF((F28/E28)-1&lt;0,"▲","")</f>
        <v>▲</v>
      </c>
      <c r="H28" s="84">
        <f t="shared" ref="H28" si="19">ABS(+F28-E28)*100</f>
        <v>2.8</v>
      </c>
      <c r="I28" s="90" t="str">
        <f t="shared" si="17"/>
        <v/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0.16200000000000001</v>
      </c>
      <c r="M28" s="115">
        <f>ROUND(M27/M26,3)</f>
        <v>0.13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420.18</v>
      </c>
      <c r="E30" s="41">
        <v>428.02</v>
      </c>
      <c r="F30" s="119">
        <v>431.7</v>
      </c>
      <c r="G30" s="83" t="str">
        <f>IF((F30/E30)-1&lt;0,"▲","")</f>
        <v/>
      </c>
      <c r="H30" s="101">
        <f t="shared" ref="H30" si="20">ABS((+F30/E30)-1)</f>
        <v>8.5977290780805404E-3</v>
      </c>
      <c r="I30" s="85" t="str">
        <f>IF(F30="NA","",IF(M30=0,"",IF((F30-M30)&lt;0,"▲","")))</f>
        <v/>
      </c>
      <c r="J30" s="86">
        <f>IF(F30="NA","-",IF(M30=0,"-",ABS(F30-M30)))</f>
        <v>0.28999999999996362</v>
      </c>
      <c r="K30" s="42">
        <v>218.24600000000001</v>
      </c>
      <c r="L30" s="66">
        <v>391.86099999999999</v>
      </c>
      <c r="M30" s="62">
        <v>431.41</v>
      </c>
    </row>
    <row r="31" spans="2:13" ht="12" customHeight="1">
      <c r="B31" s="25"/>
      <c r="C31" s="30" t="s">
        <v>7</v>
      </c>
      <c r="D31" s="39">
        <v>420.13</v>
      </c>
      <c r="E31" s="41">
        <v>425.24</v>
      </c>
      <c r="F31" s="119">
        <v>428.25</v>
      </c>
      <c r="G31" s="83" t="str">
        <f t="shared" ref="G31:G32" si="21">IF((F31/E31)-1&lt;0,"▲","")</f>
        <v/>
      </c>
      <c r="H31" s="101">
        <f t="shared" si="5"/>
        <v>7.0783557520459617E-3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0.79000000000002046</v>
      </c>
      <c r="K31" s="42">
        <v>217.77549999999999</v>
      </c>
      <c r="L31" s="66">
        <v>411.61500000000001</v>
      </c>
      <c r="M31" s="62">
        <v>427.46</v>
      </c>
    </row>
    <row r="32" spans="2:13" ht="12" customHeight="1">
      <c r="B32" s="25"/>
      <c r="C32" s="30" t="s">
        <v>8</v>
      </c>
      <c r="D32" s="39">
        <v>75.73</v>
      </c>
      <c r="E32" s="41">
        <v>78.52</v>
      </c>
      <c r="F32" s="119">
        <v>81.97</v>
      </c>
      <c r="G32" s="83" t="str">
        <f t="shared" si="21"/>
        <v/>
      </c>
      <c r="H32" s="101">
        <f t="shared" si="5"/>
        <v>4.3937850229240905E-2</v>
      </c>
      <c r="I32" s="85" t="str">
        <f t="shared" si="22"/>
        <v/>
      </c>
      <c r="J32" s="86">
        <f t="shared" si="23"/>
        <v>0.45999999999999375</v>
      </c>
      <c r="K32" s="42">
        <v>26.731999999999999</v>
      </c>
      <c r="L32" s="66">
        <v>81.147000000000006</v>
      </c>
      <c r="M32" s="62">
        <v>81.510000000000005</v>
      </c>
    </row>
    <row r="33" spans="2:13" ht="12" customHeight="1">
      <c r="B33" s="29"/>
      <c r="C33" s="53" t="s">
        <v>9</v>
      </c>
      <c r="D33" s="91">
        <f>ROUND(D32/D31,3)</f>
        <v>0.18</v>
      </c>
      <c r="E33" s="92">
        <f>ROUND(E32/E31,3)</f>
        <v>0.185</v>
      </c>
      <c r="F33" s="74">
        <f>ROUND(F32/F31,3)</f>
        <v>0.191</v>
      </c>
      <c r="G33" s="93" t="str">
        <f>IF((F33/E33)-1&lt;0,"▲","")</f>
        <v/>
      </c>
      <c r="H33" s="94">
        <f t="shared" ref="H33" si="24">ABS(+F33-E33)*100</f>
        <v>0.60000000000000053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0.19700000000000001</v>
      </c>
      <c r="M33" s="116">
        <f>ROUND(M32/M31,3)</f>
        <v>0.191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37</v>
      </c>
      <c r="E36" s="24" t="s">
        <v>144</v>
      </c>
      <c r="F36" s="24" t="s">
        <v>14</v>
      </c>
      <c r="G36" s="444" t="s">
        <v>171</v>
      </c>
      <c r="H36" s="444"/>
      <c r="I36" s="444"/>
      <c r="J36" s="444"/>
      <c r="K36" s="444"/>
      <c r="L36" s="445"/>
      <c r="M36" s="431" t="s">
        <v>197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236.56</v>
      </c>
      <c r="E39" s="61">
        <v>218.8</v>
      </c>
      <c r="F39" s="124">
        <v>237.8</v>
      </c>
      <c r="G39" s="113" t="str">
        <f>IF((F39/E39)-1&lt;0,"▲","")</f>
        <v/>
      </c>
      <c r="H39" s="101">
        <f>ABS((+F39/E39)-1)</f>
        <v>8.6837294332724024E-2</v>
      </c>
      <c r="I39" s="112" t="str">
        <f>IF(F39="NA","",IF(M39=0,"",IF((F39-M39)&lt;0,"▲","")))</f>
        <v>▲</v>
      </c>
      <c r="J39" s="86">
        <f>IF(F39="NA","-",IF(M39=0,"-",ABS(F39-M39)))</f>
        <v>2.8699999999999761</v>
      </c>
      <c r="K39" s="42">
        <v>48.956499999999998</v>
      </c>
      <c r="L39" s="70">
        <v>124.735</v>
      </c>
      <c r="M39" s="71">
        <v>240.67</v>
      </c>
    </row>
    <row r="40" spans="2:13" ht="12" customHeight="1">
      <c r="B40" s="25"/>
      <c r="C40" s="30" t="s">
        <v>7</v>
      </c>
      <c r="D40" s="60">
        <v>225.26</v>
      </c>
      <c r="E40" s="61">
        <v>232.19</v>
      </c>
      <c r="F40" s="124">
        <v>237.87</v>
      </c>
      <c r="G40" s="114" t="str">
        <f t="shared" ref="G40:G41" si="25">IF((F40/E40)-1&lt;0,"▲","")</f>
        <v/>
      </c>
      <c r="H40" s="101">
        <f t="shared" ref="H40:H41" si="26">ABS((+F40/E40)-1)</f>
        <v>2.4462724492872345E-2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1.5699999999999932</v>
      </c>
      <c r="K40" s="42">
        <v>49.094499999999996</v>
      </c>
      <c r="L40" s="72">
        <v>131.655</v>
      </c>
      <c r="M40" s="62">
        <v>239.44</v>
      </c>
    </row>
    <row r="41" spans="2:13" ht="12" customHeight="1">
      <c r="B41" s="25"/>
      <c r="C41" s="30" t="s">
        <v>8</v>
      </c>
      <c r="D41" s="60">
        <v>62.46</v>
      </c>
      <c r="E41" s="61">
        <v>48.84</v>
      </c>
      <c r="F41" s="124">
        <v>48.87</v>
      </c>
      <c r="G41" s="114" t="str">
        <f t="shared" si="25"/>
        <v/>
      </c>
      <c r="H41" s="101">
        <f t="shared" si="26"/>
        <v>6.142506142505777E-4</v>
      </c>
      <c r="I41" s="85" t="str">
        <f t="shared" si="27"/>
        <v>▲</v>
      </c>
      <c r="J41" s="86">
        <f t="shared" si="28"/>
        <v>1.5399999999999991</v>
      </c>
      <c r="K41" s="42">
        <v>3.9965000000000002</v>
      </c>
      <c r="L41" s="72">
        <v>19.001000000000001</v>
      </c>
      <c r="M41" s="62">
        <v>50.41</v>
      </c>
    </row>
    <row r="42" spans="2:13" ht="12" customHeight="1">
      <c r="B42" s="29"/>
      <c r="C42" s="53" t="s">
        <v>9</v>
      </c>
      <c r="D42" s="107">
        <f>ROUND(D41/D40,3)</f>
        <v>0.27700000000000002</v>
      </c>
      <c r="E42" s="108">
        <f>ROUND(E41/E40,3)</f>
        <v>0.21</v>
      </c>
      <c r="F42" s="125">
        <f>ROUND(F41/F40,3)</f>
        <v>0.20499999999999999</v>
      </c>
      <c r="G42" s="109" t="str">
        <f>IF(F42-D42&lt;0,"▲","")</f>
        <v>▲</v>
      </c>
      <c r="H42" s="94">
        <f>ABS(+F42-E42)*100</f>
        <v>0.50000000000000044</v>
      </c>
      <c r="I42" s="110" t="str">
        <f>IF(F42="NA","",IF(M42=0,"",IF((F42-M42)&lt;0,"▲","")))</f>
        <v>▲</v>
      </c>
      <c r="J42" s="96">
        <f>ABS(+F42-M42)*100</f>
        <v>0.60000000000000053</v>
      </c>
      <c r="K42" s="97">
        <f>K41/K40</f>
        <v>8.1404230616464179E-2</v>
      </c>
      <c r="L42" s="123">
        <f>ROUND(L41/L40,3)</f>
        <v>0.14399999999999999</v>
      </c>
      <c r="M42" s="117">
        <f>ROUND(M41/M40,3)</f>
        <v>0.21099999999999999</v>
      </c>
    </row>
    <row r="43" spans="2:13" ht="12" customHeight="1">
      <c r="B43" s="2" t="s">
        <v>206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202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205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1">
    <tabColor theme="1"/>
    <pageSetUpPr fitToPage="1"/>
  </sheetPr>
  <dimension ref="B1:M67"/>
  <sheetViews>
    <sheetView showGridLines="0" defaultGridColor="0" topLeftCell="A25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201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171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172</v>
      </c>
      <c r="G7" s="434" t="s">
        <v>173</v>
      </c>
      <c r="H7" s="435"/>
      <c r="I7" s="438" t="s">
        <v>174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2004.65</v>
      </c>
      <c r="E10" s="78">
        <v>2114.11</v>
      </c>
      <c r="F10" s="119">
        <v>2161.87</v>
      </c>
      <c r="G10" s="83" t="str">
        <f>IF((F10/E10)-1&lt;0,"▲","")</f>
        <v/>
      </c>
      <c r="H10" s="101">
        <f>ABS((+F10/E10)-1)</f>
        <v>2.2591066690001771E-2</v>
      </c>
      <c r="I10" s="85" t="str">
        <f>IF(F10="NA","",IF(M10=0,"",IF((F10-M10)&lt;0,"▲","")))</f>
        <v/>
      </c>
      <c r="J10" s="86">
        <f>IF(F10="NA","-",IF(M10=0,"-",ABS(F10-M10)))</f>
        <v>3.1799999999998363</v>
      </c>
      <c r="K10" s="42">
        <v>1196.7825</v>
      </c>
      <c r="L10" s="66">
        <v>1862.3579999999999</v>
      </c>
      <c r="M10" s="62">
        <v>2158.69</v>
      </c>
    </row>
    <row r="11" spans="2:13" ht="12" customHeight="1">
      <c r="B11" s="25"/>
      <c r="C11" s="30" t="s">
        <v>7</v>
      </c>
      <c r="D11" s="77">
        <v>2051.21</v>
      </c>
      <c r="E11" s="78">
        <v>2116.89</v>
      </c>
      <c r="F11" s="119">
        <v>2156.0700000000002</v>
      </c>
      <c r="G11" s="83" t="str">
        <f t="shared" ref="G11:G12" si="0">IF((F11/E11)-1&lt;0,"▲","")</f>
        <v/>
      </c>
      <c r="H11" s="101">
        <f t="shared" ref="H11:H12" si="1">ABS((+F11/E11)-1)</f>
        <v>1.8508283377974388E-2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7.6900000000000546</v>
      </c>
      <c r="K11" s="42">
        <v>1201.7159999999999</v>
      </c>
      <c r="L11" s="66">
        <v>1935.498</v>
      </c>
      <c r="M11" s="62">
        <v>2148.38</v>
      </c>
    </row>
    <row r="12" spans="2:13" ht="12" customHeight="1">
      <c r="B12" s="25"/>
      <c r="C12" s="30" t="s">
        <v>8</v>
      </c>
      <c r="D12" s="39">
        <v>341.84</v>
      </c>
      <c r="E12" s="40">
        <v>339.06</v>
      </c>
      <c r="F12" s="119">
        <v>344.86</v>
      </c>
      <c r="G12" s="83" t="str">
        <f t="shared" si="0"/>
        <v/>
      </c>
      <c r="H12" s="101">
        <f t="shared" si="1"/>
        <v>1.7106116911461022E-2</v>
      </c>
      <c r="I12" s="85" t="str">
        <f t="shared" si="2"/>
        <v/>
      </c>
      <c r="J12" s="86">
        <f t="shared" si="3"/>
        <v>11.060000000000002</v>
      </c>
      <c r="K12" s="42">
        <v>186.02850000000001</v>
      </c>
      <c r="L12" s="66">
        <v>354.90800000000002</v>
      </c>
      <c r="M12" s="62">
        <v>333.8</v>
      </c>
    </row>
    <row r="13" spans="2:13" ht="12" customHeight="1">
      <c r="B13" s="25"/>
      <c r="C13" s="30" t="s">
        <v>9</v>
      </c>
      <c r="D13" s="81">
        <f>ROUND(D12/D11,3)</f>
        <v>0.16700000000000001</v>
      </c>
      <c r="E13" s="82">
        <f t="shared" ref="E13" si="4">ROUND(E12/E11,3)</f>
        <v>0.16</v>
      </c>
      <c r="F13" s="73">
        <f>ROUND(F12/F11,3)</f>
        <v>0.16</v>
      </c>
      <c r="G13" s="83" t="str">
        <f>IF((F13/E13)-1&lt;0,"▲","")</f>
        <v/>
      </c>
      <c r="H13" s="84">
        <f>ABS(+F13-E13)*100</f>
        <v>0</v>
      </c>
      <c r="I13" s="85" t="str">
        <f t="shared" si="2"/>
        <v/>
      </c>
      <c r="J13" s="86">
        <f>IF(F13="NA","-",IF(M13=0,"-",ABS(F13-M13)*100))</f>
        <v>0.50000000000000044</v>
      </c>
      <c r="K13" s="87">
        <f>K12/K11</f>
        <v>0.1548023825928922</v>
      </c>
      <c r="L13" s="121">
        <f>ROUND(L12/L11,3)</f>
        <v>0.183</v>
      </c>
      <c r="M13" s="115">
        <f>ROUND(M12/M11,3)</f>
        <v>0.155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596</v>
      </c>
      <c r="E15" s="41">
        <v>610.77</v>
      </c>
      <c r="F15" s="119">
        <v>662.9</v>
      </c>
      <c r="G15" s="83" t="str">
        <f>IF((F15/E15)-1&lt;0,"▲","")</f>
        <v/>
      </c>
      <c r="H15" s="101">
        <f t="shared" ref="H15:H32" si="5">ABS((+F15/E15)-1)</f>
        <v>8.5351277895115985E-2</v>
      </c>
      <c r="I15" s="85" t="str">
        <f>IF(F15="NA","",IF(M15=0,"",IF((F15-M15)&lt;0,"▲","")))</f>
        <v/>
      </c>
      <c r="J15" s="86">
        <f>IF(F15="NA","-",IF(M15=0,"-",ABS(F15-M15)))</f>
        <v>6.8899999999999864</v>
      </c>
      <c r="K15" s="42">
        <v>351.77749999999997</v>
      </c>
      <c r="L15" s="66">
        <v>553.83799999999997</v>
      </c>
      <c r="M15" s="62">
        <v>656.01</v>
      </c>
    </row>
    <row r="16" spans="2:13" ht="12" customHeight="1">
      <c r="B16" s="25"/>
      <c r="C16" s="30" t="s">
        <v>7</v>
      </c>
      <c r="D16" s="77">
        <v>616.45000000000005</v>
      </c>
      <c r="E16" s="78">
        <v>622.25</v>
      </c>
      <c r="F16" s="119">
        <v>645.98</v>
      </c>
      <c r="G16" s="83" t="str">
        <f t="shared" ref="G16:G17" si="6">IF((F16/E16)-1&lt;0,"▲","")</f>
        <v/>
      </c>
      <c r="H16" s="101">
        <f t="shared" si="5"/>
        <v>3.8135797509039726E-2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3.9400000000000546</v>
      </c>
      <c r="K16" s="42">
        <v>352.10050000000001</v>
      </c>
      <c r="L16" s="66">
        <v>580.82299999999998</v>
      </c>
      <c r="M16" s="62">
        <v>642.04</v>
      </c>
    </row>
    <row r="17" spans="2:13" ht="12" customHeight="1">
      <c r="B17" s="25"/>
      <c r="C17" s="30" t="s">
        <v>8</v>
      </c>
      <c r="D17" s="39">
        <v>126.62</v>
      </c>
      <c r="E17" s="41">
        <v>115.14</v>
      </c>
      <c r="F17" s="119">
        <v>132.06</v>
      </c>
      <c r="G17" s="83" t="str">
        <f t="shared" si="6"/>
        <v/>
      </c>
      <c r="H17" s="101">
        <f t="shared" si="5"/>
        <v>0.14695153725898913</v>
      </c>
      <c r="I17" s="85" t="str">
        <f t="shared" si="7"/>
        <v/>
      </c>
      <c r="J17" s="86">
        <f t="shared" si="8"/>
        <v>8.0700000000000074</v>
      </c>
      <c r="K17" s="42">
        <v>78.797499999999999</v>
      </c>
      <c r="L17" s="66">
        <v>132.07300000000001</v>
      </c>
      <c r="M17" s="62">
        <v>123.99</v>
      </c>
    </row>
    <row r="18" spans="2:13" ht="12" customHeight="1">
      <c r="B18" s="25"/>
      <c r="C18" s="30" t="s">
        <v>9</v>
      </c>
      <c r="D18" s="81">
        <f>ROUND(D17/D16,3)</f>
        <v>0.20499999999999999</v>
      </c>
      <c r="E18" s="82">
        <f>ROUND(E17/E16,3)</f>
        <v>0.185</v>
      </c>
      <c r="F18" s="73">
        <f>ROUND(F17/F16,3)</f>
        <v>0.20399999999999999</v>
      </c>
      <c r="G18" s="89" t="str">
        <f>IF((F18/E18)-1&lt;0,"▲","")</f>
        <v/>
      </c>
      <c r="H18" s="84">
        <f t="shared" ref="H18" si="9">ABS(+F18-E18)*100</f>
        <v>1.899999999999999</v>
      </c>
      <c r="I18" s="90" t="str">
        <f t="shared" si="7"/>
        <v/>
      </c>
      <c r="J18" s="86">
        <f>IF(F18="NA","-",IF(M18=0,"-",ABS(F18-M18)*100))</f>
        <v>1.0999999999999983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0.193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988.51</v>
      </c>
      <c r="E20" s="41">
        <v>1075.69</v>
      </c>
      <c r="F20" s="119">
        <v>1067.56</v>
      </c>
      <c r="G20" s="83" t="str">
        <f>IF((F20/E20)-1&lt;0,"▲","")</f>
        <v>▲</v>
      </c>
      <c r="H20" s="101">
        <f t="shared" ref="H20" si="10">ABS((+F20/E20)-1)</f>
        <v>7.5579395550763318E-3</v>
      </c>
      <c r="I20" s="85" t="str">
        <f>IF(F20="NA","",IF(M20=0,"",IF((F20-M20)&lt;0,"▲","")))</f>
        <v>▲</v>
      </c>
      <c r="J20" s="86">
        <f>IF(F20="NA","-",IF(M20=0,"-",ABS(F20-M20)))</f>
        <v>3.0800000000001546</v>
      </c>
      <c r="K20" s="42">
        <v>626.75900000000001</v>
      </c>
      <c r="L20" s="66">
        <v>916.65899999999999</v>
      </c>
      <c r="M20" s="62">
        <v>1070.6400000000001</v>
      </c>
    </row>
    <row r="21" spans="2:13" ht="12" customHeight="1">
      <c r="B21" s="25"/>
      <c r="C21" s="30" t="s">
        <v>7</v>
      </c>
      <c r="D21" s="39">
        <v>1014.63</v>
      </c>
      <c r="E21" s="41">
        <v>1068.8699999999999</v>
      </c>
      <c r="F21" s="119">
        <v>1082.6300000000001</v>
      </c>
      <c r="G21" s="83" t="str">
        <f t="shared" ref="G21:G22" si="11">IF((F21/E21)-1&lt;0,"▲","")</f>
        <v/>
      </c>
      <c r="H21" s="101">
        <f t="shared" si="5"/>
        <v>1.2873408365844607E-2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4.2600000000002183</v>
      </c>
      <c r="K21" s="42">
        <v>631.84</v>
      </c>
      <c r="L21" s="66">
        <v>943.06</v>
      </c>
      <c r="M21" s="62">
        <v>1078.3699999999999</v>
      </c>
    </row>
    <row r="22" spans="2:13" ht="12" customHeight="1">
      <c r="B22" s="25"/>
      <c r="C22" s="30" t="s">
        <v>8</v>
      </c>
      <c r="D22" s="39">
        <v>139.54</v>
      </c>
      <c r="E22" s="41">
        <v>146.36000000000001</v>
      </c>
      <c r="F22" s="119">
        <v>131.29</v>
      </c>
      <c r="G22" s="83" t="str">
        <f t="shared" si="11"/>
        <v>▲</v>
      </c>
      <c r="H22" s="101">
        <f t="shared" si="5"/>
        <v>0.10296529106313212</v>
      </c>
      <c r="I22" s="85" t="str">
        <f t="shared" si="12"/>
        <v/>
      </c>
      <c r="J22" s="86">
        <f t="shared" si="13"/>
        <v>4.0599999999999881</v>
      </c>
      <c r="K22" s="42">
        <v>80.498999999999995</v>
      </c>
      <c r="L22" s="66">
        <v>141.68799999999999</v>
      </c>
      <c r="M22" s="62">
        <v>127.23</v>
      </c>
    </row>
    <row r="23" spans="2:13" ht="12" customHeight="1">
      <c r="B23" s="25"/>
      <c r="C23" s="30" t="s">
        <v>9</v>
      </c>
      <c r="D23" s="81">
        <f>ROUND(D22/D21,3)</f>
        <v>0.13800000000000001</v>
      </c>
      <c r="E23" s="82">
        <f>ROUND(E22/E21,3)</f>
        <v>0.13700000000000001</v>
      </c>
      <c r="F23" s="73">
        <f>ROUND(F22/F21,3)</f>
        <v>0.121</v>
      </c>
      <c r="G23" s="89" t="str">
        <f>IF((F23/E23)-1&lt;0,"▲","")</f>
        <v>▲</v>
      </c>
      <c r="H23" s="84">
        <f t="shared" ref="H23" si="14">ABS(+F23-E23)*100</f>
        <v>1.6000000000000014</v>
      </c>
      <c r="I23" s="90" t="str">
        <f t="shared" si="12"/>
        <v/>
      </c>
      <c r="J23" s="86">
        <f>IF(F23="NA","-",IF(M23=0,"-",ABS(F23-M23)*100))</f>
        <v>0.30000000000000027</v>
      </c>
      <c r="K23" s="87">
        <f>K22/K21</f>
        <v>0.12740408964294755</v>
      </c>
      <c r="L23" s="121">
        <f>ROUND(L22/L21,3)</f>
        <v>0.15</v>
      </c>
      <c r="M23" s="115">
        <f>ROUND(M22/M21,3)</f>
        <v>0.11799999999999999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713.13</v>
      </c>
      <c r="E25" s="41">
        <v>789.81</v>
      </c>
      <c r="F25" s="119">
        <v>775.26</v>
      </c>
      <c r="G25" s="83" t="str">
        <f>IF((F25/E25)-1&lt;0,"▲","")</f>
        <v>▲</v>
      </c>
      <c r="H25" s="101">
        <f t="shared" ref="H25" si="15">ABS((+F25/E25)-1)</f>
        <v>1.842215216317844E-2</v>
      </c>
      <c r="I25" s="85" t="str">
        <f>IF(F25="NA","",IF(M25=0,"",IF((F25-M25)&lt;0,"▲","")))</f>
        <v>▲</v>
      </c>
      <c r="J25" s="86">
        <f>IF(F25="NA","-",IF(M25=0,"-",ABS(F25-M25)))</f>
        <v>2.2999999999999545</v>
      </c>
      <c r="K25" s="42">
        <v>315.98500000000001</v>
      </c>
      <c r="L25" s="66">
        <v>627.59400000000005</v>
      </c>
      <c r="M25" s="62">
        <v>777.56</v>
      </c>
    </row>
    <row r="26" spans="2:13" ht="12" customHeight="1">
      <c r="B26" s="51"/>
      <c r="C26" s="30" t="s">
        <v>7</v>
      </c>
      <c r="D26" s="39">
        <v>728.08</v>
      </c>
      <c r="E26" s="41">
        <v>778.88</v>
      </c>
      <c r="F26" s="119">
        <v>793.06</v>
      </c>
      <c r="G26" s="83" t="str">
        <f t="shared" ref="G26:G27" si="16">IF((F26/E26)-1&lt;0,"▲","")</f>
        <v/>
      </c>
      <c r="H26" s="101">
        <f t="shared" si="5"/>
        <v>1.8205628594905487E-2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4.8499999999999091</v>
      </c>
      <c r="K26" s="42">
        <v>318.35149999999999</v>
      </c>
      <c r="L26" s="66">
        <v>648.06899999999996</v>
      </c>
      <c r="M26" s="62">
        <v>788.21</v>
      </c>
    </row>
    <row r="27" spans="2:13" ht="12" customHeight="1">
      <c r="B27" s="51"/>
      <c r="C27" s="30" t="s">
        <v>8</v>
      </c>
      <c r="D27" s="39">
        <v>110.16</v>
      </c>
      <c r="E27" s="41">
        <v>121.09</v>
      </c>
      <c r="F27" s="119">
        <v>103.29</v>
      </c>
      <c r="G27" s="83" t="str">
        <f t="shared" si="16"/>
        <v>▲</v>
      </c>
      <c r="H27" s="101">
        <f t="shared" si="5"/>
        <v>0.14699810058634066</v>
      </c>
      <c r="I27" s="85" t="str">
        <f t="shared" si="17"/>
        <v/>
      </c>
      <c r="J27" s="86">
        <f t="shared" si="18"/>
        <v>4.2600000000000051</v>
      </c>
      <c r="K27" s="42">
        <v>38.368000000000002</v>
      </c>
      <c r="L27" s="66">
        <v>105.229</v>
      </c>
      <c r="M27" s="62">
        <v>99.03</v>
      </c>
    </row>
    <row r="28" spans="2:13" ht="12" customHeight="1">
      <c r="B28" s="51"/>
      <c r="C28" s="30" t="s">
        <v>9</v>
      </c>
      <c r="D28" s="81">
        <f>ROUND(D27/D26,3)</f>
        <v>0.151</v>
      </c>
      <c r="E28" s="82">
        <f>ROUND(E27/E26,3)</f>
        <v>0.155</v>
      </c>
      <c r="F28" s="73">
        <f>ROUND(F27/F26,3)</f>
        <v>0.13</v>
      </c>
      <c r="G28" s="89" t="str">
        <f>IF((F28/E28)-1&lt;0,"▲","")</f>
        <v>▲</v>
      </c>
      <c r="H28" s="84">
        <f t="shared" ref="H28" si="19">ABS(+F28-E28)*100</f>
        <v>2.4999999999999996</v>
      </c>
      <c r="I28" s="90" t="str">
        <f t="shared" si="17"/>
        <v/>
      </c>
      <c r="J28" s="86">
        <f>IF(F28="NA","-",IF(M28=0,"-",ABS(F28-M28)*100))</f>
        <v>0.40000000000000036</v>
      </c>
      <c r="K28" s="87">
        <f>K27/K26</f>
        <v>0.12052087079847276</v>
      </c>
      <c r="L28" s="121">
        <f>ROUND(L27/L26,3)</f>
        <v>0.16200000000000001</v>
      </c>
      <c r="M28" s="115">
        <f>ROUND(M27/M26,3)</f>
        <v>0.126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420.14</v>
      </c>
      <c r="E30" s="41">
        <v>427.65</v>
      </c>
      <c r="F30" s="119">
        <v>431.41</v>
      </c>
      <c r="G30" s="83" t="str">
        <f>IF((F30/E30)-1&lt;0,"▲","")</f>
        <v/>
      </c>
      <c r="H30" s="101">
        <f t="shared" ref="H30" si="20">ABS((+F30/E30)-1)</f>
        <v>8.7922366421140374E-3</v>
      </c>
      <c r="I30" s="85" t="str">
        <f>IF(F30="NA","",IF(M30=0,"",IF((F30-M30)&lt;0,"▲","")))</f>
        <v>▲</v>
      </c>
      <c r="J30" s="86">
        <f>IF(F30="NA","-",IF(M30=0,"-",ABS(F30-M30)))</f>
        <v>0.62999999999999545</v>
      </c>
      <c r="K30" s="42">
        <v>218.24600000000001</v>
      </c>
      <c r="L30" s="66">
        <v>391.86099999999999</v>
      </c>
      <c r="M30" s="62">
        <v>432.04</v>
      </c>
    </row>
    <row r="31" spans="2:13" ht="12" customHeight="1">
      <c r="B31" s="25"/>
      <c r="C31" s="30" t="s">
        <v>7</v>
      </c>
      <c r="D31" s="39">
        <v>420.13</v>
      </c>
      <c r="E31" s="41">
        <v>425.78</v>
      </c>
      <c r="F31" s="119">
        <v>427.46</v>
      </c>
      <c r="G31" s="83" t="str">
        <f t="shared" ref="G31:G32" si="21">IF((F31/E31)-1&lt;0,"▲","")</f>
        <v/>
      </c>
      <c r="H31" s="101">
        <f t="shared" si="5"/>
        <v>3.9456996570998992E-3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0.51000000000004775</v>
      </c>
      <c r="K31" s="42">
        <v>217.77549999999999</v>
      </c>
      <c r="L31" s="66">
        <v>411.61500000000001</v>
      </c>
      <c r="M31" s="62">
        <v>427.97</v>
      </c>
    </row>
    <row r="32" spans="2:13" ht="12" customHeight="1">
      <c r="B32" s="25"/>
      <c r="C32" s="30" t="s">
        <v>8</v>
      </c>
      <c r="D32" s="39">
        <v>75.69</v>
      </c>
      <c r="E32" s="41">
        <v>77.56</v>
      </c>
      <c r="F32" s="119">
        <v>81.510000000000005</v>
      </c>
      <c r="G32" s="83" t="str">
        <f t="shared" si="21"/>
        <v/>
      </c>
      <c r="H32" s="101">
        <f t="shared" si="5"/>
        <v>5.0928313563692651E-2</v>
      </c>
      <c r="I32" s="85" t="str">
        <f t="shared" si="22"/>
        <v>▲</v>
      </c>
      <c r="J32" s="86">
        <f t="shared" si="23"/>
        <v>1.0699999999999932</v>
      </c>
      <c r="K32" s="42">
        <v>26.731999999999999</v>
      </c>
      <c r="L32" s="66">
        <v>81.147000000000006</v>
      </c>
      <c r="M32" s="62">
        <v>82.58</v>
      </c>
    </row>
    <row r="33" spans="2:13" ht="12" customHeight="1">
      <c r="B33" s="29"/>
      <c r="C33" s="53" t="s">
        <v>9</v>
      </c>
      <c r="D33" s="91">
        <f>ROUND(D32/D31,3)</f>
        <v>0.18</v>
      </c>
      <c r="E33" s="92">
        <f>ROUND(E32/E31,3)</f>
        <v>0.182</v>
      </c>
      <c r="F33" s="74">
        <f>ROUND(F32/F31,3)</f>
        <v>0.191</v>
      </c>
      <c r="G33" s="93" t="str">
        <f>IF((F33/E33)-1&lt;0,"▲","")</f>
        <v/>
      </c>
      <c r="H33" s="94">
        <f t="shared" ref="H33" si="24">ABS(+F33-E33)*100</f>
        <v>0.9000000000000008</v>
      </c>
      <c r="I33" s="95" t="str">
        <f t="shared" si="22"/>
        <v>▲</v>
      </c>
      <c r="J33" s="96">
        <f>IF(F33="NA","-",IF(M33=0,"-",ABS(F33-M33)*100))</f>
        <v>0.20000000000000018</v>
      </c>
      <c r="K33" s="97">
        <f>K32/K31</f>
        <v>0.12275026345938822</v>
      </c>
      <c r="L33" s="122">
        <f>ROUND(L32/L31,3)</f>
        <v>0.19700000000000001</v>
      </c>
      <c r="M33" s="116">
        <f>ROUND(M32/M31,3)</f>
        <v>0.193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37</v>
      </c>
      <c r="E36" s="24" t="s">
        <v>144</v>
      </c>
      <c r="F36" s="24" t="s">
        <v>14</v>
      </c>
      <c r="G36" s="444" t="s">
        <v>191</v>
      </c>
      <c r="H36" s="444"/>
      <c r="I36" s="444"/>
      <c r="J36" s="444"/>
      <c r="K36" s="444"/>
      <c r="L36" s="445"/>
      <c r="M36" s="431" t="s">
        <v>197</v>
      </c>
    </row>
    <row r="37" spans="2:13" ht="12" customHeight="1">
      <c r="B37" s="25"/>
      <c r="C37" s="26"/>
      <c r="D37" s="27"/>
      <c r="E37" s="28" t="s">
        <v>4</v>
      </c>
      <c r="F37" s="1" t="s">
        <v>172</v>
      </c>
      <c r="G37" s="434" t="s">
        <v>173</v>
      </c>
      <c r="H37" s="435"/>
      <c r="I37" s="438" t="s">
        <v>174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236.56</v>
      </c>
      <c r="E39" s="61">
        <v>218.8</v>
      </c>
      <c r="F39" s="124">
        <v>240.67</v>
      </c>
      <c r="G39" s="113" t="str">
        <f>IF((F39/E39)-1&lt;0,"▲","")</f>
        <v/>
      </c>
      <c r="H39" s="101">
        <f>ABS((+F39/E39)-1)</f>
        <v>9.9954296160877476E-2</v>
      </c>
      <c r="I39" s="112" t="str">
        <f>IF(F39="NA","",IF(M39=0,"",IF((F39-M39)&lt;0,"▲","")))</f>
        <v/>
      </c>
      <c r="J39" s="86" t="str">
        <f>IF(F39="NA","-",IF(M39=0,"-",ABS(F39-M39)))</f>
        <v>-</v>
      </c>
      <c r="K39" s="42">
        <v>48.956499999999998</v>
      </c>
      <c r="L39" s="70">
        <v>124.735</v>
      </c>
      <c r="M39" s="71">
        <v>0</v>
      </c>
    </row>
    <row r="40" spans="2:13" ht="12" customHeight="1">
      <c r="B40" s="25"/>
      <c r="C40" s="30" t="s">
        <v>7</v>
      </c>
      <c r="D40" s="60">
        <v>225.23</v>
      </c>
      <c r="E40" s="61">
        <v>233.52</v>
      </c>
      <c r="F40" s="124">
        <v>239.44</v>
      </c>
      <c r="G40" s="114" t="str">
        <f t="shared" ref="G40:G41" si="25">IF((F40/E40)-1&lt;0,"▲","")</f>
        <v/>
      </c>
      <c r="H40" s="101">
        <f t="shared" ref="H40:H41" si="26">ABS((+F40/E40)-1)</f>
        <v>2.5351147653305928E-2</v>
      </c>
      <c r="I40" s="85" t="str">
        <f t="shared" ref="I40:I41" si="27">IF(F40="NA","",IF(M40=0,"",IF((F40-M40)&lt;0,"▲","")))</f>
        <v/>
      </c>
      <c r="J40" s="86" t="str">
        <f t="shared" ref="J40:J41" si="28">IF(F40="NA","-",IF(M40=0,"-",ABS(F40-M40)))</f>
        <v>-</v>
      </c>
      <c r="K40" s="42">
        <v>49.094499999999996</v>
      </c>
      <c r="L40" s="72">
        <v>131.655</v>
      </c>
      <c r="M40" s="62">
        <v>0</v>
      </c>
    </row>
    <row r="41" spans="2:13" ht="12" customHeight="1">
      <c r="B41" s="25"/>
      <c r="C41" s="30" t="s">
        <v>8</v>
      </c>
      <c r="D41" s="60">
        <v>62.44</v>
      </c>
      <c r="E41" s="61">
        <v>49.26</v>
      </c>
      <c r="F41" s="124">
        <v>50.41</v>
      </c>
      <c r="G41" s="114" t="str">
        <f t="shared" si="25"/>
        <v/>
      </c>
      <c r="H41" s="101">
        <f t="shared" si="26"/>
        <v>2.3345513601299217E-2</v>
      </c>
      <c r="I41" s="85" t="str">
        <f t="shared" si="27"/>
        <v/>
      </c>
      <c r="J41" s="86" t="str">
        <f t="shared" si="28"/>
        <v>-</v>
      </c>
      <c r="K41" s="42">
        <v>3.9965000000000002</v>
      </c>
      <c r="L41" s="72">
        <v>19.001000000000001</v>
      </c>
      <c r="M41" s="62">
        <v>0</v>
      </c>
    </row>
    <row r="42" spans="2:13" ht="12" customHeight="1">
      <c r="B42" s="29"/>
      <c r="C42" s="53" t="s">
        <v>9</v>
      </c>
      <c r="D42" s="107">
        <f>ROUND(D41/D40,3)</f>
        <v>0.27700000000000002</v>
      </c>
      <c r="E42" s="108">
        <f>ROUND(E41/E40,3)</f>
        <v>0.21099999999999999</v>
      </c>
      <c r="F42" s="125">
        <f>ROUND(F41/F40,3)</f>
        <v>0.21099999999999999</v>
      </c>
      <c r="G42" s="109" t="str">
        <f>IF(F42-D42&lt;0,"▲","")</f>
        <v>▲</v>
      </c>
      <c r="H42" s="94">
        <f>ABS(+F42-E42)*100</f>
        <v>0</v>
      </c>
      <c r="I42" s="110" t="str">
        <f>IF(F42="NA","",IF(M42=0,"",IF((F42-M42)&lt;0,"▲","")))</f>
        <v/>
      </c>
      <c r="J42" s="96" t="s">
        <v>198</v>
      </c>
      <c r="K42" s="97">
        <f>K41/K40</f>
        <v>8.1404230616464179E-2</v>
      </c>
      <c r="L42" s="123">
        <f>ROUND(L41/L40,3)</f>
        <v>0.14399999999999999</v>
      </c>
      <c r="M42" s="111" t="s">
        <v>198</v>
      </c>
    </row>
    <row r="43" spans="2:13" ht="12" customHeight="1">
      <c r="B43" s="2" t="s">
        <v>200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0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196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186</v>
      </c>
    </row>
    <row r="6" spans="2:13" ht="12" customHeight="1">
      <c r="B6" s="21"/>
      <c r="C6" s="22" t="s">
        <v>2</v>
      </c>
      <c r="D6" s="23" t="s">
        <v>37</v>
      </c>
      <c r="E6" s="24" t="s">
        <v>144</v>
      </c>
      <c r="F6" s="24" t="s">
        <v>14</v>
      </c>
      <c r="G6" s="444" t="s">
        <v>187</v>
      </c>
      <c r="H6" s="444"/>
      <c r="I6" s="444"/>
      <c r="J6" s="444"/>
      <c r="K6" s="444"/>
      <c r="L6" s="445"/>
      <c r="M6" s="431" t="s">
        <v>197</v>
      </c>
    </row>
    <row r="7" spans="2:13" ht="12" customHeight="1">
      <c r="B7" s="25"/>
      <c r="C7" s="26"/>
      <c r="D7" s="27"/>
      <c r="E7" s="28" t="s">
        <v>4</v>
      </c>
      <c r="F7" s="1" t="s">
        <v>188</v>
      </c>
      <c r="G7" s="434" t="s">
        <v>189</v>
      </c>
      <c r="H7" s="435"/>
      <c r="I7" s="438" t="s">
        <v>190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1995.21</v>
      </c>
      <c r="E10" s="78">
        <v>2100.6</v>
      </c>
      <c r="F10" s="119">
        <v>2158.69</v>
      </c>
      <c r="G10" s="83" t="str">
        <f>IF((F10/E10)-1&lt;0,"▲","")</f>
        <v/>
      </c>
      <c r="H10" s="101">
        <f>ABS((+F10/E10)-1)</f>
        <v>2.7654003618013956E-2</v>
      </c>
      <c r="I10" s="85" t="str">
        <f>IF(F10="NA","",IF(M10=0,"",IF((F10-M10)&lt;0,"▲","")))</f>
        <v/>
      </c>
      <c r="J10" s="86" t="str">
        <f>IF(F10="NA","-",IF(M10=0,"-",ABS(F10-M10)))</f>
        <v>-</v>
      </c>
      <c r="K10" s="42">
        <v>1196.837</v>
      </c>
      <c r="L10" s="66">
        <v>1880.8430000000001</v>
      </c>
      <c r="M10" s="62">
        <v>0</v>
      </c>
    </row>
    <row r="11" spans="2:13" ht="12" customHeight="1">
      <c r="B11" s="25"/>
      <c r="C11" s="30" t="s">
        <v>7</v>
      </c>
      <c r="D11" s="77">
        <v>2048.71</v>
      </c>
      <c r="E11" s="78">
        <v>2111.8000000000002</v>
      </c>
      <c r="F11" s="119">
        <v>2148.38</v>
      </c>
      <c r="G11" s="83" t="str">
        <f t="shared" ref="G11:G12" si="0">IF((F11/E11)-1&lt;0,"▲","")</f>
        <v/>
      </c>
      <c r="H11" s="101">
        <f t="shared" ref="H11:H12" si="1">ABS((+F11/E11)-1)</f>
        <v>1.7321716071597715E-2</v>
      </c>
      <c r="I11" s="85" t="str">
        <f t="shared" ref="I11:I13" si="2">IF(F11="NA","",IF(M11=0,"",IF((F11-M11)&lt;0,"▲","")))</f>
        <v/>
      </c>
      <c r="J11" s="86" t="str">
        <f t="shared" ref="J11:J12" si="3">IF(F11="NA","-",IF(M11=0,"-",ABS(F11-M11)))</f>
        <v>-</v>
      </c>
      <c r="K11" s="42">
        <v>1201.7705000000001</v>
      </c>
      <c r="L11" s="66">
        <v>1608.0419999999999</v>
      </c>
      <c r="M11" s="62">
        <v>0</v>
      </c>
    </row>
    <row r="12" spans="2:13" ht="12" customHeight="1">
      <c r="B12" s="25"/>
      <c r="C12" s="30" t="s">
        <v>8</v>
      </c>
      <c r="D12" s="39">
        <v>334.69</v>
      </c>
      <c r="E12" s="40">
        <v>323.5</v>
      </c>
      <c r="F12" s="119">
        <v>333.8</v>
      </c>
      <c r="G12" s="83" t="str">
        <f t="shared" si="0"/>
        <v/>
      </c>
      <c r="H12" s="101">
        <f t="shared" si="1"/>
        <v>3.1839258114374047E-2</v>
      </c>
      <c r="I12" s="85" t="str">
        <f t="shared" si="2"/>
        <v/>
      </c>
      <c r="J12" s="86" t="str">
        <f t="shared" si="3"/>
        <v>-</v>
      </c>
      <c r="K12" s="42">
        <v>186.02850000000001</v>
      </c>
      <c r="L12" s="66">
        <v>271.06099999999998</v>
      </c>
      <c r="M12" s="62">
        <v>0</v>
      </c>
    </row>
    <row r="13" spans="2:13" ht="12" customHeight="1">
      <c r="B13" s="25"/>
      <c r="C13" s="30" t="s">
        <v>9</v>
      </c>
      <c r="D13" s="81">
        <f>ROUND(D12/D11,3)</f>
        <v>0.16300000000000001</v>
      </c>
      <c r="E13" s="82">
        <f t="shared" ref="E13" si="4">ROUND(E12/E11,3)</f>
        <v>0.153</v>
      </c>
      <c r="F13" s="73">
        <f>ROUND(F12/F11,3)</f>
        <v>0.155</v>
      </c>
      <c r="G13" s="83" t="str">
        <f>IF((F13/E13)-1&lt;0,"▲","")</f>
        <v/>
      </c>
      <c r="H13" s="84">
        <f>ABS(+F13-E13)*100</f>
        <v>0.20000000000000018</v>
      </c>
      <c r="I13" s="85" t="str">
        <f t="shared" si="2"/>
        <v/>
      </c>
      <c r="J13" s="86" t="str">
        <f>IF(F13="NA","-",IF(M13=0,"-",ABS(F13-M13)*100))</f>
        <v>-</v>
      </c>
      <c r="K13" s="87">
        <f>K12/K11</f>
        <v>0.15479536234247721</v>
      </c>
      <c r="L13" s="121">
        <f>ROUND(L12/L11,3)</f>
        <v>0.16900000000000001</v>
      </c>
      <c r="M13" s="88" t="s">
        <v>198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592</v>
      </c>
      <c r="E15" s="41">
        <v>606.4</v>
      </c>
      <c r="F15" s="119">
        <v>656.01</v>
      </c>
      <c r="G15" s="83" t="str">
        <f>IF((F15/E15)-1&lt;0,"▲","")</f>
        <v/>
      </c>
      <c r="H15" s="101">
        <f t="shared" ref="H15:H32" si="5">ABS((+F15/E15)-1)</f>
        <v>8.1810686015831191E-2</v>
      </c>
      <c r="I15" s="85" t="str">
        <f>IF(F15="NA","",IF(M15=0,"",IF((F15-M15)&lt;0,"▲","")))</f>
        <v/>
      </c>
      <c r="J15" s="86" t="str">
        <f>IF(F15="NA","-",IF(M15=0,"-",ABS(F15-M15)))</f>
        <v>-</v>
      </c>
      <c r="K15" s="42">
        <v>351.77749999999997</v>
      </c>
      <c r="L15" s="66">
        <v>554.58399999999995</v>
      </c>
      <c r="M15" s="62">
        <v>0</v>
      </c>
    </row>
    <row r="16" spans="2:13" ht="12" customHeight="1">
      <c r="B16" s="25"/>
      <c r="C16" s="30" t="s">
        <v>7</v>
      </c>
      <c r="D16" s="77">
        <v>615.45000000000005</v>
      </c>
      <c r="E16" s="78">
        <v>620.42999999999995</v>
      </c>
      <c r="F16" s="119">
        <v>642.04</v>
      </c>
      <c r="G16" s="83" t="str">
        <f t="shared" ref="G16:G17" si="6">IF((F16/E16)-1&lt;0,"▲","")</f>
        <v/>
      </c>
      <c r="H16" s="101">
        <f t="shared" si="5"/>
        <v>3.4830681946391939E-2</v>
      </c>
      <c r="I16" s="85" t="str">
        <f t="shared" ref="I16:I18" si="7">IF(F16="NA","",IF(M16=0,"",IF((F16-M16)&lt;0,"▲","")))</f>
        <v/>
      </c>
      <c r="J16" s="86" t="str">
        <f t="shared" ref="J16:J17" si="8">IF(F16="NA","-",IF(M16=0,"-",ABS(F16-M16)))</f>
        <v>-</v>
      </c>
      <c r="K16" s="42">
        <v>352.10050000000001</v>
      </c>
      <c r="L16" s="66">
        <v>581.55100000000004</v>
      </c>
      <c r="M16" s="62">
        <v>0</v>
      </c>
    </row>
    <row r="17" spans="2:13" ht="12" customHeight="1">
      <c r="B17" s="25"/>
      <c r="C17" s="30" t="s">
        <v>8</v>
      </c>
      <c r="D17" s="39">
        <v>124.05</v>
      </c>
      <c r="E17" s="41">
        <v>110.02</v>
      </c>
      <c r="F17" s="119">
        <v>123.99</v>
      </c>
      <c r="G17" s="83" t="str">
        <f t="shared" si="6"/>
        <v/>
      </c>
      <c r="H17" s="101">
        <f t="shared" si="5"/>
        <v>0.12697691328849303</v>
      </c>
      <c r="I17" s="85" t="str">
        <f t="shared" si="7"/>
        <v/>
      </c>
      <c r="J17" s="86" t="str">
        <f t="shared" si="8"/>
        <v>-</v>
      </c>
      <c r="K17" s="42">
        <v>78.797499999999999</v>
      </c>
      <c r="L17" s="66">
        <v>131.90100000000001</v>
      </c>
      <c r="M17" s="62">
        <v>0</v>
      </c>
    </row>
    <row r="18" spans="2:13" ht="12" customHeight="1">
      <c r="B18" s="25"/>
      <c r="C18" s="30" t="s">
        <v>9</v>
      </c>
      <c r="D18" s="81">
        <f>ROUND(D17/D16,3)</f>
        <v>0.20200000000000001</v>
      </c>
      <c r="E18" s="82">
        <f>ROUND(E17/E16,3)</f>
        <v>0.17699999999999999</v>
      </c>
      <c r="F18" s="73">
        <f>ROUND(F17/F16,3)</f>
        <v>0.193</v>
      </c>
      <c r="G18" s="89" t="str">
        <f>IF((F18/E18)-1&lt;0,"▲","")</f>
        <v/>
      </c>
      <c r="H18" s="84">
        <f t="shared" ref="H18" si="9">ABS(+F18-E18)*100</f>
        <v>1.6000000000000014</v>
      </c>
      <c r="I18" s="90" t="str">
        <f t="shared" si="7"/>
        <v/>
      </c>
      <c r="J18" s="86" t="s">
        <v>199</v>
      </c>
      <c r="K18" s="87">
        <f>K17/K16</f>
        <v>0.22379263874944794</v>
      </c>
      <c r="L18" s="121">
        <f>ROUND(L17/L16,3)</f>
        <v>0.22700000000000001</v>
      </c>
      <c r="M18" s="88" t="s">
        <v>199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982.62</v>
      </c>
      <c r="E20" s="41">
        <v>1067.1300000000001</v>
      </c>
      <c r="F20" s="119">
        <v>1070.6400000000001</v>
      </c>
      <c r="G20" s="83" t="str">
        <f>IF((F20/E20)-1&lt;0,"▲","")</f>
        <v/>
      </c>
      <c r="H20" s="101">
        <f t="shared" ref="H20" si="10">ABS((+F20/E20)-1)</f>
        <v>3.289196255376492E-3</v>
      </c>
      <c r="I20" s="85" t="str">
        <f>IF(F20="NA","",IF(M20=0,"",IF((F20-M20)&lt;0,"▲","")))</f>
        <v/>
      </c>
      <c r="J20" s="86" t="str">
        <f>IF(F20="NA","-",IF(M20=0,"-",ABS(F20-M20)))</f>
        <v>-</v>
      </c>
      <c r="K20" s="42">
        <v>626.81349999999998</v>
      </c>
      <c r="L20" s="66">
        <v>913.2</v>
      </c>
      <c r="M20" s="62">
        <v>0</v>
      </c>
    </row>
    <row r="21" spans="2:13" ht="12" customHeight="1">
      <c r="B21" s="25"/>
      <c r="C21" s="30" t="s">
        <v>7</v>
      </c>
      <c r="D21" s="39">
        <v>1012.82</v>
      </c>
      <c r="E21" s="41">
        <v>1066.97</v>
      </c>
      <c r="F21" s="119">
        <v>1078.3699999999999</v>
      </c>
      <c r="G21" s="83" t="str">
        <f t="shared" ref="G21:G22" si="11">IF((F21/E21)-1&lt;0,"▲","")</f>
        <v/>
      </c>
      <c r="H21" s="101">
        <f t="shared" si="5"/>
        <v>1.0684461606230711E-2</v>
      </c>
      <c r="I21" s="85" t="str">
        <f t="shared" ref="I21:I23" si="12">IF(F21="NA","",IF(M21=0,"",IF((F21-M21)&lt;0,"▲","")))</f>
        <v/>
      </c>
      <c r="J21" s="86" t="str">
        <f t="shared" ref="J21:J22" si="13">IF(F21="NA","-",IF(M21=0,"-",ABS(F21-M21)))</f>
        <v>-</v>
      </c>
      <c r="K21" s="42">
        <v>631.89449999999999</v>
      </c>
      <c r="L21" s="66">
        <v>940.4</v>
      </c>
      <c r="M21" s="62">
        <v>0</v>
      </c>
    </row>
    <row r="22" spans="2:13" ht="12" customHeight="1">
      <c r="B22" s="25"/>
      <c r="C22" s="30" t="s">
        <v>8</v>
      </c>
      <c r="D22" s="39">
        <v>134.81</v>
      </c>
      <c r="E22" s="41">
        <v>134.96</v>
      </c>
      <c r="F22" s="119">
        <v>127.23</v>
      </c>
      <c r="G22" s="83" t="str">
        <f t="shared" si="11"/>
        <v>▲</v>
      </c>
      <c r="H22" s="101">
        <f t="shared" si="5"/>
        <v>5.7276229994072336E-2</v>
      </c>
      <c r="I22" s="85" t="str">
        <f t="shared" si="12"/>
        <v/>
      </c>
      <c r="J22" s="86" t="str">
        <f t="shared" si="13"/>
        <v>-</v>
      </c>
      <c r="K22" s="42">
        <v>83.864000000000004</v>
      </c>
      <c r="L22" s="66">
        <v>139.19999999999999</v>
      </c>
      <c r="M22" s="62">
        <v>0</v>
      </c>
    </row>
    <row r="23" spans="2:13" ht="12" customHeight="1">
      <c r="B23" s="25"/>
      <c r="C23" s="30" t="s">
        <v>9</v>
      </c>
      <c r="D23" s="81">
        <f>ROUND(D22/D21,3)</f>
        <v>0.13300000000000001</v>
      </c>
      <c r="E23" s="82">
        <f>ROUND(E22/E21,3)</f>
        <v>0.126</v>
      </c>
      <c r="F23" s="73">
        <f>ROUND(F22/F21,3)</f>
        <v>0.11799999999999999</v>
      </c>
      <c r="G23" s="89" t="str">
        <f>IF((F23/E23)-1&lt;0,"▲","")</f>
        <v>▲</v>
      </c>
      <c r="H23" s="84">
        <f t="shared" ref="H23" si="14">ABS(+F23-E23)*100</f>
        <v>0.80000000000000071</v>
      </c>
      <c r="I23" s="90" t="str">
        <f t="shared" si="12"/>
        <v/>
      </c>
      <c r="J23" s="86" t="s">
        <v>199</v>
      </c>
      <c r="K23" s="87">
        <f>K22/K21</f>
        <v>0.13271835725742193</v>
      </c>
      <c r="L23" s="121">
        <f>ROUND(L22/L21,3)</f>
        <v>0.14799999999999999</v>
      </c>
      <c r="M23" s="88" t="s">
        <v>198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706.7</v>
      </c>
      <c r="E25" s="41">
        <v>779.83</v>
      </c>
      <c r="F25" s="119">
        <v>777.56</v>
      </c>
      <c r="G25" s="83" t="str">
        <f>IF((F25/E25)-1&lt;0,"▲","")</f>
        <v>▲</v>
      </c>
      <c r="H25" s="101">
        <f t="shared" ref="H25" si="15">ABS((+F25/E25)-1)</f>
        <v>2.910890835182145E-3</v>
      </c>
      <c r="I25" s="85" t="str">
        <f>IF(F25="NA","",IF(M25=0,"",IF((F25-M25)&lt;0,"▲","")))</f>
        <v/>
      </c>
      <c r="J25" s="86" t="str">
        <f>IF(F25="NA","-",IF(M25=0,"-",ABS(F25-M25)))</f>
        <v>-</v>
      </c>
      <c r="K25" s="42">
        <v>315.98500000000001</v>
      </c>
      <c r="L25" s="66">
        <v>623.43299999999999</v>
      </c>
      <c r="M25" s="62">
        <v>0</v>
      </c>
    </row>
    <row r="26" spans="2:13" ht="12" customHeight="1">
      <c r="B26" s="51"/>
      <c r="C26" s="30" t="s">
        <v>7</v>
      </c>
      <c r="D26" s="39">
        <v>725.73</v>
      </c>
      <c r="E26" s="41">
        <v>775.6</v>
      </c>
      <c r="F26" s="119">
        <v>788.21</v>
      </c>
      <c r="G26" s="83" t="str">
        <f t="shared" ref="G26:G27" si="16">IF((F26/E26)-1&lt;0,"▲","")</f>
        <v/>
      </c>
      <c r="H26" s="101">
        <f t="shared" si="5"/>
        <v>1.6258380608561218E-2</v>
      </c>
      <c r="I26" s="85" t="str">
        <f t="shared" ref="I26:I28" si="17">IF(F26="NA","",IF(M26=0,"",IF((F26-M26)&lt;0,"▲","")))</f>
        <v/>
      </c>
      <c r="J26" s="86" t="str">
        <f t="shared" ref="J26:J27" si="18">IF(F26="NA","-",IF(M26=0,"-",ABS(F26-M26)))</f>
        <v>-</v>
      </c>
      <c r="K26" s="42">
        <v>318.35149999999999</v>
      </c>
      <c r="L26" s="66">
        <v>644.60199999999998</v>
      </c>
      <c r="M26" s="62">
        <v>0</v>
      </c>
    </row>
    <row r="27" spans="2:13" ht="12" customHeight="1">
      <c r="B27" s="51"/>
      <c r="C27" s="30" t="s">
        <v>8</v>
      </c>
      <c r="D27" s="39">
        <v>105.46</v>
      </c>
      <c r="E27" s="41">
        <v>109.69</v>
      </c>
      <c r="F27" s="119">
        <v>99.03</v>
      </c>
      <c r="G27" s="83" t="str">
        <f t="shared" si="16"/>
        <v>▲</v>
      </c>
      <c r="H27" s="101">
        <f t="shared" si="5"/>
        <v>9.718297018871358E-2</v>
      </c>
      <c r="I27" s="85" t="str">
        <f t="shared" si="17"/>
        <v/>
      </c>
      <c r="J27" s="86" t="str">
        <f t="shared" si="18"/>
        <v>-</v>
      </c>
      <c r="K27" s="42">
        <v>38.368000000000002</v>
      </c>
      <c r="L27" s="66">
        <v>103.15600000000001</v>
      </c>
      <c r="M27" s="62">
        <v>0</v>
      </c>
    </row>
    <row r="28" spans="2:13" ht="12" customHeight="1">
      <c r="B28" s="51"/>
      <c r="C28" s="30" t="s">
        <v>9</v>
      </c>
      <c r="D28" s="81">
        <f>ROUND(D27/D26,3)</f>
        <v>0.14499999999999999</v>
      </c>
      <c r="E28" s="82">
        <f>ROUND(E27/E26,3)</f>
        <v>0.14099999999999999</v>
      </c>
      <c r="F28" s="73">
        <f>ROUND(F27/F26,3)</f>
        <v>0.126</v>
      </c>
      <c r="G28" s="89" t="str">
        <f>IF((F28/E28)-1&lt;0,"▲","")</f>
        <v>▲</v>
      </c>
      <c r="H28" s="84">
        <f t="shared" ref="H28" si="19">ABS(+F28-E28)*100</f>
        <v>1.4999999999999987</v>
      </c>
      <c r="I28" s="90" t="str">
        <f t="shared" si="17"/>
        <v/>
      </c>
      <c r="J28" s="86" t="s">
        <v>199</v>
      </c>
      <c r="K28" s="87">
        <f>K27/K26</f>
        <v>0.12052087079847276</v>
      </c>
      <c r="L28" s="121">
        <f>ROUND(L27/L26,3)</f>
        <v>0.16</v>
      </c>
      <c r="M28" s="88" t="s">
        <v>198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420.6</v>
      </c>
      <c r="E30" s="41">
        <v>427.07</v>
      </c>
      <c r="F30" s="119">
        <v>432.04</v>
      </c>
      <c r="G30" s="83" t="str">
        <f>IF((F30/E30)-1&lt;0,"▲","")</f>
        <v/>
      </c>
      <c r="H30" s="101">
        <f t="shared" ref="H30" si="20">ABS((+F30/E30)-1)</f>
        <v>1.163743648582205E-2</v>
      </c>
      <c r="I30" s="85" t="str">
        <f>IF(F30="NA","",IF(M30=0,"",IF((F30-M30)&lt;0,"▲","")))</f>
        <v/>
      </c>
      <c r="J30" s="86" t="str">
        <f>IF(F30="NA","-",IF(M30=0,"-",ABS(F30-M30)))</f>
        <v>-</v>
      </c>
      <c r="K30" s="42">
        <v>218.24600000000001</v>
      </c>
      <c r="L30" s="66">
        <v>391.38</v>
      </c>
      <c r="M30" s="62">
        <v>0</v>
      </c>
    </row>
    <row r="31" spans="2:13" ht="12" customHeight="1">
      <c r="B31" s="25"/>
      <c r="C31" s="30" t="s">
        <v>7</v>
      </c>
      <c r="D31" s="39">
        <v>420.45</v>
      </c>
      <c r="E31" s="41">
        <v>424.4</v>
      </c>
      <c r="F31" s="119">
        <v>427.97</v>
      </c>
      <c r="G31" s="83" t="str">
        <f t="shared" ref="G31:G32" si="21">IF((F31/E31)-1&lt;0,"▲","")</f>
        <v/>
      </c>
      <c r="H31" s="101">
        <f t="shared" si="5"/>
        <v>8.411875589066975E-3</v>
      </c>
      <c r="I31" s="85" t="str">
        <f t="shared" ref="I31:I33" si="22">IF(F31="NA","",IF(M31=0,"",IF((F31-M31)&lt;0,"▲","")))</f>
        <v/>
      </c>
      <c r="J31" s="86" t="str">
        <f t="shared" ref="J31:J32" si="23">IF(F31="NA","-",IF(M31=0,"-",ABS(F31-M31)))</f>
        <v>-</v>
      </c>
      <c r="K31" s="42">
        <v>217.77549999999999</v>
      </c>
      <c r="L31" s="66">
        <v>413.03</v>
      </c>
      <c r="M31" s="62">
        <v>0</v>
      </c>
    </row>
    <row r="32" spans="2:13" ht="12" customHeight="1">
      <c r="B32" s="25"/>
      <c r="C32" s="30" t="s">
        <v>8</v>
      </c>
      <c r="D32" s="39">
        <v>75.84</v>
      </c>
      <c r="E32" s="41">
        <v>78.510000000000005</v>
      </c>
      <c r="F32" s="119">
        <v>82.58</v>
      </c>
      <c r="G32" s="83" t="str">
        <f t="shared" si="21"/>
        <v/>
      </c>
      <c r="H32" s="101">
        <f t="shared" si="5"/>
        <v>5.1840529868806495E-2</v>
      </c>
      <c r="I32" s="85" t="str">
        <f t="shared" si="22"/>
        <v/>
      </c>
      <c r="J32" s="86" t="str">
        <f t="shared" si="23"/>
        <v>-</v>
      </c>
      <c r="K32" s="42">
        <v>26.731999999999999</v>
      </c>
      <c r="L32" s="66">
        <v>86.08</v>
      </c>
      <c r="M32" s="62">
        <v>0</v>
      </c>
    </row>
    <row r="33" spans="2:13" ht="12" customHeight="1">
      <c r="B33" s="29"/>
      <c r="C33" s="53" t="s">
        <v>9</v>
      </c>
      <c r="D33" s="91">
        <f>ROUND(D32/D31,3)</f>
        <v>0.18</v>
      </c>
      <c r="E33" s="92">
        <f>ROUND(E32/E31,3)</f>
        <v>0.185</v>
      </c>
      <c r="F33" s="74">
        <f>ROUND(F32/F31,3)</f>
        <v>0.193</v>
      </c>
      <c r="G33" s="93" t="str">
        <f>IF((F33/E33)-1&lt;0,"▲","")</f>
        <v/>
      </c>
      <c r="H33" s="94">
        <f t="shared" ref="H33" si="24">ABS(+F33-E33)*100</f>
        <v>0.80000000000000071</v>
      </c>
      <c r="I33" s="95" t="str">
        <f t="shared" si="22"/>
        <v/>
      </c>
      <c r="J33" s="96" t="s">
        <v>199</v>
      </c>
      <c r="K33" s="97">
        <f>K32/K31</f>
        <v>0.12275026345938822</v>
      </c>
      <c r="L33" s="122">
        <f>ROUND(L32/L31,3)</f>
        <v>0.20799999999999999</v>
      </c>
      <c r="M33" s="98" t="s">
        <v>199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191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192</v>
      </c>
      <c r="G37" s="434" t="s">
        <v>193</v>
      </c>
      <c r="H37" s="435"/>
      <c r="I37" s="438" t="s">
        <v>194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220.54</v>
      </c>
      <c r="E39" s="61">
        <v>237.36</v>
      </c>
      <c r="F39" s="124">
        <v>219.72</v>
      </c>
      <c r="G39" s="113" t="str">
        <f>IF((F39/E39)-1&lt;0,"▲","")</f>
        <v>▲</v>
      </c>
      <c r="H39" s="101">
        <f>ABS((+F39/E39)-1)</f>
        <v>7.4317492416582476E-2</v>
      </c>
      <c r="I39" s="112" t="str">
        <f>IF(F39="NA","",IF(M39=0,"",IF((F39-M39)&lt;0,"▲","")))</f>
        <v>▲</v>
      </c>
      <c r="J39" s="86">
        <f>IF(F39="NA","-",IF(M39=0,"-",ABS(F39-M39)))</f>
        <v>0.27000000000001023</v>
      </c>
      <c r="K39" s="42">
        <v>48.954999999999998</v>
      </c>
      <c r="L39" s="70">
        <v>125.003</v>
      </c>
      <c r="M39" s="71">
        <v>219.99</v>
      </c>
    </row>
    <row r="40" spans="2:13" ht="12" customHeight="1">
      <c r="B40" s="25"/>
      <c r="C40" s="30" t="s">
        <v>7</v>
      </c>
      <c r="D40" s="60">
        <v>215.33</v>
      </c>
      <c r="E40" s="61">
        <v>225.18</v>
      </c>
      <c r="F40" s="124">
        <v>233.63</v>
      </c>
      <c r="G40" s="114" t="str">
        <f t="shared" ref="G40:G41" si="25">IF((F40/E40)-1&lt;0,"▲","")</f>
        <v/>
      </c>
      <c r="H40" s="101">
        <f t="shared" ref="H40:H41" si="26">ABS((+F40/E40)-1)</f>
        <v>3.7525535127453491E-2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0.20000000000001705</v>
      </c>
      <c r="K40" s="42">
        <v>49.063000000000002</v>
      </c>
      <c r="L40" s="72">
        <v>131.916</v>
      </c>
      <c r="M40" s="62">
        <v>233.83</v>
      </c>
    </row>
    <row r="41" spans="2:13" ht="12" customHeight="1">
      <c r="B41" s="25"/>
      <c r="C41" s="30" t="s">
        <v>8</v>
      </c>
      <c r="D41" s="60">
        <v>52.79</v>
      </c>
      <c r="E41" s="61">
        <v>63.02</v>
      </c>
      <c r="F41" s="124">
        <v>49.04</v>
      </c>
      <c r="G41" s="114" t="str">
        <f t="shared" si="25"/>
        <v>▲</v>
      </c>
      <c r="H41" s="101">
        <f t="shared" si="26"/>
        <v>0.22183433830529997</v>
      </c>
      <c r="I41" s="85" t="str">
        <f t="shared" si="27"/>
        <v>▲</v>
      </c>
      <c r="J41" s="86">
        <f t="shared" si="28"/>
        <v>0.27000000000000313</v>
      </c>
      <c r="K41" s="42">
        <v>3.9965000000000002</v>
      </c>
      <c r="L41" s="72">
        <v>17.582000000000001</v>
      </c>
      <c r="M41" s="62">
        <v>49.31</v>
      </c>
    </row>
    <row r="42" spans="2:13" ht="12" customHeight="1">
      <c r="B42" s="29"/>
      <c r="C42" s="53" t="s">
        <v>9</v>
      </c>
      <c r="D42" s="107">
        <f>ROUND(D41/D40,3)</f>
        <v>0.245</v>
      </c>
      <c r="E42" s="108">
        <f>ROUND(E41/E40,3)</f>
        <v>0.28000000000000003</v>
      </c>
      <c r="F42" s="125">
        <f>ROUND(F41/F40,3)</f>
        <v>0.21</v>
      </c>
      <c r="G42" s="109" t="str">
        <f>IF(F42-D42&lt;0,"▲","")</f>
        <v>▲</v>
      </c>
      <c r="H42" s="94">
        <f>ABS(+F42-E42)*100</f>
        <v>7.0000000000000036</v>
      </c>
      <c r="I42" s="110" t="str">
        <f>IF(F42="NA","",IF(M42=0,"",IF((F42-M42)&lt;0,"▲","")))</f>
        <v>▲</v>
      </c>
      <c r="J42" s="96">
        <f>ABS(+F42-M42)*100</f>
        <v>0.10000000000000009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0.21099999999999999</v>
      </c>
    </row>
    <row r="43" spans="2:13" ht="12" customHeight="1">
      <c r="B43" s="2" t="s">
        <v>195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9">
    <tabColor theme="1"/>
    <pageSetUpPr fitToPage="1"/>
  </sheetPr>
  <dimension ref="B1:M67"/>
  <sheetViews>
    <sheetView showGridLines="0" defaultGridColor="0" topLeftCell="A19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180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170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171</v>
      </c>
      <c r="H6" s="444"/>
      <c r="I6" s="444"/>
      <c r="J6" s="444"/>
      <c r="K6" s="444"/>
      <c r="L6" s="445"/>
      <c r="M6" s="431" t="s">
        <v>146</v>
      </c>
    </row>
    <row r="7" spans="2:13" ht="12" customHeight="1">
      <c r="B7" s="25"/>
      <c r="C7" s="26"/>
      <c r="D7" s="27"/>
      <c r="E7" s="28" t="s">
        <v>4</v>
      </c>
      <c r="F7" s="1" t="s">
        <v>172</v>
      </c>
      <c r="G7" s="434" t="s">
        <v>173</v>
      </c>
      <c r="H7" s="435"/>
      <c r="I7" s="438" t="s">
        <v>174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2017.2</v>
      </c>
      <c r="E10" s="78">
        <v>1994.39</v>
      </c>
      <c r="F10" s="119">
        <v>2090.66</v>
      </c>
      <c r="G10" s="83" t="str">
        <f>IF((F10/E10)-1&lt;0,"▲","")</f>
        <v/>
      </c>
      <c r="H10" s="101">
        <f>ABS((+F10/E10)-1)</f>
        <v>4.8270398467701758E-2</v>
      </c>
      <c r="I10" s="85" t="str">
        <f>IF(F10="NA","",IF(M10=0,"",IF((F10-M10)&lt;0,"▲","")))</f>
        <v/>
      </c>
      <c r="J10" s="86">
        <f>IF(F10="NA","-",IF(M10=0,"-",ABS(F10-M10)))</f>
        <v>6.569999999999709</v>
      </c>
      <c r="K10" s="42">
        <v>1196.837</v>
      </c>
      <c r="L10" s="66">
        <v>1880.8430000000001</v>
      </c>
      <c r="M10" s="62">
        <v>2084.09</v>
      </c>
    </row>
    <row r="11" spans="2:13" ht="12" customHeight="1">
      <c r="B11" s="25"/>
      <c r="C11" s="30" t="s">
        <v>7</v>
      </c>
      <c r="D11" s="77">
        <v>2031.59</v>
      </c>
      <c r="E11" s="78">
        <v>2045.85</v>
      </c>
      <c r="F11" s="119">
        <v>2112.21</v>
      </c>
      <c r="G11" s="83" t="str">
        <f t="shared" ref="G11:G12" si="0">IF((F11/E11)-1&lt;0,"▲","")</f>
        <v/>
      </c>
      <c r="H11" s="101">
        <f t="shared" ref="H11:H12" si="1">ABS((+F11/E11)-1)</f>
        <v>3.2436395630178305E-2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6.7800000000002001</v>
      </c>
      <c r="K11" s="42">
        <v>1201.7705000000001</v>
      </c>
      <c r="L11" s="66">
        <v>1608.0419999999999</v>
      </c>
      <c r="M11" s="62">
        <v>2105.4299999999998</v>
      </c>
    </row>
    <row r="12" spans="2:13" ht="12" customHeight="1">
      <c r="B12" s="25"/>
      <c r="C12" s="30" t="s">
        <v>8</v>
      </c>
      <c r="D12" s="39">
        <v>390.11</v>
      </c>
      <c r="E12" s="40">
        <v>338.65</v>
      </c>
      <c r="F12" s="119">
        <v>317.11</v>
      </c>
      <c r="G12" s="83" t="str">
        <f t="shared" si="0"/>
        <v>▲</v>
      </c>
      <c r="H12" s="101">
        <f t="shared" si="1"/>
        <v>6.3605492396279217E-2</v>
      </c>
      <c r="I12" s="85" t="str">
        <f t="shared" si="2"/>
        <v/>
      </c>
      <c r="J12" s="86">
        <f t="shared" si="3"/>
        <v>3.1500000000000341</v>
      </c>
      <c r="K12" s="42">
        <v>186.02850000000001</v>
      </c>
      <c r="L12" s="66">
        <v>271.06099999999998</v>
      </c>
      <c r="M12" s="62">
        <v>313.95999999999998</v>
      </c>
    </row>
    <row r="13" spans="2:13" ht="12" customHeight="1">
      <c r="B13" s="25"/>
      <c r="C13" s="30" t="s">
        <v>9</v>
      </c>
      <c r="D13" s="81">
        <f>ROUND(D12/D11,3)</f>
        <v>0.192</v>
      </c>
      <c r="E13" s="82">
        <f t="shared" ref="E13" si="4">ROUND(E12/E11,3)</f>
        <v>0.16600000000000001</v>
      </c>
      <c r="F13" s="73">
        <f>ROUND(F12/F11,3)</f>
        <v>0.15</v>
      </c>
      <c r="G13" s="83" t="str">
        <f>IF((F13/E13)-1&lt;0,"▲","")</f>
        <v>▲</v>
      </c>
      <c r="H13" s="84">
        <f>ABS(+F13-E13)*100</f>
        <v>1.6000000000000014</v>
      </c>
      <c r="I13" s="85" t="str">
        <f t="shared" si="2"/>
        <v/>
      </c>
      <c r="J13" s="86">
        <f>IF(F13="NA","-",IF(M13=0,"-",ABS(F13-M13)*100))</f>
        <v>0.10000000000000009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0.14899999999999999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621.29999999999995</v>
      </c>
      <c r="E15" s="41">
        <v>592.96</v>
      </c>
      <c r="F15" s="119">
        <v>606.69000000000005</v>
      </c>
      <c r="G15" s="83" t="str">
        <f>IF((F15/E15)-1&lt;0,"▲","")</f>
        <v/>
      </c>
      <c r="H15" s="101">
        <f t="shared" ref="H15:H32" si="5">ABS((+F15/E15)-1)</f>
        <v>2.3155018888289192E-2</v>
      </c>
      <c r="I15" s="85" t="str">
        <f>IF(F15="NA","",IF(M15=0,"",IF((F15-M15)&lt;0,"▲","")))</f>
        <v/>
      </c>
      <c r="J15" s="86">
        <f>IF(F15="NA","-",IF(M15=0,"-",ABS(F15-M15)))</f>
        <v>1.7300000000000182</v>
      </c>
      <c r="K15" s="42">
        <v>351.77749999999997</v>
      </c>
      <c r="L15" s="66">
        <v>554.58399999999995</v>
      </c>
      <c r="M15" s="62">
        <v>604.96</v>
      </c>
    </row>
    <row r="16" spans="2:13" ht="12" customHeight="1">
      <c r="B16" s="25"/>
      <c r="C16" s="30" t="s">
        <v>7</v>
      </c>
      <c r="D16" s="77">
        <v>624.37</v>
      </c>
      <c r="E16" s="78">
        <v>615.79999999999995</v>
      </c>
      <c r="F16" s="119">
        <v>619.05999999999995</v>
      </c>
      <c r="G16" s="83" t="str">
        <f t="shared" ref="G16:G17" si="6">IF((F16/E16)-1&lt;0,"▲","")</f>
        <v/>
      </c>
      <c r="H16" s="101">
        <f t="shared" si="5"/>
        <v>5.2939265995453066E-3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0.56000000000005912</v>
      </c>
      <c r="K16" s="42">
        <v>352.10050000000001</v>
      </c>
      <c r="L16" s="66">
        <v>581.55100000000004</v>
      </c>
      <c r="M16" s="62">
        <v>619.62</v>
      </c>
    </row>
    <row r="17" spans="2:13" ht="12" customHeight="1">
      <c r="B17" s="25"/>
      <c r="C17" s="30" t="s">
        <v>8</v>
      </c>
      <c r="D17" s="39">
        <v>147.69</v>
      </c>
      <c r="E17" s="41">
        <v>124.85</v>
      </c>
      <c r="F17" s="119">
        <v>112.48</v>
      </c>
      <c r="G17" s="83" t="str">
        <f t="shared" si="6"/>
        <v>▲</v>
      </c>
      <c r="H17" s="101">
        <f t="shared" si="5"/>
        <v>9.9078894673608309E-2</v>
      </c>
      <c r="I17" s="85" t="str">
        <f t="shared" si="7"/>
        <v/>
      </c>
      <c r="J17" s="86">
        <f t="shared" si="8"/>
        <v>2.0799999999999983</v>
      </c>
      <c r="K17" s="42">
        <v>78.797499999999999</v>
      </c>
      <c r="L17" s="66">
        <v>131.90100000000001</v>
      </c>
      <c r="M17" s="62">
        <v>110.4</v>
      </c>
    </row>
    <row r="18" spans="2:13" ht="12" customHeight="1">
      <c r="B18" s="25"/>
      <c r="C18" s="30" t="s">
        <v>9</v>
      </c>
      <c r="D18" s="81">
        <f>ROUND(D17/D16,3)</f>
        <v>0.23699999999999999</v>
      </c>
      <c r="E18" s="82">
        <f>ROUND(E17/E16,3)</f>
        <v>0.20300000000000001</v>
      </c>
      <c r="F18" s="73">
        <f>ROUND(F17/F16,3)</f>
        <v>0.182</v>
      </c>
      <c r="G18" s="89" t="str">
        <f>IF((F18/E18)-1&lt;0,"▲","")</f>
        <v>▲</v>
      </c>
      <c r="H18" s="84">
        <f t="shared" ref="H18" si="9">ABS(+F18-E18)*100</f>
        <v>2.1000000000000019</v>
      </c>
      <c r="I18" s="90" t="str">
        <f t="shared" si="7"/>
        <v/>
      </c>
      <c r="J18" s="86">
        <f>IF(F18="NA","-",IF(M18=0,"-",ABS(F18-M18)*100))</f>
        <v>0.40000000000000036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0.17799999999999999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977.83</v>
      </c>
      <c r="E20" s="41">
        <v>980.87</v>
      </c>
      <c r="F20" s="119">
        <v>1058.68</v>
      </c>
      <c r="G20" s="83" t="str">
        <f>IF((F20/E20)-1&lt;0,"▲","")</f>
        <v/>
      </c>
      <c r="H20" s="101">
        <f t="shared" ref="H20" si="10">ABS((+F20/E20)-1)</f>
        <v>7.9327535759071033E-2</v>
      </c>
      <c r="I20" s="85" t="str">
        <f>IF(F20="NA","",IF(M20=0,"",IF((F20-M20)&lt;0,"▲","")))</f>
        <v/>
      </c>
      <c r="J20" s="86">
        <f>IF(F20="NA","-",IF(M20=0,"-",ABS(F20-M20)))</f>
        <v>2.4900000000000091</v>
      </c>
      <c r="K20" s="42">
        <v>626.81349999999998</v>
      </c>
      <c r="L20" s="66">
        <v>913.2</v>
      </c>
      <c r="M20" s="62">
        <v>1056.19</v>
      </c>
    </row>
    <row r="21" spans="2:13" ht="12" customHeight="1">
      <c r="B21" s="25"/>
      <c r="C21" s="30" t="s">
        <v>7</v>
      </c>
      <c r="D21" s="39">
        <v>991.19</v>
      </c>
      <c r="E21" s="41">
        <v>1009.13</v>
      </c>
      <c r="F21" s="119">
        <v>1068.8399999999999</v>
      </c>
      <c r="G21" s="83" t="str">
        <f t="shared" ref="G21:G22" si="11">IF((F21/E21)-1&lt;0,"▲","")</f>
        <v/>
      </c>
      <c r="H21" s="101">
        <f t="shared" si="5"/>
        <v>5.9169779909426845E-2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5.5599999999999454</v>
      </c>
      <c r="K21" s="42">
        <v>631.89449999999999</v>
      </c>
      <c r="L21" s="66">
        <v>940.4</v>
      </c>
      <c r="M21" s="62">
        <v>1063.28</v>
      </c>
    </row>
    <row r="22" spans="2:13" ht="12" customHeight="1">
      <c r="B22" s="25"/>
      <c r="C22" s="30" t="s">
        <v>8</v>
      </c>
      <c r="D22" s="39">
        <v>165.95</v>
      </c>
      <c r="E22" s="41">
        <v>137.69</v>
      </c>
      <c r="F22" s="119">
        <v>127.54</v>
      </c>
      <c r="G22" s="83" t="str">
        <f t="shared" si="11"/>
        <v>▲</v>
      </c>
      <c r="H22" s="101">
        <f t="shared" si="5"/>
        <v>7.371631926792066E-2</v>
      </c>
      <c r="I22" s="85" t="str">
        <f t="shared" si="12"/>
        <v>▲</v>
      </c>
      <c r="J22" s="86">
        <f t="shared" si="13"/>
        <v>0.8499999999999801</v>
      </c>
      <c r="K22" s="42">
        <v>83.864000000000004</v>
      </c>
      <c r="L22" s="66">
        <v>139.19999999999999</v>
      </c>
      <c r="M22" s="62">
        <v>128.38999999999999</v>
      </c>
    </row>
    <row r="23" spans="2:13" ht="12" customHeight="1">
      <c r="B23" s="25"/>
      <c r="C23" s="30" t="s">
        <v>9</v>
      </c>
      <c r="D23" s="81">
        <f>ROUND(D22/D21,3)</f>
        <v>0.16700000000000001</v>
      </c>
      <c r="E23" s="82">
        <f>ROUND(E22/E21,3)</f>
        <v>0.13600000000000001</v>
      </c>
      <c r="F23" s="73">
        <f>ROUND(F22/F21,3)</f>
        <v>0.11899999999999999</v>
      </c>
      <c r="G23" s="89" t="str">
        <f>IF((F23/E23)-1&lt;0,"▲","")</f>
        <v>▲</v>
      </c>
      <c r="H23" s="84">
        <f t="shared" ref="H23" si="14">ABS(+F23-E23)*100</f>
        <v>1.7000000000000015</v>
      </c>
      <c r="I23" s="90" t="str">
        <f t="shared" si="12"/>
        <v>▲</v>
      </c>
      <c r="J23" s="86">
        <f>IF(F23="NA","-",IF(M23=0,"-",ABS(F23-M23)*100))</f>
        <v>0.20000000000000018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0.121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696.86</v>
      </c>
      <c r="E25" s="41">
        <v>705.34</v>
      </c>
      <c r="F25" s="119">
        <v>772.17</v>
      </c>
      <c r="G25" s="83" t="str">
        <f>IF((F25/E25)-1&lt;0,"▲","")</f>
        <v/>
      </c>
      <c r="H25" s="101">
        <f t="shared" ref="H25" si="15">ABS((+F25/E25)-1)</f>
        <v>9.4748631865483102E-2</v>
      </c>
      <c r="I25" s="85" t="str">
        <f>IF(F25="NA","",IF(M25=0,"",IF((F25-M25)&lt;0,"▲","")))</f>
        <v/>
      </c>
      <c r="J25" s="86">
        <f>IF(F25="NA","-",IF(M25=0,"-",ABS(F25-M25)))</f>
        <v>2</v>
      </c>
      <c r="K25" s="42">
        <v>315.98500000000001</v>
      </c>
      <c r="L25" s="66">
        <v>623.43299999999999</v>
      </c>
      <c r="M25" s="62">
        <v>770.17</v>
      </c>
    </row>
    <row r="26" spans="2:13" ht="12" customHeight="1">
      <c r="B26" s="51"/>
      <c r="C26" s="30" t="s">
        <v>7</v>
      </c>
      <c r="D26" s="39">
        <v>703.89</v>
      </c>
      <c r="E26" s="41">
        <v>722.26</v>
      </c>
      <c r="F26" s="119">
        <v>777.39</v>
      </c>
      <c r="G26" s="83" t="str">
        <f t="shared" ref="G26:G27" si="16">IF((F26/E26)-1&lt;0,"▲","")</f>
        <v/>
      </c>
      <c r="H26" s="101">
        <f t="shared" si="5"/>
        <v>7.6329853515354484E-2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5.0800000000000409</v>
      </c>
      <c r="K26" s="42">
        <v>318.35149999999999</v>
      </c>
      <c r="L26" s="66">
        <v>644.60199999999998</v>
      </c>
      <c r="M26" s="62">
        <v>772.31</v>
      </c>
    </row>
    <row r="27" spans="2:13" ht="12" customHeight="1">
      <c r="B27" s="51"/>
      <c r="C27" s="30" t="s">
        <v>8</v>
      </c>
      <c r="D27" s="39">
        <v>125.11</v>
      </c>
      <c r="E27" s="41">
        <v>108.2</v>
      </c>
      <c r="F27" s="119">
        <v>102.97</v>
      </c>
      <c r="G27" s="83" t="str">
        <f t="shared" si="16"/>
        <v>▲</v>
      </c>
      <c r="H27" s="101">
        <f t="shared" si="5"/>
        <v>4.8336414048059217E-2</v>
      </c>
      <c r="I27" s="85" t="str">
        <f t="shared" si="17"/>
        <v>▲</v>
      </c>
      <c r="J27" s="86">
        <f t="shared" si="18"/>
        <v>1.0600000000000023</v>
      </c>
      <c r="K27" s="42">
        <v>38.368000000000002</v>
      </c>
      <c r="L27" s="66">
        <v>103.15600000000001</v>
      </c>
      <c r="M27" s="62">
        <v>104.03</v>
      </c>
    </row>
    <row r="28" spans="2:13" ht="12" customHeight="1">
      <c r="B28" s="51"/>
      <c r="C28" s="30" t="s">
        <v>9</v>
      </c>
      <c r="D28" s="81">
        <f>ROUND(D27/D26,3)</f>
        <v>0.17799999999999999</v>
      </c>
      <c r="E28" s="82">
        <f>ROUND(E27/E26,3)</f>
        <v>0.15</v>
      </c>
      <c r="F28" s="73">
        <f>ROUND(F27/F26,3)</f>
        <v>0.13200000000000001</v>
      </c>
      <c r="G28" s="89" t="str">
        <f>IF((F28/E28)-1&lt;0,"▲","")</f>
        <v>▲</v>
      </c>
      <c r="H28" s="84">
        <f t="shared" ref="H28" si="19">ABS(+F28-E28)*100</f>
        <v>1.7999999999999989</v>
      </c>
      <c r="I28" s="90" t="str">
        <f t="shared" si="17"/>
        <v>▲</v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0.16</v>
      </c>
      <c r="M28" s="115">
        <f>ROUND(M27/M26,3)</f>
        <v>0.13500000000000001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418.06</v>
      </c>
      <c r="E30" s="41">
        <v>420.56</v>
      </c>
      <c r="F30" s="119">
        <v>425.29</v>
      </c>
      <c r="G30" s="83" t="str">
        <f>IF((F30/E30)-1&lt;0,"▲","")</f>
        <v/>
      </c>
      <c r="H30" s="101">
        <f t="shared" ref="H30" si="20">ABS((+F30/E30)-1)</f>
        <v>1.1246908883393525E-2</v>
      </c>
      <c r="I30" s="85" t="str">
        <f>IF(F30="NA","",IF(M30=0,"",IF((F30-M30)&lt;0,"▲","")))</f>
        <v/>
      </c>
      <c r="J30" s="86">
        <f>IF(F30="NA","-",IF(M30=0,"-",ABS(F30-M30)))</f>
        <v>2.3500000000000227</v>
      </c>
      <c r="K30" s="42">
        <v>218.24600000000001</v>
      </c>
      <c r="L30" s="66">
        <v>391.38</v>
      </c>
      <c r="M30" s="62">
        <v>422.94</v>
      </c>
    </row>
    <row r="31" spans="2:13" ht="12" customHeight="1">
      <c r="B31" s="25"/>
      <c r="C31" s="30" t="s">
        <v>7</v>
      </c>
      <c r="D31" s="39">
        <v>416.03</v>
      </c>
      <c r="E31" s="41">
        <v>420.92</v>
      </c>
      <c r="F31" s="119">
        <v>424.31</v>
      </c>
      <c r="G31" s="83" t="str">
        <f t="shared" ref="G31:G32" si="21">IF((F31/E31)-1&lt;0,"▲","")</f>
        <v/>
      </c>
      <c r="H31" s="101">
        <f t="shared" si="5"/>
        <v>8.0537869428869424E-3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1.7800000000000296</v>
      </c>
      <c r="K31" s="42">
        <v>217.77549999999999</v>
      </c>
      <c r="L31" s="66">
        <v>413.03</v>
      </c>
      <c r="M31" s="62">
        <v>422.53</v>
      </c>
    </row>
    <row r="32" spans="2:13" ht="12" customHeight="1">
      <c r="B32" s="25"/>
      <c r="C32" s="30" t="s">
        <v>8</v>
      </c>
      <c r="D32" s="39">
        <v>76.47</v>
      </c>
      <c r="E32" s="41">
        <v>76.11</v>
      </c>
      <c r="F32" s="119">
        <v>77.09</v>
      </c>
      <c r="G32" s="83" t="str">
        <f t="shared" si="21"/>
        <v/>
      </c>
      <c r="H32" s="101">
        <f t="shared" si="5"/>
        <v>1.28761003810276E-2</v>
      </c>
      <c r="I32" s="85" t="str">
        <f t="shared" si="22"/>
        <v/>
      </c>
      <c r="J32" s="86">
        <f t="shared" si="23"/>
        <v>1.9200000000000017</v>
      </c>
      <c r="K32" s="42">
        <v>26.731999999999999</v>
      </c>
      <c r="L32" s="66">
        <v>86.08</v>
      </c>
      <c r="M32" s="62">
        <v>75.17</v>
      </c>
    </row>
    <row r="33" spans="2:13" ht="12" customHeight="1">
      <c r="B33" s="29"/>
      <c r="C33" s="53" t="s">
        <v>9</v>
      </c>
      <c r="D33" s="91">
        <f>ROUND(D32/D31,3)</f>
        <v>0.184</v>
      </c>
      <c r="E33" s="92">
        <f>ROUND(E32/E31,3)</f>
        <v>0.18099999999999999</v>
      </c>
      <c r="F33" s="74">
        <f>ROUND(F32/F31,3)</f>
        <v>0.182</v>
      </c>
      <c r="G33" s="93" t="str">
        <f>IF((F33/E33)-1&lt;0,"▲","")</f>
        <v/>
      </c>
      <c r="H33" s="94">
        <f t="shared" ref="H33" si="24">ABS(+F33-E33)*100</f>
        <v>0.10000000000000009</v>
      </c>
      <c r="I33" s="95" t="str">
        <f t="shared" si="22"/>
        <v/>
      </c>
      <c r="J33" s="96">
        <f>IF(F33="NA","-",IF(M33=0,"-",ABS(F33-M33)*100))</f>
        <v>0.40000000000000036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0.17799999999999999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175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176</v>
      </c>
      <c r="G37" s="434" t="s">
        <v>24</v>
      </c>
      <c r="H37" s="435"/>
      <c r="I37" s="438" t="s">
        <v>21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220.54</v>
      </c>
      <c r="E39" s="61">
        <v>237.25</v>
      </c>
      <c r="F39" s="124">
        <v>219.99</v>
      </c>
      <c r="G39" s="113" t="str">
        <f>IF((F39/E39)-1&lt;0,"▲","")</f>
        <v>▲</v>
      </c>
      <c r="H39" s="101">
        <f>ABS((+F39/E39)-1)</f>
        <v>7.2750263435194862E-2</v>
      </c>
      <c r="I39" s="112" t="str">
        <f>IF(F39="NA","",IF(M39=0,"",IF((F39-M39)&lt;0,"▲","")))</f>
        <v/>
      </c>
      <c r="J39" s="86">
        <f>IF(F39="NA","-",IF(M39=0,"-",ABS(F39-M39)))</f>
        <v>0.14000000000001478</v>
      </c>
      <c r="K39" s="42">
        <v>48.954999999999998</v>
      </c>
      <c r="L39" s="70">
        <v>125.003</v>
      </c>
      <c r="M39" s="71">
        <v>219.85</v>
      </c>
    </row>
    <row r="40" spans="2:13" ht="12" customHeight="1">
      <c r="B40" s="25"/>
      <c r="C40" s="30" t="s">
        <v>7</v>
      </c>
      <c r="D40" s="60">
        <v>215.25</v>
      </c>
      <c r="E40" s="61">
        <v>224.9</v>
      </c>
      <c r="F40" s="124">
        <v>233.83</v>
      </c>
      <c r="G40" s="114" t="str">
        <f t="shared" ref="G40:G41" si="25">IF((F40/E40)-1&lt;0,"▲","")</f>
        <v/>
      </c>
      <c r="H40" s="101">
        <f t="shared" ref="H40:H41" si="26">ABS((+F40/E40)-1)</f>
        <v>3.9706536238328205E-2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2.1999999999999886</v>
      </c>
      <c r="K40" s="42">
        <v>49.063000000000002</v>
      </c>
      <c r="L40" s="72">
        <v>131.916</v>
      </c>
      <c r="M40" s="62">
        <v>236.03</v>
      </c>
    </row>
    <row r="41" spans="2:13" ht="12" customHeight="1">
      <c r="B41" s="25"/>
      <c r="C41" s="30" t="s">
        <v>8</v>
      </c>
      <c r="D41" s="60">
        <v>52.88</v>
      </c>
      <c r="E41" s="61">
        <v>63.26</v>
      </c>
      <c r="F41" s="124">
        <v>49.31</v>
      </c>
      <c r="G41" s="114" t="str">
        <f t="shared" si="25"/>
        <v>▲</v>
      </c>
      <c r="H41" s="101">
        <f t="shared" si="26"/>
        <v>0.22051849509958898</v>
      </c>
      <c r="I41" s="85" t="str">
        <f t="shared" si="27"/>
        <v/>
      </c>
      <c r="J41" s="86">
        <f t="shared" si="28"/>
        <v>1.8700000000000045</v>
      </c>
      <c r="K41" s="42">
        <v>3.9965000000000002</v>
      </c>
      <c r="L41" s="72">
        <v>17.582000000000001</v>
      </c>
      <c r="M41" s="62">
        <v>47.44</v>
      </c>
    </row>
    <row r="42" spans="2:13" ht="12" customHeight="1">
      <c r="B42" s="29"/>
      <c r="C42" s="53" t="s">
        <v>9</v>
      </c>
      <c r="D42" s="107">
        <f>ROUND(D41/D40,3)</f>
        <v>0.246</v>
      </c>
      <c r="E42" s="108">
        <f>ROUND(E41/E40,3)</f>
        <v>0.28100000000000003</v>
      </c>
      <c r="F42" s="125">
        <f>ROUND(F41/F40,3)</f>
        <v>0.21099999999999999</v>
      </c>
      <c r="G42" s="109" t="str">
        <f>IF(F42-D42&lt;0,"▲","")</f>
        <v>▲</v>
      </c>
      <c r="H42" s="94">
        <f>ABS(+F42-E42)*100</f>
        <v>7.0000000000000036</v>
      </c>
      <c r="I42" s="110" t="str">
        <f>IF(F42="NA","",IF(M42=0,"",IF((F42-M42)&lt;0,"▲","")))</f>
        <v/>
      </c>
      <c r="J42" s="96">
        <f>ABS(+F42-M42)*100</f>
        <v>0.99999999999999811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0.20100000000000001</v>
      </c>
    </row>
    <row r="43" spans="2:13" ht="12" customHeight="1">
      <c r="B43" s="2" t="s">
        <v>179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177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178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8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169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104</v>
      </c>
      <c r="H6" s="444"/>
      <c r="I6" s="444"/>
      <c r="J6" s="444"/>
      <c r="K6" s="444"/>
      <c r="L6" s="445"/>
      <c r="M6" s="431" t="s">
        <v>146</v>
      </c>
    </row>
    <row r="7" spans="2:13" ht="12" customHeight="1">
      <c r="B7" s="25"/>
      <c r="C7" s="26"/>
      <c r="D7" s="27"/>
      <c r="E7" s="28" t="s">
        <v>4</v>
      </c>
      <c r="F7" s="1" t="s">
        <v>99</v>
      </c>
      <c r="G7" s="434" t="s">
        <v>105</v>
      </c>
      <c r="H7" s="435"/>
      <c r="I7" s="438" t="s">
        <v>101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2016.44</v>
      </c>
      <c r="E10" s="78">
        <v>1991.07</v>
      </c>
      <c r="F10" s="119">
        <v>2084.09</v>
      </c>
      <c r="G10" s="83" t="str">
        <f>IF((F10/E10)-1&lt;0,"▲","")</f>
        <v/>
      </c>
      <c r="H10" s="101">
        <f>ABS((+F10/E10)-1)</f>
        <v>4.6718598542492273E-2</v>
      </c>
      <c r="I10" s="85" t="str">
        <f>IF(F10="NA","",IF(M10=0,"",IF((F10-M10)&lt;0,"▲","")))</f>
        <v/>
      </c>
      <c r="J10" s="86">
        <f>IF(F10="NA","-",IF(M10=0,"-",ABS(F10-M10)))</f>
        <v>7.9600000000000364</v>
      </c>
      <c r="K10" s="42">
        <v>1196.837</v>
      </c>
      <c r="L10" s="66">
        <v>1880.8430000000001</v>
      </c>
      <c r="M10" s="62">
        <v>2076.13</v>
      </c>
    </row>
    <row r="11" spans="2:13" ht="12" customHeight="1">
      <c r="B11" s="25"/>
      <c r="C11" s="30" t="s">
        <v>7</v>
      </c>
      <c r="D11" s="77">
        <v>2031.54</v>
      </c>
      <c r="E11" s="78">
        <v>2044.34</v>
      </c>
      <c r="F11" s="119">
        <v>2105.4299999999998</v>
      </c>
      <c r="G11" s="83" t="str">
        <f t="shared" ref="G11:G12" si="0">IF((F11/E11)-1&lt;0,"▲","")</f>
        <v/>
      </c>
      <c r="H11" s="101">
        <f t="shared" ref="H11:H12" si="1">ABS((+F11/E11)-1)</f>
        <v>2.9882504867096538E-2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0.30999999999994543</v>
      </c>
      <c r="K11" s="42">
        <v>1201.7705000000001</v>
      </c>
      <c r="L11" s="66">
        <v>1608.0419999999999</v>
      </c>
      <c r="M11" s="62">
        <v>2105.12</v>
      </c>
    </row>
    <row r="12" spans="2:13" ht="12" customHeight="1">
      <c r="B12" s="25"/>
      <c r="C12" s="30" t="s">
        <v>8</v>
      </c>
      <c r="D12" s="39">
        <v>388.57</v>
      </c>
      <c r="E12" s="40">
        <v>335.3</v>
      </c>
      <c r="F12" s="119">
        <v>313.95999999999998</v>
      </c>
      <c r="G12" s="83" t="str">
        <f t="shared" si="0"/>
        <v>▲</v>
      </c>
      <c r="H12" s="101">
        <f t="shared" si="1"/>
        <v>6.3644497464956817E-2</v>
      </c>
      <c r="I12" s="85" t="str">
        <f t="shared" si="2"/>
        <v/>
      </c>
      <c r="J12" s="86">
        <f t="shared" si="3"/>
        <v>6.2199999999999704</v>
      </c>
      <c r="K12" s="42">
        <v>186.02850000000001</v>
      </c>
      <c r="L12" s="66">
        <v>271.06099999999998</v>
      </c>
      <c r="M12" s="62">
        <v>307.74</v>
      </c>
    </row>
    <row r="13" spans="2:13" ht="12" customHeight="1">
      <c r="B13" s="25"/>
      <c r="C13" s="30" t="s">
        <v>9</v>
      </c>
      <c r="D13" s="81">
        <f>ROUND(D12/D11,3)</f>
        <v>0.191</v>
      </c>
      <c r="E13" s="82">
        <f t="shared" ref="E13" si="4">ROUND(E12/E11,3)</f>
        <v>0.16400000000000001</v>
      </c>
      <c r="F13" s="73">
        <f>ROUND(F12/F11,3)</f>
        <v>0.14899999999999999</v>
      </c>
      <c r="G13" s="83" t="str">
        <f>IF((F13/E13)-1&lt;0,"▲","")</f>
        <v>▲</v>
      </c>
      <c r="H13" s="84">
        <f>ABS(+F13-E13)*100</f>
        <v>1.5000000000000013</v>
      </c>
      <c r="I13" s="85" t="str">
        <f t="shared" si="2"/>
        <v/>
      </c>
      <c r="J13" s="86">
        <f>IF(F13="NA","-",IF(M13=0,"-",ABS(F13-M13)*100))</f>
        <v>0.30000000000000027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0.14599999999999999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621.46</v>
      </c>
      <c r="E15" s="41">
        <v>593.19000000000005</v>
      </c>
      <c r="F15" s="119">
        <v>604.96</v>
      </c>
      <c r="G15" s="83" t="str">
        <f>IF((F15/E15)-1&lt;0,"▲","")</f>
        <v/>
      </c>
      <c r="H15" s="101">
        <f t="shared" ref="H15:H32" si="5">ABS((+F15/E15)-1)</f>
        <v>1.9841871912877895E-2</v>
      </c>
      <c r="I15" s="85" t="str">
        <f>IF(F15="NA","",IF(M15=0,"",IF((F15-M15)&lt;0,"▲","")))</f>
        <v/>
      </c>
      <c r="J15" s="86">
        <f>IF(F15="NA","-",IF(M15=0,"-",ABS(F15-M15)))</f>
        <v>1.3700000000000045</v>
      </c>
      <c r="K15" s="42">
        <v>351.77749999999997</v>
      </c>
      <c r="L15" s="66">
        <v>554.58399999999995</v>
      </c>
      <c r="M15" s="62">
        <v>603.59</v>
      </c>
    </row>
    <row r="16" spans="2:13" ht="12" customHeight="1">
      <c r="B16" s="25"/>
      <c r="C16" s="30" t="s">
        <v>7</v>
      </c>
      <c r="D16" s="77">
        <v>624.42999999999995</v>
      </c>
      <c r="E16" s="78">
        <v>615.77</v>
      </c>
      <c r="F16" s="119">
        <v>619.62</v>
      </c>
      <c r="G16" s="83" t="str">
        <f t="shared" ref="G16:G17" si="6">IF((F16/E16)-1&lt;0,"▲","")</f>
        <v/>
      </c>
      <c r="H16" s="101">
        <f t="shared" si="5"/>
        <v>6.2523344755347487E-3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0.64999999999997726</v>
      </c>
      <c r="K16" s="42">
        <v>352.10050000000001</v>
      </c>
      <c r="L16" s="66">
        <v>581.55100000000004</v>
      </c>
      <c r="M16" s="62">
        <v>618.97</v>
      </c>
    </row>
    <row r="17" spans="2:13" ht="12" customHeight="1">
      <c r="B17" s="25"/>
      <c r="C17" s="30" t="s">
        <v>8</v>
      </c>
      <c r="D17" s="39">
        <v>147.65</v>
      </c>
      <c r="E17" s="41">
        <v>125.06</v>
      </c>
      <c r="F17" s="119">
        <v>110.4</v>
      </c>
      <c r="G17" s="83" t="str">
        <f t="shared" si="6"/>
        <v>▲</v>
      </c>
      <c r="H17" s="101">
        <f t="shared" si="5"/>
        <v>0.11722373260834795</v>
      </c>
      <c r="I17" s="85" t="str">
        <f t="shared" si="7"/>
        <v/>
      </c>
      <c r="J17" s="86">
        <f t="shared" si="8"/>
        <v>0.70000000000000284</v>
      </c>
      <c r="K17" s="42">
        <v>78.797499999999999</v>
      </c>
      <c r="L17" s="66">
        <v>131.90100000000001</v>
      </c>
      <c r="M17" s="62">
        <v>109.7</v>
      </c>
    </row>
    <row r="18" spans="2:13" ht="12" customHeight="1">
      <c r="B18" s="25"/>
      <c r="C18" s="30" t="s">
        <v>9</v>
      </c>
      <c r="D18" s="81">
        <f>ROUND(D17/D16,3)</f>
        <v>0.23599999999999999</v>
      </c>
      <c r="E18" s="82">
        <f>ROUND(E17/E16,3)</f>
        <v>0.20300000000000001</v>
      </c>
      <c r="F18" s="73">
        <f>ROUND(F17/F16,3)</f>
        <v>0.17799999999999999</v>
      </c>
      <c r="G18" s="89" t="str">
        <f>IF((F18/E18)-1&lt;0,"▲","")</f>
        <v>▲</v>
      </c>
      <c r="H18" s="84">
        <f t="shared" ref="H18" si="9">ABS(+F18-E18)*100</f>
        <v>2.5000000000000022</v>
      </c>
      <c r="I18" s="90" t="str">
        <f t="shared" si="7"/>
        <v/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0.17699999999999999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977.34</v>
      </c>
      <c r="E20" s="41">
        <v>979.65</v>
      </c>
      <c r="F20" s="119">
        <v>1056.19</v>
      </c>
      <c r="G20" s="83" t="str">
        <f>IF((F20/E20)-1&lt;0,"▲","")</f>
        <v/>
      </c>
      <c r="H20" s="101">
        <f t="shared" ref="H20" si="10">ABS((+F20/E20)-1)</f>
        <v>7.8129944367886672E-2</v>
      </c>
      <c r="I20" s="85" t="str">
        <f>IF(F20="NA","",IF(M20=0,"",IF((F20-M20)&lt;0,"▲","")))</f>
        <v/>
      </c>
      <c r="J20" s="86">
        <f>IF(F20="NA","-",IF(M20=0,"-",ABS(F20-M20)))</f>
        <v>4.2799999999999727</v>
      </c>
      <c r="K20" s="42">
        <v>626.81349999999998</v>
      </c>
      <c r="L20" s="66">
        <v>913.2</v>
      </c>
      <c r="M20" s="62">
        <v>1051.9100000000001</v>
      </c>
    </row>
    <row r="21" spans="2:13" ht="12" customHeight="1">
      <c r="B21" s="25"/>
      <c r="C21" s="30" t="s">
        <v>7</v>
      </c>
      <c r="D21" s="39">
        <v>991.5</v>
      </c>
      <c r="E21" s="41">
        <v>1008.58</v>
      </c>
      <c r="F21" s="119">
        <v>1063.28</v>
      </c>
      <c r="G21" s="83" t="str">
        <f t="shared" ref="G21:G22" si="11">IF((F21/E21)-1&lt;0,"▲","")</f>
        <v/>
      </c>
      <c r="H21" s="101">
        <f t="shared" si="5"/>
        <v>5.4234666560907252E-2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0.81999999999993634</v>
      </c>
      <c r="K21" s="42">
        <v>631.89449999999999</v>
      </c>
      <c r="L21" s="66">
        <v>940.4</v>
      </c>
      <c r="M21" s="62">
        <v>1062.46</v>
      </c>
    </row>
    <row r="22" spans="2:13" ht="12" customHeight="1">
      <c r="B22" s="25"/>
      <c r="C22" s="30" t="s">
        <v>8</v>
      </c>
      <c r="D22" s="39">
        <v>164.4</v>
      </c>
      <c r="E22" s="41">
        <v>135.47999999999999</v>
      </c>
      <c r="F22" s="119">
        <v>128.38999999999999</v>
      </c>
      <c r="G22" s="83" t="str">
        <f t="shared" si="11"/>
        <v>▲</v>
      </c>
      <c r="H22" s="101">
        <f t="shared" si="5"/>
        <v>5.2332447593740783E-2</v>
      </c>
      <c r="I22" s="85" t="str">
        <f t="shared" si="12"/>
        <v/>
      </c>
      <c r="J22" s="86">
        <f t="shared" si="13"/>
        <v>2.4199999999999875</v>
      </c>
      <c r="K22" s="42">
        <v>83.864000000000004</v>
      </c>
      <c r="L22" s="66">
        <v>139.19999999999999</v>
      </c>
      <c r="M22" s="62">
        <v>125.97</v>
      </c>
    </row>
    <row r="23" spans="2:13" ht="12" customHeight="1">
      <c r="B23" s="25"/>
      <c r="C23" s="30" t="s">
        <v>9</v>
      </c>
      <c r="D23" s="81">
        <f>ROUND(D22/D21,3)</f>
        <v>0.16600000000000001</v>
      </c>
      <c r="E23" s="82">
        <f>ROUND(E22/E21,3)</f>
        <v>0.13400000000000001</v>
      </c>
      <c r="F23" s="73">
        <f>ROUND(F22/F21,3)</f>
        <v>0.121</v>
      </c>
      <c r="G23" s="89" t="str">
        <f>IF((F23/E23)-1&lt;0,"▲","")</f>
        <v>▲</v>
      </c>
      <c r="H23" s="84">
        <f t="shared" ref="H23" si="14">ABS(+F23-E23)*100</f>
        <v>1.3000000000000012</v>
      </c>
      <c r="I23" s="90" t="str">
        <f t="shared" si="12"/>
        <v/>
      </c>
      <c r="J23" s="86">
        <f>IF(F23="NA","-",IF(M23=0,"-",ABS(F23-M23)*100))</f>
        <v>0.20000000000000018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0.11899999999999999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696.3</v>
      </c>
      <c r="E25" s="41">
        <v>704.28</v>
      </c>
      <c r="F25" s="119">
        <v>770.17</v>
      </c>
      <c r="G25" s="83" t="str">
        <f>IF((F25/E25)-1&lt;0,"▲","")</f>
        <v/>
      </c>
      <c r="H25" s="101">
        <f t="shared" ref="H25" si="15">ABS((+F25/E25)-1)</f>
        <v>9.3556540012494915E-2</v>
      </c>
      <c r="I25" s="85" t="str">
        <f>IF(F25="NA","",IF(M25=0,"",IF((F25-M25)&lt;0,"▲","")))</f>
        <v/>
      </c>
      <c r="J25" s="86">
        <f>IF(F25="NA","-",IF(M25=0,"-",ABS(F25-M25)))</f>
        <v>3.9399999999999409</v>
      </c>
      <c r="K25" s="42">
        <v>315.98500000000001</v>
      </c>
      <c r="L25" s="66">
        <v>623.43299999999999</v>
      </c>
      <c r="M25" s="62">
        <v>766.23</v>
      </c>
    </row>
    <row r="26" spans="2:13" ht="12" customHeight="1">
      <c r="B26" s="51"/>
      <c r="C26" s="30" t="s">
        <v>7</v>
      </c>
      <c r="D26" s="39">
        <v>703.98</v>
      </c>
      <c r="E26" s="41">
        <v>721.85</v>
      </c>
      <c r="F26" s="119">
        <v>772.31</v>
      </c>
      <c r="G26" s="83" t="str">
        <f t="shared" ref="G26:G27" si="16">IF((F26/E26)-1&lt;0,"▲","")</f>
        <v/>
      </c>
      <c r="H26" s="101">
        <f t="shared" si="5"/>
        <v>6.9903719609337056E-2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0.70999999999992269</v>
      </c>
      <c r="K26" s="42">
        <v>318.35149999999999</v>
      </c>
      <c r="L26" s="66">
        <v>644.60199999999998</v>
      </c>
      <c r="M26" s="62">
        <v>771.6</v>
      </c>
    </row>
    <row r="27" spans="2:13" ht="12" customHeight="1">
      <c r="B27" s="51"/>
      <c r="C27" s="30" t="s">
        <v>8</v>
      </c>
      <c r="D27" s="39">
        <v>123.74</v>
      </c>
      <c r="E27" s="41">
        <v>106.17</v>
      </c>
      <c r="F27" s="119">
        <v>104.03</v>
      </c>
      <c r="G27" s="83" t="str">
        <f t="shared" si="16"/>
        <v>▲</v>
      </c>
      <c r="H27" s="101">
        <f t="shared" si="5"/>
        <v>2.0156353018743522E-2</v>
      </c>
      <c r="I27" s="85" t="str">
        <f t="shared" si="17"/>
        <v/>
      </c>
      <c r="J27" s="86">
        <f t="shared" si="18"/>
        <v>2.1500000000000057</v>
      </c>
      <c r="K27" s="42">
        <v>38.368000000000002</v>
      </c>
      <c r="L27" s="66">
        <v>103.15600000000001</v>
      </c>
      <c r="M27" s="62">
        <v>101.88</v>
      </c>
    </row>
    <row r="28" spans="2:13" ht="12" customHeight="1">
      <c r="B28" s="51"/>
      <c r="C28" s="30" t="s">
        <v>9</v>
      </c>
      <c r="D28" s="81">
        <f>ROUND(D27/D26,3)</f>
        <v>0.17599999999999999</v>
      </c>
      <c r="E28" s="82">
        <f>ROUND(E27/E26,3)</f>
        <v>0.14699999999999999</v>
      </c>
      <c r="F28" s="73">
        <f>ROUND(F27/F26,3)</f>
        <v>0.13500000000000001</v>
      </c>
      <c r="G28" s="89" t="str">
        <f>IF((F28/E28)-1&lt;0,"▲","")</f>
        <v>▲</v>
      </c>
      <c r="H28" s="84">
        <f t="shared" ref="H28" si="19">ABS(+F28-E28)*100</f>
        <v>1.1999999999999984</v>
      </c>
      <c r="I28" s="90" t="str">
        <f t="shared" si="17"/>
        <v/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0.16</v>
      </c>
      <c r="M28" s="115">
        <f>ROUND(M27/M26,3)</f>
        <v>0.13200000000000001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417.64</v>
      </c>
      <c r="E30" s="41">
        <v>418.23</v>
      </c>
      <c r="F30" s="119">
        <v>422.94</v>
      </c>
      <c r="G30" s="83" t="str">
        <f>IF((F30/E30)-1&lt;0,"▲","")</f>
        <v/>
      </c>
      <c r="H30" s="101">
        <f t="shared" ref="H30" si="20">ABS((+F30/E30)-1)</f>
        <v>1.1261745929273426E-2</v>
      </c>
      <c r="I30" s="85" t="str">
        <f>IF(F30="NA","",IF(M30=0,"",IF((F30-M30)&lt;0,"▲","")))</f>
        <v/>
      </c>
      <c r="J30" s="86">
        <f>IF(F30="NA","-",IF(M30=0,"-",ABS(F30-M30)))</f>
        <v>2.3100000000000023</v>
      </c>
      <c r="K30" s="42">
        <v>218.24600000000001</v>
      </c>
      <c r="L30" s="66">
        <v>391.38</v>
      </c>
      <c r="M30" s="62">
        <v>420.63</v>
      </c>
    </row>
    <row r="31" spans="2:13" ht="12" customHeight="1">
      <c r="B31" s="25"/>
      <c r="C31" s="30" t="s">
        <v>7</v>
      </c>
      <c r="D31" s="39">
        <v>415.6</v>
      </c>
      <c r="E31" s="41">
        <v>420</v>
      </c>
      <c r="F31" s="119">
        <v>422.53</v>
      </c>
      <c r="G31" s="83" t="str">
        <f t="shared" ref="G31:G32" si="21">IF((F31/E31)-1&lt;0,"▲","")</f>
        <v/>
      </c>
      <c r="H31" s="101">
        <f t="shared" si="5"/>
        <v>6.0238095238094314E-3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1.1700000000000159</v>
      </c>
      <c r="K31" s="42">
        <v>217.77549999999999</v>
      </c>
      <c r="L31" s="66">
        <v>413.03</v>
      </c>
      <c r="M31" s="62">
        <v>423.7</v>
      </c>
    </row>
    <row r="32" spans="2:13" ht="12" customHeight="1">
      <c r="B32" s="25"/>
      <c r="C32" s="30" t="s">
        <v>8</v>
      </c>
      <c r="D32" s="39">
        <v>76.52</v>
      </c>
      <c r="E32" s="41">
        <v>74.760000000000005</v>
      </c>
      <c r="F32" s="119">
        <v>75.17</v>
      </c>
      <c r="G32" s="83" t="str">
        <f t="shared" si="21"/>
        <v/>
      </c>
      <c r="H32" s="101">
        <f t="shared" si="5"/>
        <v>5.4842161583734672E-3</v>
      </c>
      <c r="I32" s="85" t="str">
        <f t="shared" si="22"/>
        <v/>
      </c>
      <c r="J32" s="86">
        <f t="shared" si="23"/>
        <v>3.1000000000000085</v>
      </c>
      <c r="K32" s="42">
        <v>26.731999999999999</v>
      </c>
      <c r="L32" s="66">
        <v>86.08</v>
      </c>
      <c r="M32" s="62">
        <v>72.069999999999993</v>
      </c>
    </row>
    <row r="33" spans="2:13" ht="12" customHeight="1">
      <c r="B33" s="29"/>
      <c r="C33" s="53" t="s">
        <v>9</v>
      </c>
      <c r="D33" s="91">
        <f>ROUND(D32/D31,3)</f>
        <v>0.184</v>
      </c>
      <c r="E33" s="92">
        <f>ROUND(E32/E31,3)</f>
        <v>0.17799999999999999</v>
      </c>
      <c r="F33" s="74">
        <f>ROUND(F32/F31,3)</f>
        <v>0.17799999999999999</v>
      </c>
      <c r="G33" s="93" t="str">
        <f>IF((F33/E33)-1&lt;0,"▲","")</f>
        <v/>
      </c>
      <c r="H33" s="94">
        <f t="shared" ref="H33" si="24">ABS(+F33-E33)*100</f>
        <v>0</v>
      </c>
      <c r="I33" s="95" t="str">
        <f t="shared" si="22"/>
        <v/>
      </c>
      <c r="J33" s="96">
        <f>IF(F33="NA","-",IF(M33=0,"-",ABS(F33-M33)*100))</f>
        <v>0.79999999999999793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0.17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33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96</v>
      </c>
      <c r="G37" s="434" t="s">
        <v>97</v>
      </c>
      <c r="H37" s="435"/>
      <c r="I37" s="438" t="s">
        <v>98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220.54</v>
      </c>
      <c r="E39" s="61">
        <v>237.23</v>
      </c>
      <c r="F39" s="124">
        <v>219.85</v>
      </c>
      <c r="G39" s="113" t="str">
        <f>IF((F39/E39)-1&lt;0,"▲","")</f>
        <v>▲</v>
      </c>
      <c r="H39" s="101">
        <f>ABS((+F39/E39)-1)</f>
        <v>7.3262234961851358E-2</v>
      </c>
      <c r="I39" s="112" t="str">
        <f>IF(F39="NA","",IF(M39=0,"",IF((F39-M39)&lt;0,"▲","")))</f>
        <v>▲</v>
      </c>
      <c r="J39" s="86">
        <f>IF(F39="NA","-",IF(M39=0,"-",ABS(F39-M39)))</f>
        <v>0.21999999999999886</v>
      </c>
      <c r="K39" s="42">
        <v>48.954999999999998</v>
      </c>
      <c r="L39" s="70">
        <v>125.003</v>
      </c>
      <c r="M39" s="71">
        <v>220.07</v>
      </c>
    </row>
    <row r="40" spans="2:13" ht="12" customHeight="1">
      <c r="B40" s="25"/>
      <c r="C40" s="30" t="s">
        <v>7</v>
      </c>
      <c r="D40" s="60">
        <v>215.25</v>
      </c>
      <c r="E40" s="61">
        <v>224.82</v>
      </c>
      <c r="F40" s="124">
        <v>236.03</v>
      </c>
      <c r="G40" s="114" t="str">
        <f t="shared" ref="G40:G41" si="25">IF((F40/E40)-1&lt;0,"▲","")</f>
        <v/>
      </c>
      <c r="H40" s="101">
        <f t="shared" ref="H40:H41" si="26">ABS((+F40/E40)-1)</f>
        <v>4.9862111911751716E-2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0.53000000000000114</v>
      </c>
      <c r="K40" s="42">
        <v>49.063000000000002</v>
      </c>
      <c r="L40" s="72">
        <v>131.916</v>
      </c>
      <c r="M40" s="62">
        <v>235.5</v>
      </c>
    </row>
    <row r="41" spans="2:13" ht="12" customHeight="1">
      <c r="B41" s="25"/>
      <c r="C41" s="30" t="s">
        <v>8</v>
      </c>
      <c r="D41" s="60">
        <v>52.88</v>
      </c>
      <c r="E41" s="61">
        <v>63.29</v>
      </c>
      <c r="F41" s="124">
        <v>47.44</v>
      </c>
      <c r="G41" s="114" t="str">
        <f t="shared" si="25"/>
        <v>▲</v>
      </c>
      <c r="H41" s="101">
        <f t="shared" si="26"/>
        <v>0.25043450782114085</v>
      </c>
      <c r="I41" s="85" t="str">
        <f t="shared" si="27"/>
        <v/>
      </c>
      <c r="J41" s="86">
        <f t="shared" si="28"/>
        <v>1.6199999999999974</v>
      </c>
      <c r="K41" s="42">
        <v>3.9965000000000002</v>
      </c>
      <c r="L41" s="72">
        <v>17.582000000000001</v>
      </c>
      <c r="M41" s="62">
        <v>45.82</v>
      </c>
    </row>
    <row r="42" spans="2:13" ht="12" customHeight="1">
      <c r="B42" s="29"/>
      <c r="C42" s="53" t="s">
        <v>9</v>
      </c>
      <c r="D42" s="107">
        <f>ROUND(D41/D40,3)</f>
        <v>0.246</v>
      </c>
      <c r="E42" s="108">
        <f>ROUND(E41/E40,3)</f>
        <v>0.28199999999999997</v>
      </c>
      <c r="F42" s="125">
        <f>ROUND(F41/F40,3)</f>
        <v>0.20100000000000001</v>
      </c>
      <c r="G42" s="109" t="str">
        <f>IF(F42-D42&lt;0,"▲","")</f>
        <v>▲</v>
      </c>
      <c r="H42" s="94">
        <f>ABS(+F42-E42)*100</f>
        <v>8.0999999999999961</v>
      </c>
      <c r="I42" s="110" t="str">
        <f>IF(F42="NA","",IF(M42=0,"",IF((F42-M42)&lt;0,"▲","")))</f>
        <v/>
      </c>
      <c r="J42" s="96">
        <f>ABS(+F42-M42)*100</f>
        <v>0.60000000000000053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0.19500000000000001</v>
      </c>
    </row>
    <row r="43" spans="2:13" ht="12" customHeight="1">
      <c r="B43" s="2" t="s">
        <v>168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7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167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104</v>
      </c>
      <c r="H6" s="444"/>
      <c r="I6" s="444"/>
      <c r="J6" s="444"/>
      <c r="K6" s="444"/>
      <c r="L6" s="445"/>
      <c r="M6" s="431" t="s">
        <v>146</v>
      </c>
    </row>
    <row r="7" spans="2:13" ht="12" customHeight="1">
      <c r="B7" s="25"/>
      <c r="C7" s="26"/>
      <c r="D7" s="27"/>
      <c r="E7" s="28" t="s">
        <v>4</v>
      </c>
      <c r="F7" s="1" t="s">
        <v>99</v>
      </c>
      <c r="G7" s="434" t="s">
        <v>105</v>
      </c>
      <c r="H7" s="435"/>
      <c r="I7" s="438" t="s">
        <v>101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2016.44</v>
      </c>
      <c r="E10" s="78">
        <v>1992.67</v>
      </c>
      <c r="F10" s="119">
        <v>2076.13</v>
      </c>
      <c r="G10" s="83" t="str">
        <f>IF((F10/E10)-1&lt;0,"▲","")</f>
        <v/>
      </c>
      <c r="H10" s="101">
        <f>ABS((+F10/E10)-1)</f>
        <v>4.1883503038636638E-2</v>
      </c>
      <c r="I10" s="85" t="str">
        <f>IF(F10="NA","",IF(M10=0,"",IF((F10-M10)&lt;0,"▲","")))</f>
        <v/>
      </c>
      <c r="J10" s="86">
        <f>IF(F10="NA","-",IF(M10=0,"-",ABS(F10-M10)))</f>
        <v>0.92000000000007276</v>
      </c>
      <c r="K10" s="42">
        <v>1196.837</v>
      </c>
      <c r="L10" s="66">
        <v>1880.8430000000001</v>
      </c>
      <c r="M10" s="62">
        <v>2075.21</v>
      </c>
    </row>
    <row r="11" spans="2:13" ht="12" customHeight="1">
      <c r="B11" s="25"/>
      <c r="C11" s="30" t="s">
        <v>7</v>
      </c>
      <c r="D11" s="77">
        <v>2031.4</v>
      </c>
      <c r="E11" s="78">
        <v>2044.64</v>
      </c>
      <c r="F11" s="119">
        <v>2105.12</v>
      </c>
      <c r="G11" s="83" t="str">
        <f t="shared" ref="G11:G12" si="0">IF((F11/E11)-1&lt;0,"▲","")</f>
        <v/>
      </c>
      <c r="H11" s="101">
        <f t="shared" ref="H11:H12" si="1">ABS((+F11/E11)-1)</f>
        <v>2.9579779325455746E-2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2.5799999999999272</v>
      </c>
      <c r="K11" s="42">
        <v>1201.7705000000001</v>
      </c>
      <c r="L11" s="66">
        <v>1608.0419999999999</v>
      </c>
      <c r="M11" s="62">
        <v>2102.54</v>
      </c>
    </row>
    <row r="12" spans="2:13" ht="12" customHeight="1">
      <c r="B12" s="25"/>
      <c r="C12" s="30" t="s">
        <v>8</v>
      </c>
      <c r="D12" s="39">
        <v>388.7</v>
      </c>
      <c r="E12" s="40">
        <v>336.73</v>
      </c>
      <c r="F12" s="119">
        <v>307.74</v>
      </c>
      <c r="G12" s="83" t="str">
        <f t="shared" si="0"/>
        <v>▲</v>
      </c>
      <c r="H12" s="101">
        <f t="shared" si="1"/>
        <v>8.6092715231788075E-2</v>
      </c>
      <c r="I12" s="85" t="str">
        <f t="shared" si="2"/>
        <v>▲</v>
      </c>
      <c r="J12" s="86">
        <f t="shared" si="3"/>
        <v>1.3499999999999659</v>
      </c>
      <c r="K12" s="42">
        <v>186.02850000000001</v>
      </c>
      <c r="L12" s="66">
        <v>271.06099999999998</v>
      </c>
      <c r="M12" s="62">
        <v>309.08999999999997</v>
      </c>
    </row>
    <row r="13" spans="2:13" ht="12" customHeight="1">
      <c r="B13" s="25"/>
      <c r="C13" s="30" t="s">
        <v>9</v>
      </c>
      <c r="D13" s="81">
        <f>ROUND(D12/D11,3)</f>
        <v>0.191</v>
      </c>
      <c r="E13" s="82">
        <f t="shared" ref="E13" si="4">ROUND(E12/E11,3)</f>
        <v>0.16500000000000001</v>
      </c>
      <c r="F13" s="73">
        <f>ROUND(F12/F11,3)</f>
        <v>0.14599999999999999</v>
      </c>
      <c r="G13" s="83" t="str">
        <f>IF((F13/E13)-1&lt;0,"▲","")</f>
        <v>▲</v>
      </c>
      <c r="H13" s="84">
        <f>ABS(+F13-E13)*100</f>
        <v>1.9000000000000017</v>
      </c>
      <c r="I13" s="85" t="str">
        <f t="shared" si="2"/>
        <v>▲</v>
      </c>
      <c r="J13" s="86">
        <f>IF(F13="NA","-",IF(M13=0,"-",ABS(F13-M13)*100))</f>
        <v>0.10000000000000009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0.14699999999999999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621.46</v>
      </c>
      <c r="E15" s="41">
        <v>593.20000000000005</v>
      </c>
      <c r="F15" s="119">
        <v>603.59</v>
      </c>
      <c r="G15" s="83" t="str">
        <f>IF((F15/E15)-1&lt;0,"▲","")</f>
        <v/>
      </c>
      <c r="H15" s="101">
        <f t="shared" ref="H15:H32" si="5">ABS((+F15/E15)-1)</f>
        <v>1.7515171948752517E-2</v>
      </c>
      <c r="I15" s="85" t="str">
        <f>IF(F15="NA","",IF(M15=0,"",IF((F15-M15)&lt;0,"▲","")))</f>
        <v/>
      </c>
      <c r="J15" s="86">
        <f>IF(F15="NA","-",IF(M15=0,"-",ABS(F15-M15)))</f>
        <v>0.59000000000003183</v>
      </c>
      <c r="K15" s="42">
        <v>351.77749999999997</v>
      </c>
      <c r="L15" s="66">
        <v>554.58399999999995</v>
      </c>
      <c r="M15" s="62">
        <v>603</v>
      </c>
    </row>
    <row r="16" spans="2:13" ht="12" customHeight="1">
      <c r="B16" s="25"/>
      <c r="C16" s="30" t="s">
        <v>7</v>
      </c>
      <c r="D16" s="77">
        <v>624.42999999999995</v>
      </c>
      <c r="E16" s="78">
        <v>615.77</v>
      </c>
      <c r="F16" s="119">
        <v>618.97</v>
      </c>
      <c r="G16" s="83" t="str">
        <f t="shared" ref="G16:G17" si="6">IF((F16/E16)-1&lt;0,"▲","")</f>
        <v/>
      </c>
      <c r="H16" s="101">
        <f t="shared" si="5"/>
        <v>5.196745538106784E-3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2.5199999999999818</v>
      </c>
      <c r="K16" s="42">
        <v>352.10050000000001</v>
      </c>
      <c r="L16" s="66">
        <v>581.55100000000004</v>
      </c>
      <c r="M16" s="62">
        <v>616.45000000000005</v>
      </c>
    </row>
    <row r="17" spans="2:13" ht="12" customHeight="1">
      <c r="B17" s="25"/>
      <c r="C17" s="30" t="s">
        <v>8</v>
      </c>
      <c r="D17" s="39">
        <v>147.65</v>
      </c>
      <c r="E17" s="41">
        <v>125.08</v>
      </c>
      <c r="F17" s="119">
        <v>109.7</v>
      </c>
      <c r="G17" s="83" t="str">
        <f t="shared" si="6"/>
        <v>▲</v>
      </c>
      <c r="H17" s="101">
        <f t="shared" si="5"/>
        <v>0.12296130476495037</v>
      </c>
      <c r="I17" s="85" t="str">
        <f t="shared" si="7"/>
        <v>▲</v>
      </c>
      <c r="J17" s="86">
        <f t="shared" si="8"/>
        <v>1.230000000000004</v>
      </c>
      <c r="K17" s="42">
        <v>78.797499999999999</v>
      </c>
      <c r="L17" s="66">
        <v>131.90100000000001</v>
      </c>
      <c r="M17" s="62">
        <v>110.93</v>
      </c>
    </row>
    <row r="18" spans="2:13" ht="12" customHeight="1">
      <c r="B18" s="25"/>
      <c r="C18" s="30" t="s">
        <v>9</v>
      </c>
      <c r="D18" s="81">
        <f>ROUND(D17/D16,3)</f>
        <v>0.23599999999999999</v>
      </c>
      <c r="E18" s="82">
        <f>ROUND(E17/E16,3)</f>
        <v>0.20300000000000001</v>
      </c>
      <c r="F18" s="73">
        <f>ROUND(F17/F16,3)</f>
        <v>0.17699999999999999</v>
      </c>
      <c r="G18" s="89" t="str">
        <f>IF((F18/E18)-1&lt;0,"▲","")</f>
        <v>▲</v>
      </c>
      <c r="H18" s="84">
        <f t="shared" ref="H18" si="9">ABS(+F18-E18)*100</f>
        <v>2.6000000000000023</v>
      </c>
      <c r="I18" s="90" t="str">
        <f t="shared" si="7"/>
        <v>▲</v>
      </c>
      <c r="J18" s="86">
        <f>IF(F18="NA","-",IF(M18=0,"-",ABS(F18-M18)*100))</f>
        <v>0.30000000000000027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0.18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977.34</v>
      </c>
      <c r="E20" s="41">
        <v>981.81</v>
      </c>
      <c r="F20" s="119">
        <v>1051.9100000000001</v>
      </c>
      <c r="G20" s="83" t="str">
        <f>IF((F20/E20)-1&lt;0,"▲","")</f>
        <v/>
      </c>
      <c r="H20" s="101">
        <f t="shared" ref="H20" si="10">ABS((+F20/E20)-1)</f>
        <v>7.1398743137674359E-2</v>
      </c>
      <c r="I20" s="85" t="str">
        <f>IF(F20="NA","",IF(M20=0,"",IF((F20-M20)&lt;0,"▲","")))</f>
        <v/>
      </c>
      <c r="J20" s="86">
        <f>IF(F20="NA","-",IF(M20=0,"-",ABS(F20-M20)))</f>
        <v>0.33000000000015461</v>
      </c>
      <c r="K20" s="42">
        <v>626.81349999999998</v>
      </c>
      <c r="L20" s="66">
        <v>913.2</v>
      </c>
      <c r="M20" s="62">
        <v>1051.58</v>
      </c>
    </row>
    <row r="21" spans="2:13" ht="12" customHeight="1">
      <c r="B21" s="25"/>
      <c r="C21" s="30" t="s">
        <v>7</v>
      </c>
      <c r="D21" s="39">
        <v>991.5</v>
      </c>
      <c r="E21" s="41">
        <v>1009.69</v>
      </c>
      <c r="F21" s="119">
        <v>1062.46</v>
      </c>
      <c r="G21" s="83" t="str">
        <f t="shared" ref="G21:G22" si="11">IF((F21/E21)-1&lt;0,"▲","")</f>
        <v/>
      </c>
      <c r="H21" s="101">
        <f t="shared" si="5"/>
        <v>5.2263566045023691E-2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9.9999999999909051E-3</v>
      </c>
      <c r="K21" s="42">
        <v>631.89449999999999</v>
      </c>
      <c r="L21" s="66">
        <v>940.4</v>
      </c>
      <c r="M21" s="62">
        <v>1062.45</v>
      </c>
    </row>
    <row r="22" spans="2:13" ht="12" customHeight="1">
      <c r="B22" s="25"/>
      <c r="C22" s="30" t="s">
        <v>8</v>
      </c>
      <c r="D22" s="39">
        <v>164.4</v>
      </c>
      <c r="E22" s="41">
        <v>136.52000000000001</v>
      </c>
      <c r="F22" s="119">
        <v>125.97</v>
      </c>
      <c r="G22" s="83" t="str">
        <f t="shared" si="11"/>
        <v>▲</v>
      </c>
      <c r="H22" s="101">
        <f t="shared" si="5"/>
        <v>7.7278054497509574E-2</v>
      </c>
      <c r="I22" s="85" t="str">
        <f t="shared" si="12"/>
        <v/>
      </c>
      <c r="J22" s="86">
        <f t="shared" si="13"/>
        <v>0.34999999999999432</v>
      </c>
      <c r="K22" s="42">
        <v>83.864000000000004</v>
      </c>
      <c r="L22" s="66">
        <v>139.19999999999999</v>
      </c>
      <c r="M22" s="62">
        <v>125.62</v>
      </c>
    </row>
    <row r="23" spans="2:13" ht="12" customHeight="1">
      <c r="B23" s="25"/>
      <c r="C23" s="30" t="s">
        <v>9</v>
      </c>
      <c r="D23" s="81">
        <f>ROUND(D22/D21,3)</f>
        <v>0.16600000000000001</v>
      </c>
      <c r="E23" s="82">
        <f>ROUND(E22/E21,3)</f>
        <v>0.13500000000000001</v>
      </c>
      <c r="F23" s="73">
        <f>ROUND(F22/F21,3)</f>
        <v>0.11899999999999999</v>
      </c>
      <c r="G23" s="89" t="str">
        <f>IF((F23/E23)-1&lt;0,"▲","")</f>
        <v>▲</v>
      </c>
      <c r="H23" s="84">
        <f t="shared" ref="H23" si="14">ABS(+F23-E23)*100</f>
        <v>1.6000000000000014</v>
      </c>
      <c r="I23" s="90" t="str">
        <f t="shared" si="12"/>
        <v/>
      </c>
      <c r="J23" s="86">
        <f>IF(F23="NA","-",IF(M23=0,"-",ABS(F23-M23)*100))</f>
        <v>0.10000000000000009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0.11799999999999999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696.3</v>
      </c>
      <c r="E25" s="41">
        <v>704.16</v>
      </c>
      <c r="F25" s="119">
        <v>766.23</v>
      </c>
      <c r="G25" s="83" t="str">
        <f>IF((F25/E25)-1&lt;0,"▲","")</f>
        <v/>
      </c>
      <c r="H25" s="101">
        <f t="shared" ref="H25" si="15">ABS((+F25/E25)-1)</f>
        <v>8.8147580095432998E-2</v>
      </c>
      <c r="I25" s="85" t="str">
        <f>IF(F25="NA","",IF(M25=0,"",IF((F25-M25)&lt;0,"▲","")))</f>
        <v>▲</v>
      </c>
      <c r="J25" s="86">
        <f>IF(F25="NA","-",IF(M25=0,"-",ABS(F25-M25)))</f>
        <v>0.49000000000000909</v>
      </c>
      <c r="K25" s="42">
        <v>315.98500000000001</v>
      </c>
      <c r="L25" s="66">
        <v>623.43299999999999</v>
      </c>
      <c r="M25" s="62">
        <v>766.72</v>
      </c>
    </row>
    <row r="26" spans="2:13" ht="12" customHeight="1">
      <c r="B26" s="51"/>
      <c r="C26" s="30" t="s">
        <v>7</v>
      </c>
      <c r="D26" s="39">
        <v>703.98</v>
      </c>
      <c r="E26" s="41">
        <v>720.65</v>
      </c>
      <c r="F26" s="119">
        <v>771.6</v>
      </c>
      <c r="G26" s="83" t="str">
        <f t="shared" ref="G26:G27" si="16">IF((F26/E26)-1&lt;0,"▲","")</f>
        <v/>
      </c>
      <c r="H26" s="101">
        <f t="shared" si="5"/>
        <v>7.0700062443627365E-2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1.1200000000000045</v>
      </c>
      <c r="K26" s="42">
        <v>318.35149999999999</v>
      </c>
      <c r="L26" s="66">
        <v>644.60199999999998</v>
      </c>
      <c r="M26" s="62">
        <v>772.72</v>
      </c>
    </row>
    <row r="27" spans="2:13" ht="12" customHeight="1">
      <c r="B27" s="51"/>
      <c r="C27" s="30" t="s">
        <v>8</v>
      </c>
      <c r="D27" s="39">
        <v>123.74</v>
      </c>
      <c r="E27" s="41">
        <v>107.25</v>
      </c>
      <c r="F27" s="119">
        <v>101.88</v>
      </c>
      <c r="G27" s="83" t="str">
        <f t="shared" si="16"/>
        <v>▲</v>
      </c>
      <c r="H27" s="101">
        <f t="shared" si="5"/>
        <v>5.0069930069930102E-2</v>
      </c>
      <c r="I27" s="85" t="str">
        <f t="shared" si="17"/>
        <v/>
      </c>
      <c r="J27" s="86">
        <f t="shared" si="18"/>
        <v>0.54999999999999716</v>
      </c>
      <c r="K27" s="42">
        <v>38.368000000000002</v>
      </c>
      <c r="L27" s="66">
        <v>103.15600000000001</v>
      </c>
      <c r="M27" s="62">
        <v>101.33</v>
      </c>
    </row>
    <row r="28" spans="2:13" ht="12" customHeight="1">
      <c r="B28" s="51"/>
      <c r="C28" s="30" t="s">
        <v>9</v>
      </c>
      <c r="D28" s="81">
        <f>ROUND(D27/D26,3)</f>
        <v>0.17599999999999999</v>
      </c>
      <c r="E28" s="82">
        <f>ROUND(E27/E26,3)</f>
        <v>0.14899999999999999</v>
      </c>
      <c r="F28" s="73">
        <f>ROUND(F27/F26,3)</f>
        <v>0.13200000000000001</v>
      </c>
      <c r="G28" s="89" t="str">
        <f>IF((F28/E28)-1&lt;0,"▲","")</f>
        <v>▲</v>
      </c>
      <c r="H28" s="84">
        <f t="shared" ref="H28" si="19">ABS(+F28-E28)*100</f>
        <v>1.6999999999999988</v>
      </c>
      <c r="I28" s="90" t="str">
        <f t="shared" si="17"/>
        <v/>
      </c>
      <c r="J28" s="86">
        <f>IF(F28="NA","-",IF(M28=0,"-",ABS(F28-M28)*100))</f>
        <v>0.10000000000000009</v>
      </c>
      <c r="K28" s="87">
        <f>K27/K26</f>
        <v>0.12052087079847276</v>
      </c>
      <c r="L28" s="121">
        <f>ROUND(L27/L26,3)</f>
        <v>0.16</v>
      </c>
      <c r="M28" s="115">
        <f>ROUND(M27/M26,3)</f>
        <v>0.13100000000000001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417.64</v>
      </c>
      <c r="E30" s="41">
        <v>417.66</v>
      </c>
      <c r="F30" s="119">
        <v>420.63</v>
      </c>
      <c r="G30" s="83" t="str">
        <f>IF((F30/E30)-1&lt;0,"▲","")</f>
        <v/>
      </c>
      <c r="H30" s="101">
        <f t="shared" ref="H30" si="20">ABS((+F30/E30)-1)</f>
        <v>7.1110472633242328E-3</v>
      </c>
      <c r="I30" s="85" t="str">
        <f>IF(F30="NA","",IF(M30=0,"",IF((F30-M30)&lt;0,"▲","")))</f>
        <v/>
      </c>
      <c r="J30" s="86">
        <f>IF(F30="NA","-",IF(M30=0,"-",ABS(F30-M30)))</f>
        <v>9.9999999999909051E-3</v>
      </c>
      <c r="K30" s="42">
        <v>218.24600000000001</v>
      </c>
      <c r="L30" s="66">
        <v>391.38</v>
      </c>
      <c r="M30" s="62">
        <v>420.62</v>
      </c>
    </row>
    <row r="31" spans="2:13" ht="12" customHeight="1">
      <c r="B31" s="25"/>
      <c r="C31" s="30" t="s">
        <v>7</v>
      </c>
      <c r="D31" s="39">
        <v>415.47</v>
      </c>
      <c r="E31" s="41">
        <v>419.18</v>
      </c>
      <c r="F31" s="119">
        <v>423.7</v>
      </c>
      <c r="G31" s="83" t="str">
        <f t="shared" ref="G31:G32" si="21">IF((F31/E31)-1&lt;0,"▲","")</f>
        <v/>
      </c>
      <c r="H31" s="101">
        <f t="shared" si="5"/>
        <v>1.0782957202156496E-2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5.0000000000011369E-2</v>
      </c>
      <c r="K31" s="42">
        <v>217.77549999999999</v>
      </c>
      <c r="L31" s="66">
        <v>413.03</v>
      </c>
      <c r="M31" s="62">
        <v>423.65</v>
      </c>
    </row>
    <row r="32" spans="2:13" ht="12" customHeight="1">
      <c r="B32" s="25"/>
      <c r="C32" s="30" t="s">
        <v>8</v>
      </c>
      <c r="D32" s="39">
        <v>76.650000000000006</v>
      </c>
      <c r="E32" s="41">
        <v>75.13</v>
      </c>
      <c r="F32" s="119">
        <v>72.069999999999993</v>
      </c>
      <c r="G32" s="83" t="str">
        <f t="shared" si="21"/>
        <v>▲</v>
      </c>
      <c r="H32" s="101">
        <f t="shared" si="5"/>
        <v>4.072940236922673E-2</v>
      </c>
      <c r="I32" s="85" t="str">
        <f t="shared" si="22"/>
        <v>▲</v>
      </c>
      <c r="J32" s="86">
        <f t="shared" si="23"/>
        <v>0.47000000000001307</v>
      </c>
      <c r="K32" s="42">
        <v>26.731999999999999</v>
      </c>
      <c r="L32" s="66">
        <v>86.08</v>
      </c>
      <c r="M32" s="62">
        <v>72.540000000000006</v>
      </c>
    </row>
    <row r="33" spans="2:13" ht="12" customHeight="1">
      <c r="B33" s="29"/>
      <c r="C33" s="53" t="s">
        <v>9</v>
      </c>
      <c r="D33" s="91">
        <f>ROUND(D32/D31,3)</f>
        <v>0.184</v>
      </c>
      <c r="E33" s="92">
        <f>ROUND(E32/E31,3)</f>
        <v>0.17899999999999999</v>
      </c>
      <c r="F33" s="74">
        <f>ROUND(F32/F31,3)</f>
        <v>0.17</v>
      </c>
      <c r="G33" s="93" t="str">
        <f>IF((F33/E33)-1&lt;0,"▲","")</f>
        <v>▲</v>
      </c>
      <c r="H33" s="94">
        <f t="shared" ref="H33" si="24">ABS(+F33-E33)*100</f>
        <v>0.89999999999999802</v>
      </c>
      <c r="I33" s="95" t="str">
        <f t="shared" si="22"/>
        <v>▲</v>
      </c>
      <c r="J33" s="96">
        <f>IF(F33="NA","-",IF(M33=0,"-",ABS(F33-M33)*100))</f>
        <v>0.10000000000000009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0.17100000000000001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82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84</v>
      </c>
      <c r="G37" s="434" t="s">
        <v>85</v>
      </c>
      <c r="H37" s="435"/>
      <c r="I37" s="438" t="s">
        <v>86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220.44</v>
      </c>
      <c r="E39" s="61">
        <v>235.52</v>
      </c>
      <c r="F39" s="124">
        <v>220.07</v>
      </c>
      <c r="G39" s="113" t="str">
        <f>IF((F39/E39)-1&lt;0,"▲","")</f>
        <v>▲</v>
      </c>
      <c r="H39" s="101">
        <f>ABS((+F39/E39)-1)</f>
        <v>6.559952445652184E-2</v>
      </c>
      <c r="I39" s="112" t="str">
        <f>IF(F39="NA","",IF(M39=0,"",IF((F39-M39)&lt;0,"▲","")))</f>
        <v>▲</v>
      </c>
      <c r="J39" s="86">
        <f>IF(F39="NA","-",IF(M39=0,"-",ABS(F39-M39)))</f>
        <v>0.27000000000001023</v>
      </c>
      <c r="K39" s="42">
        <v>48.954999999999998</v>
      </c>
      <c r="L39" s="70">
        <v>125.003</v>
      </c>
      <c r="M39" s="71">
        <v>220.34</v>
      </c>
    </row>
    <row r="40" spans="2:13" ht="12" customHeight="1">
      <c r="B40" s="25"/>
      <c r="C40" s="30" t="s">
        <v>7</v>
      </c>
      <c r="D40" s="60">
        <v>215.15</v>
      </c>
      <c r="E40" s="61">
        <v>224.7</v>
      </c>
      <c r="F40" s="124">
        <v>235.5</v>
      </c>
      <c r="G40" s="114" t="str">
        <f t="shared" ref="G40:G41" si="25">IF((F40/E40)-1&lt;0,"▲","")</f>
        <v/>
      </c>
      <c r="H40" s="101">
        <f t="shared" ref="H40:H41" si="26">ABS((+F40/E40)-1)</f>
        <v>4.806408544726315E-2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0.24000000000000909</v>
      </c>
      <c r="K40" s="42">
        <v>49.063000000000002</v>
      </c>
      <c r="L40" s="72">
        <v>131.916</v>
      </c>
      <c r="M40" s="62">
        <v>235.26</v>
      </c>
    </row>
    <row r="41" spans="2:13" ht="12" customHeight="1">
      <c r="B41" s="25"/>
      <c r="C41" s="30" t="s">
        <v>8</v>
      </c>
      <c r="D41" s="60">
        <v>52.88</v>
      </c>
      <c r="E41" s="61">
        <v>61.67</v>
      </c>
      <c r="F41" s="124">
        <v>45.82</v>
      </c>
      <c r="G41" s="114" t="str">
        <f t="shared" si="25"/>
        <v>▲</v>
      </c>
      <c r="H41" s="101">
        <f t="shared" si="26"/>
        <v>0.25701313442516627</v>
      </c>
      <c r="I41" s="85" t="str">
        <f t="shared" si="27"/>
        <v>▲</v>
      </c>
      <c r="J41" s="86">
        <f t="shared" si="28"/>
        <v>0.42000000000000171</v>
      </c>
      <c r="K41" s="42">
        <v>3.9965000000000002</v>
      </c>
      <c r="L41" s="72">
        <v>17.582000000000001</v>
      </c>
      <c r="M41" s="62">
        <v>46.24</v>
      </c>
    </row>
    <row r="42" spans="2:13" ht="12" customHeight="1">
      <c r="B42" s="29"/>
      <c r="C42" s="53" t="s">
        <v>9</v>
      </c>
      <c r="D42" s="107">
        <f>ROUND(D41/D40,3)</f>
        <v>0.246</v>
      </c>
      <c r="E42" s="108">
        <f>ROUND(E41/E40,3)</f>
        <v>0.27400000000000002</v>
      </c>
      <c r="F42" s="125">
        <f>ROUND(F41/F40,3)</f>
        <v>0.19500000000000001</v>
      </c>
      <c r="G42" s="109" t="str">
        <f>IF(F42-D42&lt;0,"▲","")</f>
        <v>▲</v>
      </c>
      <c r="H42" s="94">
        <f>ABS(+F42-E42)*100</f>
        <v>7.9000000000000012</v>
      </c>
      <c r="I42" s="110" t="str">
        <f>IF(F42="NA","",IF(M42=0,"",IF((F42-M42)&lt;0,"▲","")))</f>
        <v>▲</v>
      </c>
      <c r="J42" s="96">
        <f>ABS(+F42-M42)*100</f>
        <v>0.20000000000000018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0.19700000000000001</v>
      </c>
    </row>
    <row r="43" spans="2:13" ht="12" customHeight="1">
      <c r="B43" s="2" t="s">
        <v>166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6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165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104</v>
      </c>
      <c r="H6" s="444"/>
      <c r="I6" s="444"/>
      <c r="J6" s="444"/>
      <c r="K6" s="444"/>
      <c r="L6" s="445"/>
      <c r="M6" s="431" t="s">
        <v>146</v>
      </c>
    </row>
    <row r="7" spans="2:13" ht="12" customHeight="1">
      <c r="B7" s="25"/>
      <c r="C7" s="26"/>
      <c r="D7" s="27"/>
      <c r="E7" s="28" t="s">
        <v>4</v>
      </c>
      <c r="F7" s="1" t="s">
        <v>99</v>
      </c>
      <c r="G7" s="434" t="s">
        <v>105</v>
      </c>
      <c r="H7" s="435"/>
      <c r="I7" s="438" t="s">
        <v>101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2016.82</v>
      </c>
      <c r="E10" s="78">
        <v>1991.93</v>
      </c>
      <c r="F10" s="119">
        <v>2075.21</v>
      </c>
      <c r="G10" s="83" t="str">
        <f>IF((F10/E10)-1&lt;0,"▲","")</f>
        <v/>
      </c>
      <c r="H10" s="101">
        <f>ABS((+F10/E10)-1)</f>
        <v>4.180869809682064E-2</v>
      </c>
      <c r="I10" s="85" t="str">
        <f>IF(F10="NA","",IF(M10=0,"",IF((F10-M10)&lt;0,"▲","")))</f>
        <v>▲</v>
      </c>
      <c r="J10" s="86">
        <f>IF(F10="NA","-",IF(M10=0,"-",ABS(F10-M10)))</f>
        <v>1.9200000000000728</v>
      </c>
      <c r="K10" s="42">
        <v>1196.837</v>
      </c>
      <c r="L10" s="66">
        <v>1880.8430000000001</v>
      </c>
      <c r="M10" s="62">
        <v>2077.13</v>
      </c>
    </row>
    <row r="11" spans="2:13" ht="12" customHeight="1">
      <c r="B11" s="25"/>
      <c r="C11" s="30" t="s">
        <v>7</v>
      </c>
      <c r="D11" s="77">
        <v>2031.44</v>
      </c>
      <c r="E11" s="78">
        <v>2044.66</v>
      </c>
      <c r="F11" s="119">
        <v>2102.54</v>
      </c>
      <c r="G11" s="83" t="str">
        <f t="shared" ref="G11:G12" si="0">IF((F11/E11)-1&lt;0,"▲","")</f>
        <v/>
      </c>
      <c r="H11" s="101">
        <f t="shared" ref="H11:H12" si="1">ABS((+F11/E11)-1)</f>
        <v>2.8307884929523741E-2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5.6399999999998727</v>
      </c>
      <c r="K11" s="42">
        <v>1201.7705000000001</v>
      </c>
      <c r="L11" s="66">
        <v>1608.0419999999999</v>
      </c>
      <c r="M11" s="62">
        <v>2096.9</v>
      </c>
    </row>
    <row r="12" spans="2:13" ht="12" customHeight="1">
      <c r="B12" s="25"/>
      <c r="C12" s="30" t="s">
        <v>8</v>
      </c>
      <c r="D12" s="39">
        <v>389.16</v>
      </c>
      <c r="E12" s="40">
        <v>336.43</v>
      </c>
      <c r="F12" s="119">
        <v>309.08999999999997</v>
      </c>
      <c r="G12" s="83" t="str">
        <f t="shared" si="0"/>
        <v>▲</v>
      </c>
      <c r="H12" s="101">
        <f t="shared" si="1"/>
        <v>8.1265047706803872E-2</v>
      </c>
      <c r="I12" s="85" t="str">
        <f t="shared" si="2"/>
        <v>▲</v>
      </c>
      <c r="J12" s="86">
        <f t="shared" si="3"/>
        <v>6.1300000000000523</v>
      </c>
      <c r="K12" s="42">
        <v>186.02850000000001</v>
      </c>
      <c r="L12" s="66">
        <v>271.06099999999998</v>
      </c>
      <c r="M12" s="62">
        <v>315.22000000000003</v>
      </c>
    </row>
    <row r="13" spans="2:13" ht="12" customHeight="1">
      <c r="B13" s="25"/>
      <c r="C13" s="30" t="s">
        <v>9</v>
      </c>
      <c r="D13" s="81">
        <f>ROUND(D12/D11,3)</f>
        <v>0.192</v>
      </c>
      <c r="E13" s="82">
        <f t="shared" ref="E13" si="4">ROUND(E12/E11,3)</f>
        <v>0.16500000000000001</v>
      </c>
      <c r="F13" s="73">
        <f>ROUND(F12/F11,3)</f>
        <v>0.14699999999999999</v>
      </c>
      <c r="G13" s="83" t="str">
        <f>IF((F13/E13)-1&lt;0,"▲","")</f>
        <v>▲</v>
      </c>
      <c r="H13" s="84">
        <f>ABS(+F13-E13)*100</f>
        <v>1.8000000000000016</v>
      </c>
      <c r="I13" s="85" t="str">
        <f t="shared" si="2"/>
        <v>▲</v>
      </c>
      <c r="J13" s="86">
        <f>IF(F13="NA","-",IF(M13=0,"-",ABS(F13-M13)*100))</f>
        <v>0.30000000000000027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621.46</v>
      </c>
      <c r="E15" s="41">
        <v>593.66</v>
      </c>
      <c r="F15" s="119">
        <v>603</v>
      </c>
      <c r="G15" s="83" t="str">
        <f>IF((F15/E15)-1&lt;0,"▲","")</f>
        <v/>
      </c>
      <c r="H15" s="101">
        <f t="shared" ref="H15:H32" si="5">ABS((+F15/E15)-1)</f>
        <v>1.5732911093892188E-2</v>
      </c>
      <c r="I15" s="85" t="str">
        <f>IF(F15="NA","",IF(M15=0,"",IF((F15-M15)&lt;0,"▲","")))</f>
        <v/>
      </c>
      <c r="J15" s="86">
        <f>IF(F15="NA","-",IF(M15=0,"-",ABS(F15-M15)))</f>
        <v>0.69000000000005457</v>
      </c>
      <c r="K15" s="42">
        <v>351.77749999999997</v>
      </c>
      <c r="L15" s="66">
        <v>554.58399999999995</v>
      </c>
      <c r="M15" s="62">
        <v>602.30999999999995</v>
      </c>
    </row>
    <row r="16" spans="2:13" ht="12" customHeight="1">
      <c r="B16" s="25"/>
      <c r="C16" s="30" t="s">
        <v>7</v>
      </c>
      <c r="D16" s="77">
        <v>624.42999999999995</v>
      </c>
      <c r="E16" s="78">
        <v>616.92999999999995</v>
      </c>
      <c r="F16" s="119">
        <v>616.45000000000005</v>
      </c>
      <c r="G16" s="83" t="str">
        <f t="shared" ref="G16:G17" si="6">IF((F16/E16)-1&lt;0,"▲","")</f>
        <v>▲</v>
      </c>
      <c r="H16" s="101">
        <f t="shared" si="5"/>
        <v>7.7804613165177727E-4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9.9999999999909051E-2</v>
      </c>
      <c r="K16" s="42">
        <v>352.10050000000001</v>
      </c>
      <c r="L16" s="66">
        <v>581.55100000000004</v>
      </c>
      <c r="M16" s="62">
        <v>616.54999999999995</v>
      </c>
    </row>
    <row r="17" spans="2:13" ht="12" customHeight="1">
      <c r="B17" s="25"/>
      <c r="C17" s="30" t="s">
        <v>8</v>
      </c>
      <c r="D17" s="39">
        <v>147.65</v>
      </c>
      <c r="E17" s="41">
        <v>124.38</v>
      </c>
      <c r="F17" s="119">
        <v>110.93</v>
      </c>
      <c r="G17" s="83" t="str">
        <f t="shared" si="6"/>
        <v>▲</v>
      </c>
      <c r="H17" s="101">
        <f t="shared" si="5"/>
        <v>0.10813635632738372</v>
      </c>
      <c r="I17" s="85" t="str">
        <f t="shared" si="7"/>
        <v/>
      </c>
      <c r="J17" s="86">
        <f t="shared" si="8"/>
        <v>0.87000000000000455</v>
      </c>
      <c r="K17" s="42">
        <v>78.797499999999999</v>
      </c>
      <c r="L17" s="66">
        <v>131.90100000000001</v>
      </c>
      <c r="M17" s="62">
        <v>110.06</v>
      </c>
    </row>
    <row r="18" spans="2:13" ht="12" customHeight="1">
      <c r="B18" s="25"/>
      <c r="C18" s="30" t="s">
        <v>9</v>
      </c>
      <c r="D18" s="81">
        <f>ROUND(D17/D16,3)</f>
        <v>0.23599999999999999</v>
      </c>
      <c r="E18" s="82">
        <f>ROUND(E17/E16,3)</f>
        <v>0.20200000000000001</v>
      </c>
      <c r="F18" s="73">
        <f>ROUND(F17/F16,3)</f>
        <v>0.18</v>
      </c>
      <c r="G18" s="89" t="str">
        <f>IF((F18/E18)-1&lt;0,"▲","")</f>
        <v>▲</v>
      </c>
      <c r="H18" s="84">
        <f t="shared" ref="H18" si="9">ABS(+F18-E18)*100</f>
        <v>2.200000000000002</v>
      </c>
      <c r="I18" s="90" t="str">
        <f t="shared" si="7"/>
        <v/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0.17899999999999999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977.76</v>
      </c>
      <c r="E20" s="41">
        <v>980.63</v>
      </c>
      <c r="F20" s="119">
        <v>1051.58</v>
      </c>
      <c r="G20" s="83" t="str">
        <f>IF((F20/E20)-1&lt;0,"▲","")</f>
        <v/>
      </c>
      <c r="H20" s="101">
        <f t="shared" ref="H20" si="10">ABS((+F20/E20)-1)</f>
        <v>7.2351447538826941E-2</v>
      </c>
      <c r="I20" s="85" t="str">
        <f>IF(F20="NA","",IF(M20=0,"",IF((F20-M20)&lt;0,"▲","")))</f>
        <v>▲</v>
      </c>
      <c r="J20" s="86">
        <f>IF(F20="NA","-",IF(M20=0,"-",ABS(F20-M20)))</f>
        <v>2.7599999999999909</v>
      </c>
      <c r="K20" s="42">
        <v>626.81349999999998</v>
      </c>
      <c r="L20" s="66">
        <v>913.2</v>
      </c>
      <c r="M20" s="62">
        <v>1054.3399999999999</v>
      </c>
    </row>
    <row r="21" spans="2:13" ht="12" customHeight="1">
      <c r="B21" s="25"/>
      <c r="C21" s="30" t="s">
        <v>7</v>
      </c>
      <c r="D21" s="39">
        <v>991.55</v>
      </c>
      <c r="E21" s="41">
        <v>1008.79</v>
      </c>
      <c r="F21" s="119">
        <v>1062.45</v>
      </c>
      <c r="G21" s="83" t="str">
        <f t="shared" ref="G21:G22" si="11">IF((F21/E21)-1&lt;0,"▲","")</f>
        <v/>
      </c>
      <c r="H21" s="101">
        <f t="shared" si="5"/>
        <v>5.3192438465885061E-2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6.0299999999999727</v>
      </c>
      <c r="K21" s="42">
        <v>631.89449999999999</v>
      </c>
      <c r="L21" s="66">
        <v>940.4</v>
      </c>
      <c r="M21" s="62">
        <v>1056.42</v>
      </c>
    </row>
    <row r="22" spans="2:13" ht="12" customHeight="1">
      <c r="B22" s="25"/>
      <c r="C22" s="30" t="s">
        <v>8</v>
      </c>
      <c r="D22" s="39">
        <v>164.64</v>
      </c>
      <c r="E22" s="41">
        <v>136.47999999999999</v>
      </c>
      <c r="F22" s="119">
        <v>125.62</v>
      </c>
      <c r="G22" s="83" t="str">
        <f t="shared" si="11"/>
        <v>▲</v>
      </c>
      <c r="H22" s="101">
        <f t="shared" si="5"/>
        <v>7.9572098475967024E-2</v>
      </c>
      <c r="I22" s="85" t="str">
        <f t="shared" si="12"/>
        <v>▲</v>
      </c>
      <c r="J22" s="86">
        <f t="shared" si="13"/>
        <v>7.3599999999999852</v>
      </c>
      <c r="K22" s="42">
        <v>83.864000000000004</v>
      </c>
      <c r="L22" s="66">
        <v>139.19999999999999</v>
      </c>
      <c r="M22" s="62">
        <v>132.97999999999999</v>
      </c>
    </row>
    <row r="23" spans="2:13" ht="12" customHeight="1">
      <c r="B23" s="25"/>
      <c r="C23" s="30" t="s">
        <v>9</v>
      </c>
      <c r="D23" s="81">
        <f>ROUND(D22/D21,3)</f>
        <v>0.16600000000000001</v>
      </c>
      <c r="E23" s="82">
        <f>ROUND(E22/E21,3)</f>
        <v>0.13500000000000001</v>
      </c>
      <c r="F23" s="73">
        <f>ROUND(F22/F21,3)</f>
        <v>0.11799999999999999</v>
      </c>
      <c r="G23" s="89" t="str">
        <f>IF((F23/E23)-1&lt;0,"▲","")</f>
        <v>▲</v>
      </c>
      <c r="H23" s="84">
        <f t="shared" ref="H23" si="14">ABS(+F23-E23)*100</f>
        <v>1.7000000000000015</v>
      </c>
      <c r="I23" s="90" t="str">
        <f t="shared" si="12"/>
        <v>▲</v>
      </c>
      <c r="J23" s="86">
        <f>IF(F23="NA","-",IF(M23=0,"-",ABS(F23-M23)*100))</f>
        <v>0.80000000000000071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0.126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696.37</v>
      </c>
      <c r="E25" s="41">
        <v>703.85</v>
      </c>
      <c r="F25" s="119">
        <v>766.72</v>
      </c>
      <c r="G25" s="83" t="str">
        <f>IF((F25/E25)-1&lt;0,"▲","")</f>
        <v/>
      </c>
      <c r="H25" s="101">
        <f t="shared" ref="H25" si="15">ABS((+F25/E25)-1)</f>
        <v>8.9323009163884359E-2</v>
      </c>
      <c r="I25" s="85" t="str">
        <f>IF(F25="NA","",IF(M25=0,"",IF((F25-M25)&lt;0,"▲","")))</f>
        <v>▲</v>
      </c>
      <c r="J25" s="86">
        <f>IF(F25="NA","-",IF(M25=0,"-",ABS(F25-M25)))</f>
        <v>2.5899999999999181</v>
      </c>
      <c r="K25" s="42">
        <v>315.98500000000001</v>
      </c>
      <c r="L25" s="66">
        <v>623.43299999999999</v>
      </c>
      <c r="M25" s="62">
        <v>769.31</v>
      </c>
    </row>
    <row r="26" spans="2:13" ht="12" customHeight="1">
      <c r="B26" s="51"/>
      <c r="C26" s="30" t="s">
        <v>7</v>
      </c>
      <c r="D26" s="39">
        <v>704.03</v>
      </c>
      <c r="E26" s="41">
        <v>720.22</v>
      </c>
      <c r="F26" s="119">
        <v>772.72</v>
      </c>
      <c r="G26" s="83" t="str">
        <f t="shared" ref="G26:G27" si="16">IF((F26/E26)-1&lt;0,"▲","")</f>
        <v/>
      </c>
      <c r="H26" s="101">
        <f t="shared" si="5"/>
        <v>7.2894393379800526E-2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6.2900000000000773</v>
      </c>
      <c r="K26" s="42">
        <v>318.35149999999999</v>
      </c>
      <c r="L26" s="66">
        <v>644.60199999999998</v>
      </c>
      <c r="M26" s="62">
        <v>766.43</v>
      </c>
    </row>
    <row r="27" spans="2:13" ht="12" customHeight="1">
      <c r="B27" s="51"/>
      <c r="C27" s="30" t="s">
        <v>8</v>
      </c>
      <c r="D27" s="39">
        <v>123.7</v>
      </c>
      <c r="E27" s="41">
        <v>107.33</v>
      </c>
      <c r="F27" s="119">
        <v>101.33</v>
      </c>
      <c r="G27" s="83" t="str">
        <f t="shared" si="16"/>
        <v>▲</v>
      </c>
      <c r="H27" s="101">
        <f t="shared" si="5"/>
        <v>5.5902357216062626E-2</v>
      </c>
      <c r="I27" s="85" t="str">
        <f t="shared" si="17"/>
        <v>▲</v>
      </c>
      <c r="J27" s="86">
        <f t="shared" si="18"/>
        <v>7.730000000000004</v>
      </c>
      <c r="K27" s="42">
        <v>38.368000000000002</v>
      </c>
      <c r="L27" s="66">
        <v>103.15600000000001</v>
      </c>
      <c r="M27" s="62">
        <v>109.06</v>
      </c>
    </row>
    <row r="28" spans="2:13" ht="12" customHeight="1">
      <c r="B28" s="51"/>
      <c r="C28" s="30" t="s">
        <v>9</v>
      </c>
      <c r="D28" s="81">
        <f>ROUND(D27/D26,3)</f>
        <v>0.17599999999999999</v>
      </c>
      <c r="E28" s="82">
        <f>ROUND(E27/E26,3)</f>
        <v>0.14899999999999999</v>
      </c>
      <c r="F28" s="73">
        <f>ROUND(F27/F26,3)</f>
        <v>0.13100000000000001</v>
      </c>
      <c r="G28" s="89" t="str">
        <f>IF((F28/E28)-1&lt;0,"▲","")</f>
        <v>▲</v>
      </c>
      <c r="H28" s="84">
        <f t="shared" ref="H28" si="19">ABS(+F28-E28)*100</f>
        <v>1.7999999999999989</v>
      </c>
      <c r="I28" s="90" t="str">
        <f t="shared" si="17"/>
        <v>▲</v>
      </c>
      <c r="J28" s="86">
        <f>IF(F28="NA","-",IF(M28=0,"-",ABS(F28-M28)*100))</f>
        <v>1.0999999999999983</v>
      </c>
      <c r="K28" s="87">
        <f>K27/K26</f>
        <v>0.12052087079847276</v>
      </c>
      <c r="L28" s="121">
        <f>ROUND(L27/L26,3)</f>
        <v>0.16</v>
      </c>
      <c r="M28" s="115">
        <f>ROUND(M27/M26,3)</f>
        <v>0.14199999999999999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417.6</v>
      </c>
      <c r="E30" s="41">
        <v>417.64</v>
      </c>
      <c r="F30" s="119">
        <v>420.62</v>
      </c>
      <c r="G30" s="83" t="str">
        <f>IF((F30/E30)-1&lt;0,"▲","")</f>
        <v/>
      </c>
      <c r="H30" s="101">
        <f t="shared" ref="H30" si="20">ABS((+F30/E30)-1)</f>
        <v>7.1353318647640052E-3</v>
      </c>
      <c r="I30" s="85" t="str">
        <f>IF(F30="NA","",IF(M30=0,"",IF((F30-M30)&lt;0,"▲","")))</f>
        <v/>
      </c>
      <c r="J30" s="86">
        <f>IF(F30="NA","-",IF(M30=0,"-",ABS(F30-M30)))</f>
        <v>0.13999999999998636</v>
      </c>
      <c r="K30" s="42">
        <v>218.24600000000001</v>
      </c>
      <c r="L30" s="66">
        <v>391.38</v>
      </c>
      <c r="M30" s="62">
        <v>420.48</v>
      </c>
    </row>
    <row r="31" spans="2:13" ht="12" customHeight="1">
      <c r="B31" s="25"/>
      <c r="C31" s="30" t="s">
        <v>7</v>
      </c>
      <c r="D31" s="39">
        <v>415.46</v>
      </c>
      <c r="E31" s="41">
        <v>418.95</v>
      </c>
      <c r="F31" s="119">
        <v>423.65</v>
      </c>
      <c r="G31" s="83" t="str">
        <f t="shared" ref="G31:G32" si="21">IF((F31/E31)-1&lt;0,"▲","")</f>
        <v/>
      </c>
      <c r="H31" s="101">
        <f t="shared" si="5"/>
        <v>1.1218522496718064E-2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0.28000000000002956</v>
      </c>
      <c r="K31" s="42">
        <v>217.77549999999999</v>
      </c>
      <c r="L31" s="66">
        <v>413.03</v>
      </c>
      <c r="M31" s="62">
        <v>423.93</v>
      </c>
    </row>
    <row r="32" spans="2:13" ht="12" customHeight="1">
      <c r="B32" s="25"/>
      <c r="C32" s="30" t="s">
        <v>8</v>
      </c>
      <c r="D32" s="39">
        <v>76.87</v>
      </c>
      <c r="E32" s="41">
        <v>75.569999999999993</v>
      </c>
      <c r="F32" s="119">
        <v>72.540000000000006</v>
      </c>
      <c r="G32" s="83" t="str">
        <f t="shared" si="21"/>
        <v>▲</v>
      </c>
      <c r="H32" s="101">
        <f t="shared" si="5"/>
        <v>4.0095275903135996E-2</v>
      </c>
      <c r="I32" s="85" t="str">
        <f t="shared" si="22"/>
        <v/>
      </c>
      <c r="J32" s="86">
        <f t="shared" si="23"/>
        <v>0.37000000000000455</v>
      </c>
      <c r="K32" s="42">
        <v>26.731999999999999</v>
      </c>
      <c r="L32" s="66">
        <v>86.08</v>
      </c>
      <c r="M32" s="62">
        <v>72.17</v>
      </c>
    </row>
    <row r="33" spans="2:13" ht="12" customHeight="1">
      <c r="B33" s="29"/>
      <c r="C33" s="53" t="s">
        <v>9</v>
      </c>
      <c r="D33" s="91">
        <f>ROUND(D32/D31,3)</f>
        <v>0.185</v>
      </c>
      <c r="E33" s="92">
        <f>ROUND(E32/E31,3)</f>
        <v>0.18</v>
      </c>
      <c r="F33" s="74">
        <f>ROUND(F32/F31,3)</f>
        <v>0.17100000000000001</v>
      </c>
      <c r="G33" s="93" t="str">
        <f>IF((F33/E33)-1&lt;0,"▲","")</f>
        <v>▲</v>
      </c>
      <c r="H33" s="94">
        <f t="shared" ref="H33" si="24">ABS(+F33-E33)*100</f>
        <v>0.89999999999999802</v>
      </c>
      <c r="I33" s="95" t="str">
        <f t="shared" si="22"/>
        <v/>
      </c>
      <c r="J33" s="96">
        <f>IF(F33="NA","-",IF(M33=0,"-",ABS(F33-M33)*100))</f>
        <v>0.10000000000000009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0.17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82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84</v>
      </c>
      <c r="G37" s="434" t="s">
        <v>85</v>
      </c>
      <c r="H37" s="435"/>
      <c r="I37" s="438" t="s">
        <v>86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220.44</v>
      </c>
      <c r="E39" s="61">
        <v>235.57</v>
      </c>
      <c r="F39" s="124">
        <v>220.34</v>
      </c>
      <c r="G39" s="113" t="str">
        <f>IF((F39/E39)-1&lt;0,"▲","")</f>
        <v>▲</v>
      </c>
      <c r="H39" s="101">
        <f>ABS((+F39/E39)-1)</f>
        <v>6.4651695886572935E-2</v>
      </c>
      <c r="I39" s="112" t="str">
        <f>IF(F39="NA","",IF(M39=0,"",IF((F39-M39)&lt;0,"▲","")))</f>
        <v>▲</v>
      </c>
      <c r="J39" s="86">
        <f>IF(F39="NA","-",IF(M39=0,"-",ABS(F39-M39)))</f>
        <v>1.25</v>
      </c>
      <c r="K39" s="42">
        <v>48.954999999999998</v>
      </c>
      <c r="L39" s="70">
        <v>125.003</v>
      </c>
      <c r="M39" s="71">
        <v>221.59</v>
      </c>
    </row>
    <row r="40" spans="2:13" ht="12" customHeight="1">
      <c r="B40" s="25"/>
      <c r="C40" s="30" t="s">
        <v>7</v>
      </c>
      <c r="D40" s="60">
        <v>215.17</v>
      </c>
      <c r="E40" s="61">
        <v>224.66</v>
      </c>
      <c r="F40" s="124">
        <v>235.26</v>
      </c>
      <c r="G40" s="114" t="str">
        <f t="shared" ref="G40:G41" si="25">IF((F40/E40)-1&lt;0,"▲","")</f>
        <v/>
      </c>
      <c r="H40" s="101">
        <f t="shared" ref="H40:H41" si="26">ABS((+F40/E40)-1)</f>
        <v>4.7182408973559964E-2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6.0000000000002274E-2</v>
      </c>
      <c r="K40" s="42">
        <v>49.063000000000002</v>
      </c>
      <c r="L40" s="72">
        <v>131.916</v>
      </c>
      <c r="M40" s="62">
        <v>235.2</v>
      </c>
    </row>
    <row r="41" spans="2:13" ht="12" customHeight="1">
      <c r="B41" s="25"/>
      <c r="C41" s="30" t="s">
        <v>8</v>
      </c>
      <c r="D41" s="60">
        <v>52.83</v>
      </c>
      <c r="E41" s="61">
        <v>61.58</v>
      </c>
      <c r="F41" s="124">
        <v>46.24</v>
      </c>
      <c r="G41" s="114" t="str">
        <f t="shared" si="25"/>
        <v>▲</v>
      </c>
      <c r="H41" s="101">
        <f t="shared" si="26"/>
        <v>0.24910685287430978</v>
      </c>
      <c r="I41" s="85" t="str">
        <f t="shared" si="27"/>
        <v>▲</v>
      </c>
      <c r="J41" s="86">
        <f t="shared" si="28"/>
        <v>1.0799999999999983</v>
      </c>
      <c r="K41" s="42">
        <v>3.9965000000000002</v>
      </c>
      <c r="L41" s="72">
        <v>17.582000000000001</v>
      </c>
      <c r="M41" s="62">
        <v>47.32</v>
      </c>
    </row>
    <row r="42" spans="2:13" ht="12" customHeight="1">
      <c r="B42" s="29"/>
      <c r="C42" s="53" t="s">
        <v>9</v>
      </c>
      <c r="D42" s="107">
        <f>ROUND(D41/D40,3)</f>
        <v>0.246</v>
      </c>
      <c r="E42" s="108">
        <f>ROUND(E41/E40,3)</f>
        <v>0.27400000000000002</v>
      </c>
      <c r="F42" s="125">
        <f>ROUND(F41/F40,3)</f>
        <v>0.19700000000000001</v>
      </c>
      <c r="G42" s="109" t="str">
        <f>IF(F42-D42&lt;0,"▲","")</f>
        <v>▲</v>
      </c>
      <c r="H42" s="94">
        <f>ABS(+F42-E42)*100</f>
        <v>7.7000000000000011</v>
      </c>
      <c r="I42" s="110" t="str">
        <f>IF(F42="NA","",IF(M42=0,"",IF((F42-M42)&lt;0,"▲","")))</f>
        <v>▲</v>
      </c>
      <c r="J42" s="96">
        <f>ABS(+F42-M42)*100</f>
        <v>0.40000000000000036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0.20100000000000001</v>
      </c>
    </row>
    <row r="43" spans="2:13" ht="12" customHeight="1">
      <c r="B43" s="2" t="s">
        <v>164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5">
    <tabColor theme="1"/>
    <pageSetUpPr fitToPage="1"/>
  </sheetPr>
  <dimension ref="B1:M67"/>
  <sheetViews>
    <sheetView showGridLines="0" defaultGridColor="0" topLeftCell="A2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163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33</v>
      </c>
      <c r="H6" s="444"/>
      <c r="I6" s="444"/>
      <c r="J6" s="444"/>
      <c r="K6" s="444"/>
      <c r="L6" s="445"/>
      <c r="M6" s="431" t="s">
        <v>146</v>
      </c>
    </row>
    <row r="7" spans="2:13" ht="12" customHeight="1">
      <c r="B7" s="25"/>
      <c r="C7" s="26"/>
      <c r="D7" s="27"/>
      <c r="E7" s="28" t="s">
        <v>4</v>
      </c>
      <c r="F7" s="1" t="s">
        <v>112</v>
      </c>
      <c r="G7" s="434" t="s">
        <v>97</v>
      </c>
      <c r="H7" s="435"/>
      <c r="I7" s="438" t="s">
        <v>98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2016.74</v>
      </c>
      <c r="E10" s="78">
        <v>1991.94</v>
      </c>
      <c r="F10" s="119">
        <v>2077.13</v>
      </c>
      <c r="G10" s="83" t="str">
        <f>IF((F10/E10)-1&lt;0,"▲","")</f>
        <v/>
      </c>
      <c r="H10" s="101">
        <f>ABS((+F10/E10)-1)</f>
        <v>4.2767352430294059E-2</v>
      </c>
      <c r="I10" s="85" t="str">
        <f>IF(F10="NA","",IF(M10=0,"",IF((F10-M10)&lt;0,"▲","")))</f>
        <v>▲</v>
      </c>
      <c r="J10" s="86">
        <f>IF(F10="NA","-",IF(M10=0,"-",ABS(F10-M10)))</f>
        <v>1.6999999999998181</v>
      </c>
      <c r="K10" s="42">
        <v>1196.837</v>
      </c>
      <c r="L10" s="66">
        <v>1880.8430000000001</v>
      </c>
      <c r="M10" s="62">
        <v>2078.83</v>
      </c>
    </row>
    <row r="11" spans="2:13" ht="12" customHeight="1">
      <c r="B11" s="25"/>
      <c r="C11" s="30" t="s">
        <v>7</v>
      </c>
      <c r="D11" s="77">
        <v>2031.44</v>
      </c>
      <c r="E11" s="78">
        <v>2045.37</v>
      </c>
      <c r="F11" s="119">
        <v>2096.9</v>
      </c>
      <c r="G11" s="83" t="str">
        <f t="shared" ref="G11:G12" si="0">IF((F11/E11)-1&lt;0,"▲","")</f>
        <v/>
      </c>
      <c r="H11" s="101">
        <f t="shared" ref="H11:H12" si="1">ABS((+F11/E11)-1)</f>
        <v>2.5193485775189872E-2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1.5100000000002183</v>
      </c>
      <c r="K11" s="42">
        <v>1201.7705000000001</v>
      </c>
      <c r="L11" s="66">
        <v>1608.0419999999999</v>
      </c>
      <c r="M11" s="62">
        <v>2095.39</v>
      </c>
    </row>
    <row r="12" spans="2:13" ht="12" customHeight="1">
      <c r="B12" s="25"/>
      <c r="C12" s="30" t="s">
        <v>8</v>
      </c>
      <c r="D12" s="39">
        <v>388.42</v>
      </c>
      <c r="E12" s="40">
        <v>334.99</v>
      </c>
      <c r="F12" s="119">
        <v>315.22000000000003</v>
      </c>
      <c r="G12" s="83" t="str">
        <f t="shared" si="0"/>
        <v>▲</v>
      </c>
      <c r="H12" s="101">
        <f t="shared" si="1"/>
        <v>5.9016687065285511E-2</v>
      </c>
      <c r="I12" s="85" t="str">
        <f t="shared" si="2"/>
        <v>▲</v>
      </c>
      <c r="J12" s="86">
        <f t="shared" si="3"/>
        <v>3.9399999999999977</v>
      </c>
      <c r="K12" s="42">
        <v>186.02850000000001</v>
      </c>
      <c r="L12" s="66">
        <v>271.06099999999998</v>
      </c>
      <c r="M12" s="62">
        <v>319.16000000000003</v>
      </c>
    </row>
    <row r="13" spans="2:13" ht="12" customHeight="1">
      <c r="B13" s="25"/>
      <c r="C13" s="30" t="s">
        <v>9</v>
      </c>
      <c r="D13" s="81">
        <f>ROUND(D12/D11,3)</f>
        <v>0.191</v>
      </c>
      <c r="E13" s="82">
        <f t="shared" ref="E13" si="4">ROUND(E12/E11,3)</f>
        <v>0.16400000000000001</v>
      </c>
      <c r="F13" s="73">
        <f>ROUND(F12/F11,3)</f>
        <v>0.15</v>
      </c>
      <c r="G13" s="83" t="str">
        <f>IF((F13/E13)-1&lt;0,"▲","")</f>
        <v>▲</v>
      </c>
      <c r="H13" s="84">
        <f>ABS(+F13-E13)*100</f>
        <v>1.4000000000000012</v>
      </c>
      <c r="I13" s="85" t="str">
        <f t="shared" si="2"/>
        <v>▲</v>
      </c>
      <c r="J13" s="86">
        <f>IF(F13="NA","-",IF(M13=0,"-",ABS(F13-M13)*100))</f>
        <v>0.20000000000000018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0.152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621.65</v>
      </c>
      <c r="E15" s="41">
        <v>593.66</v>
      </c>
      <c r="F15" s="119">
        <v>602.30999999999995</v>
      </c>
      <c r="G15" s="83" t="str">
        <f>IF((F15/E15)-1&lt;0,"▲","")</f>
        <v/>
      </c>
      <c r="H15" s="101">
        <f t="shared" ref="H15:H32" si="5">ABS((+F15/E15)-1)</f>
        <v>1.4570629653336997E-2</v>
      </c>
      <c r="I15" s="85" t="str">
        <f>IF(F15="NA","",IF(M15=0,"",IF((F15-M15)&lt;0,"▲","")))</f>
        <v>▲</v>
      </c>
      <c r="J15" s="86">
        <f>IF(F15="NA","-",IF(M15=0,"-",ABS(F15-M15)))</f>
        <v>0.99000000000000909</v>
      </c>
      <c r="K15" s="42">
        <v>351.77749999999997</v>
      </c>
      <c r="L15" s="66">
        <v>554.58399999999995</v>
      </c>
      <c r="M15" s="62">
        <v>603.29999999999995</v>
      </c>
    </row>
    <row r="16" spans="2:13" ht="12" customHeight="1">
      <c r="B16" s="25"/>
      <c r="C16" s="30" t="s">
        <v>7</v>
      </c>
      <c r="D16" s="77">
        <v>624.42999999999995</v>
      </c>
      <c r="E16" s="78">
        <v>617.20000000000005</v>
      </c>
      <c r="F16" s="119">
        <v>616.54999999999995</v>
      </c>
      <c r="G16" s="83" t="str">
        <f t="shared" ref="G16:G17" si="6">IF((F16/E16)-1&lt;0,"▲","")</f>
        <v>▲</v>
      </c>
      <c r="H16" s="101">
        <f t="shared" si="5"/>
        <v>1.0531432274790697E-3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1.0099999999999909</v>
      </c>
      <c r="K16" s="42">
        <v>352.10050000000001</v>
      </c>
      <c r="L16" s="66">
        <v>581.55100000000004</v>
      </c>
      <c r="M16" s="62">
        <v>617.55999999999995</v>
      </c>
    </row>
    <row r="17" spans="2:13" ht="12" customHeight="1">
      <c r="B17" s="25"/>
      <c r="C17" s="30" t="s">
        <v>8</v>
      </c>
      <c r="D17" s="39">
        <v>147.84</v>
      </c>
      <c r="E17" s="41">
        <v>124.3</v>
      </c>
      <c r="F17" s="119">
        <v>110.06</v>
      </c>
      <c r="G17" s="83" t="str">
        <f t="shared" si="6"/>
        <v>▲</v>
      </c>
      <c r="H17" s="101">
        <f t="shared" si="5"/>
        <v>0.1145615446500402</v>
      </c>
      <c r="I17" s="85" t="str">
        <f t="shared" si="7"/>
        <v/>
      </c>
      <c r="J17" s="86">
        <f t="shared" si="8"/>
        <v>0.26000000000000512</v>
      </c>
      <c r="K17" s="42">
        <v>78.797499999999999</v>
      </c>
      <c r="L17" s="66">
        <v>131.90100000000001</v>
      </c>
      <c r="M17" s="62">
        <v>109.8</v>
      </c>
    </row>
    <row r="18" spans="2:13" ht="12" customHeight="1">
      <c r="B18" s="25"/>
      <c r="C18" s="30" t="s">
        <v>9</v>
      </c>
      <c r="D18" s="81">
        <f>ROUND(D17/D16,3)</f>
        <v>0.23699999999999999</v>
      </c>
      <c r="E18" s="82">
        <f>ROUND(E17/E16,3)</f>
        <v>0.20100000000000001</v>
      </c>
      <c r="F18" s="73">
        <f>ROUND(F17/F16,3)</f>
        <v>0.17899999999999999</v>
      </c>
      <c r="G18" s="89" t="str">
        <f>IF((F18/E18)-1&lt;0,"▲","")</f>
        <v>▲</v>
      </c>
      <c r="H18" s="84">
        <f t="shared" ref="H18" si="9">ABS(+F18-E18)*100</f>
        <v>2.200000000000002</v>
      </c>
      <c r="I18" s="90" t="str">
        <f t="shared" si="7"/>
        <v/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0.17799999999999999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977.53</v>
      </c>
      <c r="E20" s="41">
        <v>980.63</v>
      </c>
      <c r="F20" s="119">
        <v>1054.3399999999999</v>
      </c>
      <c r="G20" s="83" t="str">
        <f>IF((F20/E20)-1&lt;0,"▲","")</f>
        <v/>
      </c>
      <c r="H20" s="101">
        <f t="shared" ref="H20" si="10">ABS((+F20/E20)-1)</f>
        <v>7.5165964736954693E-2</v>
      </c>
      <c r="I20" s="85" t="str">
        <f>IF(F20="NA","",IF(M20=0,"",IF((F20-M20)&lt;0,"▲","")))</f>
        <v>▲</v>
      </c>
      <c r="J20" s="86">
        <f>IF(F20="NA","-",IF(M20=0,"-",ABS(F20-M20)))</f>
        <v>2.9999999999972715E-2</v>
      </c>
      <c r="K20" s="42">
        <v>626.81349999999998</v>
      </c>
      <c r="L20" s="66">
        <v>913.2</v>
      </c>
      <c r="M20" s="62">
        <v>1054.3699999999999</v>
      </c>
    </row>
    <row r="21" spans="2:13" ht="12" customHeight="1">
      <c r="B21" s="25"/>
      <c r="C21" s="30" t="s">
        <v>7</v>
      </c>
      <c r="D21" s="39">
        <v>991.55</v>
      </c>
      <c r="E21" s="41">
        <v>1009.32</v>
      </c>
      <c r="F21" s="119">
        <v>1056.42</v>
      </c>
      <c r="G21" s="83" t="str">
        <f t="shared" ref="G21:G22" si="11">IF((F21/E21)-1&lt;0,"▲","")</f>
        <v/>
      </c>
      <c r="H21" s="101">
        <f t="shared" si="5"/>
        <v>4.6665081440970146E-2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2.8200000000001637</v>
      </c>
      <c r="K21" s="42">
        <v>631.89449999999999</v>
      </c>
      <c r="L21" s="66">
        <v>940.4</v>
      </c>
      <c r="M21" s="62">
        <v>1053.5999999999999</v>
      </c>
    </row>
    <row r="22" spans="2:13" ht="12" customHeight="1">
      <c r="B22" s="25"/>
      <c r="C22" s="30" t="s">
        <v>8</v>
      </c>
      <c r="D22" s="39">
        <v>163.74</v>
      </c>
      <c r="E22" s="41">
        <v>135.06</v>
      </c>
      <c r="F22" s="119">
        <v>132.97999999999999</v>
      </c>
      <c r="G22" s="83" t="str">
        <f t="shared" si="11"/>
        <v>▲</v>
      </c>
      <c r="H22" s="101">
        <f t="shared" si="5"/>
        <v>1.5400562712868493E-2</v>
      </c>
      <c r="I22" s="85" t="str">
        <f t="shared" si="12"/>
        <v>▲</v>
      </c>
      <c r="J22" s="86">
        <f t="shared" si="13"/>
        <v>2.2600000000000193</v>
      </c>
      <c r="K22" s="42">
        <v>83.864000000000004</v>
      </c>
      <c r="L22" s="66">
        <v>139.19999999999999</v>
      </c>
      <c r="M22" s="62">
        <v>135.24</v>
      </c>
    </row>
    <row r="23" spans="2:13" ht="12" customHeight="1">
      <c r="B23" s="25"/>
      <c r="C23" s="30" t="s">
        <v>9</v>
      </c>
      <c r="D23" s="81">
        <f>ROUND(D22/D21,3)</f>
        <v>0.16500000000000001</v>
      </c>
      <c r="E23" s="82">
        <f>ROUND(E22/E21,3)</f>
        <v>0.13400000000000001</v>
      </c>
      <c r="F23" s="73">
        <f>ROUND(F22/F21,3)</f>
        <v>0.126</v>
      </c>
      <c r="G23" s="89" t="str">
        <f>IF((F23/E23)-1&lt;0,"▲","")</f>
        <v>▲</v>
      </c>
      <c r="H23" s="84">
        <f t="shared" ref="H23" si="14">ABS(+F23-E23)*100</f>
        <v>0.80000000000000071</v>
      </c>
      <c r="I23" s="90" t="str">
        <f t="shared" si="12"/>
        <v>▲</v>
      </c>
      <c r="J23" s="86">
        <f>IF(F23="NA","-",IF(M23=0,"-",ABS(F23-M23)*100))</f>
        <v>0.20000000000000018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0.128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696.37</v>
      </c>
      <c r="E25" s="41">
        <v>703.85</v>
      </c>
      <c r="F25" s="119">
        <v>769.31</v>
      </c>
      <c r="G25" s="83" t="str">
        <f>IF((F25/E25)-1&lt;0,"▲","")</f>
        <v/>
      </c>
      <c r="H25" s="101">
        <f t="shared" ref="H25" si="15">ABS((+F25/E25)-1)</f>
        <v>9.3002770476664054E-2</v>
      </c>
      <c r="I25" s="85" t="str">
        <f>IF(F25="NA","",IF(M25=0,"",IF((F25-M25)&lt;0,"▲","")))</f>
        <v/>
      </c>
      <c r="J25" s="86">
        <f>IF(F25="NA","-",IF(M25=0,"-",ABS(F25-M25)))</f>
        <v>1.0899999999999181</v>
      </c>
      <c r="K25" s="42">
        <v>315.98500000000001</v>
      </c>
      <c r="L25" s="66">
        <v>623.43299999999999</v>
      </c>
      <c r="M25" s="62">
        <v>768.22</v>
      </c>
    </row>
    <row r="26" spans="2:13" ht="12" customHeight="1">
      <c r="B26" s="51"/>
      <c r="C26" s="30" t="s">
        <v>7</v>
      </c>
      <c r="D26" s="39">
        <v>704.03</v>
      </c>
      <c r="E26" s="41">
        <v>720.71</v>
      </c>
      <c r="F26" s="119">
        <v>766.43</v>
      </c>
      <c r="G26" s="83" t="str">
        <f t="shared" ref="G26:G27" si="16">IF((F26/E26)-1&lt;0,"▲","")</f>
        <v/>
      </c>
      <c r="H26" s="101">
        <f t="shared" si="5"/>
        <v>6.3437443631974011E-2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3.6099999999999</v>
      </c>
      <c r="K26" s="42">
        <v>318.35149999999999</v>
      </c>
      <c r="L26" s="66">
        <v>644.60199999999998</v>
      </c>
      <c r="M26" s="62">
        <v>762.82</v>
      </c>
    </row>
    <row r="27" spans="2:13" ht="12" customHeight="1">
      <c r="B27" s="51"/>
      <c r="C27" s="30" t="s">
        <v>8</v>
      </c>
      <c r="D27" s="39">
        <v>123.04</v>
      </c>
      <c r="E27" s="41">
        <v>106.17</v>
      </c>
      <c r="F27" s="119">
        <v>109.06</v>
      </c>
      <c r="G27" s="83" t="str">
        <f t="shared" si="16"/>
        <v/>
      </c>
      <c r="H27" s="101">
        <f t="shared" si="5"/>
        <v>2.7220495431854674E-2</v>
      </c>
      <c r="I27" s="85" t="str">
        <f t="shared" si="17"/>
        <v>▲</v>
      </c>
      <c r="J27" s="86">
        <f t="shared" si="18"/>
        <v>1.3299999999999983</v>
      </c>
      <c r="K27" s="42">
        <v>38.368000000000002</v>
      </c>
      <c r="L27" s="66">
        <v>103.15600000000001</v>
      </c>
      <c r="M27" s="62">
        <v>110.39</v>
      </c>
    </row>
    <row r="28" spans="2:13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0.14699999999999999</v>
      </c>
      <c r="F28" s="73">
        <f>ROUND(F27/F26,3)</f>
        <v>0.14199999999999999</v>
      </c>
      <c r="G28" s="89" t="str">
        <f>IF((F28/E28)-1&lt;0,"▲","")</f>
        <v>▲</v>
      </c>
      <c r="H28" s="84">
        <f t="shared" ref="H28" si="19">ABS(+F28-E28)*100</f>
        <v>0.50000000000000044</v>
      </c>
      <c r="I28" s="90" t="str">
        <f t="shared" si="17"/>
        <v>▲</v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0.16</v>
      </c>
      <c r="M28" s="115">
        <f>ROUND(M27/M26,3)</f>
        <v>0.14499999999999999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417.55</v>
      </c>
      <c r="E30" s="41">
        <v>417.65</v>
      </c>
      <c r="F30" s="119">
        <v>420.48</v>
      </c>
      <c r="G30" s="83" t="str">
        <f>IF((F30/E30)-1&lt;0,"▲","")</f>
        <v/>
      </c>
      <c r="H30" s="101">
        <f t="shared" ref="H30" si="20">ABS((+F30/E30)-1)</f>
        <v>6.7760086196577696E-3</v>
      </c>
      <c r="I30" s="85" t="str">
        <f>IF(F30="NA","",IF(M30=0,"",IF((F30-M30)&lt;0,"▲","")))</f>
        <v>▲</v>
      </c>
      <c r="J30" s="86">
        <f>IF(F30="NA","-",IF(M30=0,"-",ABS(F30-M30)))</f>
        <v>0.68000000000000682</v>
      </c>
      <c r="K30" s="42">
        <v>218.24600000000001</v>
      </c>
      <c r="L30" s="66">
        <v>391.38</v>
      </c>
      <c r="M30" s="62">
        <v>421.16</v>
      </c>
    </row>
    <row r="31" spans="2:13" ht="12" customHeight="1">
      <c r="B31" s="25"/>
      <c r="C31" s="30" t="s">
        <v>7</v>
      </c>
      <c r="D31" s="39">
        <v>415.45</v>
      </c>
      <c r="E31" s="41">
        <v>418.85</v>
      </c>
      <c r="F31" s="119">
        <v>423.93</v>
      </c>
      <c r="G31" s="83" t="str">
        <f t="shared" ref="G31:G32" si="21">IF((F31/E31)-1&lt;0,"▲","")</f>
        <v/>
      </c>
      <c r="H31" s="101">
        <f t="shared" si="5"/>
        <v>1.2128446938044712E-2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0.30000000000001137</v>
      </c>
      <c r="K31" s="42">
        <v>217.77549999999999</v>
      </c>
      <c r="L31" s="66">
        <v>413.03</v>
      </c>
      <c r="M31" s="62">
        <v>424.23</v>
      </c>
    </row>
    <row r="32" spans="2:13" ht="12" customHeight="1">
      <c r="B32" s="25"/>
      <c r="C32" s="30" t="s">
        <v>8</v>
      </c>
      <c r="D32" s="39">
        <v>76.83</v>
      </c>
      <c r="E32" s="41">
        <v>75.63</v>
      </c>
      <c r="F32" s="119">
        <v>72.17</v>
      </c>
      <c r="G32" s="83" t="str">
        <f t="shared" si="21"/>
        <v>▲</v>
      </c>
      <c r="H32" s="101">
        <f t="shared" si="5"/>
        <v>4.5749041385693467E-2</v>
      </c>
      <c r="I32" s="85" t="str">
        <f t="shared" si="22"/>
        <v>▲</v>
      </c>
      <c r="J32" s="86">
        <f t="shared" si="23"/>
        <v>1.9500000000000028</v>
      </c>
      <c r="K32" s="42">
        <v>26.731999999999999</v>
      </c>
      <c r="L32" s="66">
        <v>86.08</v>
      </c>
      <c r="M32" s="62">
        <v>74.12</v>
      </c>
    </row>
    <row r="33" spans="2:13" ht="12" customHeight="1">
      <c r="B33" s="29"/>
      <c r="C33" s="53" t="s">
        <v>9</v>
      </c>
      <c r="D33" s="91">
        <f>ROUND(D32/D31,3)</f>
        <v>0.185</v>
      </c>
      <c r="E33" s="92">
        <f>ROUND(E32/E31,3)</f>
        <v>0.18099999999999999</v>
      </c>
      <c r="F33" s="74">
        <f>ROUND(F32/F31,3)</f>
        <v>0.17</v>
      </c>
      <c r="G33" s="93" t="str">
        <f>IF((F33/E33)-1&lt;0,"▲","")</f>
        <v>▲</v>
      </c>
      <c r="H33" s="94">
        <f t="shared" ref="H33" si="24">ABS(+F33-E33)*100</f>
        <v>1.0999999999999983</v>
      </c>
      <c r="I33" s="95" t="str">
        <f t="shared" si="22"/>
        <v>▲</v>
      </c>
      <c r="J33" s="96">
        <f>IF(F33="NA","-",IF(M33=0,"-",ABS(F33-M33)*100))</f>
        <v>0.49999999999999767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0.17499999999999999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33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96</v>
      </c>
      <c r="G37" s="434" t="s">
        <v>97</v>
      </c>
      <c r="H37" s="435"/>
      <c r="I37" s="438" t="s">
        <v>98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220.44</v>
      </c>
      <c r="E39" s="61">
        <v>235.57</v>
      </c>
      <c r="F39" s="124">
        <v>221.59</v>
      </c>
      <c r="G39" s="113" t="str">
        <f>IF((F39/E39)-1&lt;0,"▲","")</f>
        <v>▲</v>
      </c>
      <c r="H39" s="101">
        <f>ABS((+F39/E39)-1)</f>
        <v>5.934541749798361E-2</v>
      </c>
      <c r="I39" s="112" t="str">
        <f>IF(F39="NA","",IF(M39=0,"",IF((F39-M39)&lt;0,"▲","")))</f>
        <v/>
      </c>
      <c r="J39" s="86">
        <f>IF(F39="NA","-",IF(M39=0,"-",ABS(F39-M39)))</f>
        <v>0.78000000000000114</v>
      </c>
      <c r="K39" s="42">
        <v>48.954999999999998</v>
      </c>
      <c r="L39" s="70">
        <v>125.003</v>
      </c>
      <c r="M39" s="71">
        <v>220.81</v>
      </c>
    </row>
    <row r="40" spans="2:13" ht="12" customHeight="1">
      <c r="B40" s="25"/>
      <c r="C40" s="30" t="s">
        <v>7</v>
      </c>
      <c r="D40" s="60">
        <v>215.19</v>
      </c>
      <c r="E40" s="61">
        <v>225.02</v>
      </c>
      <c r="F40" s="124">
        <v>235.2</v>
      </c>
      <c r="G40" s="114" t="str">
        <f t="shared" ref="G40:G41" si="25">IF((F40/E40)-1&lt;0,"▲","")</f>
        <v/>
      </c>
      <c r="H40" s="101">
        <f t="shared" ref="H40:H41" si="26">ABS((+F40/E40)-1)</f>
        <v>4.5240423073504399E-2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1.6699999999999875</v>
      </c>
      <c r="K40" s="42">
        <v>49.063000000000002</v>
      </c>
      <c r="L40" s="72">
        <v>131.916</v>
      </c>
      <c r="M40" s="62">
        <v>233.53</v>
      </c>
    </row>
    <row r="41" spans="2:13" ht="12" customHeight="1">
      <c r="B41" s="25"/>
      <c r="C41" s="30" t="s">
        <v>8</v>
      </c>
      <c r="D41" s="60">
        <v>52.81</v>
      </c>
      <c r="E41" s="61">
        <v>61.11</v>
      </c>
      <c r="F41" s="124">
        <v>47.32</v>
      </c>
      <c r="G41" s="114" t="str">
        <f t="shared" si="25"/>
        <v>▲</v>
      </c>
      <c r="H41" s="101">
        <f t="shared" si="26"/>
        <v>0.22565864833906069</v>
      </c>
      <c r="I41" s="85" t="str">
        <f t="shared" si="27"/>
        <v>▲</v>
      </c>
      <c r="J41" s="86">
        <f t="shared" si="28"/>
        <v>2.0300000000000011</v>
      </c>
      <c r="K41" s="42">
        <v>3.9965000000000002</v>
      </c>
      <c r="L41" s="72">
        <v>17.582000000000001</v>
      </c>
      <c r="M41" s="62">
        <v>49.35</v>
      </c>
    </row>
    <row r="42" spans="2:13" ht="12" customHeight="1">
      <c r="B42" s="29"/>
      <c r="C42" s="53" t="s">
        <v>9</v>
      </c>
      <c r="D42" s="107">
        <f>ROUND(D41/D40,3)</f>
        <v>0.245</v>
      </c>
      <c r="E42" s="108">
        <f>ROUND(E41/E40,3)</f>
        <v>0.27200000000000002</v>
      </c>
      <c r="F42" s="125">
        <f>ROUND(F41/F40,3)</f>
        <v>0.20100000000000001</v>
      </c>
      <c r="G42" s="109" t="str">
        <f>IF(F42-D42&lt;0,"▲","")</f>
        <v>▲</v>
      </c>
      <c r="H42" s="94">
        <f>ABS(+F42-E42)*100</f>
        <v>7.1000000000000005</v>
      </c>
      <c r="I42" s="110" t="str">
        <f>IF(F42="NA","",IF(M42=0,"",IF((F42-M42)&lt;0,"▲","")))</f>
        <v>▲</v>
      </c>
      <c r="J42" s="96">
        <f>ABS(+F42-M42)*100</f>
        <v>0.99999999999999811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0.21099999999999999</v>
      </c>
    </row>
    <row r="43" spans="2:13" ht="12" customHeight="1">
      <c r="B43" s="2" t="s">
        <v>162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4">
    <tabColor theme="1"/>
    <pageSetUpPr fitToPage="1"/>
  </sheetPr>
  <dimension ref="B1:M67"/>
  <sheetViews>
    <sheetView showGridLines="0" defaultGridColor="0" topLeftCell="A2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161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82</v>
      </c>
      <c r="H6" s="444"/>
      <c r="I6" s="444"/>
      <c r="J6" s="444"/>
      <c r="K6" s="444"/>
      <c r="L6" s="445"/>
      <c r="M6" s="431" t="s">
        <v>146</v>
      </c>
    </row>
    <row r="7" spans="2:13" ht="12" customHeight="1">
      <c r="B7" s="25"/>
      <c r="C7" s="26"/>
      <c r="D7" s="27"/>
      <c r="E7" s="28" t="s">
        <v>4</v>
      </c>
      <c r="F7" s="1" t="s">
        <v>84</v>
      </c>
      <c r="G7" s="434" t="s">
        <v>85</v>
      </c>
      <c r="H7" s="435"/>
      <c r="I7" s="438" t="s">
        <v>86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2017.25</v>
      </c>
      <c r="E10" s="78">
        <v>1991.86</v>
      </c>
      <c r="F10" s="119">
        <v>2078.83</v>
      </c>
      <c r="G10" s="83" t="str">
        <f>IF((F10/E10)-1&lt;0,"▲","")</f>
        <v/>
      </c>
      <c r="H10" s="101">
        <f>ABS((+F10/E10)-1)</f>
        <v>4.3662707218378838E-2</v>
      </c>
      <c r="I10" s="85" t="str">
        <f>IF(F10="NA","",IF(M10=0,"",IF((F10-M10)&lt;0,"▲","")))</f>
        <v/>
      </c>
      <c r="J10" s="86">
        <f>IF(F10="NA","-",IF(M10=0,"-",ABS(F10-M10)))</f>
        <v>6.4000000000000909</v>
      </c>
      <c r="K10" s="42">
        <v>1196.837</v>
      </c>
      <c r="L10" s="66">
        <v>1880.8430000000001</v>
      </c>
      <c r="M10" s="62">
        <v>2072.4299999999998</v>
      </c>
    </row>
    <row r="11" spans="2:13" ht="12" customHeight="1">
      <c r="B11" s="25"/>
      <c r="C11" s="30" t="s">
        <v>7</v>
      </c>
      <c r="D11" s="77">
        <v>2031.57</v>
      </c>
      <c r="E11" s="78">
        <v>2044.96</v>
      </c>
      <c r="F11" s="119">
        <v>2095.39</v>
      </c>
      <c r="G11" s="83" t="str">
        <f t="shared" ref="G11:G12" si="0">IF((F11/E11)-1&lt;0,"▲","")</f>
        <v/>
      </c>
      <c r="H11" s="101">
        <f t="shared" ref="H11:H12" si="1">ABS((+F11/E11)-1)</f>
        <v>2.4660629058758987E-2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1.6199999999998909</v>
      </c>
      <c r="K11" s="42">
        <v>1201.7705000000001</v>
      </c>
      <c r="L11" s="66">
        <v>1608.0419999999999</v>
      </c>
      <c r="M11" s="62">
        <v>2093.77</v>
      </c>
    </row>
    <row r="12" spans="2:13" ht="12" customHeight="1">
      <c r="B12" s="25"/>
      <c r="C12" s="30" t="s">
        <v>8</v>
      </c>
      <c r="D12" s="39">
        <v>388.82</v>
      </c>
      <c r="E12" s="40">
        <v>335.72</v>
      </c>
      <c r="F12" s="119">
        <v>319.16000000000003</v>
      </c>
      <c r="G12" s="83" t="str">
        <f t="shared" si="0"/>
        <v>▲</v>
      </c>
      <c r="H12" s="101">
        <f t="shared" si="1"/>
        <v>4.9326819969021773E-2</v>
      </c>
      <c r="I12" s="85" t="str">
        <f t="shared" si="2"/>
        <v/>
      </c>
      <c r="J12" s="86">
        <f t="shared" si="3"/>
        <v>5.9200000000000159</v>
      </c>
      <c r="K12" s="42">
        <v>186.02850000000001</v>
      </c>
      <c r="L12" s="66">
        <v>271.06099999999998</v>
      </c>
      <c r="M12" s="62">
        <v>313.24</v>
      </c>
    </row>
    <row r="13" spans="2:13" ht="12" customHeight="1">
      <c r="B13" s="25"/>
      <c r="C13" s="30" t="s">
        <v>9</v>
      </c>
      <c r="D13" s="81">
        <f>ROUND(D12/D11,3)</f>
        <v>0.191</v>
      </c>
      <c r="E13" s="82">
        <f t="shared" ref="E13" si="4">ROUND(E12/E11,3)</f>
        <v>0.16400000000000001</v>
      </c>
      <c r="F13" s="73">
        <f>ROUND(F12/F11,3)</f>
        <v>0.152</v>
      </c>
      <c r="G13" s="83" t="str">
        <f>IF((F13/E13)-1&lt;0,"▲","")</f>
        <v>▲</v>
      </c>
      <c r="H13" s="84">
        <f>ABS(+F13-E13)*100</f>
        <v>1.2000000000000011</v>
      </c>
      <c r="I13" s="85" t="str">
        <f t="shared" si="2"/>
        <v/>
      </c>
      <c r="J13" s="86">
        <f>IF(F13="NA","-",IF(M13=0,"-",ABS(F13-M13)*100))</f>
        <v>0.20000000000000018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621.66</v>
      </c>
      <c r="E15" s="41">
        <v>593.61</v>
      </c>
      <c r="F15" s="119">
        <v>603.29999999999995</v>
      </c>
      <c r="G15" s="83" t="str">
        <f>IF((F15/E15)-1&lt;0,"▲","")</f>
        <v/>
      </c>
      <c r="H15" s="101">
        <f t="shared" ref="H15:H32" si="5">ABS((+F15/E15)-1)</f>
        <v>1.6323848991762091E-2</v>
      </c>
      <c r="I15" s="85" t="str">
        <f>IF(F15="NA","",IF(M15=0,"",IF((F15-M15)&lt;0,"▲","")))</f>
        <v/>
      </c>
      <c r="J15" s="86">
        <f>IF(F15="NA","-",IF(M15=0,"-",ABS(F15-M15)))</f>
        <v>2.8299999999999272</v>
      </c>
      <c r="K15" s="42">
        <v>351.77749999999997</v>
      </c>
      <c r="L15" s="66">
        <v>554.58399999999995</v>
      </c>
      <c r="M15" s="62">
        <v>600.47</v>
      </c>
    </row>
    <row r="16" spans="2:13" ht="12" customHeight="1">
      <c r="B16" s="25"/>
      <c r="C16" s="30" t="s">
        <v>7</v>
      </c>
      <c r="D16" s="77">
        <v>624.45000000000005</v>
      </c>
      <c r="E16" s="78">
        <v>617.19000000000005</v>
      </c>
      <c r="F16" s="119">
        <v>617.55999999999995</v>
      </c>
      <c r="G16" s="83" t="str">
        <f t="shared" ref="G16:G17" si="6">IF((F16/E16)-1&lt;0,"▲","")</f>
        <v/>
      </c>
      <c r="H16" s="101">
        <f t="shared" si="5"/>
        <v>5.9949124256686304E-4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1.3399999999999181</v>
      </c>
      <c r="K16" s="42">
        <v>352.10050000000001</v>
      </c>
      <c r="L16" s="66">
        <v>581.55100000000004</v>
      </c>
      <c r="M16" s="62">
        <v>616.22</v>
      </c>
    </row>
    <row r="17" spans="2:13" ht="12" customHeight="1">
      <c r="B17" s="25"/>
      <c r="C17" s="30" t="s">
        <v>8</v>
      </c>
      <c r="D17" s="39">
        <v>147.63</v>
      </c>
      <c r="E17" s="41">
        <v>124.06</v>
      </c>
      <c r="F17" s="119">
        <v>109.8</v>
      </c>
      <c r="G17" s="83" t="str">
        <f t="shared" si="6"/>
        <v>▲</v>
      </c>
      <c r="H17" s="101">
        <f t="shared" si="5"/>
        <v>0.11494438175076582</v>
      </c>
      <c r="I17" s="85" t="str">
        <f t="shared" si="7"/>
        <v/>
      </c>
      <c r="J17" s="86">
        <f t="shared" si="8"/>
        <v>2.8299999999999983</v>
      </c>
      <c r="K17" s="42">
        <v>78.797499999999999</v>
      </c>
      <c r="L17" s="66">
        <v>131.90100000000001</v>
      </c>
      <c r="M17" s="62">
        <v>106.97</v>
      </c>
    </row>
    <row r="18" spans="2:13" ht="12" customHeight="1">
      <c r="B18" s="25"/>
      <c r="C18" s="30" t="s">
        <v>9</v>
      </c>
      <c r="D18" s="81">
        <f>ROUND(D17/D16,3)</f>
        <v>0.23599999999999999</v>
      </c>
      <c r="E18" s="82">
        <f>ROUND(E17/E16,3)</f>
        <v>0.20100000000000001</v>
      </c>
      <c r="F18" s="73">
        <f>ROUND(F17/F16,3)</f>
        <v>0.17799999999999999</v>
      </c>
      <c r="G18" s="89" t="str">
        <f>IF((F18/E18)-1&lt;0,"▲","")</f>
        <v>▲</v>
      </c>
      <c r="H18" s="84">
        <f t="shared" ref="H18" si="9">ABS(+F18-E18)*100</f>
        <v>2.300000000000002</v>
      </c>
      <c r="I18" s="90" t="str">
        <f t="shared" si="7"/>
        <v/>
      </c>
      <c r="J18" s="86">
        <f>IF(F18="NA","-",IF(M18=0,"-",ABS(F18-M18)*100))</f>
        <v>0.40000000000000036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0.17399999999999999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977.53</v>
      </c>
      <c r="E20" s="41">
        <v>980.2</v>
      </c>
      <c r="F20" s="119">
        <v>1054.3699999999999</v>
      </c>
      <c r="G20" s="83" t="str">
        <f>IF((F20/E20)-1&lt;0,"▲","")</f>
        <v/>
      </c>
      <c r="H20" s="101">
        <f t="shared" ref="H20" si="10">ABS((+F20/E20)-1)</f>
        <v>7.5668230973270578E-2</v>
      </c>
      <c r="I20" s="85" t="str">
        <f>IF(F20="NA","",IF(M20=0,"",IF((F20-M20)&lt;0,"▲","")))</f>
        <v/>
      </c>
      <c r="J20" s="86">
        <f>IF(F20="NA","-",IF(M20=0,"-",ABS(F20-M20)))</f>
        <v>1.0599999999999454</v>
      </c>
      <c r="K20" s="42">
        <v>626.81349999999998</v>
      </c>
      <c r="L20" s="66">
        <v>913.2</v>
      </c>
      <c r="M20" s="62">
        <v>1053.31</v>
      </c>
    </row>
    <row r="21" spans="2:13" ht="12" customHeight="1">
      <c r="B21" s="25"/>
      <c r="C21" s="30" t="s">
        <v>7</v>
      </c>
      <c r="D21" s="39">
        <v>991.55</v>
      </c>
      <c r="E21" s="41">
        <v>1009.5</v>
      </c>
      <c r="F21" s="119">
        <v>1053.5999999999999</v>
      </c>
      <c r="G21" s="83" t="str">
        <f t="shared" ref="G21:G22" si="11">IF((F21/E21)-1&lt;0,"▲","")</f>
        <v/>
      </c>
      <c r="H21" s="101">
        <f t="shared" si="5"/>
        <v>4.368499257057934E-2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0.89999999999986358</v>
      </c>
      <c r="K21" s="42">
        <v>631.89449999999999</v>
      </c>
      <c r="L21" s="66">
        <v>940.4</v>
      </c>
      <c r="M21" s="62">
        <v>1052.7</v>
      </c>
    </row>
    <row r="22" spans="2:13" ht="12" customHeight="1">
      <c r="B22" s="25"/>
      <c r="C22" s="30" t="s">
        <v>8</v>
      </c>
      <c r="D22" s="39">
        <v>163.77000000000001</v>
      </c>
      <c r="E22" s="41">
        <v>134.47999999999999</v>
      </c>
      <c r="F22" s="119">
        <v>135.24</v>
      </c>
      <c r="G22" s="83" t="str">
        <f t="shared" si="11"/>
        <v/>
      </c>
      <c r="H22" s="101">
        <f t="shared" si="5"/>
        <v>5.6513979773944456E-3</v>
      </c>
      <c r="I22" s="85" t="str">
        <f t="shared" si="12"/>
        <v>▲</v>
      </c>
      <c r="J22" s="86">
        <f t="shared" si="13"/>
        <v>9.0000000000003411E-2</v>
      </c>
      <c r="K22" s="42">
        <v>83.864000000000004</v>
      </c>
      <c r="L22" s="66">
        <v>139.19999999999999</v>
      </c>
      <c r="M22" s="62">
        <v>135.33000000000001</v>
      </c>
    </row>
    <row r="23" spans="2:13" ht="12" customHeight="1">
      <c r="B23" s="25"/>
      <c r="C23" s="30" t="s">
        <v>9</v>
      </c>
      <c r="D23" s="81">
        <f>ROUND(D22/D21,3)</f>
        <v>0.16500000000000001</v>
      </c>
      <c r="E23" s="82">
        <f>ROUND(E22/E21,3)</f>
        <v>0.13300000000000001</v>
      </c>
      <c r="F23" s="73">
        <f>ROUND(F22/F21,3)</f>
        <v>0.128</v>
      </c>
      <c r="G23" s="89" t="str">
        <f>IF((F23/E23)-1&lt;0,"▲","")</f>
        <v>▲</v>
      </c>
      <c r="H23" s="84">
        <f t="shared" ref="H23" si="14">ABS(+F23-E23)*100</f>
        <v>0.50000000000000044</v>
      </c>
      <c r="I23" s="90" t="str">
        <f t="shared" si="12"/>
        <v>▲</v>
      </c>
      <c r="J23" s="86">
        <f>IF(F23="NA","-",IF(M23=0,"-",ABS(F23-M23)*100))</f>
        <v>0.10000000000000009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0.129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696.36</v>
      </c>
      <c r="E25" s="41">
        <v>703.45</v>
      </c>
      <c r="F25" s="119">
        <v>768.22</v>
      </c>
      <c r="G25" s="83" t="str">
        <f>IF((F25/E25)-1&lt;0,"▲","")</f>
        <v/>
      </c>
      <c r="H25" s="101">
        <f t="shared" ref="H25" si="15">ABS((+F25/E25)-1)</f>
        <v>9.2074774326533548E-2</v>
      </c>
      <c r="I25" s="85" t="str">
        <f>IF(F25="NA","",IF(M25=0,"",IF((F25-M25)&lt;0,"▲","")))</f>
        <v>▲</v>
      </c>
      <c r="J25" s="86">
        <f>IF(F25="NA","-",IF(M25=0,"-",ABS(F25-M25)))</f>
        <v>0.75</v>
      </c>
      <c r="K25" s="42">
        <v>315.98500000000001</v>
      </c>
      <c r="L25" s="66">
        <v>623.43299999999999</v>
      </c>
      <c r="M25" s="62">
        <v>768.97</v>
      </c>
    </row>
    <row r="26" spans="2:13" ht="12" customHeight="1">
      <c r="B26" s="51"/>
      <c r="C26" s="30" t="s">
        <v>7</v>
      </c>
      <c r="D26" s="39">
        <v>704.03</v>
      </c>
      <c r="E26" s="41">
        <v>721.48</v>
      </c>
      <c r="F26" s="119">
        <v>762.82</v>
      </c>
      <c r="G26" s="83" t="str">
        <f t="shared" ref="G26:G27" si="16">IF((F26/E26)-1&lt;0,"▲","")</f>
        <v/>
      </c>
      <c r="H26" s="101">
        <f t="shared" si="5"/>
        <v>5.7298885623995099E-2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0.83999999999991815</v>
      </c>
      <c r="K26" s="42">
        <v>318.35149999999999</v>
      </c>
      <c r="L26" s="66">
        <v>644.60199999999998</v>
      </c>
      <c r="M26" s="62">
        <v>763.66</v>
      </c>
    </row>
    <row r="27" spans="2:13" ht="12" customHeight="1">
      <c r="B27" s="51"/>
      <c r="C27" s="30" t="s">
        <v>8</v>
      </c>
      <c r="D27" s="39">
        <v>123.02</v>
      </c>
      <c r="E27" s="41">
        <v>104.98</v>
      </c>
      <c r="F27" s="119">
        <v>110.39</v>
      </c>
      <c r="G27" s="83" t="str">
        <f t="shared" si="16"/>
        <v/>
      </c>
      <c r="H27" s="101">
        <f t="shared" si="5"/>
        <v>5.1533625452467202E-2</v>
      </c>
      <c r="I27" s="85" t="str">
        <f t="shared" si="17"/>
        <v/>
      </c>
      <c r="J27" s="86">
        <f t="shared" si="18"/>
        <v>3.0000000000001137E-2</v>
      </c>
      <c r="K27" s="42">
        <v>38.368000000000002</v>
      </c>
      <c r="L27" s="66">
        <v>103.15600000000001</v>
      </c>
      <c r="M27" s="62">
        <v>110.36</v>
      </c>
    </row>
    <row r="28" spans="2:13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0.14599999999999999</v>
      </c>
      <c r="F28" s="73">
        <f>ROUND(F27/F26,3)</f>
        <v>0.14499999999999999</v>
      </c>
      <c r="G28" s="89" t="str">
        <f>IF((F28/E28)-1&lt;0,"▲","")</f>
        <v>▲</v>
      </c>
      <c r="H28" s="84">
        <f t="shared" ref="H28" si="19">ABS(+F28-E28)*100</f>
        <v>0.10000000000000009</v>
      </c>
      <c r="I28" s="90" t="str">
        <f t="shared" si="17"/>
        <v/>
      </c>
      <c r="J28" s="86">
        <f>IF(F28="NA","-",IF(M28=0,"-",ABS(F28-M28)*100))</f>
        <v>0</v>
      </c>
      <c r="K28" s="87">
        <f>K27/K26</f>
        <v>0.12052087079847276</v>
      </c>
      <c r="L28" s="121">
        <f>ROUND(L27/L26,3)</f>
        <v>0.16</v>
      </c>
      <c r="M28" s="115">
        <f>ROUND(M27/M26,3)</f>
        <v>0.14499999999999999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418.06</v>
      </c>
      <c r="E30" s="41">
        <v>418.04</v>
      </c>
      <c r="F30" s="119">
        <v>421.16</v>
      </c>
      <c r="G30" s="83" t="str">
        <f>IF((F30/E30)-1&lt;0,"▲","")</f>
        <v/>
      </c>
      <c r="H30" s="101">
        <f t="shared" ref="H30" si="20">ABS((+F30/E30)-1)</f>
        <v>7.4634006315186241E-3</v>
      </c>
      <c r="I30" s="85" t="str">
        <f>IF(F30="NA","",IF(M30=0,"",IF((F30-M30)&lt;0,"▲","")))</f>
        <v/>
      </c>
      <c r="J30" s="86">
        <f>IF(F30="NA","-",IF(M30=0,"-",ABS(F30-M30)))</f>
        <v>2.5200000000000387</v>
      </c>
      <c r="K30" s="42">
        <v>218.24600000000001</v>
      </c>
      <c r="L30" s="66">
        <v>391.38</v>
      </c>
      <c r="M30" s="62">
        <v>418.64</v>
      </c>
    </row>
    <row r="31" spans="2:13" ht="12" customHeight="1">
      <c r="B31" s="25"/>
      <c r="C31" s="30" t="s">
        <v>7</v>
      </c>
      <c r="D31" s="39">
        <v>415.57</v>
      </c>
      <c r="E31" s="41">
        <v>418.27</v>
      </c>
      <c r="F31" s="119">
        <v>424.23</v>
      </c>
      <c r="G31" s="83" t="str">
        <f t="shared" ref="G31:G32" si="21">IF((F31/E31)-1&lt;0,"▲","")</f>
        <v/>
      </c>
      <c r="H31" s="101">
        <f t="shared" si="5"/>
        <v>1.42491691969302E-2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0.62000000000000455</v>
      </c>
      <c r="K31" s="42">
        <v>217.77549999999999</v>
      </c>
      <c r="L31" s="66">
        <v>413.03</v>
      </c>
      <c r="M31" s="62">
        <v>424.85</v>
      </c>
    </row>
    <row r="32" spans="2:13" ht="12" customHeight="1">
      <c r="B32" s="25"/>
      <c r="C32" s="30" t="s">
        <v>8</v>
      </c>
      <c r="D32" s="39">
        <v>77.41</v>
      </c>
      <c r="E32" s="41">
        <v>77.19</v>
      </c>
      <c r="F32" s="119">
        <v>74.12</v>
      </c>
      <c r="G32" s="83" t="str">
        <f t="shared" si="21"/>
        <v>▲</v>
      </c>
      <c r="H32" s="101">
        <f t="shared" si="5"/>
        <v>3.9771991190568623E-2</v>
      </c>
      <c r="I32" s="85" t="str">
        <f t="shared" si="22"/>
        <v/>
      </c>
      <c r="J32" s="86">
        <f t="shared" si="23"/>
        <v>3.1800000000000068</v>
      </c>
      <c r="K32" s="42">
        <v>26.731999999999999</v>
      </c>
      <c r="L32" s="66">
        <v>86.08</v>
      </c>
      <c r="M32" s="62">
        <v>70.94</v>
      </c>
    </row>
    <row r="33" spans="2:13" ht="12" customHeight="1">
      <c r="B33" s="29"/>
      <c r="C33" s="53" t="s">
        <v>9</v>
      </c>
      <c r="D33" s="91">
        <f>ROUND(D32/D31,3)</f>
        <v>0.186</v>
      </c>
      <c r="E33" s="92">
        <f>ROUND(E32/E31,3)</f>
        <v>0.185</v>
      </c>
      <c r="F33" s="74">
        <f>ROUND(F32/F31,3)</f>
        <v>0.17499999999999999</v>
      </c>
      <c r="G33" s="93" t="str">
        <f>IF((F33/E33)-1&lt;0,"▲","")</f>
        <v>▲</v>
      </c>
      <c r="H33" s="94">
        <f t="shared" ref="H33" si="24">ABS(+F33-E33)*100</f>
        <v>1.0000000000000009</v>
      </c>
      <c r="I33" s="95" t="str">
        <f t="shared" si="22"/>
        <v/>
      </c>
      <c r="J33" s="96">
        <f>IF(F33="NA","-",IF(M33=0,"-",ABS(F33-M33)*100))</f>
        <v>0.79999999999999793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0.16700000000000001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126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99</v>
      </c>
      <c r="G37" s="434" t="s">
        <v>105</v>
      </c>
      <c r="H37" s="435"/>
      <c r="I37" s="438" t="s">
        <v>101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220.44</v>
      </c>
      <c r="E39" s="61">
        <v>235.77</v>
      </c>
      <c r="F39" s="124">
        <v>220.81</v>
      </c>
      <c r="G39" s="113" t="str">
        <f>IF((F39/E39)-1&lt;0,"▲","")</f>
        <v>▲</v>
      </c>
      <c r="H39" s="101">
        <f>ABS((+F39/E39)-1)</f>
        <v>6.3451668999448652E-2</v>
      </c>
      <c r="I39" s="112" t="str">
        <f>IF(F39="NA","",IF(M39=0,"",IF((F39-M39)&lt;0,"▲","")))</f>
        <v>▲</v>
      </c>
      <c r="J39" s="86">
        <f>IF(F39="NA","-",IF(M39=0,"-",ABS(F39-M39)))</f>
        <v>0.18000000000000682</v>
      </c>
      <c r="K39" s="42">
        <v>48.954999999999998</v>
      </c>
      <c r="L39" s="70">
        <v>125.003</v>
      </c>
      <c r="M39" s="71">
        <v>220.99</v>
      </c>
    </row>
    <row r="40" spans="2:13" ht="12" customHeight="1">
      <c r="B40" s="25"/>
      <c r="C40" s="30" t="s">
        <v>7</v>
      </c>
      <c r="D40" s="60">
        <v>215.21</v>
      </c>
      <c r="E40" s="61">
        <v>224.91</v>
      </c>
      <c r="F40" s="124">
        <v>233.53</v>
      </c>
      <c r="G40" s="114" t="str">
        <f t="shared" ref="G40:G41" si="25">IF((F40/E40)-1&lt;0,"▲","")</f>
        <v/>
      </c>
      <c r="H40" s="101">
        <f t="shared" ref="H40:H41" si="26">ABS((+F40/E40)-1)</f>
        <v>3.8326441687786206E-2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0.25</v>
      </c>
      <c r="K40" s="42">
        <v>49.063000000000002</v>
      </c>
      <c r="L40" s="72">
        <v>131.916</v>
      </c>
      <c r="M40" s="62">
        <v>233.28</v>
      </c>
    </row>
    <row r="41" spans="2:13" ht="12" customHeight="1">
      <c r="B41" s="25"/>
      <c r="C41" s="30" t="s">
        <v>8</v>
      </c>
      <c r="D41" s="60">
        <v>52.94</v>
      </c>
      <c r="E41" s="61">
        <v>62.08</v>
      </c>
      <c r="F41" s="124">
        <v>49.35</v>
      </c>
      <c r="G41" s="114" t="str">
        <f t="shared" si="25"/>
        <v>▲</v>
      </c>
      <c r="H41" s="101">
        <f t="shared" si="26"/>
        <v>0.20505798969072164</v>
      </c>
      <c r="I41" s="85" t="str">
        <f t="shared" si="27"/>
        <v>▲</v>
      </c>
      <c r="J41" s="86">
        <f t="shared" si="28"/>
        <v>1.3999999999999986</v>
      </c>
      <c r="K41" s="42">
        <v>3.9965000000000002</v>
      </c>
      <c r="L41" s="72">
        <v>17.582000000000001</v>
      </c>
      <c r="M41" s="62">
        <v>50.75</v>
      </c>
    </row>
    <row r="42" spans="2:13" ht="12" customHeight="1">
      <c r="B42" s="29"/>
      <c r="C42" s="53" t="s">
        <v>9</v>
      </c>
      <c r="D42" s="107">
        <f>ROUND(D41/D40,3)</f>
        <v>0.246</v>
      </c>
      <c r="E42" s="108">
        <f>ROUND(E41/E40,3)</f>
        <v>0.27600000000000002</v>
      </c>
      <c r="F42" s="125">
        <f>ROUND(F41/F40,3)</f>
        <v>0.21099999999999999</v>
      </c>
      <c r="G42" s="109" t="str">
        <f>IF(F42-D42&lt;0,"▲","")</f>
        <v>▲</v>
      </c>
      <c r="H42" s="94">
        <f>ABS(+F42-E42)*100</f>
        <v>6.5000000000000027</v>
      </c>
      <c r="I42" s="110" t="str">
        <f>IF(F42="NA","",IF(M42=0,"",IF((F42-M42)&lt;0,"▲","")))</f>
        <v>▲</v>
      </c>
      <c r="J42" s="96">
        <f>ABS(+F42-M42)*100</f>
        <v>0.70000000000000062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0.218</v>
      </c>
    </row>
    <row r="43" spans="2:13" ht="12" customHeight="1">
      <c r="B43" s="2" t="s">
        <v>160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3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159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33</v>
      </c>
      <c r="H6" s="444"/>
      <c r="I6" s="444"/>
      <c r="J6" s="444"/>
      <c r="K6" s="444"/>
      <c r="L6" s="445"/>
      <c r="M6" s="431" t="s">
        <v>146</v>
      </c>
    </row>
    <row r="7" spans="2:13" ht="12" customHeight="1">
      <c r="B7" s="25"/>
      <c r="C7" s="26"/>
      <c r="D7" s="27"/>
      <c r="E7" s="28" t="s">
        <v>4</v>
      </c>
      <c r="F7" s="1" t="s">
        <v>96</v>
      </c>
      <c r="G7" s="434" t="s">
        <v>97</v>
      </c>
      <c r="H7" s="435"/>
      <c r="I7" s="438" t="s">
        <v>98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2017.11</v>
      </c>
      <c r="E10" s="78">
        <v>1991.37</v>
      </c>
      <c r="F10" s="119">
        <v>2072.4299999999998</v>
      </c>
      <c r="G10" s="83" t="str">
        <f>IF((F10/E10)-1&lt;0,"▲","")</f>
        <v/>
      </c>
      <c r="H10" s="101">
        <f>ABS((+F10/E10)-1)</f>
        <v>4.0705644857560452E-2</v>
      </c>
      <c r="I10" s="85" t="str">
        <f>IF(F10="NA","",IF(M10=0,"",IF((F10-M10)&lt;0,"▲","")))</f>
        <v>▲</v>
      </c>
      <c r="J10" s="86">
        <f>IF(F10="NA","-",IF(M10=0,"-",ABS(F10-M10)))</f>
        <v>14.059999999999945</v>
      </c>
      <c r="K10" s="42">
        <v>1196.837</v>
      </c>
      <c r="L10" s="66">
        <v>1880.8430000000001</v>
      </c>
      <c r="M10" s="62">
        <v>2086.4899999999998</v>
      </c>
    </row>
    <row r="11" spans="2:13" ht="12" customHeight="1">
      <c r="B11" s="25"/>
      <c r="C11" s="30" t="s">
        <v>7</v>
      </c>
      <c r="D11" s="77">
        <v>2031.44</v>
      </c>
      <c r="E11" s="78">
        <v>2045.6</v>
      </c>
      <c r="F11" s="119">
        <v>2093.77</v>
      </c>
      <c r="G11" s="83" t="str">
        <f t="shared" ref="G11:G12" si="0">IF((F11/E11)-1&lt;0,"▲","")</f>
        <v/>
      </c>
      <c r="H11" s="101">
        <f t="shared" ref="H11:H12" si="1">ABS((+F11/E11)-1)</f>
        <v>2.3548103245991436E-2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10.139999999999873</v>
      </c>
      <c r="K11" s="42">
        <v>1201.7705000000001</v>
      </c>
      <c r="L11" s="66">
        <v>1608.0419999999999</v>
      </c>
      <c r="M11" s="62">
        <v>2103.91</v>
      </c>
    </row>
    <row r="12" spans="2:13" ht="12" customHeight="1">
      <c r="B12" s="25"/>
      <c r="C12" s="30" t="s">
        <v>8</v>
      </c>
      <c r="D12" s="39">
        <v>388.82</v>
      </c>
      <c r="E12" s="40">
        <v>334.58</v>
      </c>
      <c r="F12" s="119">
        <v>313.24</v>
      </c>
      <c r="G12" s="83" t="str">
        <f t="shared" si="0"/>
        <v>▲</v>
      </c>
      <c r="H12" s="101">
        <f t="shared" si="1"/>
        <v>6.3781457349512793E-2</v>
      </c>
      <c r="I12" s="85" t="str">
        <f t="shared" si="2"/>
        <v>▲</v>
      </c>
      <c r="J12" s="86">
        <f t="shared" si="3"/>
        <v>2.3499999999999659</v>
      </c>
      <c r="K12" s="42">
        <v>186.02850000000001</v>
      </c>
      <c r="L12" s="66">
        <v>271.06099999999998</v>
      </c>
      <c r="M12" s="62">
        <v>315.58999999999997</v>
      </c>
    </row>
    <row r="13" spans="2:13" ht="12" customHeight="1">
      <c r="B13" s="25"/>
      <c r="C13" s="30" t="s">
        <v>9</v>
      </c>
      <c r="D13" s="81">
        <f>ROUND(D12/D11,3)</f>
        <v>0.191</v>
      </c>
      <c r="E13" s="82">
        <f t="shared" ref="E13" si="4">ROUND(E12/E11,3)</f>
        <v>0.16400000000000001</v>
      </c>
      <c r="F13" s="73">
        <f>ROUND(F12/F11,3)</f>
        <v>0.15</v>
      </c>
      <c r="G13" s="83" t="str">
        <f>IF((F13/E13)-1&lt;0,"▲","")</f>
        <v>▲</v>
      </c>
      <c r="H13" s="84">
        <f>ABS(+F13-E13)*100</f>
        <v>1.4000000000000012</v>
      </c>
      <c r="I13" s="85" t="str">
        <f t="shared" si="2"/>
        <v/>
      </c>
      <c r="J13" s="86">
        <f>IF(F13="NA","-",IF(M13=0,"-",ABS(F13-M13)*100))</f>
        <v>0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621.66</v>
      </c>
      <c r="E15" s="41">
        <v>593.08000000000004</v>
      </c>
      <c r="F15" s="119">
        <v>600.47</v>
      </c>
      <c r="G15" s="83" t="str">
        <f>IF((F15/E15)-1&lt;0,"▲","")</f>
        <v/>
      </c>
      <c r="H15" s="101">
        <f t="shared" ref="H15:H32" si="5">ABS((+F15/E15)-1)</f>
        <v>1.2460376340460044E-2</v>
      </c>
      <c r="I15" s="85" t="str">
        <f>IF(F15="NA","",IF(M15=0,"",IF((F15-M15)&lt;0,"▲","")))</f>
        <v>▲</v>
      </c>
      <c r="J15" s="86">
        <f>IF(F15="NA","-",IF(M15=0,"-",ABS(F15-M15)))</f>
        <v>5.7699999999999818</v>
      </c>
      <c r="K15" s="42">
        <v>351.77749999999997</v>
      </c>
      <c r="L15" s="66">
        <v>554.58399999999995</v>
      </c>
      <c r="M15" s="62">
        <v>606.24</v>
      </c>
    </row>
    <row r="16" spans="2:13" ht="12" customHeight="1">
      <c r="B16" s="25"/>
      <c r="C16" s="30" t="s">
        <v>7</v>
      </c>
      <c r="D16" s="77">
        <v>624.45000000000005</v>
      </c>
      <c r="E16" s="78">
        <v>617.99</v>
      </c>
      <c r="F16" s="119">
        <v>616.22</v>
      </c>
      <c r="G16" s="83" t="str">
        <f t="shared" ref="G16:G17" si="6">IF((F16/E16)-1&lt;0,"▲","")</f>
        <v>▲</v>
      </c>
      <c r="H16" s="101">
        <f t="shared" si="5"/>
        <v>2.8641240149516189E-3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2.7400000000000091</v>
      </c>
      <c r="K16" s="42">
        <v>352.10050000000001</v>
      </c>
      <c r="L16" s="66">
        <v>581.55100000000004</v>
      </c>
      <c r="M16" s="62">
        <v>618.96</v>
      </c>
    </row>
    <row r="17" spans="2:13" ht="12" customHeight="1">
      <c r="B17" s="25"/>
      <c r="C17" s="30" t="s">
        <v>8</v>
      </c>
      <c r="D17" s="39">
        <v>147.63</v>
      </c>
      <c r="E17" s="41">
        <v>122.72</v>
      </c>
      <c r="F17" s="119">
        <v>106.97</v>
      </c>
      <c r="G17" s="83" t="str">
        <f t="shared" si="6"/>
        <v>▲</v>
      </c>
      <c r="H17" s="101">
        <f t="shared" si="5"/>
        <v>0.12834093872229468</v>
      </c>
      <c r="I17" s="85" t="str">
        <f t="shared" si="7"/>
        <v>▲</v>
      </c>
      <c r="J17" s="86">
        <f t="shared" si="8"/>
        <v>5.3900000000000006</v>
      </c>
      <c r="K17" s="42">
        <v>78.797499999999999</v>
      </c>
      <c r="L17" s="66">
        <v>131.90100000000001</v>
      </c>
      <c r="M17" s="62">
        <v>112.36</v>
      </c>
    </row>
    <row r="18" spans="2:13" ht="12" customHeight="1">
      <c r="B18" s="25"/>
      <c r="C18" s="30" t="s">
        <v>9</v>
      </c>
      <c r="D18" s="81">
        <f>ROUND(D17/D16,3)</f>
        <v>0.23599999999999999</v>
      </c>
      <c r="E18" s="82">
        <f>ROUND(E17/E16,3)</f>
        <v>0.19900000000000001</v>
      </c>
      <c r="F18" s="73">
        <f>ROUND(F17/F16,3)</f>
        <v>0.17399999999999999</v>
      </c>
      <c r="G18" s="89" t="str">
        <f>IF((F18/E18)-1&lt;0,"▲","")</f>
        <v>▲</v>
      </c>
      <c r="H18" s="84">
        <f t="shared" ref="H18" si="9">ABS(+F18-E18)*100</f>
        <v>2.5000000000000022</v>
      </c>
      <c r="I18" s="90" t="str">
        <f t="shared" si="7"/>
        <v>▲</v>
      </c>
      <c r="J18" s="86">
        <f>IF(F18="NA","-",IF(M18=0,"-",ABS(F18-M18)*100))</f>
        <v>0.80000000000000071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0.182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977.39</v>
      </c>
      <c r="E20" s="41">
        <v>980.17</v>
      </c>
      <c r="F20" s="119">
        <v>1053.31</v>
      </c>
      <c r="G20" s="83" t="str">
        <f>IF((F20/E20)-1&lt;0,"▲","")</f>
        <v/>
      </c>
      <c r="H20" s="101">
        <f t="shared" ref="H20" si="10">ABS((+F20/E20)-1)</f>
        <v>7.461970882601987E-2</v>
      </c>
      <c r="I20" s="85" t="str">
        <f>IF(F20="NA","",IF(M20=0,"",IF((F20-M20)&lt;0,"▲","")))</f>
        <v>▲</v>
      </c>
      <c r="J20" s="86">
        <f>IF(F20="NA","-",IF(M20=0,"-",ABS(F20-M20)))</f>
        <v>8.4500000000000455</v>
      </c>
      <c r="K20" s="42">
        <v>626.81349999999998</v>
      </c>
      <c r="L20" s="66">
        <v>913.2</v>
      </c>
      <c r="M20" s="62">
        <v>1061.76</v>
      </c>
    </row>
    <row r="21" spans="2:13" ht="12" customHeight="1">
      <c r="B21" s="25"/>
      <c r="C21" s="30" t="s">
        <v>7</v>
      </c>
      <c r="D21" s="39">
        <v>991.45</v>
      </c>
      <c r="E21" s="41">
        <v>1009.19</v>
      </c>
      <c r="F21" s="119">
        <v>1052.7</v>
      </c>
      <c r="G21" s="83" t="str">
        <f t="shared" ref="G21:G22" si="11">IF((F21/E21)-1&lt;0,"▲","")</f>
        <v/>
      </c>
      <c r="H21" s="101">
        <f t="shared" si="5"/>
        <v>4.3113784322080129E-2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7.5699999999999363</v>
      </c>
      <c r="K21" s="42">
        <v>631.89449999999999</v>
      </c>
      <c r="L21" s="66">
        <v>940.4</v>
      </c>
      <c r="M21" s="62">
        <v>1060.27</v>
      </c>
    </row>
    <row r="22" spans="2:13" ht="12" customHeight="1">
      <c r="B22" s="25"/>
      <c r="C22" s="30" t="s">
        <v>8</v>
      </c>
      <c r="D22" s="39">
        <v>163.74</v>
      </c>
      <c r="E22" s="41">
        <v>134.71</v>
      </c>
      <c r="F22" s="119">
        <v>135.33000000000001</v>
      </c>
      <c r="G22" s="83" t="str">
        <f t="shared" si="11"/>
        <v/>
      </c>
      <c r="H22" s="101">
        <f t="shared" si="5"/>
        <v>4.6024794001930935E-3</v>
      </c>
      <c r="I22" s="85" t="str">
        <f t="shared" si="12"/>
        <v/>
      </c>
      <c r="J22" s="86">
        <f t="shared" si="13"/>
        <v>3.0900000000000034</v>
      </c>
      <c r="K22" s="42">
        <v>83.864000000000004</v>
      </c>
      <c r="L22" s="66">
        <v>139.19999999999999</v>
      </c>
      <c r="M22" s="62">
        <v>132.24</v>
      </c>
    </row>
    <row r="23" spans="2:13" ht="12" customHeight="1">
      <c r="B23" s="25"/>
      <c r="C23" s="30" t="s">
        <v>9</v>
      </c>
      <c r="D23" s="81">
        <f>ROUND(D22/D21,3)</f>
        <v>0.16500000000000001</v>
      </c>
      <c r="E23" s="82">
        <f>ROUND(E22/E21,3)</f>
        <v>0.13300000000000001</v>
      </c>
      <c r="F23" s="73">
        <f>ROUND(F22/F21,3)</f>
        <v>0.129</v>
      </c>
      <c r="G23" s="89" t="str">
        <f>IF((F23/E23)-1&lt;0,"▲","")</f>
        <v>▲</v>
      </c>
      <c r="H23" s="84">
        <f t="shared" ref="H23" si="14">ABS(+F23-E23)*100</f>
        <v>0.40000000000000036</v>
      </c>
      <c r="I23" s="90" t="str">
        <f t="shared" si="12"/>
        <v/>
      </c>
      <c r="J23" s="86">
        <f>IF(F23="NA","-",IF(M23=0,"-",ABS(F23-M23)*100))</f>
        <v>0.40000000000000036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0.125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696.22</v>
      </c>
      <c r="E25" s="41">
        <v>703.41</v>
      </c>
      <c r="F25" s="119">
        <v>768.97</v>
      </c>
      <c r="G25" s="83" t="str">
        <f>IF((F25/E25)-1&lt;0,"▲","")</f>
        <v/>
      </c>
      <c r="H25" s="101">
        <f t="shared" ref="H25" si="15">ABS((+F25/E25)-1)</f>
        <v>9.3203110561408176E-2</v>
      </c>
      <c r="I25" s="85" t="str">
        <f>IF(F25="NA","",IF(M25=0,"",IF((F25-M25)&lt;0,"▲","")))</f>
        <v>▲</v>
      </c>
      <c r="J25" s="86">
        <f>IF(F25="NA","-",IF(M25=0,"-",ABS(F25-M25)))</f>
        <v>5.1299999999999955</v>
      </c>
      <c r="K25" s="42">
        <v>315.98500000000001</v>
      </c>
      <c r="L25" s="66">
        <v>623.43299999999999</v>
      </c>
      <c r="M25" s="62">
        <v>774.1</v>
      </c>
    </row>
    <row r="26" spans="2:13" ht="12" customHeight="1">
      <c r="B26" s="51"/>
      <c r="C26" s="30" t="s">
        <v>7</v>
      </c>
      <c r="D26" s="39">
        <v>703.93</v>
      </c>
      <c r="E26" s="41">
        <v>721.35</v>
      </c>
      <c r="F26" s="119">
        <v>763.66</v>
      </c>
      <c r="G26" s="83" t="str">
        <f t="shared" ref="G26:G27" si="16">IF((F26/E26)-1&lt;0,"▲","")</f>
        <v/>
      </c>
      <c r="H26" s="101">
        <f t="shared" si="5"/>
        <v>5.8653912802384411E-2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5.9600000000000364</v>
      </c>
      <c r="K26" s="42">
        <v>318.35149999999999</v>
      </c>
      <c r="L26" s="66">
        <v>644.60199999999998</v>
      </c>
      <c r="M26" s="62">
        <v>769.62</v>
      </c>
    </row>
    <row r="27" spans="2:13" ht="12" customHeight="1">
      <c r="B27" s="51"/>
      <c r="C27" s="30" t="s">
        <v>8</v>
      </c>
      <c r="D27" s="39">
        <v>122.99</v>
      </c>
      <c r="E27" s="41">
        <v>105.05</v>
      </c>
      <c r="F27" s="119">
        <v>110.36</v>
      </c>
      <c r="G27" s="83" t="str">
        <f t="shared" si="16"/>
        <v/>
      </c>
      <c r="H27" s="101">
        <f t="shared" si="5"/>
        <v>5.0547358400761633E-2</v>
      </c>
      <c r="I27" s="85" t="str">
        <f t="shared" si="17"/>
        <v/>
      </c>
      <c r="J27" s="86">
        <f t="shared" si="18"/>
        <v>4.9200000000000017</v>
      </c>
      <c r="K27" s="42">
        <v>38.368000000000002</v>
      </c>
      <c r="L27" s="66">
        <v>103.15600000000001</v>
      </c>
      <c r="M27" s="62">
        <v>105.44</v>
      </c>
    </row>
    <row r="28" spans="2:13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0.14599999999999999</v>
      </c>
      <c r="F28" s="73">
        <f>ROUND(F27/F26,3)</f>
        <v>0.14499999999999999</v>
      </c>
      <c r="G28" s="89" t="str">
        <f>IF((F28/E28)-1&lt;0,"▲","")</f>
        <v>▲</v>
      </c>
      <c r="H28" s="84">
        <f t="shared" ref="H28" si="19">ABS(+F28-E28)*100</f>
        <v>0.10000000000000009</v>
      </c>
      <c r="I28" s="90" t="str">
        <f t="shared" si="17"/>
        <v/>
      </c>
      <c r="J28" s="86">
        <f>IF(F28="NA","-",IF(M28=0,"-",ABS(F28-M28)*100))</f>
        <v>0.79999999999999793</v>
      </c>
      <c r="K28" s="87">
        <f>K27/K26</f>
        <v>0.12052087079847276</v>
      </c>
      <c r="L28" s="121">
        <f>ROUND(L27/L26,3)</f>
        <v>0.16</v>
      </c>
      <c r="M28" s="115">
        <f>ROUND(M27/M26,3)</f>
        <v>0.13700000000000001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418.06</v>
      </c>
      <c r="E30" s="41">
        <v>418.13</v>
      </c>
      <c r="F30" s="119">
        <v>418.64</v>
      </c>
      <c r="G30" s="83" t="str">
        <f>IF((F30/E30)-1&lt;0,"▲","")</f>
        <v/>
      </c>
      <c r="H30" s="101">
        <f t="shared" ref="H30" si="20">ABS((+F30/E30)-1)</f>
        <v>1.2197163561571411E-3</v>
      </c>
      <c r="I30" s="85" t="str">
        <f>IF(F30="NA","",IF(M30=0,"",IF((F30-M30)&lt;0,"▲","")))</f>
        <v/>
      </c>
      <c r="J30" s="86">
        <f>IF(F30="NA","-",IF(M30=0,"-",ABS(F30-M30)))</f>
        <v>0.14999999999997726</v>
      </c>
      <c r="K30" s="42">
        <v>218.24600000000001</v>
      </c>
      <c r="L30" s="66">
        <v>391.38</v>
      </c>
      <c r="M30" s="62">
        <v>418.49</v>
      </c>
    </row>
    <row r="31" spans="2:13" ht="12" customHeight="1">
      <c r="B31" s="25"/>
      <c r="C31" s="30" t="s">
        <v>7</v>
      </c>
      <c r="D31" s="39">
        <v>415.54</v>
      </c>
      <c r="E31" s="41">
        <v>418.42</v>
      </c>
      <c r="F31" s="119">
        <v>424.85</v>
      </c>
      <c r="G31" s="83" t="str">
        <f t="shared" ref="G31:G32" si="21">IF((F31/E31)-1&lt;0,"▲","")</f>
        <v/>
      </c>
      <c r="H31" s="101">
        <f t="shared" si="5"/>
        <v>1.5367334257444742E-2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0.16000000000002501</v>
      </c>
      <c r="K31" s="42">
        <v>217.77549999999999</v>
      </c>
      <c r="L31" s="66">
        <v>413.03</v>
      </c>
      <c r="M31" s="62">
        <v>424.69</v>
      </c>
    </row>
    <row r="32" spans="2:13" ht="12" customHeight="1">
      <c r="B32" s="25"/>
      <c r="C32" s="30" t="s">
        <v>8</v>
      </c>
      <c r="D32" s="39">
        <v>77.44</v>
      </c>
      <c r="E32" s="41">
        <v>77.150000000000006</v>
      </c>
      <c r="F32" s="119">
        <v>70.94</v>
      </c>
      <c r="G32" s="83" t="str">
        <f t="shared" si="21"/>
        <v>▲</v>
      </c>
      <c r="H32" s="101">
        <f t="shared" si="5"/>
        <v>8.0492546986390301E-2</v>
      </c>
      <c r="I32" s="85" t="str">
        <f t="shared" si="22"/>
        <v>▲</v>
      </c>
      <c r="J32" s="86">
        <f t="shared" si="23"/>
        <v>4.9999999999997158E-2</v>
      </c>
      <c r="K32" s="42">
        <v>26.731999999999999</v>
      </c>
      <c r="L32" s="66">
        <v>86.08</v>
      </c>
      <c r="M32" s="62">
        <v>70.989999999999995</v>
      </c>
    </row>
    <row r="33" spans="2:13" ht="12" customHeight="1">
      <c r="B33" s="29"/>
      <c r="C33" s="53" t="s">
        <v>9</v>
      </c>
      <c r="D33" s="91">
        <f>ROUND(D32/D31,3)</f>
        <v>0.186</v>
      </c>
      <c r="E33" s="92">
        <f>ROUND(E32/E31,3)</f>
        <v>0.184</v>
      </c>
      <c r="F33" s="74">
        <f>ROUND(F32/F31,3)</f>
        <v>0.16700000000000001</v>
      </c>
      <c r="G33" s="93" t="str">
        <f>IF((F33/E33)-1&lt;0,"▲","")</f>
        <v>▲</v>
      </c>
      <c r="H33" s="94">
        <f t="shared" ref="H33" si="24">ABS(+F33-E33)*100</f>
        <v>1.6999999999999988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0.16700000000000001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82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99</v>
      </c>
      <c r="G37" s="434" t="s">
        <v>105</v>
      </c>
      <c r="H37" s="435"/>
      <c r="I37" s="438" t="s">
        <v>101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220.44</v>
      </c>
      <c r="E39" s="61">
        <v>235.77</v>
      </c>
      <c r="F39" s="124">
        <v>220.99</v>
      </c>
      <c r="G39" s="113" t="str">
        <f>IF((F39/E39)-1&lt;0,"▲","")</f>
        <v>▲</v>
      </c>
      <c r="H39" s="101">
        <f>ABS((+F39/E39)-1)</f>
        <v>6.2688213089027389E-2</v>
      </c>
      <c r="I39" s="112" t="str">
        <f>IF(F39="NA","",IF(M39=0,"",IF((F39-M39)&lt;0,"▲","")))</f>
        <v>▲</v>
      </c>
      <c r="J39" s="86">
        <f>IF(F39="NA","-",IF(M39=0,"-",ABS(F39-M39)))</f>
        <v>0.28000000000000114</v>
      </c>
      <c r="K39" s="42">
        <v>48.954999999999998</v>
      </c>
      <c r="L39" s="70">
        <v>125.003</v>
      </c>
      <c r="M39" s="71">
        <v>221.27</v>
      </c>
    </row>
    <row r="40" spans="2:13" ht="12" customHeight="1">
      <c r="B40" s="25"/>
      <c r="C40" s="30" t="s">
        <v>7</v>
      </c>
      <c r="D40" s="60">
        <v>215.25</v>
      </c>
      <c r="E40" s="61">
        <v>223.45</v>
      </c>
      <c r="F40" s="124">
        <v>233.28</v>
      </c>
      <c r="G40" s="114" t="str">
        <f t="shared" ref="G40:G41" si="25">IF((F40/E40)-1&lt;0,"▲","")</f>
        <v/>
      </c>
      <c r="H40" s="101">
        <f t="shared" ref="H40:H41" si="26">ABS((+F40/E40)-1)</f>
        <v>4.3991944506601044E-2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0.65999999999999659</v>
      </c>
      <c r="K40" s="42">
        <v>49.063000000000002</v>
      </c>
      <c r="L40" s="72">
        <v>131.916</v>
      </c>
      <c r="M40" s="62">
        <v>233.94</v>
      </c>
    </row>
    <row r="41" spans="2:13" ht="12" customHeight="1">
      <c r="B41" s="25"/>
      <c r="C41" s="30" t="s">
        <v>8</v>
      </c>
      <c r="D41" s="60">
        <v>52.88</v>
      </c>
      <c r="E41" s="61">
        <v>62.94</v>
      </c>
      <c r="F41" s="124">
        <v>50.75</v>
      </c>
      <c r="G41" s="114" t="str">
        <f t="shared" si="25"/>
        <v>▲</v>
      </c>
      <c r="H41" s="101">
        <f t="shared" si="26"/>
        <v>0.19367651731808067</v>
      </c>
      <c r="I41" s="85" t="str">
        <f t="shared" si="27"/>
        <v/>
      </c>
      <c r="J41" s="86">
        <f t="shared" si="28"/>
        <v>0.39999999999999858</v>
      </c>
      <c r="K41" s="42">
        <v>3.9965000000000002</v>
      </c>
      <c r="L41" s="72">
        <v>17.582000000000001</v>
      </c>
      <c r="M41" s="62">
        <v>50.35</v>
      </c>
    </row>
    <row r="42" spans="2:13" ht="12" customHeight="1">
      <c r="B42" s="29"/>
      <c r="C42" s="53" t="s">
        <v>9</v>
      </c>
      <c r="D42" s="107">
        <f>ROUND(D41/D40,3)</f>
        <v>0.246</v>
      </c>
      <c r="E42" s="108">
        <f>ROUND(E41/E40,3)</f>
        <v>0.28199999999999997</v>
      </c>
      <c r="F42" s="125">
        <f>ROUND(F41/F40,3)</f>
        <v>0.218</v>
      </c>
      <c r="G42" s="109" t="str">
        <f>IF(F42-D42&lt;0,"▲","")</f>
        <v>▲</v>
      </c>
      <c r="H42" s="94">
        <f>ABS(+F42-E42)*100</f>
        <v>6.3999999999999977</v>
      </c>
      <c r="I42" s="110" t="str">
        <f>IF(F42="NA","",IF(M42=0,"",IF((F42-M42)&lt;0,"▲","")))</f>
        <v/>
      </c>
      <c r="J42" s="96">
        <f>ABS(+F42-M42)*100</f>
        <v>0.30000000000000027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0.215</v>
      </c>
    </row>
    <row r="43" spans="2:13" ht="12" customHeight="1">
      <c r="B43" s="2" t="s">
        <v>158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10" colorId="22" zoomScaleNormal="100" workbookViewId="0">
      <selection activeCell="P34" sqref="P3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767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2799</v>
      </c>
      <c r="E9" s="232">
        <v>2746.1</v>
      </c>
      <c r="F9" s="321">
        <v>2811.58</v>
      </c>
      <c r="G9" s="220"/>
      <c r="H9" s="161" t="s">
        <v>20</v>
      </c>
      <c r="I9" s="221">
        <v>2.384472524671355E-2</v>
      </c>
      <c r="J9" s="220"/>
      <c r="K9" s="160"/>
      <c r="L9" s="306">
        <v>-19.23</v>
      </c>
      <c r="M9" s="183">
        <v>2296.009</v>
      </c>
      <c r="N9" s="136"/>
      <c r="O9" s="137"/>
    </row>
    <row r="10" spans="2:16" ht="12" customHeight="1">
      <c r="B10" s="180"/>
      <c r="C10" s="177" t="s">
        <v>7</v>
      </c>
      <c r="D10" s="320">
        <v>2800.64</v>
      </c>
      <c r="E10" s="232">
        <v>2770.59</v>
      </c>
      <c r="F10" s="321">
        <v>2805.64</v>
      </c>
      <c r="G10" s="220"/>
      <c r="H10" s="161" t="s">
        <v>20</v>
      </c>
      <c r="I10" s="221">
        <v>1.2650735041994654E-2</v>
      </c>
      <c r="J10" s="220"/>
      <c r="L10" s="306">
        <v>-14.8</v>
      </c>
      <c r="M10" s="183">
        <v>2284.6490000000003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792.73</v>
      </c>
      <c r="E11" s="232">
        <v>768.24</v>
      </c>
      <c r="F11" s="321">
        <v>774.18</v>
      </c>
      <c r="G11" s="220"/>
      <c r="H11" s="161" t="s">
        <v>20</v>
      </c>
      <c r="I11" s="221">
        <v>7.7319587628865705E-3</v>
      </c>
      <c r="J11" s="220"/>
      <c r="K11" s="160"/>
      <c r="L11" s="306">
        <v>-2.4900000000000002</v>
      </c>
      <c r="M11" s="183">
        <v>481.58499999999998</v>
      </c>
      <c r="N11" s="136"/>
      <c r="O11" s="137"/>
    </row>
    <row r="12" spans="2:16" ht="12" customHeight="1">
      <c r="B12" s="180"/>
      <c r="C12" s="177" t="s">
        <v>9</v>
      </c>
      <c r="D12" s="330">
        <v>0.28305315927787938</v>
      </c>
      <c r="E12" s="332">
        <v>0.27728389981917206</v>
      </c>
      <c r="F12" s="323">
        <v>0.27593704110292128</v>
      </c>
      <c r="G12" s="220"/>
      <c r="H12" s="161" t="s">
        <v>460</v>
      </c>
      <c r="I12" s="246">
        <v>0.13468587162507872</v>
      </c>
      <c r="J12" s="220"/>
      <c r="K12" s="160"/>
      <c r="L12" s="306">
        <v>5.6511331860398251E-2</v>
      </c>
      <c r="M12" s="248">
        <v>0.21079167959717221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781.03</v>
      </c>
      <c r="E14" s="232">
        <v>789.97</v>
      </c>
      <c r="F14" s="326">
        <v>793.37</v>
      </c>
      <c r="G14" s="220"/>
      <c r="H14" s="161" t="s">
        <v>20</v>
      </c>
      <c r="I14" s="221">
        <v>4.3039609099080334E-3</v>
      </c>
      <c r="J14" s="220"/>
      <c r="K14" s="160"/>
      <c r="L14" s="306">
        <v>-3.3</v>
      </c>
      <c r="M14" s="186">
        <v>660.77800000000002</v>
      </c>
      <c r="N14" s="136"/>
    </row>
    <row r="15" spans="2:16" ht="12" customHeight="1">
      <c r="B15" s="180"/>
      <c r="C15" s="177" t="s">
        <v>7</v>
      </c>
      <c r="D15" s="320">
        <v>792.5</v>
      </c>
      <c r="E15" s="232">
        <v>794.27</v>
      </c>
      <c r="F15" s="326">
        <v>796.07</v>
      </c>
      <c r="G15" s="220"/>
      <c r="H15" s="161" t="s">
        <v>20</v>
      </c>
      <c r="I15" s="221">
        <v>2.266231885882819E-3</v>
      </c>
      <c r="J15" s="220"/>
      <c r="K15" s="160"/>
      <c r="L15" s="306">
        <v>-3.38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272.60000000000002</v>
      </c>
      <c r="E16" s="232">
        <v>268.31</v>
      </c>
      <c r="F16" s="326">
        <v>265.61</v>
      </c>
      <c r="G16" s="220"/>
      <c r="H16" s="161" t="s">
        <v>460</v>
      </c>
      <c r="I16" s="221">
        <v>1.0062986843576427E-2</v>
      </c>
      <c r="J16" s="220"/>
      <c r="K16" s="160"/>
      <c r="L16" s="306">
        <v>-0.92</v>
      </c>
      <c r="M16" s="186">
        <v>181.81299999999999</v>
      </c>
      <c r="N16" s="136"/>
    </row>
    <row r="17" spans="2:16" ht="12" customHeight="1">
      <c r="B17" s="258"/>
      <c r="C17" s="259" t="s">
        <v>9</v>
      </c>
      <c r="D17" s="327">
        <v>0.34397476340694011</v>
      </c>
      <c r="E17" s="261">
        <v>0.33780704294509423</v>
      </c>
      <c r="F17" s="328">
        <v>0.3336515633047345</v>
      </c>
      <c r="G17" s="262"/>
      <c r="H17" s="263" t="s">
        <v>460</v>
      </c>
      <c r="I17" s="264">
        <v>0.41554796403597272</v>
      </c>
      <c r="J17" s="262"/>
      <c r="K17" s="160"/>
      <c r="L17" s="313">
        <v>2.5985650631066282E-2</v>
      </c>
      <c r="M17" s="267">
        <v>0.26724590303694873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1504.09</v>
      </c>
      <c r="E19" s="232">
        <v>1443.31</v>
      </c>
      <c r="F19" s="326">
        <v>1497.26</v>
      </c>
      <c r="G19" s="220"/>
      <c r="H19" s="161" t="s">
        <v>20</v>
      </c>
      <c r="I19" s="221">
        <v>3.7379357172055983E-2</v>
      </c>
      <c r="J19" s="220"/>
      <c r="K19" s="333"/>
      <c r="L19" s="306">
        <v>-16.12</v>
      </c>
      <c r="M19" s="187">
        <v>1159.1220000000001</v>
      </c>
      <c r="N19" s="136"/>
      <c r="O19" s="141"/>
    </row>
    <row r="20" spans="2:16" ht="12" customHeight="1">
      <c r="B20" s="180"/>
      <c r="C20" s="177" t="s">
        <v>7</v>
      </c>
      <c r="D20" s="320">
        <v>1489.38</v>
      </c>
      <c r="E20" s="232">
        <v>1454.83</v>
      </c>
      <c r="F20" s="326">
        <v>1486.62</v>
      </c>
      <c r="G20" s="220"/>
      <c r="H20" s="161" t="s">
        <v>20</v>
      </c>
      <c r="I20" s="221">
        <v>2.1851350329591845E-2</v>
      </c>
      <c r="J20" s="220"/>
      <c r="K20" s="333"/>
      <c r="L20" s="306">
        <v>-10.46</v>
      </c>
      <c r="M20" s="187">
        <v>1139.461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337.67</v>
      </c>
      <c r="E21" s="232">
        <v>326.14</v>
      </c>
      <c r="F21" s="326">
        <v>336.79</v>
      </c>
      <c r="G21" s="220"/>
      <c r="H21" s="161" t="s">
        <v>20</v>
      </c>
      <c r="I21" s="221">
        <v>3.2654688170724366E-2</v>
      </c>
      <c r="J21" s="220"/>
      <c r="K21" s="160"/>
      <c r="L21" s="306">
        <v>-2.93</v>
      </c>
      <c r="M21" s="186">
        <v>175.65600000000001</v>
      </c>
      <c r="N21" s="136"/>
      <c r="O21" s="141"/>
    </row>
    <row r="22" spans="2:16" ht="12" customHeight="1">
      <c r="B22" s="180"/>
      <c r="C22" s="177" t="s">
        <v>9</v>
      </c>
      <c r="D22" s="330">
        <v>0.22671850031556753</v>
      </c>
      <c r="E22" s="237">
        <v>0.22417739529704503</v>
      </c>
      <c r="F22" s="323">
        <v>0.22654747009995832</v>
      </c>
      <c r="G22" s="220"/>
      <c r="H22" s="161" t="s">
        <v>20</v>
      </c>
      <c r="I22" s="246">
        <v>0.23700748029132912</v>
      </c>
      <c r="J22" s="220"/>
      <c r="K22" s="160"/>
      <c r="L22" s="306">
        <v>-3.742708891671942E-2</v>
      </c>
      <c r="M22" s="248">
        <v>0.15415709708362113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1218.71</v>
      </c>
      <c r="E24" s="232">
        <v>1151.78</v>
      </c>
      <c r="F24" s="326">
        <v>1213.5</v>
      </c>
      <c r="G24" s="220"/>
      <c r="H24" s="161" t="s">
        <v>20</v>
      </c>
      <c r="I24" s="221">
        <v>5.358662244525858E-2</v>
      </c>
      <c r="J24" s="220"/>
      <c r="K24" s="333"/>
      <c r="L24" s="306">
        <v>-10.97</v>
      </c>
      <c r="M24" s="186">
        <v>898.822</v>
      </c>
      <c r="N24" s="136"/>
      <c r="O24" s="142"/>
    </row>
    <row r="25" spans="2:16" ht="12" customHeight="1">
      <c r="B25" s="180"/>
      <c r="C25" s="270" t="s">
        <v>7</v>
      </c>
      <c r="D25" s="320">
        <v>1201.3599999999999</v>
      </c>
      <c r="E25" s="232">
        <v>1164.0999999999999</v>
      </c>
      <c r="F25" s="326">
        <v>1200.3699999999999</v>
      </c>
      <c r="G25" s="220"/>
      <c r="H25" s="161" t="s">
        <v>20</v>
      </c>
      <c r="I25" s="221">
        <v>3.1157117086160868E-2</v>
      </c>
      <c r="J25" s="220"/>
      <c r="K25" s="333"/>
      <c r="L25" s="306">
        <v>-6.28</v>
      </c>
      <c r="M25" s="186">
        <v>877.38900000000001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310.24</v>
      </c>
      <c r="E26" s="232">
        <v>297.92</v>
      </c>
      <c r="F26" s="326">
        <v>311.05</v>
      </c>
      <c r="G26" s="220"/>
      <c r="H26" s="161" t="s">
        <v>20</v>
      </c>
      <c r="I26" s="221">
        <v>4.4072234156820711E-2</v>
      </c>
      <c r="J26" s="220"/>
      <c r="K26" s="160"/>
      <c r="L26" s="306">
        <v>-3.07</v>
      </c>
      <c r="M26" s="188">
        <v>144.74700000000001</v>
      </c>
      <c r="N26" s="136"/>
      <c r="O26" s="142"/>
    </row>
    <row r="27" spans="2:16" ht="12" customHeight="1">
      <c r="B27" s="180"/>
      <c r="C27" s="270" t="s">
        <v>9</v>
      </c>
      <c r="D27" s="327">
        <v>0.25824066058467071</v>
      </c>
      <c r="E27" s="268">
        <v>0.25592303066746847</v>
      </c>
      <c r="F27" s="328">
        <v>0.25912843539908531</v>
      </c>
      <c r="G27" s="262"/>
      <c r="H27" s="263" t="s">
        <v>20</v>
      </c>
      <c r="I27" s="264">
        <v>0.32054047316168455</v>
      </c>
      <c r="J27" s="262"/>
      <c r="K27" s="160"/>
      <c r="L27" s="313">
        <v>-0.11956022257437193</v>
      </c>
      <c r="M27" s="267">
        <v>0.16497471475024192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513.88</v>
      </c>
      <c r="E29" s="232">
        <v>512.82000000000005</v>
      </c>
      <c r="F29" s="326">
        <v>520.94000000000005</v>
      </c>
      <c r="G29" s="220"/>
      <c r="H29" s="161" t="s">
        <v>20</v>
      </c>
      <c r="I29" s="221">
        <v>1.583401583401578E-2</v>
      </c>
      <c r="J29" s="220"/>
      <c r="K29" s="333"/>
      <c r="L29" s="306">
        <v>0.17</v>
      </c>
      <c r="M29" s="186">
        <v>476.10899999999998</v>
      </c>
      <c r="N29" s="136"/>
      <c r="O29" s="143"/>
    </row>
    <row r="30" spans="2:16" ht="12" customHeight="1">
      <c r="B30" s="180"/>
      <c r="C30" s="272" t="s">
        <v>7</v>
      </c>
      <c r="D30" s="320">
        <v>518.76</v>
      </c>
      <c r="E30" s="232">
        <v>521.5</v>
      </c>
      <c r="F30" s="326">
        <v>522.95000000000005</v>
      </c>
      <c r="G30" s="220"/>
      <c r="H30" s="161" t="s">
        <v>20</v>
      </c>
      <c r="I30" s="221">
        <v>2.7804410354745901E-3</v>
      </c>
      <c r="J30" s="220"/>
      <c r="K30" s="160"/>
      <c r="L30" s="306">
        <v>-0.96</v>
      </c>
      <c r="M30" s="186">
        <v>464.86700000000002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182.46</v>
      </c>
      <c r="E31" s="232">
        <v>173.79</v>
      </c>
      <c r="F31" s="326">
        <v>171.78</v>
      </c>
      <c r="G31" s="220"/>
      <c r="H31" s="161" t="s">
        <v>460</v>
      </c>
      <c r="I31" s="221">
        <v>1.1565682720524717E-2</v>
      </c>
      <c r="J31" s="220"/>
      <c r="K31" s="333"/>
      <c r="L31" s="306">
        <v>1.36</v>
      </c>
      <c r="M31" s="186">
        <v>124.116</v>
      </c>
      <c r="N31" s="136"/>
      <c r="O31" s="144"/>
    </row>
    <row r="32" spans="2:16" ht="12" customHeight="1">
      <c r="B32" s="170"/>
      <c r="C32" s="273" t="s">
        <v>9</v>
      </c>
      <c r="D32" s="322">
        <v>0.3517233402729586</v>
      </c>
      <c r="E32" s="239">
        <v>0.33325023969319267</v>
      </c>
      <c r="F32" s="331">
        <v>0.3284826465245243</v>
      </c>
      <c r="G32" s="222"/>
      <c r="H32" s="189" t="s">
        <v>460</v>
      </c>
      <c r="I32" s="223">
        <v>0.47675931686683715</v>
      </c>
      <c r="J32" s="222"/>
      <c r="K32" s="337"/>
      <c r="L32" s="312">
        <v>0.31977693509639415</v>
      </c>
      <c r="M32" s="191">
        <v>0.26699249462749558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360.15</v>
      </c>
      <c r="E37" s="231">
        <v>369.74</v>
      </c>
      <c r="F37" s="274">
        <v>402.79</v>
      </c>
      <c r="G37" s="218"/>
      <c r="H37" s="212" t="s">
        <v>20</v>
      </c>
      <c r="I37" s="219">
        <v>8.9387136907015829E-2</v>
      </c>
      <c r="J37" s="218"/>
      <c r="K37" s="333"/>
      <c r="L37" s="311">
        <v>-2.52</v>
      </c>
      <c r="M37" s="215">
        <v>268.97500000000002</v>
      </c>
      <c r="N37" s="148"/>
    </row>
    <row r="38" spans="2:17" ht="12" customHeight="1">
      <c r="B38" s="207"/>
      <c r="C38" s="199" t="s">
        <v>7</v>
      </c>
      <c r="D38" s="185">
        <v>363.96</v>
      </c>
      <c r="E38" s="232">
        <v>363.27</v>
      </c>
      <c r="F38" s="275">
        <v>383.94</v>
      </c>
      <c r="G38" s="220"/>
      <c r="H38" s="161" t="s">
        <v>20</v>
      </c>
      <c r="I38" s="221">
        <v>5.6899826575274703E-2</v>
      </c>
      <c r="J38" s="220"/>
      <c r="K38" s="333"/>
      <c r="L38" s="306">
        <v>-0.56999999999999995</v>
      </c>
      <c r="M38" s="216">
        <v>265.43200000000002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99.14</v>
      </c>
      <c r="E39" s="232">
        <v>103.09</v>
      </c>
      <c r="F39" s="275">
        <v>119.4</v>
      </c>
      <c r="G39" s="220"/>
      <c r="H39" s="161" t="s">
        <v>20</v>
      </c>
      <c r="I39" s="221">
        <v>0.15821127170433602</v>
      </c>
      <c r="J39" s="220"/>
      <c r="K39" s="333"/>
      <c r="L39" s="306">
        <v>-1.58</v>
      </c>
      <c r="M39" s="216">
        <v>58.326000000000001</v>
      </c>
      <c r="N39" s="136"/>
    </row>
    <row r="40" spans="2:17" ht="12" customHeight="1">
      <c r="B40" s="208"/>
      <c r="C40" s="209" t="s">
        <v>9</v>
      </c>
      <c r="D40" s="230">
        <v>0.27239257061215522</v>
      </c>
      <c r="E40" s="233">
        <v>0.28378341178737582</v>
      </c>
      <c r="F40" s="276">
        <v>0.3109860915768089</v>
      </c>
      <c r="G40" s="222"/>
      <c r="H40" s="189" t="s">
        <v>20</v>
      </c>
      <c r="I40" s="223">
        <v>2.7202679789433084</v>
      </c>
      <c r="J40" s="222"/>
      <c r="K40" s="343"/>
      <c r="L40" s="312">
        <v>-0.36481181966690479</v>
      </c>
      <c r="M40" s="217">
        <v>0.21973989571717048</v>
      </c>
      <c r="N40" s="136"/>
    </row>
    <row r="41" spans="2:17" ht="12" customHeight="1">
      <c r="B41" s="294" t="s">
        <v>768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69"/>
      <c r="D52" s="370"/>
      <c r="E52" s="370"/>
      <c r="F52" s="370"/>
      <c r="G52" s="370"/>
      <c r="H52" s="370"/>
      <c r="I52" s="370"/>
      <c r="J52" s="370"/>
      <c r="K52" s="370"/>
      <c r="L52" s="370"/>
      <c r="M52" s="370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2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157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82</v>
      </c>
      <c r="H6" s="444"/>
      <c r="I6" s="444"/>
      <c r="J6" s="444"/>
      <c r="K6" s="444"/>
      <c r="L6" s="445"/>
      <c r="M6" s="431" t="s">
        <v>146</v>
      </c>
    </row>
    <row r="7" spans="2:13" ht="12" customHeight="1">
      <c r="B7" s="25"/>
      <c r="C7" s="26"/>
      <c r="D7" s="27"/>
      <c r="E7" s="28" t="s">
        <v>4</v>
      </c>
      <c r="F7" s="1" t="s">
        <v>84</v>
      </c>
      <c r="G7" s="434" t="s">
        <v>85</v>
      </c>
      <c r="H7" s="435"/>
      <c r="I7" s="438" t="s">
        <v>86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2018.99</v>
      </c>
      <c r="E10" s="78">
        <v>1991.17</v>
      </c>
      <c r="F10" s="119">
        <v>2086.4899999999998</v>
      </c>
      <c r="G10" s="83" t="str">
        <f>IF((F10/E10)-1&lt;0,"▲","")</f>
        <v/>
      </c>
      <c r="H10" s="101">
        <f>ABS((+F10/E10)-1)</f>
        <v>4.7871352019164481E-2</v>
      </c>
      <c r="I10" s="85" t="str">
        <f>IF(F10="NA","",IF(M10=0,"",IF((F10-M10)&lt;0,"▲","")))</f>
        <v>▲</v>
      </c>
      <c r="J10" s="86">
        <f>IF(F10="NA","-",IF(M10=0,"-",ABS(F10-M10)))</f>
        <v>4.9200000000000728</v>
      </c>
      <c r="K10" s="42">
        <v>1196.837</v>
      </c>
      <c r="L10" s="66">
        <v>1880.8430000000001</v>
      </c>
      <c r="M10" s="62">
        <v>2091.41</v>
      </c>
    </row>
    <row r="11" spans="2:13" ht="12" customHeight="1">
      <c r="B11" s="25"/>
      <c r="C11" s="30" t="s">
        <v>7</v>
      </c>
      <c r="D11" s="77">
        <v>2032.51</v>
      </c>
      <c r="E11" s="78">
        <v>2048.48</v>
      </c>
      <c r="F11" s="119">
        <v>2103.91</v>
      </c>
      <c r="G11" s="83" t="str">
        <f t="shared" ref="G11:G12" si="0">IF((F11/E11)-1&lt;0,"▲","")</f>
        <v/>
      </c>
      <c r="H11" s="101">
        <f t="shared" ref="H11:H12" si="1">ABS((+F11/E11)-1)</f>
        <v>2.7059087713817043E-2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0.22000000000025466</v>
      </c>
      <c r="K11" s="42">
        <v>1201.7705000000001</v>
      </c>
      <c r="L11" s="66">
        <v>1608.0419999999999</v>
      </c>
      <c r="M11" s="62">
        <v>2104.13</v>
      </c>
    </row>
    <row r="12" spans="2:13" ht="12" customHeight="1">
      <c r="B12" s="25"/>
      <c r="C12" s="30" t="s">
        <v>8</v>
      </c>
      <c r="D12" s="39">
        <v>390.32</v>
      </c>
      <c r="E12" s="40">
        <v>333.01</v>
      </c>
      <c r="F12" s="119">
        <v>315.58999999999997</v>
      </c>
      <c r="G12" s="83" t="str">
        <f t="shared" si="0"/>
        <v>▲</v>
      </c>
      <c r="H12" s="101">
        <f t="shared" si="1"/>
        <v>5.2310741419176687E-2</v>
      </c>
      <c r="I12" s="85" t="str">
        <f t="shared" si="2"/>
        <v>▲</v>
      </c>
      <c r="J12" s="86">
        <f t="shared" si="3"/>
        <v>3.8900000000000432</v>
      </c>
      <c r="K12" s="42">
        <v>186.02850000000001</v>
      </c>
      <c r="L12" s="66">
        <v>271.06099999999998</v>
      </c>
      <c r="M12" s="62">
        <v>319.48</v>
      </c>
    </row>
    <row r="13" spans="2:13" ht="12" customHeight="1">
      <c r="B13" s="25"/>
      <c r="C13" s="30" t="s">
        <v>9</v>
      </c>
      <c r="D13" s="81">
        <f>ROUND(D12/D11,3)</f>
        <v>0.192</v>
      </c>
      <c r="E13" s="82">
        <f t="shared" ref="E13" si="4">ROUND(E12/E11,3)</f>
        <v>0.16300000000000001</v>
      </c>
      <c r="F13" s="73">
        <f>ROUND(F12/F11,3)</f>
        <v>0.15</v>
      </c>
      <c r="G13" s="83" t="str">
        <f>IF((F13/E13)-1&lt;0,"▲","")</f>
        <v>▲</v>
      </c>
      <c r="H13" s="84">
        <f>ABS(+F13-E13)*100</f>
        <v>1.3000000000000012</v>
      </c>
      <c r="I13" s="85" t="str">
        <f t="shared" si="2"/>
        <v>▲</v>
      </c>
      <c r="J13" s="86">
        <f>IF(F13="NA","-",IF(M13=0,"-",ABS(F13-M13)*100))</f>
        <v>0.20000000000000018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0.152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622.64</v>
      </c>
      <c r="E15" s="41">
        <v>593.07000000000005</v>
      </c>
      <c r="F15" s="119">
        <v>606.24</v>
      </c>
      <c r="G15" s="83" t="str">
        <f>IF((F15/E15)-1&lt;0,"▲","")</f>
        <v/>
      </c>
      <c r="H15" s="101">
        <f t="shared" ref="H15:H32" si="5">ABS((+F15/E15)-1)</f>
        <v>2.2206484900601842E-2</v>
      </c>
      <c r="I15" s="85" t="str">
        <f>IF(F15="NA","",IF(M15=0,"",IF((F15-M15)&lt;0,"▲","")))</f>
        <v>▲</v>
      </c>
      <c r="J15" s="86">
        <f>IF(F15="NA","-",IF(M15=0,"-",ABS(F15-M15)))</f>
        <v>4.1599999999999682</v>
      </c>
      <c r="K15" s="42">
        <v>351.77749999999997</v>
      </c>
      <c r="L15" s="66">
        <v>554.58399999999995</v>
      </c>
      <c r="M15" s="62">
        <v>610.4</v>
      </c>
    </row>
    <row r="16" spans="2:13" ht="12" customHeight="1">
      <c r="B16" s="25"/>
      <c r="C16" s="30" t="s">
        <v>7</v>
      </c>
      <c r="D16" s="77">
        <v>624.49</v>
      </c>
      <c r="E16" s="78">
        <v>617.15</v>
      </c>
      <c r="F16" s="119">
        <v>618.96</v>
      </c>
      <c r="G16" s="83" t="str">
        <f t="shared" ref="G16:G17" si="6">IF((F16/E16)-1&lt;0,"▲","")</f>
        <v/>
      </c>
      <c r="H16" s="101">
        <f t="shared" si="5"/>
        <v>2.9328364255043482E-3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1.5499999999999545</v>
      </c>
      <c r="K16" s="42">
        <v>352.10050000000001</v>
      </c>
      <c r="L16" s="66">
        <v>581.55100000000004</v>
      </c>
      <c r="M16" s="62">
        <v>620.51</v>
      </c>
    </row>
    <row r="17" spans="2:13" ht="12" customHeight="1">
      <c r="B17" s="25"/>
      <c r="C17" s="30" t="s">
        <v>8</v>
      </c>
      <c r="D17" s="39">
        <v>149.16</v>
      </c>
      <c r="E17" s="41">
        <v>125.08</v>
      </c>
      <c r="F17" s="119">
        <v>112.36</v>
      </c>
      <c r="G17" s="83" t="str">
        <f t="shared" si="6"/>
        <v>▲</v>
      </c>
      <c r="H17" s="101">
        <f t="shared" si="5"/>
        <v>0.10169491525423724</v>
      </c>
      <c r="I17" s="85" t="str">
        <f t="shared" si="7"/>
        <v>▲</v>
      </c>
      <c r="J17" s="86">
        <f t="shared" si="8"/>
        <v>2.4200000000000017</v>
      </c>
      <c r="K17" s="42">
        <v>78.797499999999999</v>
      </c>
      <c r="L17" s="66">
        <v>131.90100000000001</v>
      </c>
      <c r="M17" s="62">
        <v>114.78</v>
      </c>
    </row>
    <row r="18" spans="2:13" ht="12" customHeight="1">
      <c r="B18" s="25"/>
      <c r="C18" s="30" t="s">
        <v>9</v>
      </c>
      <c r="D18" s="81">
        <f>ROUND(D17/D16,3)</f>
        <v>0.23899999999999999</v>
      </c>
      <c r="E18" s="82">
        <f>ROUND(E17/E16,3)</f>
        <v>0.20300000000000001</v>
      </c>
      <c r="F18" s="73">
        <f>ROUND(F17/F16,3)</f>
        <v>0.182</v>
      </c>
      <c r="G18" s="89" t="str">
        <f>IF((F18/E18)-1&lt;0,"▲","")</f>
        <v>▲</v>
      </c>
      <c r="H18" s="84">
        <f t="shared" ref="H18" si="9">ABS(+F18-E18)*100</f>
        <v>2.1000000000000019</v>
      </c>
      <c r="I18" s="90" t="str">
        <f t="shared" si="7"/>
        <v>▲</v>
      </c>
      <c r="J18" s="86">
        <f>IF(F18="NA","-",IF(M18=0,"-",ABS(F18-M18)*100))</f>
        <v>0.30000000000000027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0.185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978.3</v>
      </c>
      <c r="E20" s="41">
        <v>979.94</v>
      </c>
      <c r="F20" s="119">
        <v>1061.76</v>
      </c>
      <c r="G20" s="83" t="str">
        <f>IF((F20/E20)-1&lt;0,"▲","")</f>
        <v/>
      </c>
      <c r="H20" s="101">
        <f t="shared" ref="H20" si="10">ABS((+F20/E20)-1)</f>
        <v>8.3494907851501043E-2</v>
      </c>
      <c r="I20" s="85" t="str">
        <f>IF(F20="NA","",IF(M20=0,"",IF((F20-M20)&lt;0,"▲","")))</f>
        <v/>
      </c>
      <c r="J20" s="86">
        <f>IF(F20="NA","-",IF(M20=0,"-",ABS(F20-M20)))</f>
        <v>1.9300000000000637</v>
      </c>
      <c r="K20" s="42">
        <v>626.81349999999998</v>
      </c>
      <c r="L20" s="66">
        <v>913.2</v>
      </c>
      <c r="M20" s="62">
        <v>1059.83</v>
      </c>
    </row>
    <row r="21" spans="2:13" ht="12" customHeight="1">
      <c r="B21" s="25"/>
      <c r="C21" s="30" t="s">
        <v>7</v>
      </c>
      <c r="D21" s="39">
        <v>992.49</v>
      </c>
      <c r="E21" s="41">
        <v>1012.89</v>
      </c>
      <c r="F21" s="119">
        <v>1060.27</v>
      </c>
      <c r="G21" s="83" t="str">
        <f t="shared" ref="G21:G22" si="11">IF((F21/E21)-1&lt;0,"▲","")</f>
        <v/>
      </c>
      <c r="H21" s="101">
        <f t="shared" si="5"/>
        <v>4.6777043904076443E-2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1.4200000000000728</v>
      </c>
      <c r="K21" s="42">
        <v>631.89449999999999</v>
      </c>
      <c r="L21" s="66">
        <v>940.4</v>
      </c>
      <c r="M21" s="62">
        <v>1058.8499999999999</v>
      </c>
    </row>
    <row r="22" spans="2:13" ht="12" customHeight="1">
      <c r="B22" s="25"/>
      <c r="C22" s="30" t="s">
        <v>8</v>
      </c>
      <c r="D22" s="39">
        <v>163.69999999999999</v>
      </c>
      <c r="E22" s="41">
        <v>130.75</v>
      </c>
      <c r="F22" s="119">
        <v>132.24</v>
      </c>
      <c r="G22" s="83" t="str">
        <f t="shared" si="11"/>
        <v/>
      </c>
      <c r="H22" s="101">
        <f t="shared" si="5"/>
        <v>1.1395793499044071E-2</v>
      </c>
      <c r="I22" s="85" t="str">
        <f t="shared" si="12"/>
        <v/>
      </c>
      <c r="J22" s="86">
        <f t="shared" si="13"/>
        <v>1.3799999999999955</v>
      </c>
      <c r="K22" s="42">
        <v>83.864000000000004</v>
      </c>
      <c r="L22" s="66">
        <v>139.19999999999999</v>
      </c>
      <c r="M22" s="62">
        <v>130.86000000000001</v>
      </c>
    </row>
    <row r="23" spans="2:13" ht="12" customHeight="1">
      <c r="B23" s="25"/>
      <c r="C23" s="30" t="s">
        <v>9</v>
      </c>
      <c r="D23" s="81">
        <f>ROUND(D22/D21,3)</f>
        <v>0.16500000000000001</v>
      </c>
      <c r="E23" s="82">
        <f>ROUND(E22/E21,3)</f>
        <v>0.129</v>
      </c>
      <c r="F23" s="73">
        <f>ROUND(F22/F21,3)</f>
        <v>0.125</v>
      </c>
      <c r="G23" s="89" t="str">
        <f>IF((F23/E23)-1&lt;0,"▲","")</f>
        <v>▲</v>
      </c>
      <c r="H23" s="84">
        <f t="shared" ref="H23" si="14">ABS(+F23-E23)*100</f>
        <v>0.40000000000000036</v>
      </c>
      <c r="I23" s="90" t="str">
        <f t="shared" si="12"/>
        <v/>
      </c>
      <c r="J23" s="86">
        <f>IF(F23="NA","-",IF(M23=0,"-",ABS(F23-M23)*100))</f>
        <v>0.10000000000000009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0.124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696.16</v>
      </c>
      <c r="E25" s="41">
        <v>703.3</v>
      </c>
      <c r="F25" s="119">
        <v>774.1</v>
      </c>
      <c r="G25" s="83" t="str">
        <f>IF((F25/E25)-1&lt;0,"▲","")</f>
        <v/>
      </c>
      <c r="H25" s="101">
        <f t="shared" ref="H25" si="15">ABS((+F25/E25)-1)</f>
        <v>0.10066827811744639</v>
      </c>
      <c r="I25" s="85" t="str">
        <f>IF(F25="NA","",IF(M25=0,"",IF((F25-M25)&lt;0,"▲","")))</f>
        <v/>
      </c>
      <c r="J25" s="86">
        <f>IF(F25="NA","-",IF(M25=0,"-",ABS(F25-M25)))</f>
        <v>2.6000000000000227</v>
      </c>
      <c r="K25" s="42">
        <v>315.98500000000001</v>
      </c>
      <c r="L25" s="66">
        <v>623.43299999999999</v>
      </c>
      <c r="M25" s="62">
        <v>771.5</v>
      </c>
    </row>
    <row r="26" spans="2:13" ht="12" customHeight="1">
      <c r="B26" s="51"/>
      <c r="C26" s="30" t="s">
        <v>7</v>
      </c>
      <c r="D26" s="39">
        <v>704.02</v>
      </c>
      <c r="E26" s="41">
        <v>725.24</v>
      </c>
      <c r="F26" s="119">
        <v>769.62</v>
      </c>
      <c r="G26" s="83" t="str">
        <f t="shared" ref="G26:G27" si="16">IF((F26/E26)-1&lt;0,"▲","")</f>
        <v/>
      </c>
      <c r="H26" s="101">
        <f t="shared" si="5"/>
        <v>6.119353593293253E-2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0.13999999999998636</v>
      </c>
      <c r="K26" s="42">
        <v>318.35149999999999</v>
      </c>
      <c r="L26" s="66">
        <v>644.60199999999998</v>
      </c>
      <c r="M26" s="62">
        <v>769.48</v>
      </c>
    </row>
    <row r="27" spans="2:13" ht="12" customHeight="1">
      <c r="B27" s="51"/>
      <c r="C27" s="30" t="s">
        <v>8</v>
      </c>
      <c r="D27" s="39">
        <v>122.9</v>
      </c>
      <c r="E27" s="41">
        <v>100.96</v>
      </c>
      <c r="F27" s="119">
        <v>105.44</v>
      </c>
      <c r="G27" s="83" t="str">
        <f t="shared" si="16"/>
        <v/>
      </c>
      <c r="H27" s="101">
        <f t="shared" si="5"/>
        <v>4.4374009508716394E-2</v>
      </c>
      <c r="I27" s="85" t="str">
        <f t="shared" si="17"/>
        <v/>
      </c>
      <c r="J27" s="86">
        <f t="shared" si="18"/>
        <v>3.2099999999999937</v>
      </c>
      <c r="K27" s="42">
        <v>38.368000000000002</v>
      </c>
      <c r="L27" s="66">
        <v>103.15600000000001</v>
      </c>
      <c r="M27" s="62">
        <v>102.23</v>
      </c>
    </row>
    <row r="28" spans="2:13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0.13900000000000001</v>
      </c>
      <c r="F28" s="73">
        <f>ROUND(F27/F26,3)</f>
        <v>0.13700000000000001</v>
      </c>
      <c r="G28" s="89" t="str">
        <f>IF((F28/E28)-1&lt;0,"▲","")</f>
        <v>▲</v>
      </c>
      <c r="H28" s="84">
        <f t="shared" ref="H28" si="19">ABS(+F28-E28)*100</f>
        <v>0.20000000000000018</v>
      </c>
      <c r="I28" s="90" t="str">
        <f t="shared" si="17"/>
        <v/>
      </c>
      <c r="J28" s="86">
        <f>IF(F28="NA","-",IF(M28=0,"-",ABS(F28-M28)*100))</f>
        <v>0.40000000000000036</v>
      </c>
      <c r="K28" s="87">
        <f>K27/K26</f>
        <v>0.12052087079847276</v>
      </c>
      <c r="L28" s="121">
        <f>ROUND(L27/L26,3)</f>
        <v>0.16</v>
      </c>
      <c r="M28" s="115">
        <f>ROUND(M27/M26,3)</f>
        <v>0.13300000000000001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418.06</v>
      </c>
      <c r="E30" s="41">
        <v>418.16</v>
      </c>
      <c r="F30" s="119">
        <v>418.49</v>
      </c>
      <c r="G30" s="83" t="str">
        <f>IF((F30/E30)-1&lt;0,"▲","")</f>
        <v/>
      </c>
      <c r="H30" s="101">
        <f t="shared" ref="H30" si="20">ABS((+F30/E30)-1)</f>
        <v>7.8917160895342064E-4</v>
      </c>
      <c r="I30" s="85" t="str">
        <f>IF(F30="NA","",IF(M30=0,"",IF((F30-M30)&lt;0,"▲","")))</f>
        <v>▲</v>
      </c>
      <c r="J30" s="86">
        <f>IF(F30="NA","-",IF(M30=0,"-",ABS(F30-M30)))</f>
        <v>2.6999999999999886</v>
      </c>
      <c r="K30" s="42">
        <v>218.24600000000001</v>
      </c>
      <c r="L30" s="66">
        <v>391.38</v>
      </c>
      <c r="M30" s="62">
        <v>421.19</v>
      </c>
    </row>
    <row r="31" spans="2:13" ht="12" customHeight="1">
      <c r="B31" s="25"/>
      <c r="C31" s="30" t="s">
        <v>7</v>
      </c>
      <c r="D31" s="39">
        <v>415.53</v>
      </c>
      <c r="E31" s="41">
        <v>418.43</v>
      </c>
      <c r="F31" s="119">
        <v>424.69</v>
      </c>
      <c r="G31" s="83" t="str">
        <f t="shared" ref="G31:G32" si="21">IF((F31/E31)-1&lt;0,"▲","")</f>
        <v/>
      </c>
      <c r="H31" s="101">
        <f t="shared" si="5"/>
        <v>1.4960686375259824E-2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7.9999999999984084E-2</v>
      </c>
      <c r="K31" s="42">
        <v>217.77549999999999</v>
      </c>
      <c r="L31" s="66">
        <v>413.03</v>
      </c>
      <c r="M31" s="62">
        <v>424.77</v>
      </c>
    </row>
    <row r="32" spans="2:13" ht="12" customHeight="1">
      <c r="B32" s="25"/>
      <c r="C32" s="30" t="s">
        <v>8</v>
      </c>
      <c r="D32" s="39">
        <v>77.45</v>
      </c>
      <c r="E32" s="41">
        <v>77.19</v>
      </c>
      <c r="F32" s="119">
        <v>70.989999999999995</v>
      </c>
      <c r="G32" s="83" t="str">
        <f t="shared" si="21"/>
        <v>▲</v>
      </c>
      <c r="H32" s="101">
        <f t="shared" si="5"/>
        <v>8.0321285140562249E-2</v>
      </c>
      <c r="I32" s="85" t="str">
        <f t="shared" si="22"/>
        <v>▲</v>
      </c>
      <c r="J32" s="86">
        <f t="shared" si="23"/>
        <v>2.8400000000000034</v>
      </c>
      <c r="K32" s="42">
        <v>26.731999999999999</v>
      </c>
      <c r="L32" s="66">
        <v>86.08</v>
      </c>
      <c r="M32" s="62">
        <v>73.83</v>
      </c>
    </row>
    <row r="33" spans="2:13" ht="12" customHeight="1">
      <c r="B33" s="29"/>
      <c r="C33" s="53" t="s">
        <v>9</v>
      </c>
      <c r="D33" s="91">
        <f>ROUND(D32/D31,3)</f>
        <v>0.186</v>
      </c>
      <c r="E33" s="92">
        <f>ROUND(E32/E31,3)</f>
        <v>0.184</v>
      </c>
      <c r="F33" s="74">
        <f>ROUND(F32/F31,3)</f>
        <v>0.16700000000000001</v>
      </c>
      <c r="G33" s="93" t="str">
        <f>IF((F33/E33)-1&lt;0,"▲","")</f>
        <v>▲</v>
      </c>
      <c r="H33" s="94">
        <f t="shared" ref="H33" si="24">ABS(+F33-E33)*100</f>
        <v>1.6999999999999988</v>
      </c>
      <c r="I33" s="95" t="str">
        <f t="shared" si="22"/>
        <v>▲</v>
      </c>
      <c r="J33" s="96">
        <f>IF(F33="NA","-",IF(M33=0,"-",ABS(F33-M33)*100))</f>
        <v>0.69999999999999785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0.17399999999999999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33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113</v>
      </c>
      <c r="G37" s="434" t="s">
        <v>24</v>
      </c>
      <c r="H37" s="435"/>
      <c r="I37" s="438" t="s">
        <v>155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220.56</v>
      </c>
      <c r="E39" s="61">
        <v>236.04</v>
      </c>
      <c r="F39" s="124">
        <v>221.27</v>
      </c>
      <c r="G39" s="113" t="str">
        <f>IF((F39/E39)-1&lt;0,"▲","")</f>
        <v>▲</v>
      </c>
      <c r="H39" s="101">
        <f>ABS((+F39/E39)-1)</f>
        <v>6.2574139976275145E-2</v>
      </c>
      <c r="I39" s="112" t="str">
        <f>IF(F39="NA","",IF(M39=0,"",IF((F39-M39)&lt;0,"▲","")))</f>
        <v>▲</v>
      </c>
      <c r="J39" s="86">
        <f>IF(F39="NA","-",IF(M39=0,"-",ABS(F39-M39)))</f>
        <v>0.34999999999999432</v>
      </c>
      <c r="K39" s="42">
        <v>48.954999999999998</v>
      </c>
      <c r="L39" s="70">
        <v>125.003</v>
      </c>
      <c r="M39" s="71">
        <v>221.62</v>
      </c>
    </row>
    <row r="40" spans="2:13" ht="12" customHeight="1">
      <c r="B40" s="25"/>
      <c r="C40" s="30" t="s">
        <v>7</v>
      </c>
      <c r="D40" s="60">
        <v>215.26</v>
      </c>
      <c r="E40" s="61">
        <v>223.71</v>
      </c>
      <c r="F40" s="124">
        <v>233.94</v>
      </c>
      <c r="G40" s="114" t="str">
        <f t="shared" ref="G40:G41" si="25">IF((F40/E40)-1&lt;0,"▲","")</f>
        <v/>
      </c>
      <c r="H40" s="101">
        <f t="shared" ref="H40:H41" si="26">ABS((+F40/E40)-1)</f>
        <v>4.5728845380179628E-2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0.72999999999998977</v>
      </c>
      <c r="K40" s="42">
        <v>49.063000000000002</v>
      </c>
      <c r="L40" s="72">
        <v>131.916</v>
      </c>
      <c r="M40" s="62">
        <v>233.21</v>
      </c>
    </row>
    <row r="41" spans="2:13" ht="12" customHeight="1">
      <c r="B41" s="25"/>
      <c r="C41" s="30" t="s">
        <v>8</v>
      </c>
      <c r="D41" s="60">
        <v>52.93</v>
      </c>
      <c r="E41" s="61">
        <v>63.07</v>
      </c>
      <c r="F41" s="124">
        <v>50.35</v>
      </c>
      <c r="G41" s="114" t="str">
        <f t="shared" si="25"/>
        <v>▲</v>
      </c>
      <c r="H41" s="101">
        <f t="shared" si="26"/>
        <v>0.20168067226890751</v>
      </c>
      <c r="I41" s="85" t="str">
        <f t="shared" si="27"/>
        <v>▲</v>
      </c>
      <c r="J41" s="86">
        <f t="shared" si="28"/>
        <v>1.2800000000000011</v>
      </c>
      <c r="K41" s="42">
        <v>3.9965000000000002</v>
      </c>
      <c r="L41" s="72">
        <v>17.582000000000001</v>
      </c>
      <c r="M41" s="62">
        <v>51.63</v>
      </c>
    </row>
    <row r="42" spans="2:13" ht="12" customHeight="1">
      <c r="B42" s="29"/>
      <c r="C42" s="53" t="s">
        <v>9</v>
      </c>
      <c r="D42" s="107">
        <f>ROUND(D41/D40,3)</f>
        <v>0.246</v>
      </c>
      <c r="E42" s="108">
        <f>ROUND(E41/E40,3)</f>
        <v>0.28199999999999997</v>
      </c>
      <c r="F42" s="125">
        <f>ROUND(F41/F40,3)</f>
        <v>0.215</v>
      </c>
      <c r="G42" s="109" t="str">
        <f>IF(F42-D42&lt;0,"▲","")</f>
        <v>▲</v>
      </c>
      <c r="H42" s="94">
        <f>ABS(+F42-E42)*100</f>
        <v>6.6999999999999975</v>
      </c>
      <c r="I42" s="110" t="str">
        <f>IF(F42="NA","",IF(M42=0,"",IF((F42-M42)&lt;0,"▲","")))</f>
        <v>▲</v>
      </c>
      <c r="J42" s="96">
        <f>ABS(+F42-M42)*100</f>
        <v>0.60000000000000053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0.221</v>
      </c>
    </row>
    <row r="43" spans="2:13" ht="12" customHeight="1">
      <c r="B43" s="2" t="s">
        <v>156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1">
    <tabColor theme="1"/>
    <pageSetUpPr fitToPage="1"/>
  </sheetPr>
  <dimension ref="B1:M67"/>
  <sheetViews>
    <sheetView showGridLines="0" defaultGridColor="0" topLeftCell="A13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154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82</v>
      </c>
      <c r="H6" s="444"/>
      <c r="I6" s="444"/>
      <c r="J6" s="444"/>
      <c r="K6" s="444"/>
      <c r="L6" s="445"/>
      <c r="M6" s="431" t="s">
        <v>146</v>
      </c>
    </row>
    <row r="7" spans="2:13" ht="12" customHeight="1">
      <c r="B7" s="25"/>
      <c r="C7" s="26"/>
      <c r="D7" s="27"/>
      <c r="E7" s="28" t="s">
        <v>4</v>
      </c>
      <c r="F7" s="1" t="s">
        <v>84</v>
      </c>
      <c r="G7" s="434" t="s">
        <v>85</v>
      </c>
      <c r="H7" s="435"/>
      <c r="I7" s="438" t="s">
        <v>86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2019</v>
      </c>
      <c r="E10" s="78">
        <v>1990.12</v>
      </c>
      <c r="F10" s="119">
        <v>2091.41</v>
      </c>
      <c r="G10" s="83" t="str">
        <f>IF((F10/E10)-1&lt;0,"▲","")</f>
        <v/>
      </c>
      <c r="H10" s="101">
        <f>ABS((+F10/E10)-1)</f>
        <v>5.0896428356079104E-2</v>
      </c>
      <c r="I10" s="85" t="str">
        <f>IF(F10="NA","",IF(M10=0,"",IF((F10-M10)&lt;0,"▲","")))</f>
        <v>▲</v>
      </c>
      <c r="J10" s="86">
        <f>IF(F10="NA","-",IF(M10=0,"-",ABS(F10-M10)))</f>
        <v>7.2899999999999636</v>
      </c>
      <c r="K10" s="42">
        <v>1196.837</v>
      </c>
      <c r="L10" s="66">
        <v>1880.8430000000001</v>
      </c>
      <c r="M10" s="62">
        <v>2098.6999999999998</v>
      </c>
    </row>
    <row r="11" spans="2:13" ht="12" customHeight="1">
      <c r="B11" s="25"/>
      <c r="C11" s="30" t="s">
        <v>7</v>
      </c>
      <c r="D11" s="77">
        <v>2032.49</v>
      </c>
      <c r="E11" s="78">
        <v>2048.36</v>
      </c>
      <c r="F11" s="119">
        <v>2104.13</v>
      </c>
      <c r="G11" s="83" t="str">
        <f t="shared" ref="G11:G12" si="0">IF((F11/E11)-1&lt;0,"▲","")</f>
        <v/>
      </c>
      <c r="H11" s="101">
        <f t="shared" ref="H11:H12" si="1">ABS((+F11/E11)-1)</f>
        <v>2.7226659376281548E-2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0.65000000000009095</v>
      </c>
      <c r="K11" s="42">
        <v>1201.7705000000001</v>
      </c>
      <c r="L11" s="66">
        <v>1608.0419999999999</v>
      </c>
      <c r="M11" s="62">
        <v>2103.48</v>
      </c>
    </row>
    <row r="12" spans="2:13" ht="12" customHeight="1">
      <c r="B12" s="25"/>
      <c r="C12" s="30" t="s">
        <v>8</v>
      </c>
      <c r="D12" s="39">
        <v>390.43</v>
      </c>
      <c r="E12" s="40">
        <v>332.19</v>
      </c>
      <c r="F12" s="119">
        <v>319.48</v>
      </c>
      <c r="G12" s="83" t="str">
        <f t="shared" si="0"/>
        <v>▲</v>
      </c>
      <c r="H12" s="101">
        <f t="shared" si="1"/>
        <v>3.8261236039615842E-2</v>
      </c>
      <c r="I12" s="85" t="str">
        <f t="shared" si="2"/>
        <v>▲</v>
      </c>
      <c r="J12" s="86">
        <f t="shared" si="3"/>
        <v>6.3499999999999659</v>
      </c>
      <c r="K12" s="42">
        <v>186.02850000000001</v>
      </c>
      <c r="L12" s="66">
        <v>271.06099999999998</v>
      </c>
      <c r="M12" s="62">
        <v>325.83</v>
      </c>
    </row>
    <row r="13" spans="2:13" ht="12" customHeight="1">
      <c r="B13" s="25"/>
      <c r="C13" s="30" t="s">
        <v>9</v>
      </c>
      <c r="D13" s="81">
        <f>ROUND(D12/D11,3)</f>
        <v>0.192</v>
      </c>
      <c r="E13" s="82">
        <f t="shared" ref="E13" si="4">ROUND(E12/E11,3)</f>
        <v>0.16200000000000001</v>
      </c>
      <c r="F13" s="73">
        <f>ROUND(F12/F11,3)</f>
        <v>0.152</v>
      </c>
      <c r="G13" s="83" t="str">
        <f>IF((F13/E13)-1&lt;0,"▲","")</f>
        <v>▲</v>
      </c>
      <c r="H13" s="84">
        <f>ABS(+F13-E13)*100</f>
        <v>1.0000000000000009</v>
      </c>
      <c r="I13" s="85" t="str">
        <f t="shared" si="2"/>
        <v>▲</v>
      </c>
      <c r="J13" s="86">
        <f>IF(F13="NA","-",IF(M13=0,"-",ABS(F13-M13)*100))</f>
        <v>0.30000000000000027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0.155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622.64</v>
      </c>
      <c r="E15" s="41">
        <v>592.98</v>
      </c>
      <c r="F15" s="119">
        <v>610.4</v>
      </c>
      <c r="G15" s="83" t="str">
        <f>IF((F15/E15)-1&lt;0,"▲","")</f>
        <v/>
      </c>
      <c r="H15" s="101">
        <f t="shared" ref="H15:H32" si="5">ABS((+F15/E15)-1)</f>
        <v>2.9377044756990101E-2</v>
      </c>
      <c r="I15" s="85" t="str">
        <f>IF(F15="NA","",IF(M15=0,"",IF((F15-M15)&lt;0,"▲","")))</f>
        <v>▲</v>
      </c>
      <c r="J15" s="86">
        <f>IF(F15="NA","-",IF(M15=0,"-",ABS(F15-M15)))</f>
        <v>1.8700000000000045</v>
      </c>
      <c r="K15" s="42">
        <v>351.77749999999997</v>
      </c>
      <c r="L15" s="66">
        <v>554.58399999999995</v>
      </c>
      <c r="M15" s="62">
        <v>612.27</v>
      </c>
    </row>
    <row r="16" spans="2:13" ht="12" customHeight="1">
      <c r="B16" s="25"/>
      <c r="C16" s="30" t="s">
        <v>7</v>
      </c>
      <c r="D16" s="77">
        <v>624.49</v>
      </c>
      <c r="E16" s="78">
        <v>617.25</v>
      </c>
      <c r="F16" s="119">
        <v>620.51</v>
      </c>
      <c r="G16" s="83" t="str">
        <f t="shared" ref="G16:G17" si="6">IF((F16/E16)-1&lt;0,"▲","")</f>
        <v/>
      </c>
      <c r="H16" s="101">
        <f t="shared" si="5"/>
        <v>5.2814904819764585E-3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0.63999999999998636</v>
      </c>
      <c r="K16" s="42">
        <v>352.10050000000001</v>
      </c>
      <c r="L16" s="66">
        <v>581.55100000000004</v>
      </c>
      <c r="M16" s="62">
        <v>619.87</v>
      </c>
    </row>
    <row r="17" spans="2:13" ht="12" customHeight="1">
      <c r="B17" s="25"/>
      <c r="C17" s="30" t="s">
        <v>8</v>
      </c>
      <c r="D17" s="39">
        <v>149.16</v>
      </c>
      <c r="E17" s="41">
        <v>124.9</v>
      </c>
      <c r="F17" s="119">
        <v>114.78</v>
      </c>
      <c r="G17" s="83" t="str">
        <f t="shared" si="6"/>
        <v>▲</v>
      </c>
      <c r="H17" s="101">
        <f t="shared" si="5"/>
        <v>8.1024819855884722E-2</v>
      </c>
      <c r="I17" s="85" t="str">
        <f t="shared" si="7"/>
        <v>▲</v>
      </c>
      <c r="J17" s="86">
        <f t="shared" si="8"/>
        <v>1.769999999999996</v>
      </c>
      <c r="K17" s="42">
        <v>78.797499999999999</v>
      </c>
      <c r="L17" s="66">
        <v>131.90100000000001</v>
      </c>
      <c r="M17" s="62">
        <v>116.55</v>
      </c>
    </row>
    <row r="18" spans="2:13" ht="12" customHeight="1">
      <c r="B18" s="25"/>
      <c r="C18" s="30" t="s">
        <v>9</v>
      </c>
      <c r="D18" s="81">
        <f>ROUND(D17/D16,3)</f>
        <v>0.23899999999999999</v>
      </c>
      <c r="E18" s="82">
        <f>ROUND(E17/E16,3)</f>
        <v>0.20200000000000001</v>
      </c>
      <c r="F18" s="73">
        <f>ROUND(F17/F16,3)</f>
        <v>0.185</v>
      </c>
      <c r="G18" s="89" t="str">
        <f>IF((F18/E18)-1&lt;0,"▲","")</f>
        <v>▲</v>
      </c>
      <c r="H18" s="84">
        <f t="shared" ref="H18" si="9">ABS(+F18-E18)*100</f>
        <v>1.7000000000000015</v>
      </c>
      <c r="I18" s="90" t="str">
        <f t="shared" si="7"/>
        <v>▲</v>
      </c>
      <c r="J18" s="86">
        <f>IF(F18="NA","-",IF(M18=0,"-",ABS(F18-M18)*100))</f>
        <v>0.30000000000000027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0.188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978.31</v>
      </c>
      <c r="E20" s="41">
        <v>979.07</v>
      </c>
      <c r="F20" s="119">
        <v>1059.83</v>
      </c>
      <c r="G20" s="83" t="str">
        <f>IF((F20/E20)-1&lt;0,"▲","")</f>
        <v/>
      </c>
      <c r="H20" s="101">
        <f t="shared" ref="H20" si="10">ABS((+F20/E20)-1)</f>
        <v>8.2486441214622008E-2</v>
      </c>
      <c r="I20" s="85" t="str">
        <f>IF(F20="NA","",IF(M20=0,"",IF((F20-M20)&lt;0,"▲","")))</f>
        <v>▲</v>
      </c>
      <c r="J20" s="86">
        <f>IF(F20="NA","-",IF(M20=0,"-",ABS(F20-M20)))</f>
        <v>5.8000000000001819</v>
      </c>
      <c r="K20" s="42">
        <v>626.81349999999998</v>
      </c>
      <c r="L20" s="66">
        <v>913.2</v>
      </c>
      <c r="M20" s="62">
        <v>1065.6300000000001</v>
      </c>
    </row>
    <row r="21" spans="2:13" ht="12" customHeight="1">
      <c r="B21" s="25"/>
      <c r="C21" s="30" t="s">
        <v>7</v>
      </c>
      <c r="D21" s="39">
        <v>992.49</v>
      </c>
      <c r="E21" s="41">
        <v>1012.9</v>
      </c>
      <c r="F21" s="119">
        <v>1058.8499999999999</v>
      </c>
      <c r="G21" s="83" t="str">
        <f t="shared" ref="G21:G22" si="11">IF((F21/E21)-1&lt;0,"▲","")</f>
        <v/>
      </c>
      <c r="H21" s="101">
        <f t="shared" si="5"/>
        <v>4.5364794155395405E-2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0.36000000000012733</v>
      </c>
      <c r="K21" s="42">
        <v>631.89449999999999</v>
      </c>
      <c r="L21" s="66">
        <v>940.4</v>
      </c>
      <c r="M21" s="62">
        <v>1059.21</v>
      </c>
    </row>
    <row r="22" spans="2:13" ht="12" customHeight="1">
      <c r="B22" s="25"/>
      <c r="C22" s="30" t="s">
        <v>8</v>
      </c>
      <c r="D22" s="39">
        <v>163.72</v>
      </c>
      <c r="E22" s="41">
        <v>129.88999999999999</v>
      </c>
      <c r="F22" s="119">
        <v>130.86000000000001</v>
      </c>
      <c r="G22" s="83" t="str">
        <f t="shared" si="11"/>
        <v/>
      </c>
      <c r="H22" s="101">
        <f t="shared" si="5"/>
        <v>7.4678574178153045E-3</v>
      </c>
      <c r="I22" s="85" t="str">
        <f t="shared" si="12"/>
        <v>▲</v>
      </c>
      <c r="J22" s="86">
        <f t="shared" si="13"/>
        <v>6.4299999999999784</v>
      </c>
      <c r="K22" s="42">
        <v>83.864000000000004</v>
      </c>
      <c r="L22" s="66">
        <v>139.19999999999999</v>
      </c>
      <c r="M22" s="62">
        <v>137.29</v>
      </c>
    </row>
    <row r="23" spans="2:13" ht="12" customHeight="1">
      <c r="B23" s="25"/>
      <c r="C23" s="30" t="s">
        <v>9</v>
      </c>
      <c r="D23" s="81">
        <f>ROUND(D22/D21,3)</f>
        <v>0.16500000000000001</v>
      </c>
      <c r="E23" s="82">
        <f>ROUND(E22/E21,3)</f>
        <v>0.128</v>
      </c>
      <c r="F23" s="73">
        <f>ROUND(F22/F21,3)</f>
        <v>0.124</v>
      </c>
      <c r="G23" s="89" t="str">
        <f>IF((F23/E23)-1&lt;0,"▲","")</f>
        <v>▲</v>
      </c>
      <c r="H23" s="84">
        <f t="shared" ref="H23" si="14">ABS(+F23-E23)*100</f>
        <v>0.40000000000000036</v>
      </c>
      <c r="I23" s="90" t="str">
        <f t="shared" si="12"/>
        <v>▲</v>
      </c>
      <c r="J23" s="86">
        <f>IF(F23="NA","-",IF(M23=0,"-",ABS(F23-M23)*100))</f>
        <v>0.60000000000000053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0.13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696.18</v>
      </c>
      <c r="E25" s="41">
        <v>702.16</v>
      </c>
      <c r="F25" s="119">
        <v>771.5</v>
      </c>
      <c r="G25" s="83" t="str">
        <f>IF((F25/E25)-1&lt;0,"▲","")</f>
        <v/>
      </c>
      <c r="H25" s="101">
        <f t="shared" ref="H25" si="15">ABS((+F25/E25)-1)</f>
        <v>9.8752421100603893E-2</v>
      </c>
      <c r="I25" s="85" t="str">
        <f>IF(F25="NA","",IF(M25=0,"",IF((F25-M25)&lt;0,"▲","")))</f>
        <v>▲</v>
      </c>
      <c r="J25" s="86">
        <f>IF(F25="NA","-",IF(M25=0,"-",ABS(F25-M25)))</f>
        <v>5.6000000000000227</v>
      </c>
      <c r="K25" s="42">
        <v>315.98500000000001</v>
      </c>
      <c r="L25" s="66">
        <v>623.43299999999999</v>
      </c>
      <c r="M25" s="62">
        <v>777.1</v>
      </c>
    </row>
    <row r="26" spans="2:13" ht="12" customHeight="1">
      <c r="B26" s="51"/>
      <c r="C26" s="30" t="s">
        <v>7</v>
      </c>
      <c r="D26" s="39">
        <v>704.02</v>
      </c>
      <c r="E26" s="41">
        <v>724.87</v>
      </c>
      <c r="F26" s="119">
        <v>769.48</v>
      </c>
      <c r="G26" s="83" t="str">
        <f t="shared" ref="G26:G27" si="16">IF((F26/E26)-1&lt;0,"▲","")</f>
        <v/>
      </c>
      <c r="H26" s="101">
        <f t="shared" si="5"/>
        <v>6.1542069612482209E-2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0.22000000000002728</v>
      </c>
      <c r="K26" s="42">
        <v>318.35149999999999</v>
      </c>
      <c r="L26" s="66">
        <v>644.60199999999998</v>
      </c>
      <c r="M26" s="62">
        <v>769.7</v>
      </c>
    </row>
    <row r="27" spans="2:13" ht="12" customHeight="1">
      <c r="B27" s="51"/>
      <c r="C27" s="30" t="s">
        <v>8</v>
      </c>
      <c r="D27" s="39">
        <v>122.91</v>
      </c>
      <c r="E27" s="41">
        <v>100.2</v>
      </c>
      <c r="F27" s="119">
        <v>102.23</v>
      </c>
      <c r="G27" s="83" t="str">
        <f t="shared" si="16"/>
        <v/>
      </c>
      <c r="H27" s="101">
        <f t="shared" si="5"/>
        <v>2.0259481037924187E-2</v>
      </c>
      <c r="I27" s="85" t="str">
        <f t="shared" si="17"/>
        <v>▲</v>
      </c>
      <c r="J27" s="86">
        <f t="shared" si="18"/>
        <v>6.1299999999999955</v>
      </c>
      <c r="K27" s="42">
        <v>38.368000000000002</v>
      </c>
      <c r="L27" s="66">
        <v>103.15600000000001</v>
      </c>
      <c r="M27" s="62">
        <v>108.36</v>
      </c>
    </row>
    <row r="28" spans="2:13" ht="12" customHeight="1">
      <c r="B28" s="51"/>
      <c r="C28" s="30" t="s">
        <v>9</v>
      </c>
      <c r="D28" s="81">
        <f>ROUND(D27/D26,3)</f>
        <v>0.17499999999999999</v>
      </c>
      <c r="E28" s="82">
        <f>ROUND(E27/E26,3)</f>
        <v>0.13800000000000001</v>
      </c>
      <c r="F28" s="73">
        <f>ROUND(F27/F26,3)</f>
        <v>0.13300000000000001</v>
      </c>
      <c r="G28" s="89" t="str">
        <f>IF((F28/E28)-1&lt;0,"▲","")</f>
        <v>▲</v>
      </c>
      <c r="H28" s="84">
        <f t="shared" ref="H28" si="19">ABS(+F28-E28)*100</f>
        <v>0.50000000000000044</v>
      </c>
      <c r="I28" s="90" t="str">
        <f t="shared" si="17"/>
        <v>▲</v>
      </c>
      <c r="J28" s="86">
        <f>IF(F28="NA","-",IF(M28=0,"-",ABS(F28-M28)*100))</f>
        <v>0.79999999999999793</v>
      </c>
      <c r="K28" s="87">
        <f>K27/K26</f>
        <v>0.12052087079847276</v>
      </c>
      <c r="L28" s="121">
        <f>ROUND(L27/L26,3)</f>
        <v>0.16</v>
      </c>
      <c r="M28" s="115">
        <f>ROUND(M27/M26,3)</f>
        <v>0.14099999999999999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418.04</v>
      </c>
      <c r="E30" s="41">
        <v>418.07</v>
      </c>
      <c r="F30" s="119">
        <v>421.19</v>
      </c>
      <c r="G30" s="83" t="str">
        <f>IF((F30/E30)-1&lt;0,"▲","")</f>
        <v/>
      </c>
      <c r="H30" s="101">
        <f t="shared" ref="H30" si="20">ABS((+F30/E30)-1)</f>
        <v>7.4628650704426924E-3</v>
      </c>
      <c r="I30" s="85" t="str">
        <f>IF(F30="NA","",IF(M30=0,"",IF((F30-M30)&lt;0,"▲","")))</f>
        <v/>
      </c>
      <c r="J30" s="86">
        <f>IF(F30="NA","-",IF(M30=0,"-",ABS(F30-M30)))</f>
        <v>0.37999999999999545</v>
      </c>
      <c r="K30" s="42">
        <v>218.24600000000001</v>
      </c>
      <c r="L30" s="66">
        <v>391.38</v>
      </c>
      <c r="M30" s="62">
        <v>420.81</v>
      </c>
    </row>
    <row r="31" spans="2:13" ht="12" customHeight="1">
      <c r="B31" s="25"/>
      <c r="C31" s="30" t="s">
        <v>7</v>
      </c>
      <c r="D31" s="39">
        <v>415.51</v>
      </c>
      <c r="E31" s="41">
        <v>418.21</v>
      </c>
      <c r="F31" s="119">
        <v>424.77</v>
      </c>
      <c r="G31" s="83" t="str">
        <f t="shared" ref="G31:G32" si="21">IF((F31/E31)-1&lt;0,"▲","")</f>
        <v/>
      </c>
      <c r="H31" s="101">
        <f t="shared" si="5"/>
        <v>1.5685899428516725E-2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0.37000000000000455</v>
      </c>
      <c r="K31" s="42">
        <v>217.77549999999999</v>
      </c>
      <c r="L31" s="66">
        <v>413.03</v>
      </c>
      <c r="M31" s="62">
        <v>424.4</v>
      </c>
    </row>
    <row r="32" spans="2:13" ht="12" customHeight="1">
      <c r="B32" s="25"/>
      <c r="C32" s="30" t="s">
        <v>8</v>
      </c>
      <c r="D32" s="39">
        <v>77.55</v>
      </c>
      <c r="E32" s="41">
        <v>77.41</v>
      </c>
      <c r="F32" s="119">
        <v>73.83</v>
      </c>
      <c r="G32" s="83" t="str">
        <f t="shared" si="21"/>
        <v>▲</v>
      </c>
      <c r="H32" s="101">
        <f t="shared" si="5"/>
        <v>4.624725487663095E-2</v>
      </c>
      <c r="I32" s="85" t="str">
        <f t="shared" si="22"/>
        <v/>
      </c>
      <c r="J32" s="86">
        <f t="shared" si="23"/>
        <v>1.8400000000000034</v>
      </c>
      <c r="K32" s="42">
        <v>26.731999999999999</v>
      </c>
      <c r="L32" s="66">
        <v>86.08</v>
      </c>
      <c r="M32" s="62">
        <v>71.989999999999995</v>
      </c>
    </row>
    <row r="33" spans="2:13" ht="12" customHeight="1">
      <c r="B33" s="29"/>
      <c r="C33" s="53" t="s">
        <v>9</v>
      </c>
      <c r="D33" s="91">
        <f>ROUND(D32/D31,3)</f>
        <v>0.187</v>
      </c>
      <c r="E33" s="92">
        <f>ROUND(E32/E31,3)</f>
        <v>0.185</v>
      </c>
      <c r="F33" s="74">
        <f>ROUND(F32/F31,3)</f>
        <v>0.17399999999999999</v>
      </c>
      <c r="G33" s="93" t="str">
        <f>IF((F33/E33)-1&lt;0,"▲","")</f>
        <v>▲</v>
      </c>
      <c r="H33" s="94">
        <f t="shared" ref="H33" si="24">ABS(+F33-E33)*100</f>
        <v>1.100000000000001</v>
      </c>
      <c r="I33" s="95" t="str">
        <f t="shared" si="22"/>
        <v/>
      </c>
      <c r="J33" s="96">
        <f>IF(F33="NA","-",IF(M33=0,"-",ABS(F33-M33)*100))</f>
        <v>0.39999999999999758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0.17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33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84</v>
      </c>
      <c r="G37" s="434" t="s">
        <v>105</v>
      </c>
      <c r="H37" s="435"/>
      <c r="I37" s="438" t="s">
        <v>101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220.56</v>
      </c>
      <c r="E39" s="61">
        <v>236.07</v>
      </c>
      <c r="F39" s="124">
        <v>221.62</v>
      </c>
      <c r="G39" s="113" t="str">
        <f>IF((F39/E39)-1&lt;0,"▲","")</f>
        <v>▲</v>
      </c>
      <c r="H39" s="101">
        <f>ABS((+F39/E39)-1)</f>
        <v>6.1210657855720663E-2</v>
      </c>
      <c r="I39" s="112" t="str">
        <f>IF(F39="NA","",IF(M39=0,"",IF((F39-M39)&lt;0,"▲","")))</f>
        <v>▲</v>
      </c>
      <c r="J39" s="86">
        <f>IF(F39="NA","-",IF(M39=0,"-",ABS(F39-M39)))</f>
        <v>0.43000000000000682</v>
      </c>
      <c r="K39" s="42">
        <v>48.954999999999998</v>
      </c>
      <c r="L39" s="70">
        <v>125.003</v>
      </c>
      <c r="M39" s="71">
        <v>222.05</v>
      </c>
    </row>
    <row r="40" spans="2:13" ht="12" customHeight="1">
      <c r="B40" s="25"/>
      <c r="C40" s="30" t="s">
        <v>7</v>
      </c>
      <c r="D40" s="60">
        <v>215.27</v>
      </c>
      <c r="E40" s="61">
        <v>223.6</v>
      </c>
      <c r="F40" s="124">
        <v>233.21</v>
      </c>
      <c r="G40" s="114" t="str">
        <f t="shared" ref="G40:G41" si="25">IF((F40/E40)-1&lt;0,"▲","")</f>
        <v/>
      </c>
      <c r="H40" s="101">
        <f t="shared" ref="H40:H41" si="26">ABS((+F40/E40)-1)</f>
        <v>4.2978533094812255E-2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0.95999999999997954</v>
      </c>
      <c r="K40" s="42">
        <v>49.063000000000002</v>
      </c>
      <c r="L40" s="72">
        <v>131.916</v>
      </c>
      <c r="M40" s="62">
        <v>234.17</v>
      </c>
    </row>
    <row r="41" spans="2:13" ht="12" customHeight="1">
      <c r="B41" s="25"/>
      <c r="C41" s="30" t="s">
        <v>8</v>
      </c>
      <c r="D41" s="60">
        <v>53.91</v>
      </c>
      <c r="E41" s="61">
        <v>64.52</v>
      </c>
      <c r="F41" s="124">
        <v>51.63</v>
      </c>
      <c r="G41" s="114" t="str">
        <f t="shared" si="25"/>
        <v>▲</v>
      </c>
      <c r="H41" s="101">
        <f t="shared" si="26"/>
        <v>0.19978301301921875</v>
      </c>
      <c r="I41" s="85" t="str">
        <f t="shared" si="27"/>
        <v>▲</v>
      </c>
      <c r="J41" s="86">
        <f t="shared" si="28"/>
        <v>0.23999999999999488</v>
      </c>
      <c r="K41" s="42">
        <v>3.9965000000000002</v>
      </c>
      <c r="L41" s="72">
        <v>17.582000000000001</v>
      </c>
      <c r="M41" s="62">
        <v>51.87</v>
      </c>
    </row>
    <row r="42" spans="2:13" ht="12" customHeight="1">
      <c r="B42" s="29"/>
      <c r="C42" s="53" t="s">
        <v>9</v>
      </c>
      <c r="D42" s="107">
        <f>ROUND(D41/D40,3)</f>
        <v>0.25</v>
      </c>
      <c r="E42" s="108">
        <f>ROUND(E41/E40,3)</f>
        <v>0.28899999999999998</v>
      </c>
      <c r="F42" s="125">
        <f>ROUND(F41/F40,3)</f>
        <v>0.221</v>
      </c>
      <c r="G42" s="109" t="str">
        <f>IF(F42-D42&lt;0,"▲","")</f>
        <v>▲</v>
      </c>
      <c r="H42" s="94">
        <f>ABS(+F42-E42)*100</f>
        <v>6.799999999999998</v>
      </c>
      <c r="I42" s="110" t="str">
        <f>IF(F42="NA","",IF(M42=0,"",IF((F42-M42)&lt;0,"▲","")))</f>
        <v>▲</v>
      </c>
      <c r="J42" s="96">
        <f>ABS(+F42-M42)*100</f>
        <v>0.10000000000000009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0.222</v>
      </c>
    </row>
    <row r="43" spans="2:13" ht="12" customHeight="1">
      <c r="B43" s="2" t="s">
        <v>153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9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148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139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82</v>
      </c>
      <c r="H6" s="444"/>
      <c r="I6" s="444"/>
      <c r="J6" s="444"/>
      <c r="K6" s="444"/>
      <c r="L6" s="445"/>
      <c r="M6" s="431" t="s">
        <v>146</v>
      </c>
    </row>
    <row r="7" spans="2:13" ht="12" customHeight="1">
      <c r="B7" s="25"/>
      <c r="C7" s="26"/>
      <c r="D7" s="27"/>
      <c r="E7" s="28" t="s">
        <v>4</v>
      </c>
      <c r="F7" s="1" t="s">
        <v>99</v>
      </c>
      <c r="G7" s="434" t="s">
        <v>105</v>
      </c>
      <c r="H7" s="435"/>
      <c r="I7" s="438" t="s">
        <v>101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2019</v>
      </c>
      <c r="E10" s="78">
        <v>1986.46</v>
      </c>
      <c r="F10" s="119">
        <v>2098.6999999999998</v>
      </c>
      <c r="G10" s="83" t="str">
        <f>IF((F10/E10)-1&lt;0,"▲","")</f>
        <v/>
      </c>
      <c r="H10" s="101">
        <f>ABS((+F10/E10)-1)</f>
        <v>5.650252207444395E-2</v>
      </c>
      <c r="I10" s="85" t="str">
        <f>IF(F10="NA","",IF(M10=0,"",IF((F10-M10)&lt;0,"▲","")))</f>
        <v/>
      </c>
      <c r="J10" s="86">
        <f>IF(F10="NA","-",IF(M10=0,"-",ABS(F10-M10)))</f>
        <v>11.299999999999727</v>
      </c>
      <c r="K10" s="42">
        <v>1196.837</v>
      </c>
      <c r="L10" s="66">
        <v>1880.8430000000001</v>
      </c>
      <c r="M10" s="62">
        <v>2087.4</v>
      </c>
    </row>
    <row r="11" spans="2:13" ht="12" customHeight="1">
      <c r="B11" s="25"/>
      <c r="C11" s="30" t="s">
        <v>7</v>
      </c>
      <c r="D11" s="77">
        <v>2032.88</v>
      </c>
      <c r="E11" s="78">
        <v>2045.87</v>
      </c>
      <c r="F11" s="119">
        <v>2103.48</v>
      </c>
      <c r="G11" s="83" t="str">
        <f t="shared" ref="G11:G12" si="0">IF((F11/E11)-1&lt;0,"▲","")</f>
        <v/>
      </c>
      <c r="H11" s="101">
        <f t="shared" ref="H11:H12" si="1">ABS((+F11/E11)-1)</f>
        <v>2.8159169448694232E-2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1.3499999999999091</v>
      </c>
      <c r="K11" s="42">
        <v>1201.7705000000001</v>
      </c>
      <c r="L11" s="66">
        <v>1608.0419999999999</v>
      </c>
      <c r="M11" s="62">
        <v>2104.83</v>
      </c>
    </row>
    <row r="12" spans="2:13" ht="12" customHeight="1">
      <c r="B12" s="25"/>
      <c r="C12" s="30" t="s">
        <v>8</v>
      </c>
      <c r="D12" s="39">
        <v>390.02</v>
      </c>
      <c r="E12" s="40">
        <v>330.61</v>
      </c>
      <c r="F12" s="119">
        <v>325.83</v>
      </c>
      <c r="G12" s="83" t="str">
        <f t="shared" si="0"/>
        <v>▲</v>
      </c>
      <c r="H12" s="101">
        <f t="shared" si="1"/>
        <v>1.4458122863797329E-2</v>
      </c>
      <c r="I12" s="85" t="str">
        <f t="shared" si="2"/>
        <v/>
      </c>
      <c r="J12" s="86">
        <f t="shared" si="3"/>
        <v>20.509999999999991</v>
      </c>
      <c r="K12" s="42">
        <v>186.02850000000001</v>
      </c>
      <c r="L12" s="66">
        <v>271.06099999999998</v>
      </c>
      <c r="M12" s="62">
        <v>305.32</v>
      </c>
    </row>
    <row r="13" spans="2:13" ht="12" customHeight="1">
      <c r="B13" s="25"/>
      <c r="C13" s="30" t="s">
        <v>9</v>
      </c>
      <c r="D13" s="81">
        <f>ROUND(D12/D11,3)</f>
        <v>0.192</v>
      </c>
      <c r="E13" s="82">
        <f t="shared" ref="E13" si="4">ROUND(E12/E11,3)</f>
        <v>0.16200000000000001</v>
      </c>
      <c r="F13" s="73">
        <f>ROUND(F12/F11,3)</f>
        <v>0.155</v>
      </c>
      <c r="G13" s="83" t="str">
        <f>IF((F13/E13)-1&lt;0,"▲","")</f>
        <v>▲</v>
      </c>
      <c r="H13" s="84">
        <f>ABS(+F13-E13)*100</f>
        <v>0.70000000000000062</v>
      </c>
      <c r="I13" s="85" t="str">
        <f t="shared" si="2"/>
        <v/>
      </c>
      <c r="J13" s="86">
        <f>IF(F13="NA","-",IF(M13=0,"-",ABS(F13-M13)*100))</f>
        <v>1.0000000000000009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0.14499999999999999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622.64</v>
      </c>
      <c r="E15" s="41">
        <v>592.98</v>
      </c>
      <c r="F15" s="119">
        <v>612.27</v>
      </c>
      <c r="G15" s="83" t="str">
        <f>IF((F15/E15)-1&lt;0,"▲","")</f>
        <v/>
      </c>
      <c r="H15" s="101">
        <f t="shared" ref="H15:H32" si="5">ABS((+F15/E15)-1)</f>
        <v>3.2530608114944792E-2</v>
      </c>
      <c r="I15" s="85" t="str">
        <f>IF(F15="NA","",IF(M15=0,"",IF((F15-M15)&lt;0,"▲","")))</f>
        <v/>
      </c>
      <c r="J15" s="86">
        <f>IF(F15="NA","-",IF(M15=0,"-",ABS(F15-M15)))</f>
        <v>2.1200000000000045</v>
      </c>
      <c r="K15" s="42">
        <v>351.77749999999997</v>
      </c>
      <c r="L15" s="66">
        <v>554.58399999999995</v>
      </c>
      <c r="M15" s="62">
        <v>610.15</v>
      </c>
    </row>
    <row r="16" spans="2:13" ht="12" customHeight="1">
      <c r="B16" s="25"/>
      <c r="C16" s="30" t="s">
        <v>7</v>
      </c>
      <c r="D16" s="77">
        <v>624.49</v>
      </c>
      <c r="E16" s="78">
        <v>617.99</v>
      </c>
      <c r="F16" s="119">
        <v>619.87</v>
      </c>
      <c r="G16" s="83" t="str">
        <f t="shared" ref="G16:G17" si="6">IF((F16/E16)-1&lt;0,"▲","")</f>
        <v/>
      </c>
      <c r="H16" s="101">
        <f t="shared" si="5"/>
        <v>3.0421204226604992E-3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0.20000000000004547</v>
      </c>
      <c r="K16" s="42">
        <v>352.10050000000001</v>
      </c>
      <c r="L16" s="66">
        <v>581.55100000000004</v>
      </c>
      <c r="M16" s="62">
        <v>620.07000000000005</v>
      </c>
    </row>
    <row r="17" spans="2:13" ht="12" customHeight="1">
      <c r="B17" s="25"/>
      <c r="C17" s="30" t="s">
        <v>8</v>
      </c>
      <c r="D17" s="39">
        <v>149.16</v>
      </c>
      <c r="E17" s="41">
        <v>124.15</v>
      </c>
      <c r="F17" s="119">
        <v>116.55</v>
      </c>
      <c r="G17" s="83" t="str">
        <f t="shared" si="6"/>
        <v>▲</v>
      </c>
      <c r="H17" s="101">
        <f t="shared" si="5"/>
        <v>6.1216270640354509E-2</v>
      </c>
      <c r="I17" s="85" t="str">
        <f t="shared" si="7"/>
        <v/>
      </c>
      <c r="J17" s="86">
        <f t="shared" si="8"/>
        <v>4.519999999999996</v>
      </c>
      <c r="K17" s="42">
        <v>78.797499999999999</v>
      </c>
      <c r="L17" s="66">
        <v>131.90100000000001</v>
      </c>
      <c r="M17" s="62">
        <v>112.03</v>
      </c>
    </row>
    <row r="18" spans="2:13" ht="12" customHeight="1">
      <c r="B18" s="25"/>
      <c r="C18" s="30" t="s">
        <v>9</v>
      </c>
      <c r="D18" s="81">
        <f>ROUND(D17/D16,3)</f>
        <v>0.23899999999999999</v>
      </c>
      <c r="E18" s="82">
        <f>ROUND(E17/E16,3)</f>
        <v>0.20100000000000001</v>
      </c>
      <c r="F18" s="73">
        <f>ROUND(F17/F16,3)</f>
        <v>0.188</v>
      </c>
      <c r="G18" s="89" t="str">
        <f>IF((F18/E18)-1&lt;0,"▲","")</f>
        <v>▲</v>
      </c>
      <c r="H18" s="84">
        <f t="shared" ref="H18" si="9">ABS(+F18-E18)*100</f>
        <v>1.3000000000000012</v>
      </c>
      <c r="I18" s="90" t="str">
        <f t="shared" si="7"/>
        <v/>
      </c>
      <c r="J18" s="86">
        <f>IF(F18="NA","-",IF(M18=0,"-",ABS(F18-M18)*100))</f>
        <v>0.70000000000000062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0.18099999999999999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978.31</v>
      </c>
      <c r="E20" s="41">
        <v>977.11</v>
      </c>
      <c r="F20" s="119">
        <v>1065.6300000000001</v>
      </c>
      <c r="G20" s="83" t="str">
        <f>IF((F20/E20)-1&lt;0,"▲","")</f>
        <v/>
      </c>
      <c r="H20" s="101">
        <f t="shared" ref="H20" si="10">ABS((+F20/E20)-1)</f>
        <v>9.0593689553888579E-2</v>
      </c>
      <c r="I20" s="85" t="str">
        <f>IF(F20="NA","",IF(M20=0,"",IF((F20-M20)&lt;0,"▲","")))</f>
        <v/>
      </c>
      <c r="J20" s="86">
        <f>IF(F20="NA","-",IF(M20=0,"-",ABS(F20-M20)))</f>
        <v>9.2700000000002092</v>
      </c>
      <c r="K20" s="42">
        <v>626.81349999999998</v>
      </c>
      <c r="L20" s="66">
        <v>913.2</v>
      </c>
      <c r="M20" s="62">
        <v>1056.3599999999999</v>
      </c>
    </row>
    <row r="21" spans="2:13" ht="12" customHeight="1">
      <c r="B21" s="25"/>
      <c r="C21" s="30" t="s">
        <v>7</v>
      </c>
      <c r="D21" s="39">
        <v>992.58</v>
      </c>
      <c r="E21" s="41">
        <v>1009.83</v>
      </c>
      <c r="F21" s="119">
        <v>1059.21</v>
      </c>
      <c r="G21" s="83" t="str">
        <f t="shared" ref="G21:G22" si="11">IF((F21/E21)-1&lt;0,"▲","")</f>
        <v/>
      </c>
      <c r="H21" s="101">
        <f t="shared" si="5"/>
        <v>4.8899319687472076E-2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1</v>
      </c>
      <c r="K21" s="42">
        <v>631.89449999999999</v>
      </c>
      <c r="L21" s="66">
        <v>940.4</v>
      </c>
      <c r="M21" s="62">
        <v>1060.21</v>
      </c>
    </row>
    <row r="22" spans="2:13" ht="12" customHeight="1">
      <c r="B22" s="25"/>
      <c r="C22" s="30" t="s">
        <v>8</v>
      </c>
      <c r="D22" s="39">
        <v>163.6</v>
      </c>
      <c r="E22" s="41">
        <v>130.88</v>
      </c>
      <c r="F22" s="119">
        <v>137.29</v>
      </c>
      <c r="G22" s="83" t="str">
        <f t="shared" si="11"/>
        <v/>
      </c>
      <c r="H22" s="101">
        <f t="shared" si="5"/>
        <v>4.8976161369193028E-2</v>
      </c>
      <c r="I22" s="85" t="str">
        <f t="shared" si="12"/>
        <v/>
      </c>
      <c r="J22" s="86">
        <f t="shared" si="13"/>
        <v>15.759999999999991</v>
      </c>
      <c r="K22" s="42">
        <v>83.864000000000004</v>
      </c>
      <c r="L22" s="66">
        <v>139.19999999999999</v>
      </c>
      <c r="M22" s="62">
        <v>121.53</v>
      </c>
    </row>
    <row r="23" spans="2:13" ht="12" customHeight="1">
      <c r="B23" s="25"/>
      <c r="C23" s="30" t="s">
        <v>9</v>
      </c>
      <c r="D23" s="81">
        <f>ROUND(D22/D21,3)</f>
        <v>0.16500000000000001</v>
      </c>
      <c r="E23" s="82">
        <f>ROUND(E22/E21,3)</f>
        <v>0.13</v>
      </c>
      <c r="F23" s="73">
        <f>ROUND(F22/F21,3)</f>
        <v>0.13</v>
      </c>
      <c r="G23" s="89" t="str">
        <f>IF((F23/E23)-1&lt;0,"▲","")</f>
        <v/>
      </c>
      <c r="H23" s="84">
        <f t="shared" ref="H23" si="14">ABS(+F23-E23)*100</f>
        <v>0</v>
      </c>
      <c r="I23" s="90" t="str">
        <f t="shared" si="12"/>
        <v/>
      </c>
      <c r="J23" s="86">
        <f>IF(F23="NA","-",IF(M23=0,"-",ABS(F23-M23)*100))</f>
        <v>1.5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0.115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696.18</v>
      </c>
      <c r="E25" s="41">
        <v>701.03</v>
      </c>
      <c r="F25" s="119">
        <v>777.1</v>
      </c>
      <c r="G25" s="83" t="str">
        <f>IF((F25/E25)-1&lt;0,"▲","")</f>
        <v/>
      </c>
      <c r="H25" s="101">
        <f t="shared" ref="H25" si="15">ABS((+F25/E25)-1)</f>
        <v>0.10851176126556639</v>
      </c>
      <c r="I25" s="85" t="str">
        <f>IF(F25="NA","",IF(M25=0,"",IF((F25-M25)&lt;0,"▲","")))</f>
        <v/>
      </c>
      <c r="J25" s="86">
        <f>IF(F25="NA","-",IF(M25=0,"-",ABS(F25-M25)))</f>
        <v>9.1399999999999864</v>
      </c>
      <c r="K25" s="42">
        <v>315.98500000000001</v>
      </c>
      <c r="L25" s="66">
        <v>623.43299999999999</v>
      </c>
      <c r="M25" s="62">
        <v>767.96</v>
      </c>
    </row>
    <row r="26" spans="2:13" ht="12" customHeight="1">
      <c r="B26" s="51"/>
      <c r="C26" s="30" t="s">
        <v>7</v>
      </c>
      <c r="D26" s="39">
        <v>704.12</v>
      </c>
      <c r="E26" s="41">
        <v>722.87</v>
      </c>
      <c r="F26" s="119">
        <v>769.7</v>
      </c>
      <c r="G26" s="83" t="str">
        <f t="shared" ref="G26:G27" si="16">IF((F26/E26)-1&lt;0,"▲","")</f>
        <v/>
      </c>
      <c r="H26" s="101">
        <f t="shared" si="5"/>
        <v>6.4783432705742383E-2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1.1399999999999864</v>
      </c>
      <c r="K26" s="42">
        <v>318.35149999999999</v>
      </c>
      <c r="L26" s="66">
        <v>644.60199999999998</v>
      </c>
      <c r="M26" s="62">
        <v>770.84</v>
      </c>
    </row>
    <row r="27" spans="2:13" ht="12" customHeight="1">
      <c r="B27" s="51"/>
      <c r="C27" s="30" t="s">
        <v>8</v>
      </c>
      <c r="D27" s="39">
        <v>122.79</v>
      </c>
      <c r="E27" s="41">
        <v>100.95</v>
      </c>
      <c r="F27" s="119">
        <v>108.36</v>
      </c>
      <c r="G27" s="83" t="str">
        <f t="shared" si="16"/>
        <v/>
      </c>
      <c r="H27" s="101">
        <f t="shared" si="5"/>
        <v>7.3402674591381833E-2</v>
      </c>
      <c r="I27" s="85" t="str">
        <f t="shared" si="17"/>
        <v/>
      </c>
      <c r="J27" s="86">
        <f t="shared" si="18"/>
        <v>16.560000000000002</v>
      </c>
      <c r="K27" s="42">
        <v>38.368000000000002</v>
      </c>
      <c r="L27" s="66">
        <v>103.15600000000001</v>
      </c>
      <c r="M27" s="62">
        <v>91.8</v>
      </c>
    </row>
    <row r="28" spans="2:13" ht="12" customHeight="1">
      <c r="B28" s="51"/>
      <c r="C28" s="30" t="s">
        <v>9</v>
      </c>
      <c r="D28" s="81">
        <f>ROUND(D27/D26,3)</f>
        <v>0.17399999999999999</v>
      </c>
      <c r="E28" s="82">
        <f>ROUND(E27/E26,3)</f>
        <v>0.14000000000000001</v>
      </c>
      <c r="F28" s="73">
        <f>ROUND(F27/F26,3)</f>
        <v>0.14099999999999999</v>
      </c>
      <c r="G28" s="89" t="str">
        <f>IF((F28/E28)-1&lt;0,"▲","")</f>
        <v/>
      </c>
      <c r="H28" s="84">
        <f t="shared" ref="H28" si="19">ABS(+F28-E28)*100</f>
        <v>9.9999999999997313E-2</v>
      </c>
      <c r="I28" s="90" t="str">
        <f t="shared" si="17"/>
        <v/>
      </c>
      <c r="J28" s="86">
        <f>IF(F28="NA","-",IF(M28=0,"-",ABS(F28-M28)*100))</f>
        <v>2.1999999999999993</v>
      </c>
      <c r="K28" s="87">
        <f>K27/K26</f>
        <v>0.12052087079847276</v>
      </c>
      <c r="L28" s="121">
        <f>ROUND(L27/L26,3)</f>
        <v>0.16</v>
      </c>
      <c r="M28" s="115">
        <f>ROUND(M27/M26,3)</f>
        <v>0.11899999999999999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418.04</v>
      </c>
      <c r="E30" s="41">
        <v>416.37</v>
      </c>
      <c r="F30" s="119">
        <v>420.81</v>
      </c>
      <c r="G30" s="83" t="str">
        <f>IF((F30/E30)-1&lt;0,"▲","")</f>
        <v/>
      </c>
      <c r="H30" s="101">
        <f t="shared" ref="H30" si="20">ABS((+F30/E30)-1)</f>
        <v>1.0663592477844208E-2</v>
      </c>
      <c r="I30" s="85" t="str">
        <f>IF(F30="NA","",IF(M30=0,"",IF((F30-M30)&lt;0,"▲","")))</f>
        <v>▲</v>
      </c>
      <c r="J30" s="86">
        <f>IF(F30="NA","-",IF(M30=0,"-",ABS(F30-M30)))</f>
        <v>6.9999999999993179E-2</v>
      </c>
      <c r="K30" s="42">
        <v>218.24600000000001</v>
      </c>
      <c r="L30" s="66">
        <v>391.38</v>
      </c>
      <c r="M30" s="62">
        <v>420.88</v>
      </c>
    </row>
    <row r="31" spans="2:13" ht="12" customHeight="1">
      <c r="B31" s="25"/>
      <c r="C31" s="30" t="s">
        <v>7</v>
      </c>
      <c r="D31" s="39">
        <v>415.81</v>
      </c>
      <c r="E31" s="41">
        <v>418.04</v>
      </c>
      <c r="F31" s="119">
        <v>424.4</v>
      </c>
      <c r="G31" s="83" t="str">
        <f t="shared" ref="G31:G32" si="21">IF((F31/E31)-1&lt;0,"▲","")</f>
        <v/>
      </c>
      <c r="H31" s="101">
        <f t="shared" si="5"/>
        <v>1.5213855133479948E-2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0.15000000000003411</v>
      </c>
      <c r="K31" s="42">
        <v>217.77549999999999</v>
      </c>
      <c r="L31" s="66">
        <v>413.03</v>
      </c>
      <c r="M31" s="62">
        <v>424.55</v>
      </c>
    </row>
    <row r="32" spans="2:13" ht="12" customHeight="1">
      <c r="B32" s="25"/>
      <c r="C32" s="30" t="s">
        <v>8</v>
      </c>
      <c r="D32" s="39">
        <v>77.260000000000005</v>
      </c>
      <c r="E32" s="41">
        <v>75.58</v>
      </c>
      <c r="F32" s="119">
        <v>71.989999999999995</v>
      </c>
      <c r="G32" s="83" t="str">
        <f t="shared" si="21"/>
        <v>▲</v>
      </c>
      <c r="H32" s="101">
        <f t="shared" si="5"/>
        <v>4.7499338449325301E-2</v>
      </c>
      <c r="I32" s="85" t="str">
        <f t="shared" si="22"/>
        <v/>
      </c>
      <c r="J32" s="86">
        <f t="shared" si="23"/>
        <v>0.22999999999998977</v>
      </c>
      <c r="K32" s="42">
        <v>26.731999999999999</v>
      </c>
      <c r="L32" s="66">
        <v>86.08</v>
      </c>
      <c r="M32" s="62">
        <v>71.760000000000005</v>
      </c>
    </row>
    <row r="33" spans="2:13" ht="12" customHeight="1">
      <c r="B33" s="29"/>
      <c r="C33" s="53" t="s">
        <v>9</v>
      </c>
      <c r="D33" s="91">
        <f>ROUND(D32/D31,3)</f>
        <v>0.186</v>
      </c>
      <c r="E33" s="92">
        <f>ROUND(E32/E31,3)</f>
        <v>0.18099999999999999</v>
      </c>
      <c r="F33" s="74">
        <f>ROUND(F32/F31,3)</f>
        <v>0.17</v>
      </c>
      <c r="G33" s="93" t="str">
        <f>IF((F33/E33)-1&lt;0,"▲","")</f>
        <v>▲</v>
      </c>
      <c r="H33" s="94">
        <f t="shared" ref="H33" si="24">ABS(+F33-E33)*100</f>
        <v>1.0999999999999983</v>
      </c>
      <c r="I33" s="95" t="str">
        <f t="shared" si="22"/>
        <v/>
      </c>
      <c r="J33" s="96">
        <f>IF(F33="NA","-",IF(M33=0,"-",ABS(F33-M33)*100))</f>
        <v>0.10000000000000009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0.16900000000000001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33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96</v>
      </c>
      <c r="G37" s="434" t="s">
        <v>97</v>
      </c>
      <c r="H37" s="435"/>
      <c r="I37" s="438" t="s">
        <v>98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220.56</v>
      </c>
      <c r="E39" s="61">
        <v>236.07</v>
      </c>
      <c r="F39" s="124">
        <v>222.05</v>
      </c>
      <c r="G39" s="113" t="str">
        <f>IF((F39/E39)-1&lt;0,"▲","")</f>
        <v>▲</v>
      </c>
      <c r="H39" s="101">
        <f>ABS((+F39/E39)-1)</f>
        <v>5.9389164230948421E-2</v>
      </c>
      <c r="I39" s="112" t="str">
        <f>IF(F39="NA","",IF(M39=0,"",IF((F39-M39)&lt;0,"▲","")))</f>
        <v>▲</v>
      </c>
      <c r="J39" s="86">
        <f>IF(F39="NA","-",IF(M39=0,"-",ABS(F39-M39)))</f>
        <v>3.2699999999999818</v>
      </c>
      <c r="K39" s="42">
        <v>48.954999999999998</v>
      </c>
      <c r="L39" s="70">
        <v>125.003</v>
      </c>
      <c r="M39" s="71">
        <v>225.32</v>
      </c>
    </row>
    <row r="40" spans="2:13" ht="12" customHeight="1">
      <c r="B40" s="25"/>
      <c r="C40" s="30" t="s">
        <v>7</v>
      </c>
      <c r="D40" s="60">
        <v>215.04</v>
      </c>
      <c r="E40" s="61">
        <v>225.21</v>
      </c>
      <c r="F40" s="124">
        <v>234.17</v>
      </c>
      <c r="G40" s="114" t="str">
        <f t="shared" ref="G40:G41" si="25">IF((F40/E40)-1&lt;0,"▲","")</f>
        <v/>
      </c>
      <c r="H40" s="101">
        <f t="shared" ref="H40:H41" si="26">ABS((+F40/E40)-1)</f>
        <v>3.9785089472048174E-2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0.11000000000001364</v>
      </c>
      <c r="K40" s="42">
        <v>49.063000000000002</v>
      </c>
      <c r="L40" s="72">
        <v>131.916</v>
      </c>
      <c r="M40" s="62">
        <v>234.28</v>
      </c>
    </row>
    <row r="41" spans="2:13" ht="12" customHeight="1">
      <c r="B41" s="25"/>
      <c r="C41" s="30" t="s">
        <v>8</v>
      </c>
      <c r="D41" s="60">
        <v>53.97</v>
      </c>
      <c r="E41" s="61">
        <v>64.17</v>
      </c>
      <c r="F41" s="124">
        <v>51.87</v>
      </c>
      <c r="G41" s="114" t="str">
        <f t="shared" si="25"/>
        <v>▲</v>
      </c>
      <c r="H41" s="101">
        <f t="shared" si="26"/>
        <v>0.19167835437120151</v>
      </c>
      <c r="I41" s="85" t="str">
        <f t="shared" si="27"/>
        <v>▲</v>
      </c>
      <c r="J41" s="86">
        <f t="shared" si="28"/>
        <v>2.1300000000000026</v>
      </c>
      <c r="K41" s="42">
        <v>3.9965000000000002</v>
      </c>
      <c r="L41" s="72">
        <v>17.582000000000001</v>
      </c>
      <c r="M41" s="62">
        <v>54</v>
      </c>
    </row>
    <row r="42" spans="2:13" ht="12" customHeight="1">
      <c r="B42" s="29"/>
      <c r="C42" s="53" t="s">
        <v>9</v>
      </c>
      <c r="D42" s="107">
        <f>ROUND(D41/D40,3)</f>
        <v>0.251</v>
      </c>
      <c r="E42" s="108">
        <f>ROUND(E41/E40,3)</f>
        <v>0.28499999999999998</v>
      </c>
      <c r="F42" s="125">
        <f>ROUND(F41/F40,3)</f>
        <v>0.222</v>
      </c>
      <c r="G42" s="109" t="str">
        <f>IF(F42-D42&lt;0,"▲","")</f>
        <v>▲</v>
      </c>
      <c r="H42" s="94">
        <f>ABS(+F42-E42)*100</f>
        <v>6.2999999999999972</v>
      </c>
      <c r="I42" s="110" t="str">
        <f>IF(F42="NA","",IF(M42=0,"",IF((F42-M42)&lt;0,"▲","")))</f>
        <v>▲</v>
      </c>
      <c r="J42" s="96">
        <f>ABS(+F42-M42)*100</f>
        <v>0.80000000000000071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0.23</v>
      </c>
    </row>
    <row r="43" spans="2:13" ht="12" customHeight="1">
      <c r="B43" s="2" t="s">
        <v>147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0">
    <tabColor theme="1"/>
    <pageSetUpPr fitToPage="1"/>
  </sheetPr>
  <dimension ref="B1:M67"/>
  <sheetViews>
    <sheetView showGridLines="0" defaultGridColor="0" topLeftCell="A31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152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109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149</v>
      </c>
      <c r="H6" s="444"/>
      <c r="I6" s="444"/>
      <c r="J6" s="444"/>
      <c r="K6" s="444"/>
      <c r="L6" s="445"/>
      <c r="M6" s="431" t="s">
        <v>146</v>
      </c>
    </row>
    <row r="7" spans="2:13" ht="12" customHeight="1">
      <c r="B7" s="25"/>
      <c r="C7" s="26"/>
      <c r="D7" s="27"/>
      <c r="E7" s="28" t="s">
        <v>4</v>
      </c>
      <c r="F7" s="1" t="s">
        <v>150</v>
      </c>
      <c r="G7" s="434" t="s">
        <v>120</v>
      </c>
      <c r="H7" s="435"/>
      <c r="I7" s="438" t="s">
        <v>86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2018.91</v>
      </c>
      <c r="E10" s="78">
        <v>1986.7</v>
      </c>
      <c r="F10" s="119">
        <v>2087.4</v>
      </c>
      <c r="G10" s="83" t="str">
        <f>IF((F10/E10)-1&lt;0,"▲","")</f>
        <v/>
      </c>
      <c r="H10" s="101">
        <f>ABS((+F10/E10)-1)</f>
        <v>5.068706900890918E-2</v>
      </c>
      <c r="I10" s="85" t="str">
        <f>IF(F10="NA","",IF(M10=0,"",IF((F10-M10)&lt;0,"▲","")))</f>
        <v>▲</v>
      </c>
      <c r="J10" s="86">
        <f>IF(F10="NA","-",IF(M10=0,"-",ABS(F10-M10)))</f>
        <v>6.8299999999999272</v>
      </c>
      <c r="K10" s="42">
        <v>1196.837</v>
      </c>
      <c r="L10" s="66">
        <v>1880.8430000000001</v>
      </c>
      <c r="M10" s="62">
        <v>2094.23</v>
      </c>
    </row>
    <row r="11" spans="2:13" ht="12" customHeight="1">
      <c r="B11" s="25"/>
      <c r="C11" s="30" t="s">
        <v>7</v>
      </c>
      <c r="D11" s="77">
        <v>2033.39</v>
      </c>
      <c r="E11" s="78">
        <v>2053.59</v>
      </c>
      <c r="F11" s="119">
        <v>2104.83</v>
      </c>
      <c r="G11" s="83" t="str">
        <f t="shared" ref="G11:G12" si="0">IF((F11/E11)-1&lt;0,"▲","")</f>
        <v/>
      </c>
      <c r="H11" s="101">
        <f t="shared" ref="H11:H12" si="1">ABS((+F11/E11)-1)</f>
        <v>2.4951426526229614E-2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4.1100000000001273</v>
      </c>
      <c r="K11" s="42">
        <v>1201.7705000000001</v>
      </c>
      <c r="L11" s="66">
        <v>1608.0419999999999</v>
      </c>
      <c r="M11" s="62">
        <v>2108.94</v>
      </c>
    </row>
    <row r="12" spans="2:13" ht="12" customHeight="1">
      <c r="B12" s="25"/>
      <c r="C12" s="30" t="s">
        <v>8</v>
      </c>
      <c r="D12" s="39">
        <v>389.64</v>
      </c>
      <c r="E12" s="40">
        <v>322.75</v>
      </c>
      <c r="F12" s="119">
        <v>305.32</v>
      </c>
      <c r="G12" s="83" t="str">
        <f t="shared" si="0"/>
        <v>▲</v>
      </c>
      <c r="H12" s="101">
        <f t="shared" si="1"/>
        <v>5.4004647560030983E-2</v>
      </c>
      <c r="I12" s="85" t="str">
        <f t="shared" si="2"/>
        <v/>
      </c>
      <c r="J12" s="86">
        <f t="shared" si="3"/>
        <v>0.24000000000000909</v>
      </c>
      <c r="K12" s="42">
        <v>186.02850000000001</v>
      </c>
      <c r="L12" s="66">
        <v>271.06099999999998</v>
      </c>
      <c r="M12" s="62">
        <v>305.08</v>
      </c>
    </row>
    <row r="13" spans="2:13" ht="12" customHeight="1">
      <c r="B13" s="25"/>
      <c r="C13" s="30" t="s">
        <v>9</v>
      </c>
      <c r="D13" s="81">
        <f>ROUND(D12/D11,3)</f>
        <v>0.192</v>
      </c>
      <c r="E13" s="82">
        <f t="shared" ref="E13" si="4">ROUND(E12/E11,3)</f>
        <v>0.157</v>
      </c>
      <c r="F13" s="73">
        <f>ROUND(F12/F11,3)</f>
        <v>0.14499999999999999</v>
      </c>
      <c r="G13" s="83" t="str">
        <f>IF((F13/E13)-1&lt;0,"▲","")</f>
        <v>▲</v>
      </c>
      <c r="H13" s="84">
        <f>ABS(+F13-E13)*100</f>
        <v>1.2000000000000011</v>
      </c>
      <c r="I13" s="85" t="str">
        <f t="shared" si="2"/>
        <v/>
      </c>
      <c r="J13" s="86">
        <f>IF(F13="NA","-",IF(M13=0,"-",ABS(F13-M13)*100))</f>
        <v>0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0.14499999999999999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622.27</v>
      </c>
      <c r="E15" s="41">
        <v>594.09</v>
      </c>
      <c r="F15" s="119">
        <v>610.15</v>
      </c>
      <c r="G15" s="83" t="str">
        <f>IF((F15/E15)-1&lt;0,"▲","")</f>
        <v/>
      </c>
      <c r="H15" s="101">
        <f t="shared" ref="H15:H32" si="5">ABS((+F15/E15)-1)</f>
        <v>2.7032941136864608E-2</v>
      </c>
      <c r="I15" s="85" t="str">
        <f>IF(F15="NA","",IF(M15=0,"",IF((F15-M15)&lt;0,"▲","")))</f>
        <v>▲</v>
      </c>
      <c r="J15" s="86">
        <f>IF(F15="NA","-",IF(M15=0,"-",ABS(F15-M15)))</f>
        <v>6.7200000000000273</v>
      </c>
      <c r="K15" s="42">
        <v>351.77749999999997</v>
      </c>
      <c r="L15" s="66">
        <v>554.58399999999995</v>
      </c>
      <c r="M15" s="62">
        <v>616.87</v>
      </c>
    </row>
    <row r="16" spans="2:13" ht="12" customHeight="1">
      <c r="B16" s="25"/>
      <c r="C16" s="30" t="s">
        <v>7</v>
      </c>
      <c r="D16" s="77">
        <v>624.49</v>
      </c>
      <c r="E16" s="78">
        <v>621.13</v>
      </c>
      <c r="F16" s="119">
        <v>620.07000000000005</v>
      </c>
      <c r="G16" s="83" t="str">
        <f t="shared" ref="G16:G17" si="6">IF((F16/E16)-1&lt;0,"▲","")</f>
        <v>▲</v>
      </c>
      <c r="H16" s="101">
        <f t="shared" si="5"/>
        <v>1.7065670632555596E-3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3.7999999999999545</v>
      </c>
      <c r="K16" s="42">
        <v>352.10050000000001</v>
      </c>
      <c r="L16" s="66">
        <v>581.55100000000004</v>
      </c>
      <c r="M16" s="62">
        <v>623.87</v>
      </c>
    </row>
    <row r="17" spans="2:13" ht="12" customHeight="1">
      <c r="B17" s="25"/>
      <c r="C17" s="30" t="s">
        <v>8</v>
      </c>
      <c r="D17" s="39">
        <v>148.99</v>
      </c>
      <c r="E17" s="41">
        <v>121.95</v>
      </c>
      <c r="F17" s="119">
        <v>112.03</v>
      </c>
      <c r="G17" s="83" t="str">
        <f t="shared" si="6"/>
        <v>▲</v>
      </c>
      <c r="H17" s="101">
        <f t="shared" si="5"/>
        <v>8.134481344813449E-2</v>
      </c>
      <c r="I17" s="85" t="str">
        <f t="shared" si="7"/>
        <v>▲</v>
      </c>
      <c r="J17" s="86">
        <f t="shared" si="8"/>
        <v>1.3299999999999983</v>
      </c>
      <c r="K17" s="42">
        <v>78.797499999999999</v>
      </c>
      <c r="L17" s="66">
        <v>131.90100000000001</v>
      </c>
      <c r="M17" s="62">
        <v>113.36</v>
      </c>
    </row>
    <row r="18" spans="2:13" ht="12" customHeight="1">
      <c r="B18" s="25"/>
      <c r="C18" s="30" t="s">
        <v>9</v>
      </c>
      <c r="D18" s="81">
        <f>ROUND(D17/D16,3)</f>
        <v>0.23899999999999999</v>
      </c>
      <c r="E18" s="82">
        <f>ROUND(E17/E16,3)</f>
        <v>0.19600000000000001</v>
      </c>
      <c r="F18" s="73">
        <f>ROUND(F17/F16,3)</f>
        <v>0.18099999999999999</v>
      </c>
      <c r="G18" s="89" t="str">
        <f>IF((F18/E18)-1&lt;0,"▲","")</f>
        <v>▲</v>
      </c>
      <c r="H18" s="84">
        <f t="shared" ref="H18" si="9">ABS(+F18-E18)*100</f>
        <v>1.5000000000000013</v>
      </c>
      <c r="I18" s="90" t="str">
        <f t="shared" si="7"/>
        <v>▲</v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0.182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978.64</v>
      </c>
      <c r="E20" s="41">
        <v>976.04</v>
      </c>
      <c r="F20" s="119">
        <v>1056.3599999999999</v>
      </c>
      <c r="G20" s="83" t="str">
        <f>IF((F20/E20)-1&lt;0,"▲","")</f>
        <v/>
      </c>
      <c r="H20" s="101">
        <f t="shared" ref="H20" si="10">ABS((+F20/E20)-1)</f>
        <v>8.2291709356173914E-2</v>
      </c>
      <c r="I20" s="85" t="str">
        <f>IF(F20="NA","",IF(M20=0,"",IF((F20-M20)&lt;0,"▲","")))</f>
        <v>▲</v>
      </c>
      <c r="J20" s="86">
        <f>IF(F20="NA","-",IF(M20=0,"-",ABS(F20-M20)))</f>
        <v>0.24000000000000909</v>
      </c>
      <c r="K20" s="42">
        <v>626.81349999999998</v>
      </c>
      <c r="L20" s="66">
        <v>913.2</v>
      </c>
      <c r="M20" s="62">
        <v>1056.5999999999999</v>
      </c>
    </row>
    <row r="21" spans="2:13" ht="12" customHeight="1">
      <c r="B21" s="25"/>
      <c r="C21" s="30" t="s">
        <v>7</v>
      </c>
      <c r="D21" s="39">
        <v>993.13</v>
      </c>
      <c r="E21" s="41">
        <v>1014.08</v>
      </c>
      <c r="F21" s="119">
        <v>1060.21</v>
      </c>
      <c r="G21" s="83" t="str">
        <f t="shared" ref="G21:G22" si="11">IF((F21/E21)-1&lt;0,"▲","")</f>
        <v/>
      </c>
      <c r="H21" s="101">
        <f t="shared" si="5"/>
        <v>4.5489507731145462E-2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0.37999999999988177</v>
      </c>
      <c r="K21" s="42">
        <v>631.89449999999999</v>
      </c>
      <c r="L21" s="66">
        <v>940.4</v>
      </c>
      <c r="M21" s="62">
        <v>1060.5899999999999</v>
      </c>
    </row>
    <row r="22" spans="2:13" ht="12" customHeight="1">
      <c r="B22" s="25"/>
      <c r="C22" s="30" t="s">
        <v>8</v>
      </c>
      <c r="D22" s="39">
        <v>163.41999999999999</v>
      </c>
      <c r="E22" s="41">
        <v>125.38</v>
      </c>
      <c r="F22" s="119">
        <v>121.53</v>
      </c>
      <c r="G22" s="83" t="str">
        <f t="shared" si="11"/>
        <v>▲</v>
      </c>
      <c r="H22" s="101">
        <f t="shared" si="5"/>
        <v>3.0706651778592997E-2</v>
      </c>
      <c r="I22" s="85" t="str">
        <f t="shared" si="12"/>
        <v/>
      </c>
      <c r="J22" s="86">
        <f t="shared" si="13"/>
        <v>1.7399999999999949</v>
      </c>
      <c r="K22" s="42">
        <v>83.864000000000004</v>
      </c>
      <c r="L22" s="66">
        <v>139.19999999999999</v>
      </c>
      <c r="M22" s="62">
        <v>119.79</v>
      </c>
    </row>
    <row r="23" spans="2:13" ht="12" customHeight="1">
      <c r="B23" s="25"/>
      <c r="C23" s="30" t="s">
        <v>9</v>
      </c>
      <c r="D23" s="81">
        <f>ROUND(D22/D21,3)</f>
        <v>0.16500000000000001</v>
      </c>
      <c r="E23" s="82">
        <f>ROUND(E22/E21,3)</f>
        <v>0.124</v>
      </c>
      <c r="F23" s="73">
        <f>ROUND(F22/F21,3)</f>
        <v>0.115</v>
      </c>
      <c r="G23" s="89" t="str">
        <f>IF((F23/E23)-1&lt;0,"▲","")</f>
        <v>▲</v>
      </c>
      <c r="H23" s="84">
        <f t="shared" ref="H23" si="14">ABS(+F23-E23)*100</f>
        <v>0.89999999999999947</v>
      </c>
      <c r="I23" s="90" t="str">
        <f t="shared" si="12"/>
        <v/>
      </c>
      <c r="J23" s="86">
        <f>IF(F23="NA","-",IF(M23=0,"-",ABS(F23-M23)*100))</f>
        <v>0.20000000000000018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0.113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695.93</v>
      </c>
      <c r="E25" s="41">
        <v>699.32</v>
      </c>
      <c r="F25" s="119">
        <v>767.96</v>
      </c>
      <c r="G25" s="83" t="str">
        <f>IF((F25/E25)-1&lt;0,"▲","")</f>
        <v/>
      </c>
      <c r="H25" s="101">
        <f t="shared" ref="H25" si="15">ABS((+F25/E25)-1)</f>
        <v>9.8152490991248564E-2</v>
      </c>
      <c r="I25" s="85" t="str">
        <f>IF(F25="NA","",IF(M25=0,"",IF((F25-M25)&lt;0,"▲","")))</f>
        <v/>
      </c>
      <c r="J25" s="86">
        <f>IF(F25="NA","-",IF(M25=0,"-",ABS(F25-M25)))</f>
        <v>1.4600000000000364</v>
      </c>
      <c r="K25" s="42">
        <v>315.98500000000001</v>
      </c>
      <c r="L25" s="66">
        <v>623.43299999999999</v>
      </c>
      <c r="M25" s="62">
        <v>766.5</v>
      </c>
    </row>
    <row r="26" spans="2:13" ht="12" customHeight="1">
      <c r="B26" s="51"/>
      <c r="C26" s="30" t="s">
        <v>7</v>
      </c>
      <c r="D26" s="39">
        <v>704.18</v>
      </c>
      <c r="E26" s="41">
        <v>727.07</v>
      </c>
      <c r="F26" s="119">
        <v>770.84</v>
      </c>
      <c r="G26" s="83" t="str">
        <f t="shared" ref="G26:G27" si="16">IF((F26/E26)-1&lt;0,"▲","")</f>
        <v/>
      </c>
      <c r="H26" s="101">
        <f t="shared" si="5"/>
        <v>6.0200530897987825E-2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1.3899999999999864</v>
      </c>
      <c r="K26" s="42">
        <v>318.35149999999999</v>
      </c>
      <c r="L26" s="66">
        <v>644.60199999999998</v>
      </c>
      <c r="M26" s="62">
        <v>769.45</v>
      </c>
    </row>
    <row r="27" spans="2:13" ht="12" customHeight="1">
      <c r="B27" s="51"/>
      <c r="C27" s="30" t="s">
        <v>8</v>
      </c>
      <c r="D27" s="39">
        <v>122.42</v>
      </c>
      <c r="E27" s="41">
        <v>94.68</v>
      </c>
      <c r="F27" s="119">
        <v>91.8</v>
      </c>
      <c r="G27" s="83" t="str">
        <f t="shared" si="16"/>
        <v>▲</v>
      </c>
      <c r="H27" s="101">
        <f t="shared" si="5"/>
        <v>3.0418250950570491E-2</v>
      </c>
      <c r="I27" s="85" t="str">
        <f t="shared" si="17"/>
        <v/>
      </c>
      <c r="J27" s="86">
        <f t="shared" si="18"/>
        <v>1.5499999999999972</v>
      </c>
      <c r="K27" s="42">
        <v>38.368000000000002</v>
      </c>
      <c r="L27" s="66">
        <v>103.15600000000001</v>
      </c>
      <c r="M27" s="62">
        <v>90.25</v>
      </c>
    </row>
    <row r="28" spans="2:13" ht="12" customHeight="1">
      <c r="B28" s="51"/>
      <c r="C28" s="30" t="s">
        <v>9</v>
      </c>
      <c r="D28" s="81">
        <f>ROUND(D27/D26,3)</f>
        <v>0.17399999999999999</v>
      </c>
      <c r="E28" s="82">
        <f>ROUND(E27/E26,3)</f>
        <v>0.13</v>
      </c>
      <c r="F28" s="73">
        <f>ROUND(F27/F26,3)</f>
        <v>0.11899999999999999</v>
      </c>
      <c r="G28" s="89" t="str">
        <f>IF((F28/E28)-1&lt;0,"▲","")</f>
        <v>▲</v>
      </c>
      <c r="H28" s="84">
        <f t="shared" ref="H28" si="19">ABS(+F28-E28)*100</f>
        <v>1.100000000000001</v>
      </c>
      <c r="I28" s="90" t="str">
        <f t="shared" si="17"/>
        <v/>
      </c>
      <c r="J28" s="86">
        <f>IF(F28="NA","-",IF(M28=0,"-",ABS(F28-M28)*100))</f>
        <v>0.19999999999999879</v>
      </c>
      <c r="K28" s="87">
        <f>K27/K26</f>
        <v>0.12052087079847276</v>
      </c>
      <c r="L28" s="121">
        <f>ROUND(L27/L26,3)</f>
        <v>0.16</v>
      </c>
      <c r="M28" s="115">
        <f>ROUND(M27/M26,3)</f>
        <v>0.11700000000000001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418</v>
      </c>
      <c r="E30" s="41">
        <v>416.56</v>
      </c>
      <c r="F30" s="119">
        <v>420.88</v>
      </c>
      <c r="G30" s="83" t="str">
        <f>IF((F30/E30)-1&lt;0,"▲","")</f>
        <v/>
      </c>
      <c r="H30" s="101">
        <f t="shared" ref="H30" si="20">ABS((+F30/E30)-1)</f>
        <v>1.0370654887651209E-2</v>
      </c>
      <c r="I30" s="85" t="str">
        <f>IF(F30="NA","",IF(M30=0,"",IF((F30-M30)&lt;0,"▲","")))</f>
        <v/>
      </c>
      <c r="J30" s="86">
        <f>IF(F30="NA","-",IF(M30=0,"-",ABS(F30-M30)))</f>
        <v>0.12999999999999545</v>
      </c>
      <c r="K30" s="42">
        <v>218.24600000000001</v>
      </c>
      <c r="L30" s="66">
        <v>391.38</v>
      </c>
      <c r="M30" s="62">
        <v>420.75</v>
      </c>
    </row>
    <row r="31" spans="2:13" ht="12" customHeight="1">
      <c r="B31" s="25"/>
      <c r="C31" s="30" t="s">
        <v>7</v>
      </c>
      <c r="D31" s="39">
        <v>415.77</v>
      </c>
      <c r="E31" s="41">
        <v>418.38</v>
      </c>
      <c r="F31" s="119">
        <v>424.55</v>
      </c>
      <c r="G31" s="83" t="str">
        <f t="shared" ref="G31:G32" si="21">IF((F31/E31)-1&lt;0,"▲","")</f>
        <v/>
      </c>
      <c r="H31" s="101">
        <f t="shared" si="5"/>
        <v>1.4747358860366155E-2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6.9999999999993179E-2</v>
      </c>
      <c r="K31" s="42">
        <v>217.77549999999999</v>
      </c>
      <c r="L31" s="66">
        <v>413.03</v>
      </c>
      <c r="M31" s="62">
        <v>424.48</v>
      </c>
    </row>
    <row r="32" spans="2:13" ht="12" customHeight="1">
      <c r="B32" s="25"/>
      <c r="C32" s="30" t="s">
        <v>8</v>
      </c>
      <c r="D32" s="39">
        <v>77.23</v>
      </c>
      <c r="E32" s="41">
        <v>75.42</v>
      </c>
      <c r="F32" s="119">
        <v>71.760000000000005</v>
      </c>
      <c r="G32" s="83" t="str">
        <f t="shared" si="21"/>
        <v>▲</v>
      </c>
      <c r="H32" s="101">
        <f t="shared" si="5"/>
        <v>4.8528241845664288E-2</v>
      </c>
      <c r="I32" s="85" t="str">
        <f t="shared" si="22"/>
        <v>▲</v>
      </c>
      <c r="J32" s="86">
        <f t="shared" si="23"/>
        <v>0.17000000000000171</v>
      </c>
      <c r="K32" s="42">
        <v>26.731999999999999</v>
      </c>
      <c r="L32" s="66">
        <v>86.08</v>
      </c>
      <c r="M32" s="62">
        <v>71.930000000000007</v>
      </c>
    </row>
    <row r="33" spans="2:13" ht="12" customHeight="1">
      <c r="B33" s="29"/>
      <c r="C33" s="53" t="s">
        <v>9</v>
      </c>
      <c r="D33" s="91">
        <f>ROUND(D32/D31,3)</f>
        <v>0.186</v>
      </c>
      <c r="E33" s="92">
        <f>ROUND(E32/E31,3)</f>
        <v>0.18</v>
      </c>
      <c r="F33" s="74">
        <f>ROUND(F32/F31,3)</f>
        <v>0.16900000000000001</v>
      </c>
      <c r="G33" s="93" t="str">
        <f>IF((F33/E33)-1&lt;0,"▲","")</f>
        <v>▲</v>
      </c>
      <c r="H33" s="94">
        <f t="shared" ref="H33" si="24">ABS(+F33-E33)*100</f>
        <v>1.0999999999999983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0.16900000000000001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53</v>
      </c>
      <c r="E36" s="24" t="s">
        <v>37</v>
      </c>
      <c r="F36" s="24" t="s">
        <v>144</v>
      </c>
      <c r="G36" s="444" t="s">
        <v>33</v>
      </c>
      <c r="H36" s="444"/>
      <c r="I36" s="444"/>
      <c r="J36" s="444"/>
      <c r="K36" s="444"/>
      <c r="L36" s="445"/>
      <c r="M36" s="431" t="s">
        <v>146</v>
      </c>
    </row>
    <row r="37" spans="2:13" ht="12" customHeight="1">
      <c r="B37" s="25"/>
      <c r="C37" s="26"/>
      <c r="D37" s="27"/>
      <c r="E37" s="28" t="s">
        <v>4</v>
      </c>
      <c r="F37" s="1" t="s">
        <v>96</v>
      </c>
      <c r="G37" s="434" t="s">
        <v>97</v>
      </c>
      <c r="H37" s="435"/>
      <c r="I37" s="438" t="s">
        <v>98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220.56</v>
      </c>
      <c r="E39" s="61">
        <v>235.41</v>
      </c>
      <c r="F39" s="124">
        <v>225.32</v>
      </c>
      <c r="G39" s="113" t="str">
        <f>IF((F39/E39)-1&lt;0,"▲","")</f>
        <v>▲</v>
      </c>
      <c r="H39" s="101">
        <f>ABS((+F39/E39)-1)</f>
        <v>4.2861390765048246E-2</v>
      </c>
      <c r="I39" s="112" t="str">
        <f>IF(F39="NA","",IF(M39=0,"",IF((F39-M39)&lt;0,"▲","")))</f>
        <v/>
      </c>
      <c r="J39" s="86" t="str">
        <f>IF(F39="NA","-",IF(M39=0,"-",ABS(F39-M39)))</f>
        <v>-</v>
      </c>
      <c r="K39" s="42">
        <v>48.954999999999998</v>
      </c>
      <c r="L39" s="70">
        <v>125.003</v>
      </c>
      <c r="M39" s="71">
        <v>0</v>
      </c>
    </row>
    <row r="40" spans="2:13" ht="12" customHeight="1">
      <c r="B40" s="25"/>
      <c r="C40" s="30" t="s">
        <v>7</v>
      </c>
      <c r="D40" s="60">
        <v>215.26</v>
      </c>
      <c r="E40" s="61">
        <v>224.75</v>
      </c>
      <c r="F40" s="124">
        <v>234.28</v>
      </c>
      <c r="G40" s="114" t="str">
        <f t="shared" ref="G40:G41" si="25">IF((F40/E40)-1&lt;0,"▲","")</f>
        <v/>
      </c>
      <c r="H40" s="101">
        <f t="shared" ref="H40:H41" si="26">ABS((+F40/E40)-1)</f>
        <v>4.2402669632925383E-2</v>
      </c>
      <c r="I40" s="85" t="str">
        <f t="shared" ref="I40:I41" si="27">IF(F40="NA","",IF(M40=0,"",IF((F40-M40)&lt;0,"▲","")))</f>
        <v/>
      </c>
      <c r="J40" s="86" t="str">
        <f t="shared" ref="J40:J41" si="28">IF(F40="NA","-",IF(M40=0,"-",ABS(F40-M40)))</f>
        <v>-</v>
      </c>
      <c r="K40" s="42">
        <v>49.063000000000002</v>
      </c>
      <c r="L40" s="72">
        <v>131.916</v>
      </c>
      <c r="M40" s="62">
        <v>0</v>
      </c>
    </row>
    <row r="41" spans="2:13" ht="12" customHeight="1">
      <c r="B41" s="25"/>
      <c r="C41" s="30" t="s">
        <v>8</v>
      </c>
      <c r="D41" s="60">
        <v>53.94</v>
      </c>
      <c r="E41" s="61">
        <v>63.6</v>
      </c>
      <c r="F41" s="124">
        <v>54</v>
      </c>
      <c r="G41" s="114" t="str">
        <f t="shared" si="25"/>
        <v>▲</v>
      </c>
      <c r="H41" s="101">
        <f t="shared" si="26"/>
        <v>0.15094339622641506</v>
      </c>
      <c r="I41" s="85" t="str">
        <f t="shared" si="27"/>
        <v/>
      </c>
      <c r="J41" s="86" t="str">
        <f t="shared" si="28"/>
        <v>-</v>
      </c>
      <c r="K41" s="42">
        <v>3.9965000000000002</v>
      </c>
      <c r="L41" s="72">
        <v>17.582000000000001</v>
      </c>
      <c r="M41" s="62">
        <v>0</v>
      </c>
    </row>
    <row r="42" spans="2:13" ht="12" customHeight="1">
      <c r="B42" s="29"/>
      <c r="C42" s="53" t="s">
        <v>9</v>
      </c>
      <c r="D42" s="107">
        <f>ROUND(D41/D40,3)</f>
        <v>0.251</v>
      </c>
      <c r="E42" s="108">
        <f>ROUND(E41/E40,3)</f>
        <v>0.28299999999999997</v>
      </c>
      <c r="F42" s="125">
        <f>ROUND(F41/F40,3)</f>
        <v>0.23</v>
      </c>
      <c r="G42" s="109" t="str">
        <f>IF(F42-D42&lt;0,"▲","")</f>
        <v>▲</v>
      </c>
      <c r="H42" s="94">
        <f>ABS(+F42-E42)*100</f>
        <v>5.2999999999999963</v>
      </c>
      <c r="I42" s="110" t="str">
        <f>IF(F42="NA","",IF(M42=0,"",IF((F42-M42)&lt;0,"▲","")))</f>
        <v/>
      </c>
      <c r="J42" s="96" t="s">
        <v>145</v>
      </c>
      <c r="K42" s="97">
        <f>K41/K40</f>
        <v>8.1456494710881927E-2</v>
      </c>
      <c r="L42" s="123">
        <f>ROUND(L41/L40,3)</f>
        <v>0.13300000000000001</v>
      </c>
      <c r="M42" s="111" t="s">
        <v>145</v>
      </c>
    </row>
    <row r="43" spans="2:13" ht="12" customHeight="1">
      <c r="B43" s="2" t="s">
        <v>151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8">
    <tabColor theme="1"/>
    <pageSetUpPr fitToPage="1"/>
  </sheetPr>
  <dimension ref="B1:M67"/>
  <sheetViews>
    <sheetView showGridLines="0" defaultGridColor="0" topLeftCell="A34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143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53</v>
      </c>
      <c r="E6" s="24" t="s">
        <v>37</v>
      </c>
      <c r="F6" s="24" t="s">
        <v>144</v>
      </c>
      <c r="G6" s="444" t="s">
        <v>104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99</v>
      </c>
      <c r="G7" s="434" t="s">
        <v>105</v>
      </c>
      <c r="H7" s="435"/>
      <c r="I7" s="438" t="s">
        <v>101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2018.14</v>
      </c>
      <c r="E10" s="78">
        <v>1985.32</v>
      </c>
      <c r="F10" s="119">
        <v>2094.23</v>
      </c>
      <c r="G10" s="83" t="str">
        <f>IF((F10/E10)-1&lt;0,"▲","")</f>
        <v/>
      </c>
      <c r="H10" s="101">
        <f>ABS((+F10/E10)-1)</f>
        <v>5.4857655189088028E-2</v>
      </c>
      <c r="I10" s="85" t="str">
        <f>IF(F10="NA","",IF(M10=0,"",IF((F10-M10)&lt;0,"▲","")))</f>
        <v/>
      </c>
      <c r="J10" s="86" t="str">
        <f>IF(F10="NA","-",IF(M10=0,"-",ABS(F10-M10)))</f>
        <v>-</v>
      </c>
      <c r="K10" s="42">
        <v>1196.837</v>
      </c>
      <c r="L10" s="66">
        <v>1880.8430000000001</v>
      </c>
      <c r="M10" s="62">
        <v>0</v>
      </c>
    </row>
    <row r="11" spans="2:13" ht="12" customHeight="1">
      <c r="B11" s="25"/>
      <c r="C11" s="30" t="s">
        <v>7</v>
      </c>
      <c r="D11" s="77">
        <v>2032.51</v>
      </c>
      <c r="E11" s="78">
        <v>2055.66</v>
      </c>
      <c r="F11" s="119">
        <v>2108.94</v>
      </c>
      <c r="G11" s="83" t="str">
        <f t="shared" ref="G11:G12" si="0">IF((F11/E11)-1&lt;0,"▲","")</f>
        <v/>
      </c>
      <c r="H11" s="101">
        <f t="shared" ref="H11:H12" si="1">ABS((+F11/E11)-1)</f>
        <v>2.5918683050699221E-2</v>
      </c>
      <c r="I11" s="85" t="str">
        <f t="shared" ref="I11:I13" si="2">IF(F11="NA","",IF(M11=0,"",IF((F11-M11)&lt;0,"▲","")))</f>
        <v/>
      </c>
      <c r="J11" s="86" t="str">
        <f t="shared" ref="J11:J12" si="3">IF(F11="NA","-",IF(M11=0,"-",ABS(F11-M11)))</f>
        <v>-</v>
      </c>
      <c r="K11" s="42">
        <v>1201.7705000000001</v>
      </c>
      <c r="L11" s="66">
        <v>1608.0419999999999</v>
      </c>
      <c r="M11" s="62">
        <v>0</v>
      </c>
    </row>
    <row r="12" spans="2:13" ht="12" customHeight="1">
      <c r="B12" s="25"/>
      <c r="C12" s="30" t="s">
        <v>8</v>
      </c>
      <c r="D12" s="39">
        <v>390.14</v>
      </c>
      <c r="E12" s="40">
        <v>319.79000000000002</v>
      </c>
      <c r="F12" s="119">
        <v>305.08</v>
      </c>
      <c r="G12" s="83" t="str">
        <f t="shared" si="0"/>
        <v>▲</v>
      </c>
      <c r="H12" s="101">
        <f t="shared" si="1"/>
        <v>4.5998936802276624E-2</v>
      </c>
      <c r="I12" s="85" t="str">
        <f t="shared" si="2"/>
        <v/>
      </c>
      <c r="J12" s="86" t="str">
        <f t="shared" si="3"/>
        <v>-</v>
      </c>
      <c r="K12" s="42">
        <v>186.02850000000001</v>
      </c>
      <c r="L12" s="66">
        <v>271.06099999999998</v>
      </c>
      <c r="M12" s="62">
        <v>0</v>
      </c>
    </row>
    <row r="13" spans="2:13" ht="12" customHeight="1">
      <c r="B13" s="25"/>
      <c r="C13" s="30" t="s">
        <v>9</v>
      </c>
      <c r="D13" s="81">
        <f>ROUND(D12/D11,3)</f>
        <v>0.192</v>
      </c>
      <c r="E13" s="82">
        <f t="shared" ref="E13" si="4">ROUND(E12/E11,3)</f>
        <v>0.156</v>
      </c>
      <c r="F13" s="73">
        <f>ROUND(F12/F11,3)</f>
        <v>0.14499999999999999</v>
      </c>
      <c r="G13" s="83" t="str">
        <f>IF((F13/E13)-1&lt;0,"▲","")</f>
        <v>▲</v>
      </c>
      <c r="H13" s="84">
        <f>ABS(+F13-E13)*100</f>
        <v>1.100000000000001</v>
      </c>
      <c r="I13" s="85" t="str">
        <f t="shared" si="2"/>
        <v/>
      </c>
      <c r="J13" s="86" t="s">
        <v>145</v>
      </c>
      <c r="K13" s="87">
        <f>K12/K11</f>
        <v>0.15479536234247721</v>
      </c>
      <c r="L13" s="121">
        <f>ROUND(L12/L11,3)</f>
        <v>0.16900000000000001</v>
      </c>
      <c r="M13" s="88" t="s">
        <v>145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621.82000000000005</v>
      </c>
      <c r="E15" s="41">
        <v>593.95000000000005</v>
      </c>
      <c r="F15" s="119">
        <v>616.87</v>
      </c>
      <c r="G15" s="83" t="str">
        <f>IF((F15/E15)-1&lt;0,"▲","")</f>
        <v/>
      </c>
      <c r="H15" s="101">
        <f t="shared" ref="H15:H32" si="5">ABS((+F15/E15)-1)</f>
        <v>3.858910682717398E-2</v>
      </c>
      <c r="I15" s="85" t="str">
        <f>IF(F15="NA","",IF(M15=0,"",IF((F15-M15)&lt;0,"▲","")))</f>
        <v/>
      </c>
      <c r="J15" s="86" t="str">
        <f>IF(F15="NA","-",IF(M15=0,"-",ABS(F15-M15)))</f>
        <v>-</v>
      </c>
      <c r="K15" s="42">
        <v>351.77749999999997</v>
      </c>
      <c r="L15" s="66">
        <v>554.58399999999995</v>
      </c>
      <c r="M15" s="62">
        <v>0</v>
      </c>
    </row>
    <row r="16" spans="2:13" ht="12" customHeight="1">
      <c r="B16" s="25"/>
      <c r="C16" s="30" t="s">
        <v>7</v>
      </c>
      <c r="D16" s="77">
        <v>624.44000000000005</v>
      </c>
      <c r="E16" s="78">
        <v>622.17999999999995</v>
      </c>
      <c r="F16" s="119">
        <v>623.87</v>
      </c>
      <c r="G16" s="83" t="str">
        <f t="shared" ref="G16:G17" si="6">IF((F16/E16)-1&lt;0,"▲","")</f>
        <v/>
      </c>
      <c r="H16" s="101">
        <f t="shared" si="5"/>
        <v>2.7162557459257108E-3</v>
      </c>
      <c r="I16" s="85" t="str">
        <f t="shared" ref="I16:I18" si="7">IF(F16="NA","",IF(M16=0,"",IF((F16-M16)&lt;0,"▲","")))</f>
        <v/>
      </c>
      <c r="J16" s="86" t="str">
        <f t="shared" ref="J16:J17" si="8">IF(F16="NA","-",IF(M16=0,"-",ABS(F16-M16)))</f>
        <v>-</v>
      </c>
      <c r="K16" s="42">
        <v>352.10050000000001</v>
      </c>
      <c r="L16" s="66">
        <v>581.55100000000004</v>
      </c>
      <c r="M16" s="62">
        <v>0</v>
      </c>
    </row>
    <row r="17" spans="2:13" ht="12" customHeight="1">
      <c r="B17" s="25"/>
      <c r="C17" s="30" t="s">
        <v>8</v>
      </c>
      <c r="D17" s="39">
        <v>148.59</v>
      </c>
      <c r="E17" s="41">
        <v>120.36</v>
      </c>
      <c r="F17" s="119">
        <v>113.36</v>
      </c>
      <c r="G17" s="83" t="str">
        <f t="shared" si="6"/>
        <v>▲</v>
      </c>
      <c r="H17" s="101">
        <f t="shared" si="5"/>
        <v>5.815885676304422E-2</v>
      </c>
      <c r="I17" s="85" t="str">
        <f t="shared" si="7"/>
        <v/>
      </c>
      <c r="J17" s="86" t="str">
        <f t="shared" si="8"/>
        <v>-</v>
      </c>
      <c r="K17" s="42">
        <v>78.797499999999999</v>
      </c>
      <c r="L17" s="66">
        <v>131.90100000000001</v>
      </c>
      <c r="M17" s="62">
        <v>0</v>
      </c>
    </row>
    <row r="18" spans="2:13" ht="12" customHeight="1">
      <c r="B18" s="25"/>
      <c r="C18" s="30" t="s">
        <v>9</v>
      </c>
      <c r="D18" s="81">
        <f>ROUND(D17/D16,3)</f>
        <v>0.23799999999999999</v>
      </c>
      <c r="E18" s="82">
        <f>ROUND(E17/E16,3)</f>
        <v>0.193</v>
      </c>
      <c r="F18" s="73">
        <f>ROUND(F17/F16,3)</f>
        <v>0.182</v>
      </c>
      <c r="G18" s="89" t="str">
        <f>IF((F18/E18)-1&lt;0,"▲","")</f>
        <v>▲</v>
      </c>
      <c r="H18" s="84">
        <f t="shared" ref="H18" si="9">ABS(+F18-E18)*100</f>
        <v>1.100000000000001</v>
      </c>
      <c r="I18" s="90" t="str">
        <f t="shared" si="7"/>
        <v/>
      </c>
      <c r="J18" s="86" t="s">
        <v>145</v>
      </c>
      <c r="K18" s="87">
        <f>K17/K16</f>
        <v>0.22379263874944794</v>
      </c>
      <c r="L18" s="121">
        <f>ROUND(L17/L16,3)</f>
        <v>0.22700000000000001</v>
      </c>
      <c r="M18" s="88" t="s">
        <v>145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978.31</v>
      </c>
      <c r="E20" s="41">
        <v>974.87</v>
      </c>
      <c r="F20" s="119">
        <v>1056.5999999999999</v>
      </c>
      <c r="G20" s="83" t="str">
        <f>IF((F20/E20)-1&lt;0,"▲","")</f>
        <v/>
      </c>
      <c r="H20" s="101">
        <f t="shared" ref="H20" si="10">ABS((+F20/E20)-1)</f>
        <v>8.3836819268209961E-2</v>
      </c>
      <c r="I20" s="85" t="str">
        <f>IF(F20="NA","",IF(M20=0,"",IF((F20-M20)&lt;0,"▲","")))</f>
        <v/>
      </c>
      <c r="J20" s="86" t="str">
        <f>IF(F20="NA","-",IF(M20=0,"-",ABS(F20-M20)))</f>
        <v>-</v>
      </c>
      <c r="K20" s="42">
        <v>626.81349999999998</v>
      </c>
      <c r="L20" s="66">
        <v>913.2</v>
      </c>
      <c r="M20" s="62">
        <v>0</v>
      </c>
    </row>
    <row r="21" spans="2:13" ht="12" customHeight="1">
      <c r="B21" s="25"/>
      <c r="C21" s="30" t="s">
        <v>7</v>
      </c>
      <c r="D21" s="39">
        <v>992.83</v>
      </c>
      <c r="E21" s="41">
        <v>1014.52</v>
      </c>
      <c r="F21" s="119">
        <v>1060.5899999999999</v>
      </c>
      <c r="G21" s="83" t="str">
        <f t="shared" ref="G21:G22" si="11">IF((F21/E21)-1&lt;0,"▲","")</f>
        <v/>
      </c>
      <c r="H21" s="101">
        <f t="shared" si="5"/>
        <v>4.541063754287733E-2</v>
      </c>
      <c r="I21" s="85" t="str">
        <f t="shared" ref="I21:I23" si="12">IF(F21="NA","",IF(M21=0,"",IF((F21-M21)&lt;0,"▲","")))</f>
        <v/>
      </c>
      <c r="J21" s="86" t="str">
        <f t="shared" ref="J21:J22" si="13">IF(F21="NA","-",IF(M21=0,"-",ABS(F21-M21)))</f>
        <v>-</v>
      </c>
      <c r="K21" s="42">
        <v>631.89449999999999</v>
      </c>
      <c r="L21" s="66">
        <v>940.4</v>
      </c>
      <c r="M21" s="62">
        <v>0</v>
      </c>
    </row>
    <row r="22" spans="2:13" ht="12" customHeight="1">
      <c r="B22" s="25"/>
      <c r="C22" s="30" t="s">
        <v>8</v>
      </c>
      <c r="D22" s="39">
        <v>163.41999999999999</v>
      </c>
      <c r="E22" s="41">
        <v>123.78</v>
      </c>
      <c r="F22" s="119">
        <v>119.79</v>
      </c>
      <c r="G22" s="83" t="str">
        <f t="shared" si="11"/>
        <v>▲</v>
      </c>
      <c r="H22" s="101">
        <f t="shared" si="5"/>
        <v>3.2234609791565672E-2</v>
      </c>
      <c r="I22" s="85" t="str">
        <f t="shared" si="12"/>
        <v/>
      </c>
      <c r="J22" s="86" t="str">
        <f t="shared" si="13"/>
        <v>-</v>
      </c>
      <c r="K22" s="42">
        <v>83.864000000000004</v>
      </c>
      <c r="L22" s="66">
        <v>139.19999999999999</v>
      </c>
      <c r="M22" s="62">
        <v>0</v>
      </c>
    </row>
    <row r="23" spans="2:13" ht="12" customHeight="1">
      <c r="B23" s="25"/>
      <c r="C23" s="30" t="s">
        <v>9</v>
      </c>
      <c r="D23" s="81">
        <f>ROUND(D22/D21,3)</f>
        <v>0.16500000000000001</v>
      </c>
      <c r="E23" s="82">
        <f>ROUND(E22/E21,3)</f>
        <v>0.122</v>
      </c>
      <c r="F23" s="73">
        <f>ROUND(F22/F21,3)</f>
        <v>0.113</v>
      </c>
      <c r="G23" s="89" t="str">
        <f>IF((F23/E23)-1&lt;0,"▲","")</f>
        <v>▲</v>
      </c>
      <c r="H23" s="84">
        <f t="shared" ref="H23" si="14">ABS(+F23-E23)*100</f>
        <v>0.89999999999999947</v>
      </c>
      <c r="I23" s="90" t="str">
        <f t="shared" si="12"/>
        <v/>
      </c>
      <c r="J23" s="86" t="s">
        <v>145</v>
      </c>
      <c r="K23" s="87">
        <f>K22/K21</f>
        <v>0.13271835725742193</v>
      </c>
      <c r="L23" s="121">
        <f>ROUND(L22/L21,3)</f>
        <v>0.14799999999999999</v>
      </c>
      <c r="M23" s="88" t="s">
        <v>145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695.61</v>
      </c>
      <c r="E25" s="41">
        <v>697.72</v>
      </c>
      <c r="F25" s="119">
        <v>766.5</v>
      </c>
      <c r="G25" s="83" t="str">
        <f>IF((F25/E25)-1&lt;0,"▲","")</f>
        <v/>
      </c>
      <c r="H25" s="101">
        <f t="shared" ref="H25" si="15">ABS((+F25/E25)-1)</f>
        <v>9.8578226222553411E-2</v>
      </c>
      <c r="I25" s="85" t="str">
        <f>IF(F25="NA","",IF(M25=0,"",IF((F25-M25)&lt;0,"▲","")))</f>
        <v/>
      </c>
      <c r="J25" s="86" t="str">
        <f>IF(F25="NA","-",IF(M25=0,"-",ABS(F25-M25)))</f>
        <v>-</v>
      </c>
      <c r="K25" s="42">
        <v>315.98500000000001</v>
      </c>
      <c r="L25" s="66">
        <v>623.43299999999999</v>
      </c>
      <c r="M25" s="62">
        <v>0</v>
      </c>
    </row>
    <row r="26" spans="2:13" ht="12" customHeight="1">
      <c r="B26" s="51"/>
      <c r="C26" s="30" t="s">
        <v>7</v>
      </c>
      <c r="D26" s="39">
        <v>703.88</v>
      </c>
      <c r="E26" s="41">
        <v>726.94</v>
      </c>
      <c r="F26" s="119">
        <v>769.45</v>
      </c>
      <c r="G26" s="83" t="str">
        <f t="shared" ref="G26:G27" si="16">IF((F26/E26)-1&lt;0,"▲","")</f>
        <v/>
      </c>
      <c r="H26" s="101">
        <f t="shared" si="5"/>
        <v>5.8478003686686542E-2</v>
      </c>
      <c r="I26" s="85" t="str">
        <f t="shared" ref="I26:I28" si="17">IF(F26="NA","",IF(M26=0,"",IF((F26-M26)&lt;0,"▲","")))</f>
        <v/>
      </c>
      <c r="J26" s="86" t="str">
        <f t="shared" ref="J26:J27" si="18">IF(F26="NA","-",IF(M26=0,"-",ABS(F26-M26)))</f>
        <v>-</v>
      </c>
      <c r="K26" s="42">
        <v>318.35149999999999</v>
      </c>
      <c r="L26" s="66">
        <v>644.60199999999998</v>
      </c>
      <c r="M26" s="62">
        <v>0</v>
      </c>
    </row>
    <row r="27" spans="2:13" ht="12" customHeight="1">
      <c r="B27" s="51"/>
      <c r="C27" s="30" t="s">
        <v>8</v>
      </c>
      <c r="D27" s="39">
        <v>122.43</v>
      </c>
      <c r="E27" s="41">
        <v>93.2</v>
      </c>
      <c r="F27" s="119">
        <v>90.25</v>
      </c>
      <c r="G27" s="83" t="str">
        <f t="shared" si="16"/>
        <v>▲</v>
      </c>
      <c r="H27" s="101">
        <f t="shared" si="5"/>
        <v>3.1652360515021516E-2</v>
      </c>
      <c r="I27" s="85" t="str">
        <f t="shared" si="17"/>
        <v/>
      </c>
      <c r="J27" s="86" t="str">
        <f t="shared" si="18"/>
        <v>-</v>
      </c>
      <c r="K27" s="42">
        <v>38.368000000000002</v>
      </c>
      <c r="L27" s="66">
        <v>103.15600000000001</v>
      </c>
      <c r="M27" s="62">
        <v>0</v>
      </c>
    </row>
    <row r="28" spans="2:13" ht="12" customHeight="1">
      <c r="B28" s="51"/>
      <c r="C28" s="30" t="s">
        <v>9</v>
      </c>
      <c r="D28" s="81">
        <f>ROUND(D27/D26,3)</f>
        <v>0.17399999999999999</v>
      </c>
      <c r="E28" s="82">
        <f>ROUND(E27/E26,3)</f>
        <v>0.128</v>
      </c>
      <c r="F28" s="73">
        <f>ROUND(F27/F26,3)</f>
        <v>0.11700000000000001</v>
      </c>
      <c r="G28" s="89" t="str">
        <f>IF((F28/E28)-1&lt;0,"▲","")</f>
        <v>▲</v>
      </c>
      <c r="H28" s="84">
        <f t="shared" ref="H28" si="19">ABS(+F28-E28)*100</f>
        <v>1.0999999999999996</v>
      </c>
      <c r="I28" s="90" t="str">
        <f t="shared" si="17"/>
        <v/>
      </c>
      <c r="J28" s="86" t="s">
        <v>145</v>
      </c>
      <c r="K28" s="87">
        <f>K27/K26</f>
        <v>0.12052087079847276</v>
      </c>
      <c r="L28" s="121">
        <f>ROUND(L27/L26,3)</f>
        <v>0.16</v>
      </c>
      <c r="M28" s="88" t="s">
        <v>145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418</v>
      </c>
      <c r="E30" s="41">
        <v>416.5</v>
      </c>
      <c r="F30" s="119">
        <v>420.75</v>
      </c>
      <c r="G30" s="83" t="str">
        <f>IF((F30/E30)-1&lt;0,"▲","")</f>
        <v/>
      </c>
      <c r="H30" s="101">
        <f t="shared" ref="H30" si="20">ABS((+F30/E30)-1)</f>
        <v>1.0204081632652962E-2</v>
      </c>
      <c r="I30" s="85" t="str">
        <f>IF(F30="NA","",IF(M30=0,"",IF((F30-M30)&lt;0,"▲","")))</f>
        <v/>
      </c>
      <c r="J30" s="86" t="str">
        <f>IF(F30="NA","-",IF(M30=0,"-",ABS(F30-M30)))</f>
        <v>-</v>
      </c>
      <c r="K30" s="42">
        <v>218.24600000000001</v>
      </c>
      <c r="L30" s="66">
        <v>391.38</v>
      </c>
      <c r="M30" s="62">
        <v>0</v>
      </c>
    </row>
    <row r="31" spans="2:13" ht="12" customHeight="1">
      <c r="B31" s="25"/>
      <c r="C31" s="30" t="s">
        <v>7</v>
      </c>
      <c r="D31" s="39">
        <v>415.24</v>
      </c>
      <c r="E31" s="41">
        <v>418.96</v>
      </c>
      <c r="F31" s="119">
        <v>424.48</v>
      </c>
      <c r="G31" s="83" t="str">
        <f t="shared" ref="G31:G32" si="21">IF((F31/E31)-1&lt;0,"▲","")</f>
        <v/>
      </c>
      <c r="H31" s="101">
        <f t="shared" si="5"/>
        <v>1.317548214626707E-2</v>
      </c>
      <c r="I31" s="85" t="str">
        <f t="shared" ref="I31:I33" si="22">IF(F31="NA","",IF(M31=0,"",IF((F31-M31)&lt;0,"▲","")))</f>
        <v/>
      </c>
      <c r="J31" s="86" t="str">
        <f t="shared" ref="J31:J32" si="23">IF(F31="NA","-",IF(M31=0,"-",ABS(F31-M31)))</f>
        <v>-</v>
      </c>
      <c r="K31" s="42">
        <v>217.77549999999999</v>
      </c>
      <c r="L31" s="66">
        <v>413.03</v>
      </c>
      <c r="M31" s="62">
        <v>0</v>
      </c>
    </row>
    <row r="32" spans="2:13" ht="12" customHeight="1">
      <c r="B32" s="25"/>
      <c r="C32" s="30" t="s">
        <v>8</v>
      </c>
      <c r="D32" s="39">
        <v>78.12</v>
      </c>
      <c r="E32" s="41">
        <v>75.66</v>
      </c>
      <c r="F32" s="119">
        <v>71.930000000000007</v>
      </c>
      <c r="G32" s="83" t="str">
        <f t="shared" si="21"/>
        <v>▲</v>
      </c>
      <c r="H32" s="101">
        <f t="shared" si="5"/>
        <v>4.9299497753105825E-2</v>
      </c>
      <c r="I32" s="85" t="str">
        <f t="shared" si="22"/>
        <v/>
      </c>
      <c r="J32" s="86" t="str">
        <f t="shared" si="23"/>
        <v>-</v>
      </c>
      <c r="K32" s="42">
        <v>26.731999999999999</v>
      </c>
      <c r="L32" s="66">
        <v>86.08</v>
      </c>
      <c r="M32" s="62">
        <v>0</v>
      </c>
    </row>
    <row r="33" spans="2:13" ht="12" customHeight="1">
      <c r="B33" s="29"/>
      <c r="C33" s="53" t="s">
        <v>9</v>
      </c>
      <c r="D33" s="91">
        <f>ROUND(D32/D31,3)</f>
        <v>0.188</v>
      </c>
      <c r="E33" s="92">
        <f>ROUND(E32/E31,3)</f>
        <v>0.18099999999999999</v>
      </c>
      <c r="F33" s="74">
        <f>ROUND(F32/F31,3)</f>
        <v>0.16900000000000001</v>
      </c>
      <c r="G33" s="93" t="str">
        <f>IF((F33/E33)-1&lt;0,"▲","")</f>
        <v>▲</v>
      </c>
      <c r="H33" s="94">
        <f t="shared" ref="H33" si="24">ABS(+F33-E33)*100</f>
        <v>1.1999999999999984</v>
      </c>
      <c r="I33" s="95" t="str">
        <f t="shared" si="22"/>
        <v/>
      </c>
      <c r="J33" s="96" t="s">
        <v>145</v>
      </c>
      <c r="K33" s="97">
        <f>K32/K31</f>
        <v>0.12275026345938822</v>
      </c>
      <c r="L33" s="122">
        <f>ROUND(L32/L31,3)</f>
        <v>0.20799999999999999</v>
      </c>
      <c r="M33" s="98" t="s">
        <v>145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82</v>
      </c>
      <c r="H36" s="444"/>
      <c r="I36" s="444"/>
      <c r="J36" s="444"/>
      <c r="K36" s="444"/>
      <c r="L36" s="445"/>
      <c r="M36" s="431" t="s">
        <v>83</v>
      </c>
    </row>
    <row r="37" spans="2:13" ht="12" customHeight="1">
      <c r="B37" s="25"/>
      <c r="C37" s="26"/>
      <c r="D37" s="27"/>
      <c r="E37" s="28" t="s">
        <v>4</v>
      </c>
      <c r="F37" s="1" t="s">
        <v>84</v>
      </c>
      <c r="G37" s="434" t="s">
        <v>85</v>
      </c>
      <c r="H37" s="435"/>
      <c r="I37" s="438" t="s">
        <v>86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215.75</v>
      </c>
      <c r="E39" s="61">
        <v>219.78</v>
      </c>
      <c r="F39" s="124">
        <v>233.68</v>
      </c>
      <c r="G39" s="113" t="str">
        <f>IF((F39/E39)-1&lt;0,"▲","")</f>
        <v/>
      </c>
      <c r="H39" s="101">
        <f>ABS((+F39/E39)-1)</f>
        <v>6.3245063245063182E-2</v>
      </c>
      <c r="I39" s="112" t="str">
        <f>IF(F39="NA","",IF(M39=0,"",IF((F39-M39)&lt;0,"▲","")))</f>
        <v/>
      </c>
      <c r="J39" s="86">
        <f>IF(F39="NA","-",IF(M39=0,"-",ABS(F39-M39)))</f>
        <v>0.18999999999999773</v>
      </c>
      <c r="K39" s="42">
        <v>48.954999999999998</v>
      </c>
      <c r="L39" s="70">
        <v>125.003</v>
      </c>
      <c r="M39" s="71">
        <v>233.49</v>
      </c>
    </row>
    <row r="40" spans="2:13" ht="12" customHeight="1">
      <c r="B40" s="25"/>
      <c r="C40" s="30" t="s">
        <v>7</v>
      </c>
      <c r="D40" s="60">
        <v>205.16</v>
      </c>
      <c r="E40" s="61">
        <v>214.12</v>
      </c>
      <c r="F40" s="124">
        <v>224.99</v>
      </c>
      <c r="G40" s="114" t="str">
        <f t="shared" ref="G40:G41" si="25">IF((F40/E40)-1&lt;0,"▲","")</f>
        <v/>
      </c>
      <c r="H40" s="101">
        <f t="shared" ref="H40:H41" si="26">ABS((+F40/E40)-1)</f>
        <v>5.0765925649168819E-2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0.51999999999998181</v>
      </c>
      <c r="K40" s="42">
        <v>49.063000000000002</v>
      </c>
      <c r="L40" s="72">
        <v>131.916</v>
      </c>
      <c r="M40" s="62">
        <v>225.51</v>
      </c>
    </row>
    <row r="41" spans="2:13" ht="12" customHeight="1">
      <c r="B41" s="25"/>
      <c r="C41" s="30" t="s">
        <v>8</v>
      </c>
      <c r="D41" s="60">
        <v>48.49</v>
      </c>
      <c r="E41" s="61">
        <v>53.84</v>
      </c>
      <c r="F41" s="124">
        <v>61.89</v>
      </c>
      <c r="G41" s="114" t="str">
        <f t="shared" si="25"/>
        <v/>
      </c>
      <c r="H41" s="101">
        <f t="shared" si="26"/>
        <v>0.14951708766716187</v>
      </c>
      <c r="I41" s="85" t="str">
        <f t="shared" si="27"/>
        <v/>
      </c>
      <c r="J41" s="86">
        <f t="shared" si="28"/>
        <v>0.86999999999999744</v>
      </c>
      <c r="K41" s="42">
        <v>3.9965000000000002</v>
      </c>
      <c r="L41" s="72">
        <v>17.582000000000001</v>
      </c>
      <c r="M41" s="62">
        <v>61.02</v>
      </c>
    </row>
    <row r="42" spans="2:13" ht="12" customHeight="1">
      <c r="B42" s="29"/>
      <c r="C42" s="53" t="s">
        <v>9</v>
      </c>
      <c r="D42" s="107">
        <f>ROUND(D41/D40,3)</f>
        <v>0.23599999999999999</v>
      </c>
      <c r="E42" s="108">
        <f>ROUND(E41/E40,3)</f>
        <v>0.251</v>
      </c>
      <c r="F42" s="125">
        <f>ROUND(F41/F40,3)</f>
        <v>0.27500000000000002</v>
      </c>
      <c r="G42" s="109" t="str">
        <f>IF(F42-D42&lt;0,"▲","")</f>
        <v/>
      </c>
      <c r="H42" s="94">
        <f>ABS(+F42-E42)*100</f>
        <v>2.4000000000000021</v>
      </c>
      <c r="I42" s="110" t="str">
        <f>IF(F42="NA","",IF(M42=0,"",IF((F42-M42)&lt;0,"▲","")))</f>
        <v/>
      </c>
      <c r="J42" s="96">
        <f>ABS(+F42-M42)*100</f>
        <v>0.40000000000000036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0.27100000000000002</v>
      </c>
    </row>
    <row r="43" spans="2:13" ht="12" customHeight="1">
      <c r="B43" s="2" t="s">
        <v>142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7">
    <tabColor theme="1"/>
    <pageSetUpPr fitToPage="1"/>
  </sheetPr>
  <dimension ref="B1:M67"/>
  <sheetViews>
    <sheetView showGridLines="0" defaultGridColor="0" topLeftCell="A2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141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109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82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84</v>
      </c>
      <c r="G7" s="434" t="s">
        <v>85</v>
      </c>
      <c r="H7" s="435"/>
      <c r="I7" s="438" t="s">
        <v>86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2044.47</v>
      </c>
      <c r="E10" s="78">
        <v>2017.11</v>
      </c>
      <c r="F10" s="119">
        <v>1984.39</v>
      </c>
      <c r="G10" s="83" t="str">
        <f>IF((F10/E10)-1&lt;0,"▲","")</f>
        <v>▲</v>
      </c>
      <c r="H10" s="101">
        <f>ABS((+F10/E10)-1)</f>
        <v>1.6221227399596305E-2</v>
      </c>
      <c r="I10" s="85" t="str">
        <f>IF(F10="NA","",IF(M10=0,"",IF((F10-M10)&lt;0,"▲","")))</f>
        <v/>
      </c>
      <c r="J10" s="86">
        <f>IF(F10="NA","-",IF(M10=0,"-",ABS(F10-M10)))</f>
        <v>9.6300000000001091</v>
      </c>
      <c r="K10" s="42">
        <v>1196.837</v>
      </c>
      <c r="L10" s="66">
        <v>1880.8430000000001</v>
      </c>
      <c r="M10" s="62">
        <v>1974.76</v>
      </c>
    </row>
    <row r="11" spans="2:13" ht="12" customHeight="1">
      <c r="B11" s="25"/>
      <c r="C11" s="30" t="s">
        <v>7</v>
      </c>
      <c r="D11" s="77">
        <v>1994.7</v>
      </c>
      <c r="E11" s="78">
        <v>2030.07</v>
      </c>
      <c r="F11" s="119">
        <v>2056.13</v>
      </c>
      <c r="G11" s="83" t="str">
        <f t="shared" ref="G11:G12" si="0">IF((F11/E11)-1&lt;0,"▲","")</f>
        <v/>
      </c>
      <c r="H11" s="101">
        <f t="shared" ref="H11:H12" si="1">ABS((+F11/E11)-1)</f>
        <v>1.2836995768618964E-2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4.5999999999999091</v>
      </c>
      <c r="K11" s="42">
        <v>1201.7705000000001</v>
      </c>
      <c r="L11" s="66">
        <v>1608.0419999999999</v>
      </c>
      <c r="M11" s="62">
        <v>2051.5300000000002</v>
      </c>
    </row>
    <row r="12" spans="2:13" ht="12" customHeight="1">
      <c r="B12" s="25"/>
      <c r="C12" s="30" t="s">
        <v>8</v>
      </c>
      <c r="D12" s="39">
        <v>408.04</v>
      </c>
      <c r="E12" s="40">
        <v>395.09</v>
      </c>
      <c r="F12" s="119">
        <v>323.35000000000002</v>
      </c>
      <c r="G12" s="83" t="str">
        <f t="shared" si="0"/>
        <v>▲</v>
      </c>
      <c r="H12" s="101">
        <f t="shared" si="1"/>
        <v>0.18157888076134543</v>
      </c>
      <c r="I12" s="85" t="str">
        <f t="shared" si="2"/>
        <v/>
      </c>
      <c r="J12" s="86">
        <f t="shared" si="3"/>
        <v>4.410000000000025</v>
      </c>
      <c r="K12" s="42">
        <v>186.02850000000001</v>
      </c>
      <c r="L12" s="66">
        <v>271.06099999999998</v>
      </c>
      <c r="M12" s="62">
        <v>318.94</v>
      </c>
    </row>
    <row r="13" spans="2:13" ht="12" customHeight="1">
      <c r="B13" s="25"/>
      <c r="C13" s="30" t="s">
        <v>9</v>
      </c>
      <c r="D13" s="81">
        <f>ROUND(D12/D11,3)</f>
        <v>0.20499999999999999</v>
      </c>
      <c r="E13" s="82">
        <f t="shared" ref="E13" si="4">ROUND(E12/E11,3)</f>
        <v>0.19500000000000001</v>
      </c>
      <c r="F13" s="73">
        <f>ROUND(F12/F11,3)</f>
        <v>0.157</v>
      </c>
      <c r="G13" s="83" t="str">
        <f>IF((F13/E13)-1&lt;0,"▲","")</f>
        <v>▲</v>
      </c>
      <c r="H13" s="84">
        <f>ABS(+F13-E13)*100</f>
        <v>3.8000000000000007</v>
      </c>
      <c r="I13" s="85" t="str">
        <f t="shared" si="2"/>
        <v/>
      </c>
      <c r="J13" s="86">
        <f>IF(F13="NA","-",IF(M13=0,"-",ABS(F13-M13)*100))</f>
        <v>0.20000000000000018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0.155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628.58000000000004</v>
      </c>
      <c r="E15" s="41">
        <v>621.16</v>
      </c>
      <c r="F15" s="119">
        <v>594.5</v>
      </c>
      <c r="G15" s="83" t="str">
        <f>IF((F15/E15)-1&lt;0,"▲","")</f>
        <v>▲</v>
      </c>
      <c r="H15" s="101">
        <f t="shared" ref="H15:H32" si="5">ABS((+F15/E15)-1)</f>
        <v>4.2919698628372638E-2</v>
      </c>
      <c r="I15" s="85" t="str">
        <f>IF(F15="NA","",IF(M15=0,"",IF((F15-M15)&lt;0,"▲","")))</f>
        <v/>
      </c>
      <c r="J15" s="86">
        <f>IF(F15="NA","-",IF(M15=0,"-",ABS(F15-M15)))</f>
        <v>1.3899999999999864</v>
      </c>
      <c r="K15" s="42">
        <v>351.77749999999997</v>
      </c>
      <c r="L15" s="66">
        <v>554.58399999999995</v>
      </c>
      <c r="M15" s="62">
        <v>593.11</v>
      </c>
    </row>
    <row r="16" spans="2:13" ht="12" customHeight="1">
      <c r="B16" s="25"/>
      <c r="C16" s="30" t="s">
        <v>7</v>
      </c>
      <c r="D16" s="77">
        <v>609.96</v>
      </c>
      <c r="E16" s="78">
        <v>624.5</v>
      </c>
      <c r="F16" s="119">
        <v>621.16999999999996</v>
      </c>
      <c r="G16" s="83" t="str">
        <f t="shared" ref="G16:G17" si="6">IF((F16/E16)-1&lt;0,"▲","")</f>
        <v>▲</v>
      </c>
      <c r="H16" s="101">
        <f t="shared" si="5"/>
        <v>5.3322658126502276E-3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1.8299999999999272</v>
      </c>
      <c r="K16" s="42">
        <v>352.10050000000001</v>
      </c>
      <c r="L16" s="66">
        <v>581.55100000000004</v>
      </c>
      <c r="M16" s="62">
        <v>619.34</v>
      </c>
    </row>
    <row r="17" spans="2:13" ht="12" customHeight="1">
      <c r="B17" s="25"/>
      <c r="C17" s="30" t="s">
        <v>8</v>
      </c>
      <c r="D17" s="39">
        <v>151.22</v>
      </c>
      <c r="E17" s="41">
        <v>147.88</v>
      </c>
      <c r="F17" s="119">
        <v>121.21</v>
      </c>
      <c r="G17" s="83" t="str">
        <f t="shared" si="6"/>
        <v>▲</v>
      </c>
      <c r="H17" s="101">
        <f t="shared" si="5"/>
        <v>0.18034893156613474</v>
      </c>
      <c r="I17" s="85" t="str">
        <f t="shared" si="7"/>
        <v>▲</v>
      </c>
      <c r="J17" s="86">
        <f t="shared" si="8"/>
        <v>2.0000000000010232E-2</v>
      </c>
      <c r="K17" s="42">
        <v>78.797499999999999</v>
      </c>
      <c r="L17" s="66">
        <v>131.90100000000001</v>
      </c>
      <c r="M17" s="62">
        <v>121.23</v>
      </c>
    </row>
    <row r="18" spans="2:13" ht="12" customHeight="1">
      <c r="B18" s="25"/>
      <c r="C18" s="30" t="s">
        <v>9</v>
      </c>
      <c r="D18" s="81">
        <f>ROUND(D17/D16,3)</f>
        <v>0.248</v>
      </c>
      <c r="E18" s="82">
        <f>ROUND(E17/E16,3)</f>
        <v>0.23699999999999999</v>
      </c>
      <c r="F18" s="73">
        <f>ROUND(F17/F16,3)</f>
        <v>0.19500000000000001</v>
      </c>
      <c r="G18" s="89" t="str">
        <f>IF((F18/E18)-1&lt;0,"▲","")</f>
        <v>▲</v>
      </c>
      <c r="H18" s="84">
        <f t="shared" ref="H18" si="9">ABS(+F18-E18)*100</f>
        <v>4.1999999999999984</v>
      </c>
      <c r="I18" s="90" t="str">
        <f t="shared" si="7"/>
        <v>▲</v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0.19600000000000001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1015.21</v>
      </c>
      <c r="E20" s="41">
        <v>977.95</v>
      </c>
      <c r="F20" s="119">
        <v>974.84</v>
      </c>
      <c r="G20" s="83" t="str">
        <f>IF((F20/E20)-1&lt;0,"▲","")</f>
        <v>▲</v>
      </c>
      <c r="H20" s="101">
        <f t="shared" ref="H20" si="10">ABS((+F20/E20)-1)</f>
        <v>3.1801216831126577E-3</v>
      </c>
      <c r="I20" s="85" t="str">
        <f>IF(F20="NA","",IF(M20=0,"",IF((F20-M20)&lt;0,"▲","")))</f>
        <v/>
      </c>
      <c r="J20" s="86">
        <f>IF(F20="NA","-",IF(M20=0,"-",ABS(F20-M20)))</f>
        <v>8.1399999999999864</v>
      </c>
      <c r="K20" s="42">
        <v>626.81349999999998</v>
      </c>
      <c r="L20" s="66">
        <v>913.2</v>
      </c>
      <c r="M20" s="62">
        <v>966.7</v>
      </c>
    </row>
    <row r="21" spans="2:13" ht="12" customHeight="1">
      <c r="B21" s="25"/>
      <c r="C21" s="30" t="s">
        <v>7</v>
      </c>
      <c r="D21" s="39">
        <v>976.83</v>
      </c>
      <c r="E21" s="41">
        <v>990.89</v>
      </c>
      <c r="F21" s="119">
        <v>1017.35</v>
      </c>
      <c r="G21" s="83" t="str">
        <f t="shared" ref="G21:G22" si="11">IF((F21/E21)-1&lt;0,"▲","")</f>
        <v/>
      </c>
      <c r="H21" s="101">
        <f t="shared" si="5"/>
        <v>2.6703266760185418E-2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2.8799999999999955</v>
      </c>
      <c r="K21" s="42">
        <v>631.89449999999999</v>
      </c>
      <c r="L21" s="66">
        <v>940.4</v>
      </c>
      <c r="M21" s="62">
        <v>1014.47</v>
      </c>
    </row>
    <row r="22" spans="2:13" ht="12" customHeight="1">
      <c r="B22" s="25"/>
      <c r="C22" s="30" t="s">
        <v>8</v>
      </c>
      <c r="D22" s="39">
        <v>178.68</v>
      </c>
      <c r="E22" s="41">
        <v>165.74</v>
      </c>
      <c r="F22" s="119">
        <v>123.23</v>
      </c>
      <c r="G22" s="83" t="str">
        <f t="shared" si="11"/>
        <v>▲</v>
      </c>
      <c r="H22" s="101">
        <f t="shared" si="5"/>
        <v>0.25648606250754191</v>
      </c>
      <c r="I22" s="85" t="str">
        <f t="shared" si="12"/>
        <v/>
      </c>
      <c r="J22" s="86">
        <f t="shared" si="13"/>
        <v>4.5799999999999983</v>
      </c>
      <c r="K22" s="42">
        <v>83.864000000000004</v>
      </c>
      <c r="L22" s="66">
        <v>139.19999999999999</v>
      </c>
      <c r="M22" s="62">
        <v>118.65</v>
      </c>
    </row>
    <row r="23" spans="2:13" ht="12" customHeight="1">
      <c r="B23" s="25"/>
      <c r="C23" s="30" t="s">
        <v>9</v>
      </c>
      <c r="D23" s="81">
        <f>ROUND(D22/D21,3)</f>
        <v>0.183</v>
      </c>
      <c r="E23" s="82">
        <f>ROUND(E22/E21,3)</f>
        <v>0.16700000000000001</v>
      </c>
      <c r="F23" s="73">
        <f>ROUND(F22/F21,3)</f>
        <v>0.121</v>
      </c>
      <c r="G23" s="89" t="str">
        <f>IF((F23/E23)-1&lt;0,"▲","")</f>
        <v>▲</v>
      </c>
      <c r="H23" s="84">
        <f t="shared" ref="H23" si="14">ABS(+F23-E23)*100</f>
        <v>4.6000000000000014</v>
      </c>
      <c r="I23" s="90" t="str">
        <f t="shared" si="12"/>
        <v/>
      </c>
      <c r="J23" s="86">
        <f>IF(F23="NA","-",IF(M23=0,"-",ABS(F23-M23)*100))</f>
        <v>0.39999999999999897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0.11700000000000001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712.63</v>
      </c>
      <c r="E25" s="41">
        <v>695.2</v>
      </c>
      <c r="F25" s="119">
        <v>695.85</v>
      </c>
      <c r="G25" s="83" t="str">
        <f>IF((F25/E25)-1&lt;0,"▲","")</f>
        <v/>
      </c>
      <c r="H25" s="101">
        <f t="shared" ref="H25" si="15">ABS((+F25/E25)-1)</f>
        <v>9.3498273878012128E-4</v>
      </c>
      <c r="I25" s="85" t="str">
        <f>IF(F25="NA","",IF(M25=0,"",IF((F25-M25)&lt;0,"▲","")))</f>
        <v/>
      </c>
      <c r="J25" s="86">
        <f>IF(F25="NA","-",IF(M25=0,"-",ABS(F25-M25)))</f>
        <v>2.7000000000000455</v>
      </c>
      <c r="K25" s="42">
        <v>315.98500000000001</v>
      </c>
      <c r="L25" s="66">
        <v>623.43299999999999</v>
      </c>
      <c r="M25" s="62">
        <v>693.15</v>
      </c>
    </row>
    <row r="26" spans="2:13" ht="12" customHeight="1">
      <c r="B26" s="51"/>
      <c r="C26" s="30" t="s">
        <v>7</v>
      </c>
      <c r="D26" s="39">
        <v>685.2</v>
      </c>
      <c r="E26" s="41">
        <v>702.26</v>
      </c>
      <c r="F26" s="119">
        <v>728.24</v>
      </c>
      <c r="G26" s="83" t="str">
        <f t="shared" ref="G26:G27" si="16">IF((F26/E26)-1&lt;0,"▲","")</f>
        <v/>
      </c>
      <c r="H26" s="101">
        <f t="shared" si="5"/>
        <v>3.6994845214023409E-2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1.5099999999999909</v>
      </c>
      <c r="K26" s="42">
        <v>318.35149999999999</v>
      </c>
      <c r="L26" s="66">
        <v>644.60199999999998</v>
      </c>
      <c r="M26" s="62">
        <v>729.75</v>
      </c>
    </row>
    <row r="27" spans="2:13" ht="12" customHeight="1">
      <c r="B27" s="51"/>
      <c r="C27" s="30" t="s">
        <v>8</v>
      </c>
      <c r="D27" s="39">
        <v>131.28</v>
      </c>
      <c r="E27" s="41">
        <v>124.21</v>
      </c>
      <c r="F27" s="119">
        <v>91.82</v>
      </c>
      <c r="G27" s="83" t="str">
        <f t="shared" si="16"/>
        <v>▲</v>
      </c>
      <c r="H27" s="101">
        <f t="shared" si="5"/>
        <v>0.26076805410192416</v>
      </c>
      <c r="I27" s="85" t="str">
        <f t="shared" si="17"/>
        <v/>
      </c>
      <c r="J27" s="86">
        <f t="shared" si="18"/>
        <v>4.0299999999999869</v>
      </c>
      <c r="K27" s="42">
        <v>38.368000000000002</v>
      </c>
      <c r="L27" s="66">
        <v>103.15600000000001</v>
      </c>
      <c r="M27" s="62">
        <v>87.79</v>
      </c>
    </row>
    <row r="28" spans="2:13" ht="12" customHeight="1">
      <c r="B28" s="51"/>
      <c r="C28" s="30" t="s">
        <v>9</v>
      </c>
      <c r="D28" s="81">
        <f>ROUND(D27/D26,3)</f>
        <v>0.192</v>
      </c>
      <c r="E28" s="82">
        <f>ROUND(E27/E26,3)</f>
        <v>0.17699999999999999</v>
      </c>
      <c r="F28" s="73">
        <f>ROUND(F27/F26,3)</f>
        <v>0.126</v>
      </c>
      <c r="G28" s="89" t="str">
        <f>IF((F28/E28)-1&lt;0,"▲","")</f>
        <v>▲</v>
      </c>
      <c r="H28" s="84">
        <f t="shared" ref="H28" si="19">ABS(+F28-E28)*100</f>
        <v>5.0999999999999988</v>
      </c>
      <c r="I28" s="90" t="str">
        <f t="shared" si="17"/>
        <v/>
      </c>
      <c r="J28" s="86">
        <f>IF(F28="NA","-",IF(M28=0,"-",ABS(F28-M28)*100))</f>
        <v>0.60000000000000053</v>
      </c>
      <c r="K28" s="87">
        <f>K27/K26</f>
        <v>0.12052087079847276</v>
      </c>
      <c r="L28" s="121">
        <f>ROUND(L27/L26,3)</f>
        <v>0.16</v>
      </c>
      <c r="M28" s="115">
        <f>ROUND(M27/M26,3)</f>
        <v>0.12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400.67</v>
      </c>
      <c r="E30" s="41">
        <v>418</v>
      </c>
      <c r="F30" s="119">
        <v>415.05</v>
      </c>
      <c r="G30" s="83" t="str">
        <f>IF((F30/E30)-1&lt;0,"▲","")</f>
        <v>▲</v>
      </c>
      <c r="H30" s="101">
        <f t="shared" ref="H30" si="20">ABS((+F30/E30)-1)</f>
        <v>7.0574162679425401E-3</v>
      </c>
      <c r="I30" s="85" t="str">
        <f>IF(F30="NA","",IF(M30=0,"",IF((F30-M30)&lt;0,"▲","")))</f>
        <v/>
      </c>
      <c r="J30" s="86">
        <f>IF(F30="NA","-",IF(M30=0,"-",ABS(F30-M30)))</f>
        <v>0.10000000000002274</v>
      </c>
      <c r="K30" s="42">
        <v>218.24600000000001</v>
      </c>
      <c r="L30" s="66">
        <v>391.38</v>
      </c>
      <c r="M30" s="62">
        <v>414.95</v>
      </c>
    </row>
    <row r="31" spans="2:13" ht="12" customHeight="1">
      <c r="B31" s="25"/>
      <c r="C31" s="30" t="s">
        <v>7</v>
      </c>
      <c r="D31" s="39">
        <v>407.92</v>
      </c>
      <c r="E31" s="41">
        <v>414.68</v>
      </c>
      <c r="F31" s="119">
        <v>417.6</v>
      </c>
      <c r="G31" s="83" t="str">
        <f t="shared" ref="G31:G32" si="21">IF((F31/E31)-1&lt;0,"▲","")</f>
        <v/>
      </c>
      <c r="H31" s="101">
        <f t="shared" si="5"/>
        <v>7.0415742259091196E-3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0.12999999999999545</v>
      </c>
      <c r="K31" s="42">
        <v>217.77549999999999</v>
      </c>
      <c r="L31" s="66">
        <v>413.03</v>
      </c>
      <c r="M31" s="62">
        <v>417.73</v>
      </c>
    </row>
    <row r="32" spans="2:13" ht="12" customHeight="1">
      <c r="B32" s="25"/>
      <c r="C32" s="30" t="s">
        <v>8</v>
      </c>
      <c r="D32" s="39">
        <v>78.150000000000006</v>
      </c>
      <c r="E32" s="41">
        <v>81.47</v>
      </c>
      <c r="F32" s="119">
        <v>78.91</v>
      </c>
      <c r="G32" s="83" t="str">
        <f t="shared" si="21"/>
        <v>▲</v>
      </c>
      <c r="H32" s="101">
        <f t="shared" si="5"/>
        <v>3.1422609549527469E-2</v>
      </c>
      <c r="I32" s="85" t="str">
        <f t="shared" si="22"/>
        <v>▲</v>
      </c>
      <c r="J32" s="86">
        <f t="shared" si="23"/>
        <v>0.15999999999999659</v>
      </c>
      <c r="K32" s="42">
        <v>26.731999999999999</v>
      </c>
      <c r="L32" s="66">
        <v>86.08</v>
      </c>
      <c r="M32" s="62">
        <v>79.069999999999993</v>
      </c>
    </row>
    <row r="33" spans="2:13" ht="12" customHeight="1">
      <c r="B33" s="29"/>
      <c r="C33" s="53" t="s">
        <v>9</v>
      </c>
      <c r="D33" s="91">
        <f>ROUND(D32/D31,3)</f>
        <v>0.192</v>
      </c>
      <c r="E33" s="92">
        <f>ROUND(E32/E31,3)</f>
        <v>0.19600000000000001</v>
      </c>
      <c r="F33" s="74">
        <f>ROUND(F32/F31,3)</f>
        <v>0.189</v>
      </c>
      <c r="G33" s="93" t="str">
        <f>IF((F33/E33)-1&lt;0,"▲","")</f>
        <v>▲</v>
      </c>
      <c r="H33" s="94">
        <f t="shared" ref="H33" si="24">ABS(+F33-E33)*100</f>
        <v>0.70000000000000062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0.189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33</v>
      </c>
      <c r="H36" s="444"/>
      <c r="I36" s="444"/>
      <c r="J36" s="444"/>
      <c r="K36" s="444"/>
      <c r="L36" s="445"/>
      <c r="M36" s="431" t="s">
        <v>83</v>
      </c>
    </row>
    <row r="37" spans="2:13" ht="12" customHeight="1">
      <c r="B37" s="25"/>
      <c r="C37" s="26"/>
      <c r="D37" s="27"/>
      <c r="E37" s="28" t="s">
        <v>4</v>
      </c>
      <c r="F37" s="1" t="s">
        <v>96</v>
      </c>
      <c r="G37" s="434" t="s">
        <v>97</v>
      </c>
      <c r="H37" s="435"/>
      <c r="I37" s="438" t="s">
        <v>98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215.74</v>
      </c>
      <c r="E39" s="61">
        <v>219.93</v>
      </c>
      <c r="F39" s="124">
        <v>233.49</v>
      </c>
      <c r="G39" s="113" t="str">
        <f>IF((F39/E39)-1&lt;0,"▲","")</f>
        <v/>
      </c>
      <c r="H39" s="101">
        <f>ABS((+F39/E39)-1)</f>
        <v>6.1655981448642816E-2</v>
      </c>
      <c r="I39" s="112" t="str">
        <f>IF(F39="NA","",IF(M39=0,"",IF((F39-M39)&lt;0,"▲","")))</f>
        <v/>
      </c>
      <c r="J39" s="86">
        <f>IF(F39="NA","-",IF(M39=0,"-",ABS(F39-M39)))</f>
        <v>4.0900000000000034</v>
      </c>
      <c r="K39" s="42">
        <v>48.954999999999998</v>
      </c>
      <c r="L39" s="70">
        <v>125.003</v>
      </c>
      <c r="M39" s="71">
        <v>229.4</v>
      </c>
    </row>
    <row r="40" spans="2:13" ht="12" customHeight="1">
      <c r="B40" s="25"/>
      <c r="C40" s="30" t="s">
        <v>7</v>
      </c>
      <c r="D40" s="60">
        <v>205.16</v>
      </c>
      <c r="E40" s="61">
        <v>214.52</v>
      </c>
      <c r="F40" s="124">
        <v>225.51</v>
      </c>
      <c r="G40" s="114" t="str">
        <f t="shared" ref="G40:G41" si="25">IF((F40/E40)-1&lt;0,"▲","")</f>
        <v/>
      </c>
      <c r="H40" s="101">
        <f t="shared" ref="H40:H41" si="26">ABS((+F40/E40)-1)</f>
        <v>5.1230654484430316E-2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1.6699999999999875</v>
      </c>
      <c r="K40" s="42">
        <v>49.063000000000002</v>
      </c>
      <c r="L40" s="72">
        <v>131.916</v>
      </c>
      <c r="M40" s="62">
        <v>223.84</v>
      </c>
    </row>
    <row r="41" spans="2:13" ht="12" customHeight="1">
      <c r="B41" s="25"/>
      <c r="C41" s="30" t="s">
        <v>8</v>
      </c>
      <c r="D41" s="60">
        <v>48.45</v>
      </c>
      <c r="E41" s="61">
        <v>53.79</v>
      </c>
      <c r="F41" s="124">
        <v>61.02</v>
      </c>
      <c r="G41" s="114" t="str">
        <f t="shared" si="25"/>
        <v/>
      </c>
      <c r="H41" s="101">
        <f t="shared" si="26"/>
        <v>0.13441160066926949</v>
      </c>
      <c r="I41" s="85" t="str">
        <f t="shared" si="27"/>
        <v/>
      </c>
      <c r="J41" s="86">
        <f t="shared" si="28"/>
        <v>3.5200000000000031</v>
      </c>
      <c r="K41" s="42">
        <v>3.9965000000000002</v>
      </c>
      <c r="L41" s="72">
        <v>17.582000000000001</v>
      </c>
      <c r="M41" s="62">
        <v>57.5</v>
      </c>
    </row>
    <row r="42" spans="2:13" ht="12" customHeight="1">
      <c r="B42" s="29"/>
      <c r="C42" s="53" t="s">
        <v>9</v>
      </c>
      <c r="D42" s="107">
        <f>ROUND(D41/D40,3)</f>
        <v>0.23599999999999999</v>
      </c>
      <c r="E42" s="108">
        <f>ROUND(E41/E40,3)</f>
        <v>0.251</v>
      </c>
      <c r="F42" s="125">
        <f>ROUND(F41/F40,3)</f>
        <v>0.27100000000000002</v>
      </c>
      <c r="G42" s="109" t="str">
        <f>IF(F42-D42&lt;0,"▲","")</f>
        <v/>
      </c>
      <c r="H42" s="94">
        <f>ABS(+F42-E42)*100</f>
        <v>2.0000000000000018</v>
      </c>
      <c r="I42" s="110" t="str">
        <f>IF(F42="NA","",IF(M42=0,"",IF((F42-M42)&lt;0,"▲","")))</f>
        <v/>
      </c>
      <c r="J42" s="96">
        <f>ABS(+F42-M42)*100</f>
        <v>1.4000000000000012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0.25700000000000001</v>
      </c>
    </row>
    <row r="43" spans="2:13" ht="12" customHeight="1">
      <c r="B43" s="2" t="s">
        <v>140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6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136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82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84</v>
      </c>
      <c r="G7" s="434" t="s">
        <v>85</v>
      </c>
      <c r="H7" s="435"/>
      <c r="I7" s="438" t="s">
        <v>86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2043.07</v>
      </c>
      <c r="E10" s="78">
        <v>2015.18</v>
      </c>
      <c r="F10" s="119">
        <v>1974.76</v>
      </c>
      <c r="G10" s="83" t="str">
        <f>IF((F10/E10)-1&lt;0,"▲","")</f>
        <v>▲</v>
      </c>
      <c r="H10" s="101">
        <f>ABS((+F10/E10)-1)</f>
        <v>2.0057761589535428E-2</v>
      </c>
      <c r="I10" s="85" t="str">
        <f>IF(F10="NA","",IF(M10=0,"",IF((F10-M10)&lt;0,"▲","")))</f>
        <v/>
      </c>
      <c r="J10" s="86">
        <f>IF(F10="NA","-",IF(M10=0,"-",ABS(F10-M10)))</f>
        <v>0.25999999999999091</v>
      </c>
      <c r="K10" s="42">
        <v>1196.837</v>
      </c>
      <c r="L10" s="66">
        <v>1880.8430000000001</v>
      </c>
      <c r="M10" s="62">
        <v>1974.5</v>
      </c>
    </row>
    <row r="11" spans="2:13" ht="12" customHeight="1">
      <c r="B11" s="25"/>
      <c r="C11" s="30" t="s">
        <v>7</v>
      </c>
      <c r="D11" s="77">
        <v>1993.57</v>
      </c>
      <c r="E11" s="78">
        <v>2026.86</v>
      </c>
      <c r="F11" s="119">
        <v>2051.5300000000002</v>
      </c>
      <c r="G11" s="83" t="str">
        <f t="shared" ref="G11:G12" si="0">IF((F11/E11)-1&lt;0,"▲","")</f>
        <v/>
      </c>
      <c r="H11" s="101">
        <f t="shared" ref="H11:H12" si="1">ABS((+F11/E11)-1)</f>
        <v>1.2171536267922001E-2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1.3100000000004002</v>
      </c>
      <c r="K11" s="42">
        <v>1201.7705000000001</v>
      </c>
      <c r="L11" s="66">
        <v>1608.0419999999999</v>
      </c>
      <c r="M11" s="62">
        <v>2050.2199999999998</v>
      </c>
    </row>
    <row r="12" spans="2:13" ht="12" customHeight="1">
      <c r="B12" s="25"/>
      <c r="C12" s="30" t="s">
        <v>8</v>
      </c>
      <c r="D12" s="39">
        <v>407.38</v>
      </c>
      <c r="E12" s="40">
        <v>395.71</v>
      </c>
      <c r="F12" s="119">
        <v>318.94</v>
      </c>
      <c r="G12" s="83" t="str">
        <f t="shared" si="0"/>
        <v>▲</v>
      </c>
      <c r="H12" s="101">
        <f t="shared" si="1"/>
        <v>0.19400571125319044</v>
      </c>
      <c r="I12" s="85" t="str">
        <f t="shared" si="2"/>
        <v/>
      </c>
      <c r="J12" s="86">
        <f t="shared" si="3"/>
        <v>9.9999999999909051E-3</v>
      </c>
      <c r="K12" s="42">
        <v>186.02850000000001</v>
      </c>
      <c r="L12" s="66">
        <v>271.06099999999998</v>
      </c>
      <c r="M12" s="62">
        <v>318.93</v>
      </c>
    </row>
    <row r="13" spans="2:13" ht="12" customHeight="1">
      <c r="B13" s="25"/>
      <c r="C13" s="30" t="s">
        <v>9</v>
      </c>
      <c r="D13" s="81">
        <f>ROUND(D12/D11,3)</f>
        <v>0.20399999999999999</v>
      </c>
      <c r="E13" s="82">
        <f t="shared" ref="E13" si="4">ROUND(E12/E11,3)</f>
        <v>0.19500000000000001</v>
      </c>
      <c r="F13" s="73">
        <f>ROUND(F12/F11,3)</f>
        <v>0.155</v>
      </c>
      <c r="G13" s="83" t="str">
        <f>IF((F13/E13)-1&lt;0,"▲","")</f>
        <v>▲</v>
      </c>
      <c r="H13" s="84">
        <f>ABS(+F13-E13)*100</f>
        <v>4.0000000000000009</v>
      </c>
      <c r="I13" s="85" t="str">
        <f t="shared" si="2"/>
        <v>▲</v>
      </c>
      <c r="J13" s="86">
        <f>IF(F13="NA","-",IF(M13=0,"-",ABS(F13-M13)*100))</f>
        <v>0.10000000000000009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0.156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628.58000000000004</v>
      </c>
      <c r="E15" s="41">
        <v>620.61</v>
      </c>
      <c r="F15" s="119">
        <v>593.11</v>
      </c>
      <c r="G15" s="83" t="str">
        <f>IF((F15/E15)-1&lt;0,"▲","")</f>
        <v>▲</v>
      </c>
      <c r="H15" s="101">
        <f t="shared" ref="H15:H32" si="5">ABS((+F15/E15)-1)</f>
        <v>4.4311242164966735E-2</v>
      </c>
      <c r="I15" s="85" t="str">
        <f>IF(F15="NA","",IF(M15=0,"",IF((F15-M15)&lt;0,"▲","")))</f>
        <v/>
      </c>
      <c r="J15" s="86">
        <f>IF(F15="NA","-",IF(M15=0,"-",ABS(F15-M15)))</f>
        <v>1.0800000000000409</v>
      </c>
      <c r="K15" s="42">
        <v>351.77749999999997</v>
      </c>
      <c r="L15" s="66">
        <v>554.58399999999995</v>
      </c>
      <c r="M15" s="62">
        <v>592.03</v>
      </c>
    </row>
    <row r="16" spans="2:13" ht="12" customHeight="1">
      <c r="B16" s="25"/>
      <c r="C16" s="30" t="s">
        <v>7</v>
      </c>
      <c r="D16" s="77">
        <v>609.96</v>
      </c>
      <c r="E16" s="78">
        <v>624.37</v>
      </c>
      <c r="F16" s="119">
        <v>619.34</v>
      </c>
      <c r="G16" s="83" t="str">
        <f t="shared" ref="G16:G17" si="6">IF((F16/E16)-1&lt;0,"▲","")</f>
        <v>▲</v>
      </c>
      <c r="H16" s="101">
        <f t="shared" si="5"/>
        <v>8.0561205695340865E-3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1.1800000000000637</v>
      </c>
      <c r="K16" s="42">
        <v>352.10050000000001</v>
      </c>
      <c r="L16" s="66">
        <v>581.55100000000004</v>
      </c>
      <c r="M16" s="62">
        <v>618.16</v>
      </c>
    </row>
    <row r="17" spans="2:13" ht="12" customHeight="1">
      <c r="B17" s="25"/>
      <c r="C17" s="30" t="s">
        <v>8</v>
      </c>
      <c r="D17" s="39">
        <v>151.22</v>
      </c>
      <c r="E17" s="41">
        <v>147.46</v>
      </c>
      <c r="F17" s="119">
        <v>121.23</v>
      </c>
      <c r="G17" s="83" t="str">
        <f t="shared" si="6"/>
        <v>▲</v>
      </c>
      <c r="H17" s="101">
        <f t="shared" si="5"/>
        <v>0.17787874677878746</v>
      </c>
      <c r="I17" s="85" t="str">
        <f t="shared" si="7"/>
        <v/>
      </c>
      <c r="J17" s="86">
        <f t="shared" si="8"/>
        <v>0.43000000000000682</v>
      </c>
      <c r="K17" s="42">
        <v>78.797499999999999</v>
      </c>
      <c r="L17" s="66">
        <v>131.90100000000001</v>
      </c>
      <c r="M17" s="62">
        <v>120.8</v>
      </c>
    </row>
    <row r="18" spans="2:13" ht="12" customHeight="1">
      <c r="B18" s="25"/>
      <c r="C18" s="30" t="s">
        <v>9</v>
      </c>
      <c r="D18" s="81">
        <f>ROUND(D17/D16,3)</f>
        <v>0.248</v>
      </c>
      <c r="E18" s="82">
        <f>ROUND(E17/E16,3)</f>
        <v>0.23599999999999999</v>
      </c>
      <c r="F18" s="73">
        <f>ROUND(F17/F16,3)</f>
        <v>0.19600000000000001</v>
      </c>
      <c r="G18" s="89" t="str">
        <f>IF((F18/E18)-1&lt;0,"▲","")</f>
        <v>▲</v>
      </c>
      <c r="H18" s="84">
        <f t="shared" ref="H18" si="9">ABS(+F18-E18)*100</f>
        <v>3.9999999999999982</v>
      </c>
      <c r="I18" s="90" t="str">
        <f t="shared" si="7"/>
        <v/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0.19500000000000001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1014.01</v>
      </c>
      <c r="E20" s="41">
        <v>977.54</v>
      </c>
      <c r="F20" s="119">
        <v>966.7</v>
      </c>
      <c r="G20" s="83" t="str">
        <f>IF((F20/E20)-1&lt;0,"▲","")</f>
        <v>▲</v>
      </c>
      <c r="H20" s="101">
        <f t="shared" ref="H20" si="10">ABS((+F20/E20)-1)</f>
        <v>1.1089060294207864E-2</v>
      </c>
      <c r="I20" s="85" t="str">
        <f>IF(F20="NA","",IF(M20=0,"",IF((F20-M20)&lt;0,"▲","")))</f>
        <v>▲</v>
      </c>
      <c r="J20" s="86">
        <f>IF(F20="NA","-",IF(M20=0,"-",ABS(F20-M20)))</f>
        <v>0.50999999999999091</v>
      </c>
      <c r="K20" s="42">
        <v>626.81349999999998</v>
      </c>
      <c r="L20" s="66">
        <v>913.2</v>
      </c>
      <c r="M20" s="62">
        <v>967.21</v>
      </c>
    </row>
    <row r="21" spans="2:13" ht="12" customHeight="1">
      <c r="B21" s="25"/>
      <c r="C21" s="30" t="s">
        <v>7</v>
      </c>
      <c r="D21" s="39">
        <v>975.89</v>
      </c>
      <c r="E21" s="41">
        <v>989.14</v>
      </c>
      <c r="F21" s="119">
        <v>1014.47</v>
      </c>
      <c r="G21" s="83" t="str">
        <f t="shared" ref="G21:G22" si="11">IF((F21/E21)-1&lt;0,"▲","")</f>
        <v/>
      </c>
      <c r="H21" s="101">
        <f t="shared" si="5"/>
        <v>2.560810400954372E-2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0.11000000000001364</v>
      </c>
      <c r="K21" s="42">
        <v>631.89449999999999</v>
      </c>
      <c r="L21" s="66">
        <v>940.4</v>
      </c>
      <c r="M21" s="62">
        <v>1014.36</v>
      </c>
    </row>
    <row r="22" spans="2:13" ht="12" customHeight="1">
      <c r="B22" s="25"/>
      <c r="C22" s="30" t="s">
        <v>8</v>
      </c>
      <c r="D22" s="39">
        <v>178.01</v>
      </c>
      <c r="E22" s="41">
        <v>166.41</v>
      </c>
      <c r="F22" s="119">
        <v>118.65</v>
      </c>
      <c r="G22" s="83" t="str">
        <f t="shared" si="11"/>
        <v>▲</v>
      </c>
      <c r="H22" s="101">
        <f t="shared" si="5"/>
        <v>0.28700198305390301</v>
      </c>
      <c r="I22" s="85" t="str">
        <f t="shared" si="12"/>
        <v>▲</v>
      </c>
      <c r="J22" s="86">
        <f t="shared" si="13"/>
        <v>0.62999999999999545</v>
      </c>
      <c r="K22" s="42">
        <v>83.864000000000004</v>
      </c>
      <c r="L22" s="66">
        <v>139.19999999999999</v>
      </c>
      <c r="M22" s="62">
        <v>119.28</v>
      </c>
    </row>
    <row r="23" spans="2:13" ht="12" customHeight="1">
      <c r="B23" s="25"/>
      <c r="C23" s="30" t="s">
        <v>9</v>
      </c>
      <c r="D23" s="81">
        <f>ROUND(D22/D21,3)</f>
        <v>0.182</v>
      </c>
      <c r="E23" s="82">
        <f>ROUND(E22/E21,3)</f>
        <v>0.16800000000000001</v>
      </c>
      <c r="F23" s="73">
        <f>ROUND(F22/F21,3)</f>
        <v>0.11700000000000001</v>
      </c>
      <c r="G23" s="89" t="str">
        <f>IF((F23/E23)-1&lt;0,"▲","")</f>
        <v>▲</v>
      </c>
      <c r="H23" s="84">
        <f t="shared" ref="H23" si="14">ABS(+F23-E23)*100</f>
        <v>5.1000000000000005</v>
      </c>
      <c r="I23" s="90" t="str">
        <f t="shared" si="12"/>
        <v>▲</v>
      </c>
      <c r="J23" s="86">
        <f>IF(F23="NA","-",IF(M23=0,"-",ABS(F23-M23)*100))</f>
        <v>9.9999999999998701E-2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0.11799999999999999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712.21</v>
      </c>
      <c r="E25" s="41">
        <v>695.4</v>
      </c>
      <c r="F25" s="119">
        <v>693.15</v>
      </c>
      <c r="G25" s="83" t="str">
        <f>IF((F25/E25)-1&lt;0,"▲","")</f>
        <v>▲</v>
      </c>
      <c r="H25" s="101">
        <f t="shared" ref="H25" si="15">ABS((+F25/E25)-1)</f>
        <v>3.2355478861086917E-3</v>
      </c>
      <c r="I25" s="85" t="str">
        <f>IF(F25="NA","",IF(M25=0,"",IF((F25-M25)&lt;0,"▲","")))</f>
        <v/>
      </c>
      <c r="J25" s="86">
        <f>IF(F25="NA","-",IF(M25=0,"-",ABS(F25-M25)))</f>
        <v>0.73000000000001819</v>
      </c>
      <c r="K25" s="42">
        <v>315.98500000000001</v>
      </c>
      <c r="L25" s="66">
        <v>623.43299999999999</v>
      </c>
      <c r="M25" s="62">
        <v>692.42</v>
      </c>
    </row>
    <row r="26" spans="2:13" ht="12" customHeight="1">
      <c r="B26" s="51"/>
      <c r="C26" s="30" t="s">
        <v>7</v>
      </c>
      <c r="D26" s="39">
        <v>685.06</v>
      </c>
      <c r="E26" s="41">
        <v>701.62</v>
      </c>
      <c r="F26" s="119">
        <v>729.75</v>
      </c>
      <c r="G26" s="83" t="str">
        <f t="shared" ref="G26:G27" si="16">IF((F26/E26)-1&lt;0,"▲","")</f>
        <v/>
      </c>
      <c r="H26" s="101">
        <f t="shared" si="5"/>
        <v>4.0092927795672972E-2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0.76999999999998181</v>
      </c>
      <c r="K26" s="42">
        <v>318.35149999999999</v>
      </c>
      <c r="L26" s="66">
        <v>644.60199999999998</v>
      </c>
      <c r="M26" s="62">
        <v>728.98</v>
      </c>
    </row>
    <row r="27" spans="2:13" ht="12" customHeight="1">
      <c r="B27" s="51"/>
      <c r="C27" s="30" t="s">
        <v>8</v>
      </c>
      <c r="D27" s="39">
        <v>130.61000000000001</v>
      </c>
      <c r="E27" s="41">
        <v>124.4</v>
      </c>
      <c r="F27" s="119">
        <v>87.79</v>
      </c>
      <c r="G27" s="83" t="str">
        <f t="shared" si="16"/>
        <v>▲</v>
      </c>
      <c r="H27" s="101">
        <f t="shared" si="5"/>
        <v>0.29429260450160766</v>
      </c>
      <c r="I27" s="85" t="str">
        <f t="shared" si="17"/>
        <v>▲</v>
      </c>
      <c r="J27" s="86">
        <f t="shared" si="18"/>
        <v>0.15999999999999659</v>
      </c>
      <c r="K27" s="42">
        <v>38.368000000000002</v>
      </c>
      <c r="L27" s="66">
        <v>103.15600000000001</v>
      </c>
      <c r="M27" s="62">
        <v>87.95</v>
      </c>
    </row>
    <row r="28" spans="2:13" ht="12" customHeight="1">
      <c r="B28" s="51"/>
      <c r="C28" s="30" t="s">
        <v>9</v>
      </c>
      <c r="D28" s="81">
        <f>ROUND(D27/D26,3)</f>
        <v>0.191</v>
      </c>
      <c r="E28" s="82">
        <f>ROUND(E27/E26,3)</f>
        <v>0.17699999999999999</v>
      </c>
      <c r="F28" s="73">
        <f>ROUND(F27/F26,3)</f>
        <v>0.12</v>
      </c>
      <c r="G28" s="89" t="str">
        <f>IF((F28/E28)-1&lt;0,"▲","")</f>
        <v>▲</v>
      </c>
      <c r="H28" s="84">
        <f t="shared" ref="H28" si="19">ABS(+F28-E28)*100</f>
        <v>5.6999999999999993</v>
      </c>
      <c r="I28" s="90" t="str">
        <f t="shared" si="17"/>
        <v>▲</v>
      </c>
      <c r="J28" s="86">
        <f>IF(F28="NA","-",IF(M28=0,"-",ABS(F28-M28)*100))</f>
        <v>0.10000000000000009</v>
      </c>
      <c r="K28" s="87">
        <f>K27/K26</f>
        <v>0.12052087079847276</v>
      </c>
      <c r="L28" s="121">
        <f>ROUND(L27/L26,3)</f>
        <v>0.16</v>
      </c>
      <c r="M28" s="115">
        <f>ROUND(M27/M26,3)</f>
        <v>0.121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400.47</v>
      </c>
      <c r="E30" s="41">
        <v>417.03</v>
      </c>
      <c r="F30" s="119">
        <v>414.95</v>
      </c>
      <c r="G30" s="83" t="str">
        <f>IF((F30/E30)-1&lt;0,"▲","")</f>
        <v>▲</v>
      </c>
      <c r="H30" s="101">
        <f t="shared" ref="H30" si="20">ABS((+F30/E30)-1)</f>
        <v>4.9876507685298055E-3</v>
      </c>
      <c r="I30" s="85" t="str">
        <f>IF(F30="NA","",IF(M30=0,"",IF((F30-M30)&lt;0,"▲","")))</f>
        <v>▲</v>
      </c>
      <c r="J30" s="86">
        <f>IF(F30="NA","-",IF(M30=0,"-",ABS(F30-M30)))</f>
        <v>0.31999999999999318</v>
      </c>
      <c r="K30" s="42">
        <v>218.24600000000001</v>
      </c>
      <c r="L30" s="66">
        <v>391.38</v>
      </c>
      <c r="M30" s="62">
        <v>415.27</v>
      </c>
    </row>
    <row r="31" spans="2:13" ht="12" customHeight="1">
      <c r="B31" s="25"/>
      <c r="C31" s="30" t="s">
        <v>7</v>
      </c>
      <c r="D31" s="39">
        <v>407.72</v>
      </c>
      <c r="E31" s="41">
        <v>413.34</v>
      </c>
      <c r="F31" s="119">
        <v>417.73</v>
      </c>
      <c r="G31" s="83" t="str">
        <f t="shared" ref="G31:G32" si="21">IF((F31/E31)-1&lt;0,"▲","")</f>
        <v/>
      </c>
      <c r="H31" s="101">
        <f t="shared" si="5"/>
        <v>1.0620796438767233E-2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2.0000000000038654E-2</v>
      </c>
      <c r="K31" s="42">
        <v>217.77549999999999</v>
      </c>
      <c r="L31" s="66">
        <v>413.03</v>
      </c>
      <c r="M31" s="62">
        <v>417.71</v>
      </c>
    </row>
    <row r="32" spans="2:13" ht="12" customHeight="1">
      <c r="B32" s="25"/>
      <c r="C32" s="30" t="s">
        <v>8</v>
      </c>
      <c r="D32" s="39">
        <v>78.150000000000006</v>
      </c>
      <c r="E32" s="41">
        <v>81.84</v>
      </c>
      <c r="F32" s="119">
        <v>79.069999999999993</v>
      </c>
      <c r="G32" s="83" t="str">
        <f t="shared" si="21"/>
        <v>▲</v>
      </c>
      <c r="H32" s="101">
        <f t="shared" si="5"/>
        <v>3.3846529814271831E-2</v>
      </c>
      <c r="I32" s="85" t="str">
        <f t="shared" si="22"/>
        <v/>
      </c>
      <c r="J32" s="86">
        <f t="shared" si="23"/>
        <v>0.21999999999999886</v>
      </c>
      <c r="K32" s="42">
        <v>26.731999999999999</v>
      </c>
      <c r="L32" s="66">
        <v>86.08</v>
      </c>
      <c r="M32" s="62">
        <v>78.849999999999994</v>
      </c>
    </row>
    <row r="33" spans="2:13" ht="12" customHeight="1">
      <c r="B33" s="29"/>
      <c r="C33" s="53" t="s">
        <v>9</v>
      </c>
      <c r="D33" s="91">
        <f>ROUND(D32/D31,3)</f>
        <v>0.192</v>
      </c>
      <c r="E33" s="92">
        <f>ROUND(E32/E31,3)</f>
        <v>0.19800000000000001</v>
      </c>
      <c r="F33" s="74">
        <f>ROUND(F32/F31,3)</f>
        <v>0.189</v>
      </c>
      <c r="G33" s="93" t="str">
        <f>IF((F33/E33)-1&lt;0,"▲","")</f>
        <v>▲</v>
      </c>
      <c r="H33" s="94">
        <f t="shared" ref="H33" si="24">ABS(+F33-E33)*100</f>
        <v>0.9000000000000008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0.189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131</v>
      </c>
      <c r="H36" s="444"/>
      <c r="I36" s="444"/>
      <c r="J36" s="444"/>
      <c r="K36" s="444"/>
      <c r="L36" s="445"/>
      <c r="M36" s="431" t="s">
        <v>83</v>
      </c>
    </row>
    <row r="37" spans="2:13" ht="12" customHeight="1">
      <c r="B37" s="25"/>
      <c r="C37" s="26"/>
      <c r="D37" s="27"/>
      <c r="E37" s="28" t="s">
        <v>4</v>
      </c>
      <c r="F37" s="1" t="s">
        <v>132</v>
      </c>
      <c r="G37" s="434" t="s">
        <v>133</v>
      </c>
      <c r="H37" s="435"/>
      <c r="I37" s="438" t="s">
        <v>134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215.72</v>
      </c>
      <c r="E39" s="61">
        <v>217.89</v>
      </c>
      <c r="F39" s="124">
        <v>229.4</v>
      </c>
      <c r="G39" s="113" t="str">
        <f>IF((F39/E39)-1&lt;0,"▲","")</f>
        <v/>
      </c>
      <c r="H39" s="101">
        <f>ABS((+F39/E39)-1)</f>
        <v>5.282481986323373E-2</v>
      </c>
      <c r="I39" s="112" t="str">
        <f>IF(F39="NA","",IF(M39=0,"",IF((F39-M39)&lt;0,"▲","")))</f>
        <v/>
      </c>
      <c r="J39" s="86">
        <f>IF(F39="NA","-",IF(M39=0,"-",ABS(F39-M39)))</f>
        <v>1</v>
      </c>
      <c r="K39" s="42">
        <v>48.954999999999998</v>
      </c>
      <c r="L39" s="70">
        <v>125.003</v>
      </c>
      <c r="M39" s="71">
        <v>228.4</v>
      </c>
    </row>
    <row r="40" spans="2:13" ht="12" customHeight="1">
      <c r="B40" s="25"/>
      <c r="C40" s="30" t="s">
        <v>7</v>
      </c>
      <c r="D40" s="60">
        <v>205.15</v>
      </c>
      <c r="E40" s="61">
        <v>213.95</v>
      </c>
      <c r="F40" s="124">
        <v>223.84</v>
      </c>
      <c r="G40" s="114" t="str">
        <f t="shared" ref="G40:G41" si="25">IF((F40/E40)-1&lt;0,"▲","")</f>
        <v/>
      </c>
      <c r="H40" s="101">
        <f t="shared" ref="H40:H41" si="26">ABS((+F40/E40)-1)</f>
        <v>4.6225753680766646E-2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1.0600000000000023</v>
      </c>
      <c r="K40" s="42">
        <v>49.063000000000002</v>
      </c>
      <c r="L40" s="72">
        <v>131.916</v>
      </c>
      <c r="M40" s="62">
        <v>222.78</v>
      </c>
    </row>
    <row r="41" spans="2:13" ht="12" customHeight="1">
      <c r="B41" s="25"/>
      <c r="C41" s="30" t="s">
        <v>8</v>
      </c>
      <c r="D41" s="60">
        <v>48.45</v>
      </c>
      <c r="E41" s="61">
        <v>52.33</v>
      </c>
      <c r="F41" s="124">
        <v>57.5</v>
      </c>
      <c r="G41" s="114" t="str">
        <f t="shared" si="25"/>
        <v/>
      </c>
      <c r="H41" s="101">
        <f t="shared" si="26"/>
        <v>9.8796101662526281E-2</v>
      </c>
      <c r="I41" s="85" t="str">
        <f t="shared" si="27"/>
        <v/>
      </c>
      <c r="J41" s="86">
        <f t="shared" si="28"/>
        <v>7.0000000000000284E-2</v>
      </c>
      <c r="K41" s="42">
        <v>3.9965000000000002</v>
      </c>
      <c r="L41" s="72">
        <v>17.582000000000001</v>
      </c>
      <c r="M41" s="62">
        <v>57.43</v>
      </c>
    </row>
    <row r="42" spans="2:13" ht="12" customHeight="1">
      <c r="B42" s="29"/>
      <c r="C42" s="53" t="s">
        <v>9</v>
      </c>
      <c r="D42" s="107">
        <f>ROUND(D41/D40,3)</f>
        <v>0.23599999999999999</v>
      </c>
      <c r="E42" s="108">
        <f>ROUND(E41/E40,3)</f>
        <v>0.245</v>
      </c>
      <c r="F42" s="125">
        <f>ROUND(F41/F40,3)</f>
        <v>0.25700000000000001</v>
      </c>
      <c r="G42" s="109" t="str">
        <f>IF(F42-D42&lt;0,"▲","")</f>
        <v/>
      </c>
      <c r="H42" s="94">
        <f>ABS(+F42-E42)*100</f>
        <v>1.2000000000000011</v>
      </c>
      <c r="I42" s="110" t="str">
        <f>IF(F42="NA","",IF(M42=0,"",IF((F42-M42)&lt;0,"▲","")))</f>
        <v>▲</v>
      </c>
      <c r="J42" s="96">
        <f>ABS(+F42-M42)*100</f>
        <v>0.10000000000000009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0.25800000000000001</v>
      </c>
    </row>
    <row r="43" spans="2:13" ht="12" customHeight="1">
      <c r="B43" s="2" t="s">
        <v>135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5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138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109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82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84</v>
      </c>
      <c r="G7" s="434" t="s">
        <v>97</v>
      </c>
      <c r="H7" s="435"/>
      <c r="I7" s="438" t="s">
        <v>98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2043.13</v>
      </c>
      <c r="E10" s="78">
        <v>2014.01</v>
      </c>
      <c r="F10" s="119">
        <v>1974.5</v>
      </c>
      <c r="G10" s="83" t="str">
        <f>IF((F10/E10)-1&lt;0,"▲","")</f>
        <v>▲</v>
      </c>
      <c r="H10" s="101">
        <f>ABS((+F10/E10)-1)</f>
        <v>1.9617578860085083E-2</v>
      </c>
      <c r="I10" s="85" t="str">
        <f>IF(F10="NA","",IF(M10=0,"",IF((F10-M10)&lt;0,"▲","")))</f>
        <v/>
      </c>
      <c r="J10" s="86">
        <f>IF(F10="NA","-",IF(M10=0,"-",ABS(F10-M10)))</f>
        <v>6.3399999999999181</v>
      </c>
      <c r="K10" s="42">
        <v>1196.837</v>
      </c>
      <c r="L10" s="66">
        <v>1880.8430000000001</v>
      </c>
      <c r="M10" s="62">
        <v>1968.16</v>
      </c>
    </row>
    <row r="11" spans="2:13" ht="12" customHeight="1">
      <c r="B11" s="25"/>
      <c r="C11" s="30" t="s">
        <v>7</v>
      </c>
      <c r="D11" s="77">
        <v>1993.69</v>
      </c>
      <c r="E11" s="78">
        <v>2026.75</v>
      </c>
      <c r="F11" s="119">
        <v>2050.2199999999998</v>
      </c>
      <c r="G11" s="83" t="str">
        <f t="shared" ref="G11:G12" si="0">IF((F11/E11)-1&lt;0,"▲","")</f>
        <v/>
      </c>
      <c r="H11" s="101">
        <f t="shared" ref="H11:H12" si="1">ABS((+F11/E11)-1)</f>
        <v>1.1580115949179515E-2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4.7799999999997453</v>
      </c>
      <c r="K11" s="42">
        <v>1201.7705000000001</v>
      </c>
      <c r="L11" s="66">
        <v>1608.0419999999999</v>
      </c>
      <c r="M11" s="62">
        <v>2045.44</v>
      </c>
    </row>
    <row r="12" spans="2:13" ht="12" customHeight="1">
      <c r="B12" s="25"/>
      <c r="C12" s="30" t="s">
        <v>8</v>
      </c>
      <c r="D12" s="39">
        <v>407.39</v>
      </c>
      <c r="E12" s="40">
        <v>394.65</v>
      </c>
      <c r="F12" s="119">
        <v>318.93</v>
      </c>
      <c r="G12" s="83" t="str">
        <f t="shared" si="0"/>
        <v>▲</v>
      </c>
      <c r="H12" s="101">
        <f t="shared" si="1"/>
        <v>0.19186621056632458</v>
      </c>
      <c r="I12" s="85" t="str">
        <f t="shared" si="2"/>
        <v/>
      </c>
      <c r="J12" s="86">
        <f t="shared" si="3"/>
        <v>1.4000000000000341</v>
      </c>
      <c r="K12" s="42">
        <v>186.02850000000001</v>
      </c>
      <c r="L12" s="66">
        <v>271.06099999999998</v>
      </c>
      <c r="M12" s="62">
        <v>317.52999999999997</v>
      </c>
    </row>
    <row r="13" spans="2:13" ht="12" customHeight="1">
      <c r="B13" s="25"/>
      <c r="C13" s="30" t="s">
        <v>9</v>
      </c>
      <c r="D13" s="81">
        <f>ROUND(D12/D11,3)</f>
        <v>0.20399999999999999</v>
      </c>
      <c r="E13" s="82">
        <f t="shared" ref="E13" si="4">ROUND(E12/E11,3)</f>
        <v>0.19500000000000001</v>
      </c>
      <c r="F13" s="73">
        <f>ROUND(F12/F11,3)</f>
        <v>0.156</v>
      </c>
      <c r="G13" s="83" t="str">
        <f>IF((F13/E13)-1&lt;0,"▲","")</f>
        <v>▲</v>
      </c>
      <c r="H13" s="84">
        <f>ABS(+F13-E13)*100</f>
        <v>3.9000000000000008</v>
      </c>
      <c r="I13" s="85" t="str">
        <f t="shared" si="2"/>
        <v/>
      </c>
      <c r="J13" s="86">
        <f>IF(F13="NA","-",IF(M13=0,"-",ABS(F13-M13)*100))</f>
        <v>0.10000000000000009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0.155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628.58000000000004</v>
      </c>
      <c r="E15" s="41">
        <v>620.13</v>
      </c>
      <c r="F15" s="119">
        <v>592.03</v>
      </c>
      <c r="G15" s="83" t="str">
        <f>IF((F15/E15)-1&lt;0,"▲","")</f>
        <v>▲</v>
      </c>
      <c r="H15" s="101">
        <f t="shared" ref="H15:H32" si="5">ABS((+F15/E15)-1)</f>
        <v>4.5313079515585497E-2</v>
      </c>
      <c r="I15" s="85" t="str">
        <f>IF(F15="NA","",IF(M15=0,"",IF((F15-M15)&lt;0,"▲","")))</f>
        <v/>
      </c>
      <c r="J15" s="86">
        <f>IF(F15="NA","-",IF(M15=0,"-",ABS(F15-M15)))</f>
        <v>1.2799999999999727</v>
      </c>
      <c r="K15" s="42">
        <v>351.77749999999997</v>
      </c>
      <c r="L15" s="66">
        <v>554.58399999999995</v>
      </c>
      <c r="M15" s="62">
        <v>590.75</v>
      </c>
    </row>
    <row r="16" spans="2:13" ht="12" customHeight="1">
      <c r="B16" s="25"/>
      <c r="C16" s="30" t="s">
        <v>7</v>
      </c>
      <c r="D16" s="77">
        <v>610.04999999999995</v>
      </c>
      <c r="E16" s="78">
        <v>624.41999999999996</v>
      </c>
      <c r="F16" s="119">
        <v>618.16</v>
      </c>
      <c r="G16" s="83" t="str">
        <f t="shared" ref="G16:G17" si="6">IF((F16/E16)-1&lt;0,"▲","")</f>
        <v>▲</v>
      </c>
      <c r="H16" s="101">
        <f t="shared" si="5"/>
        <v>1.0025303481630887E-2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1.8099999999999454</v>
      </c>
      <c r="K16" s="42">
        <v>352.10050000000001</v>
      </c>
      <c r="L16" s="66">
        <v>581.55100000000004</v>
      </c>
      <c r="M16" s="62">
        <v>616.35</v>
      </c>
    </row>
    <row r="17" spans="2:13" ht="12" customHeight="1">
      <c r="B17" s="25"/>
      <c r="C17" s="30" t="s">
        <v>8</v>
      </c>
      <c r="D17" s="39">
        <v>151.22</v>
      </c>
      <c r="E17" s="41">
        <v>146.93</v>
      </c>
      <c r="F17" s="119">
        <v>120.8</v>
      </c>
      <c r="G17" s="83" t="str">
        <f t="shared" si="6"/>
        <v>▲</v>
      </c>
      <c r="H17" s="101">
        <f t="shared" si="5"/>
        <v>0.17783978765398489</v>
      </c>
      <c r="I17" s="85" t="str">
        <f t="shared" si="7"/>
        <v>▲</v>
      </c>
      <c r="J17" s="86">
        <f t="shared" si="8"/>
        <v>1.0300000000000011</v>
      </c>
      <c r="K17" s="42">
        <v>78.797499999999999</v>
      </c>
      <c r="L17" s="66">
        <v>131.90100000000001</v>
      </c>
      <c r="M17" s="62">
        <v>121.83</v>
      </c>
    </row>
    <row r="18" spans="2:13" ht="12" customHeight="1">
      <c r="B18" s="25"/>
      <c r="C18" s="30" t="s">
        <v>9</v>
      </c>
      <c r="D18" s="81">
        <f>ROUND(D17/D16,3)</f>
        <v>0.248</v>
      </c>
      <c r="E18" s="82">
        <f>ROUND(E17/E16,3)</f>
        <v>0.23499999999999999</v>
      </c>
      <c r="F18" s="73">
        <f>ROUND(F17/F16,3)</f>
        <v>0.19500000000000001</v>
      </c>
      <c r="G18" s="89" t="str">
        <f>IF((F18/E18)-1&lt;0,"▲","")</f>
        <v>▲</v>
      </c>
      <c r="H18" s="84">
        <f t="shared" ref="H18" si="9">ABS(+F18-E18)*100</f>
        <v>3.9999999999999982</v>
      </c>
      <c r="I18" s="90" t="str">
        <f t="shared" si="7"/>
        <v>▲</v>
      </c>
      <c r="J18" s="86">
        <f>IF(F18="NA","-",IF(M18=0,"-",ABS(F18-M18)*100))</f>
        <v>0.30000000000000027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0.19800000000000001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1014.07</v>
      </c>
      <c r="E20" s="41">
        <v>977.6</v>
      </c>
      <c r="F20" s="119">
        <v>967.21</v>
      </c>
      <c r="G20" s="83" t="str">
        <f>IF((F20/E20)-1&lt;0,"▲","")</f>
        <v>▲</v>
      </c>
      <c r="H20" s="101">
        <f t="shared" ref="H20" si="10">ABS((+F20/E20)-1)</f>
        <v>1.0628068739770846E-2</v>
      </c>
      <c r="I20" s="85" t="str">
        <f>IF(F20="NA","",IF(M20=0,"",IF((F20-M20)&lt;0,"▲","")))</f>
        <v/>
      </c>
      <c r="J20" s="86">
        <f>IF(F20="NA","-",IF(M20=0,"-",ABS(F20-M20)))</f>
        <v>4.8300000000000409</v>
      </c>
      <c r="K20" s="42">
        <v>626.81349999999998</v>
      </c>
      <c r="L20" s="66">
        <v>913.2</v>
      </c>
      <c r="M20" s="62">
        <v>962.38</v>
      </c>
    </row>
    <row r="21" spans="2:13" ht="12" customHeight="1">
      <c r="B21" s="25"/>
      <c r="C21" s="30" t="s">
        <v>7</v>
      </c>
      <c r="D21" s="39">
        <v>975.92</v>
      </c>
      <c r="E21" s="41">
        <v>989.19</v>
      </c>
      <c r="F21" s="119">
        <v>1014.36</v>
      </c>
      <c r="G21" s="83" t="str">
        <f t="shared" ref="G21:G22" si="11">IF((F21/E21)-1&lt;0,"▲","")</f>
        <v/>
      </c>
      <c r="H21" s="101">
        <f t="shared" si="5"/>
        <v>2.5445061110605627E-2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3.0099999999999909</v>
      </c>
      <c r="K21" s="42">
        <v>631.89449999999999</v>
      </c>
      <c r="L21" s="66">
        <v>940.4</v>
      </c>
      <c r="M21" s="62">
        <v>1011.35</v>
      </c>
    </row>
    <row r="22" spans="2:13" ht="12" customHeight="1">
      <c r="B22" s="25"/>
      <c r="C22" s="30" t="s">
        <v>8</v>
      </c>
      <c r="D22" s="39">
        <v>178.03</v>
      </c>
      <c r="E22" s="41">
        <v>166.44</v>
      </c>
      <c r="F22" s="119">
        <v>119.28</v>
      </c>
      <c r="G22" s="83" t="str">
        <f t="shared" si="11"/>
        <v>▲</v>
      </c>
      <c r="H22" s="101">
        <f t="shared" si="5"/>
        <v>0.28334534967555869</v>
      </c>
      <c r="I22" s="85" t="str">
        <f t="shared" si="12"/>
        <v/>
      </c>
      <c r="J22" s="86">
        <f t="shared" si="13"/>
        <v>1.2999999999999972</v>
      </c>
      <c r="K22" s="42">
        <v>83.864000000000004</v>
      </c>
      <c r="L22" s="66">
        <v>139.19999999999999</v>
      </c>
      <c r="M22" s="62">
        <v>117.98</v>
      </c>
    </row>
    <row r="23" spans="2:13" ht="12" customHeight="1">
      <c r="B23" s="25"/>
      <c r="C23" s="30" t="s">
        <v>9</v>
      </c>
      <c r="D23" s="81">
        <f>ROUND(D22/D21,3)</f>
        <v>0.182</v>
      </c>
      <c r="E23" s="82">
        <f>ROUND(E22/E21,3)</f>
        <v>0.16800000000000001</v>
      </c>
      <c r="F23" s="73">
        <f>ROUND(F22/F21,3)</f>
        <v>0.11799999999999999</v>
      </c>
      <c r="G23" s="89" t="str">
        <f>IF((F23/E23)-1&lt;0,"▲","")</f>
        <v>▲</v>
      </c>
      <c r="H23" s="84">
        <f t="shared" ref="H23" si="14">ABS(+F23-E23)*100</f>
        <v>5.0000000000000018</v>
      </c>
      <c r="I23" s="90" t="str">
        <f t="shared" si="12"/>
        <v/>
      </c>
      <c r="J23" s="86">
        <f>IF(F23="NA","-",IF(M23=0,"-",ABS(F23-M23)*100))</f>
        <v>9.9999999999998701E-2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0.11700000000000001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712.27</v>
      </c>
      <c r="E25" s="41">
        <v>695.6</v>
      </c>
      <c r="F25" s="119">
        <v>692.42</v>
      </c>
      <c r="G25" s="83" t="str">
        <f>IF((F25/E25)-1&lt;0,"▲","")</f>
        <v>▲</v>
      </c>
      <c r="H25" s="101">
        <f t="shared" ref="H25" si="15">ABS((+F25/E25)-1)</f>
        <v>4.5715928694652908E-3</v>
      </c>
      <c r="I25" s="85" t="str">
        <f>IF(F25="NA","",IF(M25=0,"",IF((F25-M25)&lt;0,"▲","")))</f>
        <v/>
      </c>
      <c r="J25" s="86">
        <f>IF(F25="NA","-",IF(M25=0,"-",ABS(F25-M25)))</f>
        <v>5.2199999999999136</v>
      </c>
      <c r="K25" s="42">
        <v>315.98500000000001</v>
      </c>
      <c r="L25" s="66">
        <v>623.43299999999999</v>
      </c>
      <c r="M25" s="62">
        <v>687.2</v>
      </c>
    </row>
    <row r="26" spans="2:13" ht="12" customHeight="1">
      <c r="B26" s="51"/>
      <c r="C26" s="30" t="s">
        <v>7</v>
      </c>
      <c r="D26" s="39">
        <v>685.12</v>
      </c>
      <c r="E26" s="41">
        <v>701.7</v>
      </c>
      <c r="F26" s="119">
        <v>728.98</v>
      </c>
      <c r="G26" s="83" t="str">
        <f t="shared" ref="G26:G27" si="16">IF((F26/E26)-1&lt;0,"▲","")</f>
        <v/>
      </c>
      <c r="H26" s="101">
        <f t="shared" si="5"/>
        <v>3.8877012968504987E-2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3.2300000000000182</v>
      </c>
      <c r="K26" s="42">
        <v>318.35149999999999</v>
      </c>
      <c r="L26" s="66">
        <v>644.60199999999998</v>
      </c>
      <c r="M26" s="62">
        <v>725.75</v>
      </c>
    </row>
    <row r="27" spans="2:13" ht="12" customHeight="1">
      <c r="B27" s="51"/>
      <c r="C27" s="30" t="s">
        <v>8</v>
      </c>
      <c r="D27" s="39">
        <v>130.62</v>
      </c>
      <c r="E27" s="41">
        <v>124.51</v>
      </c>
      <c r="F27" s="119">
        <v>87.95</v>
      </c>
      <c r="G27" s="83" t="str">
        <f t="shared" si="16"/>
        <v>▲</v>
      </c>
      <c r="H27" s="101">
        <f t="shared" si="5"/>
        <v>0.29363103365191556</v>
      </c>
      <c r="I27" s="85" t="str">
        <f t="shared" si="17"/>
        <v/>
      </c>
      <c r="J27" s="86">
        <f t="shared" si="18"/>
        <v>1.5100000000000051</v>
      </c>
      <c r="K27" s="42">
        <v>38.368000000000002</v>
      </c>
      <c r="L27" s="66">
        <v>103.15600000000001</v>
      </c>
      <c r="M27" s="62">
        <v>86.44</v>
      </c>
    </row>
    <row r="28" spans="2:13" ht="12" customHeight="1">
      <c r="B28" s="51"/>
      <c r="C28" s="30" t="s">
        <v>9</v>
      </c>
      <c r="D28" s="81">
        <f>ROUND(D27/D26,3)</f>
        <v>0.191</v>
      </c>
      <c r="E28" s="82">
        <f>ROUND(E27/E26,3)</f>
        <v>0.17699999999999999</v>
      </c>
      <c r="F28" s="73">
        <f>ROUND(F27/F26,3)</f>
        <v>0.121</v>
      </c>
      <c r="G28" s="89" t="str">
        <f>IF((F28/E28)-1&lt;0,"▲","")</f>
        <v>▲</v>
      </c>
      <c r="H28" s="84">
        <f t="shared" ref="H28" si="19">ABS(+F28-E28)*100</f>
        <v>5.6</v>
      </c>
      <c r="I28" s="90" t="str">
        <f t="shared" si="17"/>
        <v/>
      </c>
      <c r="J28" s="86">
        <f>IF(F28="NA","-",IF(M28=0,"-",ABS(F28-M28)*100))</f>
        <v>0.20000000000000018</v>
      </c>
      <c r="K28" s="87">
        <f>K27/K26</f>
        <v>0.12052087079847276</v>
      </c>
      <c r="L28" s="121">
        <f>ROUND(L27/L26,3)</f>
        <v>0.16</v>
      </c>
      <c r="M28" s="115">
        <f>ROUND(M27/M26,3)</f>
        <v>0.11899999999999999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400.47</v>
      </c>
      <c r="E30" s="41">
        <v>416.28</v>
      </c>
      <c r="F30" s="119">
        <v>415.27</v>
      </c>
      <c r="G30" s="83" t="str">
        <f>IF((F30/E30)-1&lt;0,"▲","")</f>
        <v>▲</v>
      </c>
      <c r="H30" s="101">
        <f t="shared" ref="H30" si="20">ABS((+F30/E30)-1)</f>
        <v>2.4262515614490443E-3</v>
      </c>
      <c r="I30" s="85" t="str">
        <f>IF(F30="NA","",IF(M30=0,"",IF((F30-M30)&lt;0,"▲","")))</f>
        <v/>
      </c>
      <c r="J30" s="86">
        <f>IF(F30="NA","-",IF(M30=0,"-",ABS(F30-M30)))</f>
        <v>0.25</v>
      </c>
      <c r="K30" s="42">
        <v>218.24600000000001</v>
      </c>
      <c r="L30" s="66">
        <v>391.38</v>
      </c>
      <c r="M30" s="62">
        <v>415.02</v>
      </c>
    </row>
    <row r="31" spans="2:13" ht="12" customHeight="1">
      <c r="B31" s="25"/>
      <c r="C31" s="30" t="s">
        <v>7</v>
      </c>
      <c r="D31" s="39">
        <v>407.72</v>
      </c>
      <c r="E31" s="41">
        <v>413.14</v>
      </c>
      <c r="F31" s="119">
        <v>417.71</v>
      </c>
      <c r="G31" s="83" t="str">
        <f t="shared" ref="G31:G32" si="21">IF((F31/E31)-1&lt;0,"▲","")</f>
        <v/>
      </c>
      <c r="H31" s="101">
        <f t="shared" si="5"/>
        <v>1.1061625599070535E-2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3.0000000000029559E-2</v>
      </c>
      <c r="K31" s="42">
        <v>217.77549999999999</v>
      </c>
      <c r="L31" s="66">
        <v>413.03</v>
      </c>
      <c r="M31" s="62">
        <v>417.74</v>
      </c>
    </row>
    <row r="32" spans="2:13" ht="12" customHeight="1">
      <c r="B32" s="25"/>
      <c r="C32" s="30" t="s">
        <v>8</v>
      </c>
      <c r="D32" s="39">
        <v>78.150000000000006</v>
      </c>
      <c r="E32" s="41">
        <v>81.290000000000006</v>
      </c>
      <c r="F32" s="119">
        <v>78.849999999999994</v>
      </c>
      <c r="G32" s="83" t="str">
        <f t="shared" si="21"/>
        <v>▲</v>
      </c>
      <c r="H32" s="101">
        <f t="shared" si="5"/>
        <v>3.0015992126953051E-2</v>
      </c>
      <c r="I32" s="85" t="str">
        <f t="shared" si="22"/>
        <v/>
      </c>
      <c r="J32" s="86">
        <f t="shared" si="23"/>
        <v>1.1199999999999903</v>
      </c>
      <c r="K32" s="42">
        <v>26.731999999999999</v>
      </c>
      <c r="L32" s="66">
        <v>86.08</v>
      </c>
      <c r="M32" s="62">
        <v>77.73</v>
      </c>
    </row>
    <row r="33" spans="2:13" ht="12" customHeight="1">
      <c r="B33" s="29"/>
      <c r="C33" s="53" t="s">
        <v>9</v>
      </c>
      <c r="D33" s="91">
        <f>ROUND(D32/D31,3)</f>
        <v>0.192</v>
      </c>
      <c r="E33" s="92">
        <f>ROUND(E32/E31,3)</f>
        <v>0.19700000000000001</v>
      </c>
      <c r="F33" s="74">
        <f>ROUND(F32/F31,3)</f>
        <v>0.189</v>
      </c>
      <c r="G33" s="93" t="str">
        <f>IF((F33/E33)-1&lt;0,"▲","")</f>
        <v>▲</v>
      </c>
      <c r="H33" s="94">
        <f t="shared" ref="H33" si="24">ABS(+F33-E33)*100</f>
        <v>0.80000000000000071</v>
      </c>
      <c r="I33" s="95" t="str">
        <f t="shared" si="22"/>
        <v/>
      </c>
      <c r="J33" s="96">
        <f>IF(F33="NA","-",IF(M33=0,"-",ABS(F33-M33)*100))</f>
        <v>0.30000000000000027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0.186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33</v>
      </c>
      <c r="H36" s="444"/>
      <c r="I36" s="444"/>
      <c r="J36" s="444"/>
      <c r="K36" s="444"/>
      <c r="L36" s="445"/>
      <c r="M36" s="431" t="s">
        <v>83</v>
      </c>
    </row>
    <row r="37" spans="2:13" ht="12" customHeight="1">
      <c r="B37" s="25"/>
      <c r="C37" s="26"/>
      <c r="D37" s="27"/>
      <c r="E37" s="28" t="s">
        <v>4</v>
      </c>
      <c r="F37" s="1" t="s">
        <v>96</v>
      </c>
      <c r="G37" s="434" t="s">
        <v>97</v>
      </c>
      <c r="H37" s="435"/>
      <c r="I37" s="438" t="s">
        <v>98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215.72</v>
      </c>
      <c r="E39" s="61">
        <v>217.89</v>
      </c>
      <c r="F39" s="124">
        <v>228.4</v>
      </c>
      <c r="G39" s="113" t="str">
        <f>IF((F39/E39)-1&lt;0,"▲","")</f>
        <v/>
      </c>
      <c r="H39" s="101">
        <f>ABS((+F39/E39)-1)</f>
        <v>4.8235348111432375E-2</v>
      </c>
      <c r="I39" s="112" t="str">
        <f>IF(F39="NA","",IF(M39=0,"",IF((F39-M39)&lt;0,"▲","")))</f>
        <v/>
      </c>
      <c r="J39" s="86">
        <f>IF(F39="NA","-",IF(M39=0,"-",ABS(F39-M39)))</f>
        <v>1.5500000000000114</v>
      </c>
      <c r="K39" s="42">
        <v>48.954999999999998</v>
      </c>
      <c r="L39" s="70">
        <v>125.003</v>
      </c>
      <c r="M39" s="71">
        <v>226.85</v>
      </c>
    </row>
    <row r="40" spans="2:13" ht="12" customHeight="1">
      <c r="B40" s="25"/>
      <c r="C40" s="30" t="s">
        <v>7</v>
      </c>
      <c r="D40" s="60">
        <v>205.09</v>
      </c>
      <c r="E40" s="61">
        <v>213.47</v>
      </c>
      <c r="F40" s="124">
        <v>222.78</v>
      </c>
      <c r="G40" s="114" t="str">
        <f t="shared" ref="G40:G41" si="25">IF((F40/E40)-1&lt;0,"▲","")</f>
        <v/>
      </c>
      <c r="H40" s="101">
        <f t="shared" ref="H40:H41" si="26">ABS((+F40/E40)-1)</f>
        <v>4.3612685623272585E-2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0.11000000000001364</v>
      </c>
      <c r="K40" s="42">
        <v>49.063000000000002</v>
      </c>
      <c r="L40" s="72">
        <v>131.916</v>
      </c>
      <c r="M40" s="62">
        <v>222.67</v>
      </c>
    </row>
    <row r="41" spans="2:13" ht="12" customHeight="1">
      <c r="B41" s="25"/>
      <c r="C41" s="30" t="s">
        <v>8</v>
      </c>
      <c r="D41" s="60">
        <v>48.16</v>
      </c>
      <c r="E41" s="61">
        <v>52.23</v>
      </c>
      <c r="F41" s="124">
        <v>57.43</v>
      </c>
      <c r="G41" s="114" t="str">
        <f t="shared" si="25"/>
        <v/>
      </c>
      <c r="H41" s="101">
        <f t="shared" si="26"/>
        <v>9.9559640053609177E-2</v>
      </c>
      <c r="I41" s="85" t="str">
        <f t="shared" si="27"/>
        <v/>
      </c>
      <c r="J41" s="86">
        <f t="shared" si="28"/>
        <v>1.2800000000000011</v>
      </c>
      <c r="K41" s="42">
        <v>3.9965000000000002</v>
      </c>
      <c r="L41" s="72">
        <v>17.582000000000001</v>
      </c>
      <c r="M41" s="62">
        <v>56.15</v>
      </c>
    </row>
    <row r="42" spans="2:13" ht="12" customHeight="1">
      <c r="B42" s="29"/>
      <c r="C42" s="53" t="s">
        <v>9</v>
      </c>
      <c r="D42" s="107">
        <f>ROUND(D41/D40,3)</f>
        <v>0.23499999999999999</v>
      </c>
      <c r="E42" s="108">
        <f>ROUND(E41/E40,3)</f>
        <v>0.245</v>
      </c>
      <c r="F42" s="125">
        <f>ROUND(F41/F40,3)</f>
        <v>0.25800000000000001</v>
      </c>
      <c r="G42" s="109" t="str">
        <f>IF(F42-D42&lt;0,"▲","")</f>
        <v/>
      </c>
      <c r="H42" s="94">
        <f>ABS(+F42-E42)*100</f>
        <v>1.3000000000000012</v>
      </c>
      <c r="I42" s="110" t="str">
        <f>IF(F42="NA","",IF(M42=0,"",IF((F42-M42)&lt;0,"▲","")))</f>
        <v/>
      </c>
      <c r="J42" s="96">
        <f>ABS(+F42-M42)*100</f>
        <v>0.60000000000000053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0.252</v>
      </c>
    </row>
    <row r="43" spans="2:13" ht="12" customHeight="1">
      <c r="B43" s="2" t="s">
        <v>137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4">
    <tabColor theme="1"/>
    <pageSetUpPr fitToPage="1"/>
  </sheetPr>
  <dimension ref="B1:M67"/>
  <sheetViews>
    <sheetView showGridLines="0" defaultGridColor="0" topLeftCell="A34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130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109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126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127</v>
      </c>
      <c r="G7" s="434" t="s">
        <v>106</v>
      </c>
      <c r="H7" s="435"/>
      <c r="I7" s="438" t="s">
        <v>128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2043.38</v>
      </c>
      <c r="E10" s="78">
        <v>2012.79</v>
      </c>
      <c r="F10" s="119">
        <v>1968.16</v>
      </c>
      <c r="G10" s="83" t="str">
        <f>IF((F10/E10)-1&lt;0,"▲","")</f>
        <v>▲</v>
      </c>
      <c r="H10" s="101">
        <f>ABS((+F10/E10)-1)</f>
        <v>2.2173202370838418E-2</v>
      </c>
      <c r="I10" s="85" t="str">
        <f>IF(F10="NA","",IF(M10=0,"",IF((F10-M10)&lt;0,"▲","")))</f>
        <v>▲</v>
      </c>
      <c r="J10" s="86">
        <f>IF(F10="NA","-",IF(M10=0,"-",ABS(F10-M10)))</f>
        <v>5.7699999999999818</v>
      </c>
      <c r="K10" s="42">
        <v>1196.837</v>
      </c>
      <c r="L10" s="66">
        <v>1880.8430000000001</v>
      </c>
      <c r="M10" s="62">
        <v>1973.93</v>
      </c>
    </row>
    <row r="11" spans="2:13" ht="12" customHeight="1">
      <c r="B11" s="25"/>
      <c r="C11" s="30" t="s">
        <v>7</v>
      </c>
      <c r="D11" s="77">
        <v>1993.59</v>
      </c>
      <c r="E11" s="78">
        <v>2025.76</v>
      </c>
      <c r="F11" s="119">
        <v>2045.44</v>
      </c>
      <c r="G11" s="83" t="str">
        <f t="shared" ref="G11:G12" si="0">IF((F11/E11)-1&lt;0,"▲","")</f>
        <v/>
      </c>
      <c r="H11" s="101">
        <f t="shared" ref="H11:H12" si="1">ABS((+F11/E11)-1)</f>
        <v>9.7148724429350075E-3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0.5</v>
      </c>
      <c r="K11" s="42">
        <v>1201.7705000000001</v>
      </c>
      <c r="L11" s="66">
        <v>1608.0419999999999</v>
      </c>
      <c r="M11" s="62">
        <v>2045.94</v>
      </c>
    </row>
    <row r="12" spans="2:13" ht="12" customHeight="1">
      <c r="B12" s="25"/>
      <c r="C12" s="30" t="s">
        <v>8</v>
      </c>
      <c r="D12" s="39">
        <v>407.79</v>
      </c>
      <c r="E12" s="40">
        <v>394.81</v>
      </c>
      <c r="F12" s="119">
        <v>317.52999999999997</v>
      </c>
      <c r="G12" s="83" t="str">
        <f t="shared" si="0"/>
        <v>▲</v>
      </c>
      <c r="H12" s="101">
        <f t="shared" si="1"/>
        <v>0.19573972290468844</v>
      </c>
      <c r="I12" s="85" t="str">
        <f t="shared" si="2"/>
        <v>▲</v>
      </c>
      <c r="J12" s="86">
        <f t="shared" si="3"/>
        <v>5.9400000000000546</v>
      </c>
      <c r="K12" s="42">
        <v>186.02850000000001</v>
      </c>
      <c r="L12" s="66">
        <v>271.06099999999998</v>
      </c>
      <c r="M12" s="62">
        <v>323.47000000000003</v>
      </c>
    </row>
    <row r="13" spans="2:13" ht="12" customHeight="1">
      <c r="B13" s="25"/>
      <c r="C13" s="30" t="s">
        <v>9</v>
      </c>
      <c r="D13" s="81">
        <f>ROUND(D12/D11,3)</f>
        <v>0.20499999999999999</v>
      </c>
      <c r="E13" s="82">
        <f t="shared" ref="E13" si="4">ROUND(E12/E11,3)</f>
        <v>0.19500000000000001</v>
      </c>
      <c r="F13" s="73">
        <f>ROUND(F12/F11,3)</f>
        <v>0.155</v>
      </c>
      <c r="G13" s="83" t="str">
        <f>IF((F13/E13)-1&lt;0,"▲","")</f>
        <v>▲</v>
      </c>
      <c r="H13" s="84">
        <f>ABS(+F13-E13)*100</f>
        <v>4.0000000000000009</v>
      </c>
      <c r="I13" s="85" t="str">
        <f t="shared" si="2"/>
        <v>▲</v>
      </c>
      <c r="J13" s="86">
        <f>IF(F13="NA","-",IF(M13=0,"-",ABS(F13-M13)*100))</f>
        <v>0.30000000000000027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0.158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628.85</v>
      </c>
      <c r="E15" s="41">
        <v>619.77</v>
      </c>
      <c r="F15" s="119">
        <v>590.75</v>
      </c>
      <c r="G15" s="83" t="str">
        <f>IF((F15/E15)-1&lt;0,"▲","")</f>
        <v>▲</v>
      </c>
      <c r="H15" s="101">
        <f t="shared" ref="H15:H32" si="5">ABS((+F15/E15)-1)</f>
        <v>4.6823821740322957E-2</v>
      </c>
      <c r="I15" s="85" t="str">
        <f>IF(F15="NA","",IF(M15=0,"",IF((F15-M15)&lt;0,"▲","")))</f>
        <v/>
      </c>
      <c r="J15" s="86">
        <f>IF(F15="NA","-",IF(M15=0,"-",ABS(F15-M15)))</f>
        <v>2.1900000000000546</v>
      </c>
      <c r="K15" s="42">
        <v>351.77749999999997</v>
      </c>
      <c r="L15" s="66">
        <v>554.58399999999995</v>
      </c>
      <c r="M15" s="62">
        <v>588.55999999999995</v>
      </c>
    </row>
    <row r="16" spans="2:13" ht="12" customHeight="1">
      <c r="B16" s="25"/>
      <c r="C16" s="30" t="s">
        <v>7</v>
      </c>
      <c r="D16" s="77">
        <v>610.11</v>
      </c>
      <c r="E16" s="78">
        <v>623.76</v>
      </c>
      <c r="F16" s="119">
        <v>616.35</v>
      </c>
      <c r="G16" s="83" t="str">
        <f t="shared" ref="G16:G17" si="6">IF((F16/E16)-1&lt;0,"▲","")</f>
        <v>▲</v>
      </c>
      <c r="H16" s="101">
        <f t="shared" si="5"/>
        <v>1.1879569065024964E-2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1.1499999999999773</v>
      </c>
      <c r="K16" s="42">
        <v>352.10050000000001</v>
      </c>
      <c r="L16" s="66">
        <v>581.55100000000004</v>
      </c>
      <c r="M16" s="62">
        <v>615.20000000000005</v>
      </c>
    </row>
    <row r="17" spans="2:13" ht="12" customHeight="1">
      <c r="B17" s="25"/>
      <c r="C17" s="30" t="s">
        <v>8</v>
      </c>
      <c r="D17" s="39">
        <v>151.41999999999999</v>
      </c>
      <c r="E17" s="41">
        <v>147.41999999999999</v>
      </c>
      <c r="F17" s="119">
        <v>121.83</v>
      </c>
      <c r="G17" s="83" t="str">
        <f t="shared" si="6"/>
        <v>▲</v>
      </c>
      <c r="H17" s="101">
        <f t="shared" si="5"/>
        <v>0.17358567358567356</v>
      </c>
      <c r="I17" s="85" t="str">
        <f t="shared" si="7"/>
        <v/>
      </c>
      <c r="J17" s="86">
        <f t="shared" si="8"/>
        <v>1.0900000000000034</v>
      </c>
      <c r="K17" s="42">
        <v>78.797499999999999</v>
      </c>
      <c r="L17" s="66">
        <v>131.90100000000001</v>
      </c>
      <c r="M17" s="62">
        <v>120.74</v>
      </c>
    </row>
    <row r="18" spans="2:13" ht="12" customHeight="1">
      <c r="B18" s="25"/>
      <c r="C18" s="30" t="s">
        <v>9</v>
      </c>
      <c r="D18" s="81">
        <f>ROUND(D17/D16,3)</f>
        <v>0.248</v>
      </c>
      <c r="E18" s="82">
        <f>ROUND(E17/E16,3)</f>
        <v>0.23599999999999999</v>
      </c>
      <c r="F18" s="73">
        <f>ROUND(F17/F16,3)</f>
        <v>0.19800000000000001</v>
      </c>
      <c r="G18" s="89" t="str">
        <f>IF((F18/E18)-1&lt;0,"▲","")</f>
        <v>▲</v>
      </c>
      <c r="H18" s="84">
        <f t="shared" ref="H18" si="9">ABS(+F18-E18)*100</f>
        <v>3.799999999999998</v>
      </c>
      <c r="I18" s="90" t="str">
        <f t="shared" si="7"/>
        <v/>
      </c>
      <c r="J18" s="86">
        <f>IF(F18="NA","-",IF(M18=0,"-",ABS(F18-M18)*100))</f>
        <v>0.20000000000000018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0.19600000000000001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1014.05</v>
      </c>
      <c r="E20" s="41">
        <v>977.51</v>
      </c>
      <c r="F20" s="119">
        <v>962.38</v>
      </c>
      <c r="G20" s="83" t="str">
        <f>IF((F20/E20)-1&lt;0,"▲","")</f>
        <v>▲</v>
      </c>
      <c r="H20" s="101">
        <f t="shared" ref="H20" si="10">ABS((+F20/E20)-1)</f>
        <v>1.5478102525805393E-2</v>
      </c>
      <c r="I20" s="85" t="str">
        <f>IF(F20="NA","",IF(M20=0,"",IF((F20-M20)&lt;0,"▲","")))</f>
        <v>▲</v>
      </c>
      <c r="J20" s="86">
        <f>IF(F20="NA","-",IF(M20=0,"-",ABS(F20-M20)))</f>
        <v>6.6100000000000136</v>
      </c>
      <c r="K20" s="42">
        <v>626.81349999999998</v>
      </c>
      <c r="L20" s="66">
        <v>913.2</v>
      </c>
      <c r="M20" s="62">
        <v>968.99</v>
      </c>
    </row>
    <row r="21" spans="2:13" ht="12" customHeight="1">
      <c r="B21" s="25"/>
      <c r="C21" s="30" t="s">
        <v>7</v>
      </c>
      <c r="D21" s="39">
        <v>975.76</v>
      </c>
      <c r="E21" s="41">
        <v>988.79</v>
      </c>
      <c r="F21" s="119">
        <v>1011.35</v>
      </c>
      <c r="G21" s="83" t="str">
        <f t="shared" ref="G21:G22" si="11">IF((F21/E21)-1&lt;0,"▲","")</f>
        <v/>
      </c>
      <c r="H21" s="101">
        <f t="shared" si="5"/>
        <v>2.2815764722539766E-2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1.1999999999999318</v>
      </c>
      <c r="K21" s="42">
        <v>631.89449999999999</v>
      </c>
      <c r="L21" s="66">
        <v>940.4</v>
      </c>
      <c r="M21" s="62">
        <v>1012.55</v>
      </c>
    </row>
    <row r="22" spans="2:13" ht="12" customHeight="1">
      <c r="B22" s="25"/>
      <c r="C22" s="30" t="s">
        <v>8</v>
      </c>
      <c r="D22" s="39">
        <v>178.23</v>
      </c>
      <c r="E22" s="41">
        <v>166.95</v>
      </c>
      <c r="F22" s="119">
        <v>117.98</v>
      </c>
      <c r="G22" s="83" t="str">
        <f t="shared" si="11"/>
        <v>▲</v>
      </c>
      <c r="H22" s="101">
        <f t="shared" si="5"/>
        <v>0.29332135369871215</v>
      </c>
      <c r="I22" s="85" t="str">
        <f t="shared" si="12"/>
        <v>▲</v>
      </c>
      <c r="J22" s="86">
        <f t="shared" si="13"/>
        <v>6.1599999999999966</v>
      </c>
      <c r="K22" s="42">
        <v>83.864000000000004</v>
      </c>
      <c r="L22" s="66">
        <v>139.19999999999999</v>
      </c>
      <c r="M22" s="62">
        <v>124.14</v>
      </c>
    </row>
    <row r="23" spans="2:13" ht="12" customHeight="1">
      <c r="B23" s="25"/>
      <c r="C23" s="30" t="s">
        <v>9</v>
      </c>
      <c r="D23" s="81">
        <f>ROUND(D22/D21,3)</f>
        <v>0.183</v>
      </c>
      <c r="E23" s="82">
        <f>ROUND(E22/E21,3)</f>
        <v>0.16900000000000001</v>
      </c>
      <c r="F23" s="73">
        <f>ROUND(F22/F21,3)</f>
        <v>0.11700000000000001</v>
      </c>
      <c r="G23" s="89" t="str">
        <f>IF((F23/E23)-1&lt;0,"▲","")</f>
        <v>▲</v>
      </c>
      <c r="H23" s="84">
        <f t="shared" ref="H23" si="14">ABS(+F23-E23)*100</f>
        <v>5.2</v>
      </c>
      <c r="I23" s="90" t="str">
        <f t="shared" si="12"/>
        <v>▲</v>
      </c>
      <c r="J23" s="86">
        <f>IF(F23="NA","-",IF(M23=0,"-",ABS(F23-M23)*100))</f>
        <v>0.5999999999999992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0.123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712.27</v>
      </c>
      <c r="E25" s="41">
        <v>695.58</v>
      </c>
      <c r="F25" s="119">
        <v>687.2</v>
      </c>
      <c r="G25" s="83" t="str">
        <f>IF((F25/E25)-1&lt;0,"▲","")</f>
        <v>▲</v>
      </c>
      <c r="H25" s="101">
        <f t="shared" ref="H25" si="15">ABS((+F25/E25)-1)</f>
        <v>1.2047499928117489E-2</v>
      </c>
      <c r="I25" s="85" t="str">
        <f>IF(F25="NA","",IF(M25=0,"",IF((F25-M25)&lt;0,"▲","")))</f>
        <v>▲</v>
      </c>
      <c r="J25" s="86">
        <f>IF(F25="NA","-",IF(M25=0,"-",ABS(F25-M25)))</f>
        <v>5.6899999999999409</v>
      </c>
      <c r="K25" s="42">
        <v>315.98500000000001</v>
      </c>
      <c r="L25" s="66">
        <v>623.43299999999999</v>
      </c>
      <c r="M25" s="62">
        <v>692.89</v>
      </c>
    </row>
    <row r="26" spans="2:13" ht="12" customHeight="1">
      <c r="B26" s="51"/>
      <c r="C26" s="30" t="s">
        <v>7</v>
      </c>
      <c r="D26" s="39">
        <v>684.97</v>
      </c>
      <c r="E26" s="41">
        <v>701.4</v>
      </c>
      <c r="F26" s="119">
        <v>725.75</v>
      </c>
      <c r="G26" s="83" t="str">
        <f t="shared" ref="G26:G27" si="16">IF((F26/E26)-1&lt;0,"▲","")</f>
        <v/>
      </c>
      <c r="H26" s="101">
        <f t="shared" si="5"/>
        <v>3.4716281722269704E-2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1.999999999998181E-2</v>
      </c>
      <c r="K26" s="42">
        <v>318.35149999999999</v>
      </c>
      <c r="L26" s="66">
        <v>644.60199999999998</v>
      </c>
      <c r="M26" s="62">
        <v>725.77</v>
      </c>
    </row>
    <row r="27" spans="2:13" ht="12" customHeight="1">
      <c r="B27" s="51"/>
      <c r="C27" s="30" t="s">
        <v>8</v>
      </c>
      <c r="D27" s="39">
        <v>130.81</v>
      </c>
      <c r="E27" s="41">
        <v>124.99</v>
      </c>
      <c r="F27" s="119">
        <v>86.44</v>
      </c>
      <c r="G27" s="83" t="str">
        <f t="shared" si="16"/>
        <v>▲</v>
      </c>
      <c r="H27" s="101">
        <f t="shared" si="5"/>
        <v>0.30842467397391793</v>
      </c>
      <c r="I27" s="85" t="str">
        <f t="shared" si="17"/>
        <v>▲</v>
      </c>
      <c r="J27" s="86">
        <f t="shared" si="18"/>
        <v>6.2999999999999972</v>
      </c>
      <c r="K27" s="42">
        <v>38.368000000000002</v>
      </c>
      <c r="L27" s="66">
        <v>103.15600000000001</v>
      </c>
      <c r="M27" s="62">
        <v>92.74</v>
      </c>
    </row>
    <row r="28" spans="2:13" ht="12" customHeight="1">
      <c r="B28" s="51"/>
      <c r="C28" s="30" t="s">
        <v>9</v>
      </c>
      <c r="D28" s="81">
        <f>ROUND(D27/D26,3)</f>
        <v>0.191</v>
      </c>
      <c r="E28" s="82">
        <f>ROUND(E27/E26,3)</f>
        <v>0.17799999999999999</v>
      </c>
      <c r="F28" s="73">
        <f>ROUND(F27/F26,3)</f>
        <v>0.11899999999999999</v>
      </c>
      <c r="G28" s="89" t="str">
        <f>IF((F28/E28)-1&lt;0,"▲","")</f>
        <v>▲</v>
      </c>
      <c r="H28" s="84">
        <f t="shared" ref="H28" si="19">ABS(+F28-E28)*100</f>
        <v>5.8999999999999995</v>
      </c>
      <c r="I28" s="90" t="str">
        <f t="shared" si="17"/>
        <v>▲</v>
      </c>
      <c r="J28" s="86">
        <f>IF(F28="NA","-",IF(M28=0,"-",ABS(F28-M28)*100))</f>
        <v>0.9000000000000008</v>
      </c>
      <c r="K28" s="87">
        <f>K27/K26</f>
        <v>0.12052087079847276</v>
      </c>
      <c r="L28" s="121">
        <f>ROUND(L27/L26,3)</f>
        <v>0.16</v>
      </c>
      <c r="M28" s="115">
        <f>ROUND(M27/M26,3)</f>
        <v>0.128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400.47</v>
      </c>
      <c r="E30" s="41">
        <v>415.51</v>
      </c>
      <c r="F30" s="119">
        <v>415.02</v>
      </c>
      <c r="G30" s="83" t="str">
        <f>IF((F30/E30)-1&lt;0,"▲","")</f>
        <v>▲</v>
      </c>
      <c r="H30" s="101">
        <f t="shared" ref="H30" si="20">ABS((+F30/E30)-1)</f>
        <v>1.1792736636904166E-3</v>
      </c>
      <c r="I30" s="85" t="str">
        <f>IF(F30="NA","",IF(M30=0,"",IF((F30-M30)&lt;0,"▲","")))</f>
        <v>▲</v>
      </c>
      <c r="J30" s="86">
        <f>IF(F30="NA","-",IF(M30=0,"-",ABS(F30-M30)))</f>
        <v>1.3600000000000136</v>
      </c>
      <c r="K30" s="42">
        <v>218.24600000000001</v>
      </c>
      <c r="L30" s="66">
        <v>391.38</v>
      </c>
      <c r="M30" s="62">
        <v>416.38</v>
      </c>
    </row>
    <row r="31" spans="2:13" ht="12" customHeight="1">
      <c r="B31" s="25"/>
      <c r="C31" s="30" t="s">
        <v>7</v>
      </c>
      <c r="D31" s="39">
        <v>407.72</v>
      </c>
      <c r="E31" s="41">
        <v>413.21</v>
      </c>
      <c r="F31" s="119">
        <v>417.74</v>
      </c>
      <c r="G31" s="83" t="str">
        <f t="shared" ref="G31:G32" si="21">IF((F31/E31)-1&lt;0,"▲","")</f>
        <v/>
      </c>
      <c r="H31" s="101">
        <f t="shared" si="5"/>
        <v>1.0962948621766166E-2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0.44999999999998863</v>
      </c>
      <c r="K31" s="42">
        <v>217.77549999999999</v>
      </c>
      <c r="L31" s="66">
        <v>413.03</v>
      </c>
      <c r="M31" s="62">
        <v>418.19</v>
      </c>
    </row>
    <row r="32" spans="2:13" ht="12" customHeight="1">
      <c r="B32" s="25"/>
      <c r="C32" s="30" t="s">
        <v>8</v>
      </c>
      <c r="D32" s="39">
        <v>78.150000000000006</v>
      </c>
      <c r="E32" s="41">
        <v>80.44</v>
      </c>
      <c r="F32" s="119">
        <v>77.73</v>
      </c>
      <c r="G32" s="83" t="str">
        <f t="shared" si="21"/>
        <v>▲</v>
      </c>
      <c r="H32" s="101">
        <f t="shared" si="5"/>
        <v>3.3689706613625026E-2</v>
      </c>
      <c r="I32" s="85" t="str">
        <f t="shared" si="22"/>
        <v>▲</v>
      </c>
      <c r="J32" s="86">
        <f t="shared" si="23"/>
        <v>0.86999999999999034</v>
      </c>
      <c r="K32" s="42">
        <v>26.731999999999999</v>
      </c>
      <c r="L32" s="66">
        <v>86.08</v>
      </c>
      <c r="M32" s="62">
        <v>78.599999999999994</v>
      </c>
    </row>
    <row r="33" spans="2:13" ht="12" customHeight="1">
      <c r="B33" s="29"/>
      <c r="C33" s="53" t="s">
        <v>9</v>
      </c>
      <c r="D33" s="91">
        <f>ROUND(D32/D31,3)</f>
        <v>0.192</v>
      </c>
      <c r="E33" s="92">
        <f>ROUND(E32/E31,3)</f>
        <v>0.19500000000000001</v>
      </c>
      <c r="F33" s="74">
        <f>ROUND(F32/F31,3)</f>
        <v>0.186</v>
      </c>
      <c r="G33" s="93" t="str">
        <f>IF((F33/E33)-1&lt;0,"▲","")</f>
        <v>▲</v>
      </c>
      <c r="H33" s="94">
        <f t="shared" ref="H33" si="24">ABS(+F33-E33)*100</f>
        <v>0.9000000000000008</v>
      </c>
      <c r="I33" s="95" t="str">
        <f t="shared" si="22"/>
        <v>▲</v>
      </c>
      <c r="J33" s="96">
        <f>IF(F33="NA","-",IF(M33=0,"-",ABS(F33-M33)*100))</f>
        <v>0.20000000000000018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0.188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33</v>
      </c>
      <c r="H36" s="444"/>
      <c r="I36" s="444"/>
      <c r="J36" s="444"/>
      <c r="K36" s="444"/>
      <c r="L36" s="445"/>
      <c r="M36" s="431" t="s">
        <v>83</v>
      </c>
    </row>
    <row r="37" spans="2:13" ht="12" customHeight="1">
      <c r="B37" s="25"/>
      <c r="C37" s="26"/>
      <c r="D37" s="27"/>
      <c r="E37" s="28" t="s">
        <v>4</v>
      </c>
      <c r="F37" s="1" t="s">
        <v>96</v>
      </c>
      <c r="G37" s="434" t="s">
        <v>97</v>
      </c>
      <c r="H37" s="435"/>
      <c r="I37" s="438" t="s">
        <v>98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215.95</v>
      </c>
      <c r="E39" s="61">
        <v>218.04</v>
      </c>
      <c r="F39" s="124">
        <v>226.85</v>
      </c>
      <c r="G39" s="113" t="str">
        <f>IF((F39/E39)-1&lt;0,"▲","")</f>
        <v/>
      </c>
      <c r="H39" s="101">
        <f>ABS((+F39/E39)-1)</f>
        <v>4.0405430196294168E-2</v>
      </c>
      <c r="I39" s="112" t="str">
        <f>IF(F39="NA","",IF(M39=0,"",IF((F39-M39)&lt;0,"▲","")))</f>
        <v/>
      </c>
      <c r="J39" s="86">
        <f>IF(F39="NA","-",IF(M39=0,"-",ABS(F39-M39)))</f>
        <v>7.9999999999984084E-2</v>
      </c>
      <c r="K39" s="42">
        <v>48.954999999999998</v>
      </c>
      <c r="L39" s="70">
        <v>125.003</v>
      </c>
      <c r="M39" s="71">
        <v>226.77</v>
      </c>
    </row>
    <row r="40" spans="2:13" ht="12" customHeight="1">
      <c r="B40" s="25"/>
      <c r="C40" s="30" t="s">
        <v>7</v>
      </c>
      <c r="D40" s="60">
        <v>205.39</v>
      </c>
      <c r="E40" s="61">
        <v>213.69</v>
      </c>
      <c r="F40" s="124">
        <v>222.67</v>
      </c>
      <c r="G40" s="114" t="str">
        <f t="shared" ref="G40:G41" si="25">IF((F40/E40)-1&lt;0,"▲","")</f>
        <v/>
      </c>
      <c r="H40" s="101">
        <f t="shared" ref="H40:H41" si="26">ABS((+F40/E40)-1)</f>
        <v>4.2023491974355398E-2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8.9999999999974989E-2</v>
      </c>
      <c r="K40" s="42">
        <v>49.063000000000002</v>
      </c>
      <c r="L40" s="72">
        <v>131.916</v>
      </c>
      <c r="M40" s="62">
        <v>222.58</v>
      </c>
    </row>
    <row r="41" spans="2:13" ht="12" customHeight="1">
      <c r="B41" s="25"/>
      <c r="C41" s="30" t="s">
        <v>8</v>
      </c>
      <c r="D41" s="60">
        <v>48.18</v>
      </c>
      <c r="E41" s="61">
        <v>52.24</v>
      </c>
      <c r="F41" s="124">
        <v>56.15</v>
      </c>
      <c r="G41" s="114" t="str">
        <f t="shared" si="25"/>
        <v/>
      </c>
      <c r="H41" s="101">
        <f t="shared" si="26"/>
        <v>7.4846860643185131E-2</v>
      </c>
      <c r="I41" s="85" t="str">
        <f t="shared" si="27"/>
        <v/>
      </c>
      <c r="J41" s="86">
        <f t="shared" si="28"/>
        <v>0.42999999999999972</v>
      </c>
      <c r="K41" s="42">
        <v>3.9965000000000002</v>
      </c>
      <c r="L41" s="72">
        <v>17.582000000000001</v>
      </c>
      <c r="M41" s="62">
        <v>55.72</v>
      </c>
    </row>
    <row r="42" spans="2:13" ht="12" customHeight="1">
      <c r="B42" s="29"/>
      <c r="C42" s="53" t="s">
        <v>9</v>
      </c>
      <c r="D42" s="107">
        <f>ROUND(D41/D40,3)</f>
        <v>0.23499999999999999</v>
      </c>
      <c r="E42" s="108">
        <f>ROUND(E41/E40,3)</f>
        <v>0.24399999999999999</v>
      </c>
      <c r="F42" s="125">
        <f>ROUND(F41/F40,3)</f>
        <v>0.252</v>
      </c>
      <c r="G42" s="109" t="str">
        <f>IF(F42-D42&lt;0,"▲","")</f>
        <v/>
      </c>
      <c r="H42" s="94">
        <f>ABS(+F42-E42)*100</f>
        <v>0.80000000000000071</v>
      </c>
      <c r="I42" s="110" t="str">
        <f>IF(F42="NA","",IF(M42=0,"",IF((F42-M42)&lt;0,"▲","")))</f>
        <v/>
      </c>
      <c r="J42" s="96">
        <f>ABS(+F42-M42)*100</f>
        <v>0.20000000000000018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0.25</v>
      </c>
    </row>
    <row r="43" spans="2:13" ht="12" customHeight="1">
      <c r="B43" s="2" t="s">
        <v>129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3">
    <tabColor theme="1"/>
    <pageSetUpPr fitToPage="1"/>
  </sheetPr>
  <dimension ref="B1:M67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125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17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119</v>
      </c>
      <c r="G7" s="434" t="s">
        <v>120</v>
      </c>
      <c r="H7" s="435"/>
      <c r="I7" s="438" t="s">
        <v>98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2043.92</v>
      </c>
      <c r="E10" s="78">
        <v>2012.41</v>
      </c>
      <c r="F10" s="119">
        <v>1973.93</v>
      </c>
      <c r="G10" s="83" t="str">
        <f>IF((F10/E10)-1&lt;0,"▲","")</f>
        <v>▲</v>
      </c>
      <c r="H10" s="101">
        <f>ABS((+F10/E10)-1)</f>
        <v>1.9121352010773141E-2</v>
      </c>
      <c r="I10" s="85" t="str">
        <f>IF(F10="NA","",IF(M10=0,"",IF((F10-M10)&lt;0,"▲","")))</f>
        <v/>
      </c>
      <c r="J10" s="86">
        <f>IF(F10="NA","-",IF(M10=0,"-",ABS(F10-M10)))</f>
        <v>6.1300000000001091</v>
      </c>
      <c r="K10" s="42">
        <v>1196.837</v>
      </c>
      <c r="L10" s="66">
        <v>1880.8430000000001</v>
      </c>
      <c r="M10" s="62">
        <v>1967.8</v>
      </c>
    </row>
    <row r="11" spans="2:13" ht="12" customHeight="1">
      <c r="B11" s="25"/>
      <c r="C11" s="30" t="s">
        <v>7</v>
      </c>
      <c r="D11" s="77">
        <v>1993.59</v>
      </c>
      <c r="E11" s="78">
        <v>2025.32</v>
      </c>
      <c r="F11" s="119">
        <v>2045.94</v>
      </c>
      <c r="G11" s="83" t="str">
        <f t="shared" ref="G11:G12" si="0">IF((F11/E11)-1&lt;0,"▲","")</f>
        <v/>
      </c>
      <c r="H11" s="101">
        <f t="shared" ref="H11:H12" si="1">ABS((+F11/E11)-1)</f>
        <v>1.0181107183062421E-2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2.6900000000000546</v>
      </c>
      <c r="K11" s="42">
        <v>1201.7705000000001</v>
      </c>
      <c r="L11" s="66">
        <v>1608.0419999999999</v>
      </c>
      <c r="M11" s="62">
        <v>2043.25</v>
      </c>
    </row>
    <row r="12" spans="2:13" ht="12" customHeight="1">
      <c r="B12" s="25"/>
      <c r="C12" s="30" t="s">
        <v>8</v>
      </c>
      <c r="D12" s="39">
        <v>408.39</v>
      </c>
      <c r="E12" s="40">
        <v>395.48</v>
      </c>
      <c r="F12" s="119">
        <v>323.47000000000003</v>
      </c>
      <c r="G12" s="83" t="str">
        <f t="shared" si="0"/>
        <v>▲</v>
      </c>
      <c r="H12" s="101">
        <f t="shared" si="1"/>
        <v>0.18208253261859009</v>
      </c>
      <c r="I12" s="85" t="str">
        <f t="shared" si="2"/>
        <v/>
      </c>
      <c r="J12" s="86">
        <f t="shared" si="3"/>
        <v>4.160000000000025</v>
      </c>
      <c r="K12" s="42">
        <v>186.02850000000001</v>
      </c>
      <c r="L12" s="66">
        <v>271.06099999999998</v>
      </c>
      <c r="M12" s="62">
        <v>319.31</v>
      </c>
    </row>
    <row r="13" spans="2:13" ht="12" customHeight="1">
      <c r="B13" s="25"/>
      <c r="C13" s="30" t="s">
        <v>9</v>
      </c>
      <c r="D13" s="81">
        <f>ROUND(D12/D11,3)</f>
        <v>0.20499999999999999</v>
      </c>
      <c r="E13" s="82">
        <f t="shared" ref="E13" si="4">ROUND(E12/E11,3)</f>
        <v>0.19500000000000001</v>
      </c>
      <c r="F13" s="73">
        <f>ROUND(F12/F11,3)</f>
        <v>0.158</v>
      </c>
      <c r="G13" s="83" t="str">
        <f>IF((F13/E13)-1&lt;0,"▲","")</f>
        <v>▲</v>
      </c>
      <c r="H13" s="84">
        <f>ABS(+F13-E13)*100</f>
        <v>3.7000000000000006</v>
      </c>
      <c r="I13" s="85" t="str">
        <f t="shared" si="2"/>
        <v/>
      </c>
      <c r="J13" s="86">
        <f>IF(F13="NA","-",IF(M13=0,"-",ABS(F13-M13)*100))</f>
        <v>0.20000000000000018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0.156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628.84</v>
      </c>
      <c r="E15" s="41">
        <v>619.72</v>
      </c>
      <c r="F15" s="119">
        <v>588.55999999999995</v>
      </c>
      <c r="G15" s="83" t="str">
        <f>IF((F15/E15)-1&lt;0,"▲","")</f>
        <v>▲</v>
      </c>
      <c r="H15" s="101">
        <f t="shared" ref="H15:H32" si="5">ABS((+F15/E15)-1)</f>
        <v>5.0280771961531134E-2</v>
      </c>
      <c r="I15" s="85" t="str">
        <f>IF(F15="NA","",IF(M15=0,"",IF((F15-M15)&lt;0,"▲","")))</f>
        <v/>
      </c>
      <c r="J15" s="86">
        <f>IF(F15="NA","-",IF(M15=0,"-",ABS(F15-M15)))</f>
        <v>1.75</v>
      </c>
      <c r="K15" s="42">
        <v>351.77749999999997</v>
      </c>
      <c r="L15" s="66">
        <v>554.58399999999995</v>
      </c>
      <c r="M15" s="62">
        <v>586.80999999999995</v>
      </c>
    </row>
    <row r="16" spans="2:13" ht="12" customHeight="1">
      <c r="B16" s="25"/>
      <c r="C16" s="30" t="s">
        <v>7</v>
      </c>
      <c r="D16" s="77">
        <v>610.11</v>
      </c>
      <c r="E16" s="78">
        <v>623.76</v>
      </c>
      <c r="F16" s="119">
        <v>615.20000000000005</v>
      </c>
      <c r="G16" s="83" t="str">
        <f t="shared" ref="G16:G17" si="6">IF((F16/E16)-1&lt;0,"▲","")</f>
        <v>▲</v>
      </c>
      <c r="H16" s="101">
        <f t="shared" si="5"/>
        <v>1.3723226882134121E-2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0.15000000000009095</v>
      </c>
      <c r="K16" s="42">
        <v>352.10050000000001</v>
      </c>
      <c r="L16" s="66">
        <v>581.55100000000004</v>
      </c>
      <c r="M16" s="62">
        <v>615.04999999999995</v>
      </c>
    </row>
    <row r="17" spans="2:13" ht="12" customHeight="1">
      <c r="B17" s="25"/>
      <c r="C17" s="30" t="s">
        <v>8</v>
      </c>
      <c r="D17" s="39">
        <v>151.41</v>
      </c>
      <c r="E17" s="41">
        <v>147.37</v>
      </c>
      <c r="F17" s="119">
        <v>120.74</v>
      </c>
      <c r="G17" s="83" t="str">
        <f t="shared" si="6"/>
        <v>▲</v>
      </c>
      <c r="H17" s="101">
        <f t="shared" si="5"/>
        <v>0.18070163533962147</v>
      </c>
      <c r="I17" s="85" t="str">
        <f t="shared" si="7"/>
        <v/>
      </c>
      <c r="J17" s="86">
        <f t="shared" si="8"/>
        <v>1.9099999999999966</v>
      </c>
      <c r="K17" s="42">
        <v>78.797499999999999</v>
      </c>
      <c r="L17" s="66">
        <v>131.90100000000001</v>
      </c>
      <c r="M17" s="62">
        <v>118.83</v>
      </c>
    </row>
    <row r="18" spans="2:13" ht="12" customHeight="1">
      <c r="B18" s="25"/>
      <c r="C18" s="30" t="s">
        <v>9</v>
      </c>
      <c r="D18" s="81">
        <f>ROUND(D17/D16,3)</f>
        <v>0.248</v>
      </c>
      <c r="E18" s="82">
        <f>ROUND(E17/E16,3)</f>
        <v>0.23599999999999999</v>
      </c>
      <c r="F18" s="73">
        <f>ROUND(F17/F16,3)</f>
        <v>0.19600000000000001</v>
      </c>
      <c r="G18" s="89" t="str">
        <f>IF((F18/E18)-1&lt;0,"▲","")</f>
        <v>▲</v>
      </c>
      <c r="H18" s="84">
        <f t="shared" ref="H18" si="9">ABS(+F18-E18)*100</f>
        <v>3.9999999999999982</v>
      </c>
      <c r="I18" s="90" t="str">
        <f t="shared" si="7"/>
        <v/>
      </c>
      <c r="J18" s="86">
        <f>IF(F18="NA","-",IF(M18=0,"-",ABS(F18-M18)*100))</f>
        <v>0.30000000000000027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0.193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1014.59</v>
      </c>
      <c r="E20" s="41">
        <v>977.2</v>
      </c>
      <c r="F20" s="119">
        <v>968.99</v>
      </c>
      <c r="G20" s="83" t="str">
        <f>IF((F20/E20)-1&lt;0,"▲","")</f>
        <v>▲</v>
      </c>
      <c r="H20" s="101">
        <f t="shared" ref="H20" si="10">ABS((+F20/E20)-1)</f>
        <v>8.4015554645927581E-3</v>
      </c>
      <c r="I20" s="85" t="str">
        <f>IF(F20="NA","",IF(M20=0,"",IF((F20-M20)&lt;0,"▲","")))</f>
        <v/>
      </c>
      <c r="J20" s="86">
        <f>IF(F20="NA","-",IF(M20=0,"-",ABS(F20-M20)))</f>
        <v>4.5199999999999818</v>
      </c>
      <c r="K20" s="42">
        <v>626.81349999999998</v>
      </c>
      <c r="L20" s="66">
        <v>913.2</v>
      </c>
      <c r="M20" s="62">
        <v>964.47</v>
      </c>
    </row>
    <row r="21" spans="2:13" ht="12" customHeight="1">
      <c r="B21" s="25"/>
      <c r="C21" s="30" t="s">
        <v>7</v>
      </c>
      <c r="D21" s="39">
        <v>975.73</v>
      </c>
      <c r="E21" s="41">
        <v>988.34</v>
      </c>
      <c r="F21" s="119">
        <v>1012.55</v>
      </c>
      <c r="G21" s="83" t="str">
        <f t="shared" ref="G21:G22" si="11">IF((F21/E21)-1&lt;0,"▲","")</f>
        <v/>
      </c>
      <c r="H21" s="101">
        <f t="shared" si="5"/>
        <v>2.4495618916567041E-2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2.6099999999999</v>
      </c>
      <c r="K21" s="42">
        <v>631.89449999999999</v>
      </c>
      <c r="L21" s="66">
        <v>940.4</v>
      </c>
      <c r="M21" s="62">
        <v>1009.94</v>
      </c>
    </row>
    <row r="22" spans="2:13" ht="12" customHeight="1">
      <c r="B22" s="25"/>
      <c r="C22" s="30" t="s">
        <v>8</v>
      </c>
      <c r="D22" s="39">
        <v>178.84</v>
      </c>
      <c r="E22" s="41">
        <v>167.7</v>
      </c>
      <c r="F22" s="119">
        <v>124.14</v>
      </c>
      <c r="G22" s="83" t="str">
        <f t="shared" si="11"/>
        <v>▲</v>
      </c>
      <c r="H22" s="101">
        <f t="shared" si="5"/>
        <v>0.25974955277280853</v>
      </c>
      <c r="I22" s="85" t="str">
        <f t="shared" si="12"/>
        <v/>
      </c>
      <c r="J22" s="86">
        <f t="shared" si="13"/>
        <v>2.4899999999999949</v>
      </c>
      <c r="K22" s="42">
        <v>83.864000000000004</v>
      </c>
      <c r="L22" s="66">
        <v>139.19999999999999</v>
      </c>
      <c r="M22" s="62">
        <v>121.65</v>
      </c>
    </row>
    <row r="23" spans="2:13" ht="12" customHeight="1">
      <c r="B23" s="25"/>
      <c r="C23" s="30" t="s">
        <v>9</v>
      </c>
      <c r="D23" s="81">
        <f>ROUND(D22/D21,3)</f>
        <v>0.183</v>
      </c>
      <c r="E23" s="82">
        <f>ROUND(E22/E21,3)</f>
        <v>0.17</v>
      </c>
      <c r="F23" s="73">
        <f>ROUND(F22/F21,3)</f>
        <v>0.123</v>
      </c>
      <c r="G23" s="89" t="str">
        <f>IF((F23/E23)-1&lt;0,"▲","")</f>
        <v>▲</v>
      </c>
      <c r="H23" s="84">
        <f t="shared" ref="H23" si="14">ABS(+F23-E23)*100</f>
        <v>4.7000000000000011</v>
      </c>
      <c r="I23" s="90" t="str">
        <f t="shared" si="12"/>
        <v/>
      </c>
      <c r="J23" s="86">
        <f>IF(F23="NA","-",IF(M23=0,"-",ABS(F23-M23)*100))</f>
        <v>0.30000000000000027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0.12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712.78</v>
      </c>
      <c r="E25" s="41">
        <v>695.22</v>
      </c>
      <c r="F25" s="119">
        <v>692.89</v>
      </c>
      <c r="G25" s="83" t="str">
        <f>IF((F25/E25)-1&lt;0,"▲","")</f>
        <v>▲</v>
      </c>
      <c r="H25" s="101">
        <f t="shared" ref="H25" si="15">ABS((+F25/E25)-1)</f>
        <v>3.3514570927188903E-3</v>
      </c>
      <c r="I25" s="85" t="str">
        <f>IF(F25="NA","",IF(M25=0,"",IF((F25-M25)&lt;0,"▲","")))</f>
        <v/>
      </c>
      <c r="J25" s="86">
        <f>IF(F25="NA","-",IF(M25=0,"-",ABS(F25-M25)))</f>
        <v>4.1599999999999682</v>
      </c>
      <c r="K25" s="42">
        <v>315.98500000000001</v>
      </c>
      <c r="L25" s="66">
        <v>623.43299999999999</v>
      </c>
      <c r="M25" s="62">
        <v>688.73</v>
      </c>
    </row>
    <row r="26" spans="2:13" ht="12" customHeight="1">
      <c r="B26" s="51"/>
      <c r="C26" s="30" t="s">
        <v>7</v>
      </c>
      <c r="D26" s="39">
        <v>684.97</v>
      </c>
      <c r="E26" s="41">
        <v>700.92</v>
      </c>
      <c r="F26" s="119">
        <v>725.77</v>
      </c>
      <c r="G26" s="83" t="str">
        <f t="shared" ref="G26:G27" si="16">IF((F26/E26)-1&lt;0,"▲","")</f>
        <v/>
      </c>
      <c r="H26" s="101">
        <f t="shared" si="5"/>
        <v>3.5453404097471886E-2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2.5</v>
      </c>
      <c r="K26" s="42">
        <v>318.35149999999999</v>
      </c>
      <c r="L26" s="66">
        <v>644.60199999999998</v>
      </c>
      <c r="M26" s="62">
        <v>723.27</v>
      </c>
    </row>
    <row r="27" spans="2:13" ht="12" customHeight="1">
      <c r="B27" s="51"/>
      <c r="C27" s="30" t="s">
        <v>8</v>
      </c>
      <c r="D27" s="39">
        <v>131.32</v>
      </c>
      <c r="E27" s="41">
        <v>125.62</v>
      </c>
      <c r="F27" s="119">
        <v>92.74</v>
      </c>
      <c r="G27" s="83" t="str">
        <f t="shared" si="16"/>
        <v>▲</v>
      </c>
      <c r="H27" s="101">
        <f t="shared" si="5"/>
        <v>0.26174176086610423</v>
      </c>
      <c r="I27" s="85" t="str">
        <f t="shared" si="17"/>
        <v/>
      </c>
      <c r="J27" s="86">
        <f t="shared" si="18"/>
        <v>2.7399999999999949</v>
      </c>
      <c r="K27" s="42">
        <v>38.368000000000002</v>
      </c>
      <c r="L27" s="66">
        <v>103.15600000000001</v>
      </c>
      <c r="M27" s="62">
        <v>90</v>
      </c>
    </row>
    <row r="28" spans="2:13" ht="12" customHeight="1">
      <c r="B28" s="51"/>
      <c r="C28" s="30" t="s">
        <v>9</v>
      </c>
      <c r="D28" s="81">
        <f>ROUND(D27/D26,3)</f>
        <v>0.192</v>
      </c>
      <c r="E28" s="82">
        <f>ROUND(E27/E26,3)</f>
        <v>0.17899999999999999</v>
      </c>
      <c r="F28" s="73">
        <f>ROUND(F27/F26,3)</f>
        <v>0.128</v>
      </c>
      <c r="G28" s="89" t="str">
        <f>IF((F28/E28)-1&lt;0,"▲","")</f>
        <v>▲</v>
      </c>
      <c r="H28" s="84">
        <f t="shared" ref="H28" si="19">ABS(+F28-E28)*100</f>
        <v>5.0999999999999988</v>
      </c>
      <c r="I28" s="90" t="str">
        <f t="shared" si="17"/>
        <v/>
      </c>
      <c r="J28" s="86">
        <f>IF(F28="NA","-",IF(M28=0,"-",ABS(F28-M28)*100))</f>
        <v>0.40000000000000036</v>
      </c>
      <c r="K28" s="87">
        <f>K27/K26</f>
        <v>0.12052087079847276</v>
      </c>
      <c r="L28" s="121">
        <f>ROUND(L27/L26,3)</f>
        <v>0.16</v>
      </c>
      <c r="M28" s="115">
        <f>ROUND(M27/M26,3)</f>
        <v>0.124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400.49</v>
      </c>
      <c r="E30" s="41">
        <v>415.49</v>
      </c>
      <c r="F30" s="119">
        <v>416.38</v>
      </c>
      <c r="G30" s="83" t="str">
        <f>IF((F30/E30)-1&lt;0,"▲","")</f>
        <v/>
      </c>
      <c r="H30" s="101">
        <f t="shared" ref="H30" si="20">ABS((+F30/E30)-1)</f>
        <v>2.1420491467905034E-3</v>
      </c>
      <c r="I30" s="85" t="str">
        <f>IF(F30="NA","",IF(M30=0,"",IF((F30-M30)&lt;0,"▲","")))</f>
        <v>▲</v>
      </c>
      <c r="J30" s="86">
        <f>IF(F30="NA","-",IF(M30=0,"-",ABS(F30-M30)))</f>
        <v>0.13999999999998636</v>
      </c>
      <c r="K30" s="42">
        <v>218.24600000000001</v>
      </c>
      <c r="L30" s="66">
        <v>391.38</v>
      </c>
      <c r="M30" s="62">
        <v>416.52</v>
      </c>
    </row>
    <row r="31" spans="2:13" ht="12" customHeight="1">
      <c r="B31" s="25"/>
      <c r="C31" s="30" t="s">
        <v>7</v>
      </c>
      <c r="D31" s="39">
        <v>407.74</v>
      </c>
      <c r="E31" s="41">
        <v>413.21</v>
      </c>
      <c r="F31" s="119">
        <v>418.19</v>
      </c>
      <c r="G31" s="83" t="str">
        <f t="shared" ref="G31:G32" si="21">IF((F31/E31)-1&lt;0,"▲","")</f>
        <v/>
      </c>
      <c r="H31" s="101">
        <f t="shared" si="5"/>
        <v>1.2051983253067444E-2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6.9999999999993179E-2</v>
      </c>
      <c r="K31" s="42">
        <v>217.77549999999999</v>
      </c>
      <c r="L31" s="66">
        <v>413.03</v>
      </c>
      <c r="M31" s="62">
        <v>418.26</v>
      </c>
    </row>
    <row r="32" spans="2:13" ht="12" customHeight="1">
      <c r="B32" s="25"/>
      <c r="C32" s="30" t="s">
        <v>8</v>
      </c>
      <c r="D32" s="39">
        <v>78.14</v>
      </c>
      <c r="E32" s="41">
        <v>80.42</v>
      </c>
      <c r="F32" s="119">
        <v>78.599999999999994</v>
      </c>
      <c r="G32" s="83" t="str">
        <f t="shared" si="21"/>
        <v>▲</v>
      </c>
      <c r="H32" s="101">
        <f t="shared" si="5"/>
        <v>2.2631186272071724E-2</v>
      </c>
      <c r="I32" s="85" t="str">
        <f t="shared" si="22"/>
        <v>▲</v>
      </c>
      <c r="J32" s="86">
        <f t="shared" si="23"/>
        <v>0.24000000000000909</v>
      </c>
      <c r="K32" s="42">
        <v>26.731999999999999</v>
      </c>
      <c r="L32" s="66">
        <v>86.08</v>
      </c>
      <c r="M32" s="62">
        <v>78.84</v>
      </c>
    </row>
    <row r="33" spans="2:13" ht="12" customHeight="1">
      <c r="B33" s="29"/>
      <c r="C33" s="53" t="s">
        <v>9</v>
      </c>
      <c r="D33" s="91">
        <f>ROUND(D32/D31,3)</f>
        <v>0.192</v>
      </c>
      <c r="E33" s="92">
        <f>ROUND(E32/E31,3)</f>
        <v>0.19500000000000001</v>
      </c>
      <c r="F33" s="74">
        <f>ROUND(F32/F31,3)</f>
        <v>0.188</v>
      </c>
      <c r="G33" s="93" t="str">
        <f>IF((F33/E33)-1&lt;0,"▲","")</f>
        <v>▲</v>
      </c>
      <c r="H33" s="94">
        <f t="shared" ref="H33" si="24">ABS(+F33-E33)*100</f>
        <v>0.70000000000000062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0.188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121</v>
      </c>
      <c r="H36" s="444"/>
      <c r="I36" s="444"/>
      <c r="J36" s="444"/>
      <c r="K36" s="444"/>
      <c r="L36" s="445"/>
      <c r="M36" s="431" t="s">
        <v>83</v>
      </c>
    </row>
    <row r="37" spans="2:13" ht="12" customHeight="1">
      <c r="B37" s="25"/>
      <c r="C37" s="26"/>
      <c r="D37" s="27"/>
      <c r="E37" s="28" t="s">
        <v>4</v>
      </c>
      <c r="F37" s="1" t="s">
        <v>122</v>
      </c>
      <c r="G37" s="434" t="s">
        <v>106</v>
      </c>
      <c r="H37" s="435"/>
      <c r="I37" s="438" t="s">
        <v>123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215.95</v>
      </c>
      <c r="E39" s="61">
        <v>218.04</v>
      </c>
      <c r="F39" s="124">
        <v>226.77</v>
      </c>
      <c r="G39" s="113" t="str">
        <f>IF((F39/E39)-1&lt;0,"▲","")</f>
        <v/>
      </c>
      <c r="H39" s="101">
        <f>ABS((+F39/E39)-1)</f>
        <v>4.0038525041276918E-2</v>
      </c>
      <c r="I39" s="112" t="str">
        <f>IF(F39="NA","",IF(M39=0,"",IF((F39-M39)&lt;0,"▲","")))</f>
        <v/>
      </c>
      <c r="J39" s="86">
        <f>IF(F39="NA","-",IF(M39=0,"-",ABS(F39-M39)))</f>
        <v>1.8000000000000114</v>
      </c>
      <c r="K39" s="42">
        <v>48.954999999999998</v>
      </c>
      <c r="L39" s="70">
        <v>125.003</v>
      </c>
      <c r="M39" s="71">
        <v>224.97</v>
      </c>
    </row>
    <row r="40" spans="2:13" ht="12" customHeight="1">
      <c r="B40" s="25"/>
      <c r="C40" s="30" t="s">
        <v>7</v>
      </c>
      <c r="D40" s="60">
        <v>205.39</v>
      </c>
      <c r="E40" s="61">
        <v>213.8</v>
      </c>
      <c r="F40" s="124">
        <v>222.58</v>
      </c>
      <c r="G40" s="114" t="str">
        <f t="shared" ref="G40:G41" si="25">IF((F40/E40)-1&lt;0,"▲","")</f>
        <v/>
      </c>
      <c r="H40" s="101">
        <f t="shared" ref="H40:H41" si="26">ABS((+F40/E40)-1)</f>
        <v>4.106641721234805E-2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1.5200000000000102</v>
      </c>
      <c r="K40" s="42">
        <v>49.063000000000002</v>
      </c>
      <c r="L40" s="72">
        <v>131.916</v>
      </c>
      <c r="M40" s="62">
        <v>221.06</v>
      </c>
    </row>
    <row r="41" spans="2:13" ht="12" customHeight="1">
      <c r="B41" s="25"/>
      <c r="C41" s="30" t="s">
        <v>8</v>
      </c>
      <c r="D41" s="60">
        <v>48.18</v>
      </c>
      <c r="E41" s="61">
        <v>52.22</v>
      </c>
      <c r="F41" s="124">
        <v>55.72</v>
      </c>
      <c r="G41" s="114" t="str">
        <f t="shared" si="25"/>
        <v/>
      </c>
      <c r="H41" s="101">
        <f t="shared" si="26"/>
        <v>6.7024128686327122E-2</v>
      </c>
      <c r="I41" s="85" t="str">
        <f t="shared" si="27"/>
        <v/>
      </c>
      <c r="J41" s="86">
        <f t="shared" si="28"/>
        <v>0.5</v>
      </c>
      <c r="K41" s="42">
        <v>3.9965000000000002</v>
      </c>
      <c r="L41" s="72">
        <v>17.582000000000001</v>
      </c>
      <c r="M41" s="62">
        <v>55.22</v>
      </c>
    </row>
    <row r="42" spans="2:13" ht="12" customHeight="1">
      <c r="B42" s="29"/>
      <c r="C42" s="53" t="s">
        <v>9</v>
      </c>
      <c r="D42" s="107">
        <f>ROUND(D41/D40,3)</f>
        <v>0.23499999999999999</v>
      </c>
      <c r="E42" s="108">
        <f>ROUND(E41/E40,3)</f>
        <v>0.24399999999999999</v>
      </c>
      <c r="F42" s="125">
        <f>ROUND(F41/F40,3)</f>
        <v>0.25</v>
      </c>
      <c r="G42" s="109" t="str">
        <f>IF(F42-D42&lt;0,"▲","")</f>
        <v/>
      </c>
      <c r="H42" s="94">
        <f>ABS(+F42-E42)*100</f>
        <v>0.60000000000000053</v>
      </c>
      <c r="I42" s="110" t="str">
        <f>IF(F42="NA","",IF(M42=0,"",IF((F42-M42)&lt;0,"▲","")))</f>
        <v/>
      </c>
      <c r="J42" s="96">
        <f>ABS(+F42-M42)*100</f>
        <v>0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0.25</v>
      </c>
    </row>
    <row r="43" spans="2:13" ht="12" customHeight="1">
      <c r="B43" s="2" t="s">
        <v>124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10" colorId="22" zoomScaleNormal="100" workbookViewId="0">
      <selection activeCell="B51" sqref="B51:M5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765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2799.78</v>
      </c>
      <c r="E9" s="232">
        <v>2745.5</v>
      </c>
      <c r="F9" s="321">
        <v>2830.81</v>
      </c>
      <c r="G9" s="220"/>
      <c r="H9" s="161" t="s">
        <v>20</v>
      </c>
      <c r="I9" s="221">
        <v>3.1072664359861557E-2</v>
      </c>
      <c r="J9" s="220"/>
      <c r="K9" s="160"/>
      <c r="L9" s="306">
        <v>-3.16</v>
      </c>
      <c r="M9" s="183">
        <v>2296.0230000000001</v>
      </c>
      <c r="N9" s="136"/>
      <c r="O9" s="137"/>
    </row>
    <row r="10" spans="2:16" ht="12" customHeight="1">
      <c r="B10" s="180"/>
      <c r="C10" s="177" t="s">
        <v>7</v>
      </c>
      <c r="D10" s="320">
        <v>2802.23</v>
      </c>
      <c r="E10" s="232">
        <v>2771.31</v>
      </c>
      <c r="F10" s="321">
        <v>2820.44</v>
      </c>
      <c r="G10" s="220"/>
      <c r="H10" s="161" t="s">
        <v>20</v>
      </c>
      <c r="I10" s="221">
        <v>1.772807805694776E-2</v>
      </c>
      <c r="J10" s="220"/>
      <c r="L10" s="306">
        <v>2.37</v>
      </c>
      <c r="M10" s="183">
        <v>2284.6740000000004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792.1</v>
      </c>
      <c r="E11" s="232">
        <v>766.29</v>
      </c>
      <c r="F11" s="321">
        <v>776.67</v>
      </c>
      <c r="G11" s="220"/>
      <c r="H11" s="161" t="s">
        <v>20</v>
      </c>
      <c r="I11" s="221">
        <v>1.3545785538112254E-2</v>
      </c>
      <c r="J11" s="220"/>
      <c r="K11" s="160"/>
      <c r="L11" s="306">
        <v>-4.3099999999999996</v>
      </c>
      <c r="M11" s="183">
        <v>481.59399999999994</v>
      </c>
      <c r="N11" s="136"/>
      <c r="O11" s="137"/>
    </row>
    <row r="12" spans="2:16" ht="12" customHeight="1">
      <c r="B12" s="180"/>
      <c r="C12" s="177" t="s">
        <v>9</v>
      </c>
      <c r="D12" s="330">
        <v>0.28266773248448557</v>
      </c>
      <c r="E12" s="332">
        <v>0.27650822174350759</v>
      </c>
      <c r="F12" s="323">
        <v>0.27537192778431729</v>
      </c>
      <c r="G12" s="220"/>
      <c r="H12" s="161" t="s">
        <v>460</v>
      </c>
      <c r="I12" s="246">
        <v>0.11362939591902932</v>
      </c>
      <c r="J12" s="220"/>
      <c r="K12" s="160"/>
      <c r="L12" s="306">
        <v>-0.17610036190899847</v>
      </c>
      <c r="M12" s="248">
        <v>0.21079331230626333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781.05</v>
      </c>
      <c r="E14" s="232">
        <v>790.2</v>
      </c>
      <c r="F14" s="326">
        <v>796.67</v>
      </c>
      <c r="G14" s="220"/>
      <c r="H14" s="161" t="s">
        <v>20</v>
      </c>
      <c r="I14" s="221">
        <v>8.1878005568210011E-3</v>
      </c>
      <c r="J14" s="220"/>
      <c r="K14" s="160"/>
      <c r="L14" s="306">
        <v>-3.52</v>
      </c>
      <c r="M14" s="186">
        <v>660.77800000000002</v>
      </c>
      <c r="N14" s="136"/>
    </row>
    <row r="15" spans="2:16" ht="12" customHeight="1">
      <c r="B15" s="180"/>
      <c r="C15" s="177" t="s">
        <v>7</v>
      </c>
      <c r="D15" s="320">
        <v>792.52</v>
      </c>
      <c r="E15" s="232">
        <v>793.49</v>
      </c>
      <c r="F15" s="326">
        <v>799.45</v>
      </c>
      <c r="G15" s="220"/>
      <c r="H15" s="161" t="s">
        <v>20</v>
      </c>
      <c r="I15" s="221">
        <v>7.5111217532672914E-3</v>
      </c>
      <c r="J15" s="220"/>
      <c r="K15" s="160"/>
      <c r="L15" s="306">
        <v>3.31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272.60000000000002</v>
      </c>
      <c r="E16" s="232">
        <v>269.31</v>
      </c>
      <c r="F16" s="326">
        <v>266.52999999999997</v>
      </c>
      <c r="G16" s="220"/>
      <c r="H16" s="161" t="s">
        <v>460</v>
      </c>
      <c r="I16" s="221">
        <v>1.032267646949625E-2</v>
      </c>
      <c r="J16" s="220"/>
      <c r="K16" s="160"/>
      <c r="L16" s="306">
        <v>-4.18</v>
      </c>
      <c r="M16" s="186">
        <v>181.81299999999999</v>
      </c>
      <c r="N16" s="136"/>
    </row>
    <row r="17" spans="2:16" ht="12" customHeight="1">
      <c r="B17" s="258"/>
      <c r="C17" s="259" t="s">
        <v>9</v>
      </c>
      <c r="D17" s="327">
        <v>0.34396608287488017</v>
      </c>
      <c r="E17" s="261">
        <v>0.33939936231080414</v>
      </c>
      <c r="F17" s="328">
        <v>0.33339170679842384</v>
      </c>
      <c r="G17" s="262"/>
      <c r="H17" s="263" t="s">
        <v>460</v>
      </c>
      <c r="I17" s="264">
        <v>0.60076555123803055</v>
      </c>
      <c r="J17" s="262"/>
      <c r="K17" s="160"/>
      <c r="L17" s="313">
        <v>-0.66364289565941093</v>
      </c>
      <c r="M17" s="267">
        <v>0.26724590303694873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1504.99</v>
      </c>
      <c r="E19" s="232">
        <v>1442.81</v>
      </c>
      <c r="F19" s="326">
        <v>1513.38</v>
      </c>
      <c r="G19" s="220"/>
      <c r="H19" s="161" t="s">
        <v>20</v>
      </c>
      <c r="I19" s="221">
        <v>4.8911499088584165E-2</v>
      </c>
      <c r="J19" s="220"/>
      <c r="K19" s="333"/>
      <c r="L19" s="306">
        <v>0.09</v>
      </c>
      <c r="M19" s="187">
        <v>1159.136</v>
      </c>
      <c r="N19" s="136"/>
      <c r="O19" s="141"/>
    </row>
    <row r="20" spans="2:16" ht="12" customHeight="1">
      <c r="B20" s="180"/>
      <c r="C20" s="177" t="s">
        <v>7</v>
      </c>
      <c r="D20" s="320">
        <v>1491.08</v>
      </c>
      <c r="E20" s="232">
        <v>1456.45</v>
      </c>
      <c r="F20" s="326">
        <v>1497.08</v>
      </c>
      <c r="G20" s="220"/>
      <c r="H20" s="161" t="s">
        <v>20</v>
      </c>
      <c r="I20" s="221">
        <v>2.7896597892134833E-2</v>
      </c>
      <c r="J20" s="220"/>
      <c r="K20" s="333"/>
      <c r="L20" s="306">
        <v>-1.08</v>
      </c>
      <c r="M20" s="187">
        <v>1139.4860000000001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337.06</v>
      </c>
      <c r="E21" s="232">
        <v>323.42</v>
      </c>
      <c r="F21" s="326">
        <v>339.72</v>
      </c>
      <c r="G21" s="220"/>
      <c r="H21" s="161" t="s">
        <v>20</v>
      </c>
      <c r="I21" s="221">
        <v>5.039886216065792E-2</v>
      </c>
      <c r="J21" s="220"/>
      <c r="K21" s="160"/>
      <c r="L21" s="306">
        <v>-0.33</v>
      </c>
      <c r="M21" s="186">
        <v>175.66499999999999</v>
      </c>
      <c r="N21" s="136"/>
      <c r="O21" s="141"/>
    </row>
    <row r="22" spans="2:16" ht="12" customHeight="1">
      <c r="B22" s="180"/>
      <c r="C22" s="177" t="s">
        <v>9</v>
      </c>
      <c r="D22" s="330">
        <v>0.22605091611449421</v>
      </c>
      <c r="E22" s="237">
        <v>0.22206048954650007</v>
      </c>
      <c r="F22" s="323">
        <v>0.22692174098912551</v>
      </c>
      <c r="G22" s="220"/>
      <c r="H22" s="161" t="s">
        <v>20</v>
      </c>
      <c r="I22" s="246">
        <v>0.48612514426254472</v>
      </c>
      <c r="J22" s="220"/>
      <c r="K22" s="160"/>
      <c r="L22" s="306">
        <v>-5.6685881168722085E-3</v>
      </c>
      <c r="M22" s="248">
        <v>0.15416161321859151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1218.7</v>
      </c>
      <c r="E24" s="232">
        <v>1150.68</v>
      </c>
      <c r="F24" s="326">
        <v>1224.47</v>
      </c>
      <c r="G24" s="220"/>
      <c r="H24" s="161" t="s">
        <v>20</v>
      </c>
      <c r="I24" s="221">
        <v>6.4127298640803687E-2</v>
      </c>
      <c r="J24" s="220"/>
      <c r="K24" s="333"/>
      <c r="L24" s="306">
        <v>1.7</v>
      </c>
      <c r="M24" s="186">
        <v>898.82399999999996</v>
      </c>
      <c r="N24" s="136"/>
      <c r="O24" s="142"/>
    </row>
    <row r="25" spans="2:16" ht="12" customHeight="1">
      <c r="B25" s="180"/>
      <c r="C25" s="270" t="s">
        <v>7</v>
      </c>
      <c r="D25" s="320">
        <v>1201.9000000000001</v>
      </c>
      <c r="E25" s="232">
        <v>1164.26</v>
      </c>
      <c r="F25" s="326">
        <v>1206.6500000000001</v>
      </c>
      <c r="G25" s="220"/>
      <c r="H25" s="161" t="s">
        <v>20</v>
      </c>
      <c r="I25" s="221">
        <v>3.6409393090890418E-2</v>
      </c>
      <c r="J25" s="220"/>
      <c r="K25" s="333"/>
      <c r="L25" s="306">
        <v>0.3</v>
      </c>
      <c r="M25" s="186">
        <v>877.38900000000001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309.88</v>
      </c>
      <c r="E26" s="232">
        <v>296.3</v>
      </c>
      <c r="F26" s="326">
        <v>314.12</v>
      </c>
      <c r="G26" s="220"/>
      <c r="H26" s="161" t="s">
        <v>20</v>
      </c>
      <c r="I26" s="221">
        <v>6.0141748228147218E-2</v>
      </c>
      <c r="J26" s="220"/>
      <c r="K26" s="160"/>
      <c r="L26" s="306">
        <v>0.14000000000000001</v>
      </c>
      <c r="M26" s="188">
        <v>144.75200000000001</v>
      </c>
      <c r="N26" s="136"/>
      <c r="O26" s="142"/>
    </row>
    <row r="27" spans="2:16" ht="12" customHeight="1">
      <c r="B27" s="180"/>
      <c r="C27" s="270" t="s">
        <v>9</v>
      </c>
      <c r="D27" s="327">
        <v>0.25782511024211663</v>
      </c>
      <c r="E27" s="268">
        <v>0.25449641832580355</v>
      </c>
      <c r="F27" s="328">
        <v>0.26032403762482903</v>
      </c>
      <c r="G27" s="262"/>
      <c r="H27" s="263" t="s">
        <v>20</v>
      </c>
      <c r="I27" s="264">
        <v>0.58276192990254772</v>
      </c>
      <c r="J27" s="262"/>
      <c r="K27" s="160"/>
      <c r="L27" s="313">
        <v>5.1314120041834332E-3</v>
      </c>
      <c r="M27" s="267">
        <v>0.16498041347680448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513.74</v>
      </c>
      <c r="E29" s="232">
        <v>512.49</v>
      </c>
      <c r="F29" s="326">
        <v>520.77</v>
      </c>
      <c r="G29" s="220"/>
      <c r="H29" s="161" t="s">
        <v>20</v>
      </c>
      <c r="I29" s="221">
        <v>1.6156412808054688E-2</v>
      </c>
      <c r="J29" s="220"/>
      <c r="K29" s="333"/>
      <c r="L29" s="306">
        <v>0.28000000000000003</v>
      </c>
      <c r="M29" s="186">
        <v>476.10899999999998</v>
      </c>
      <c r="N29" s="136"/>
      <c r="O29" s="143"/>
    </row>
    <row r="30" spans="2:16" ht="12" customHeight="1">
      <c r="B30" s="180"/>
      <c r="C30" s="272" t="s">
        <v>7</v>
      </c>
      <c r="D30" s="320">
        <v>518.63</v>
      </c>
      <c r="E30" s="232">
        <v>521.37</v>
      </c>
      <c r="F30" s="326">
        <v>523.91</v>
      </c>
      <c r="G30" s="220"/>
      <c r="H30" s="161" t="s">
        <v>20</v>
      </c>
      <c r="I30" s="221">
        <v>4.8717801177666775E-3</v>
      </c>
      <c r="J30" s="220"/>
      <c r="K30" s="160"/>
      <c r="L30" s="306">
        <v>0.14000000000000001</v>
      </c>
      <c r="M30" s="186">
        <v>464.86700000000002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182.44</v>
      </c>
      <c r="E31" s="232">
        <v>173.56</v>
      </c>
      <c r="F31" s="326">
        <v>170.42</v>
      </c>
      <c r="G31" s="220"/>
      <c r="H31" s="161" t="s">
        <v>460</v>
      </c>
      <c r="I31" s="221">
        <v>1.8091726204194636E-2</v>
      </c>
      <c r="J31" s="220"/>
      <c r="K31" s="333"/>
      <c r="L31" s="306">
        <v>0.21</v>
      </c>
      <c r="M31" s="186">
        <v>124.116</v>
      </c>
      <c r="N31" s="136"/>
      <c r="O31" s="144"/>
    </row>
    <row r="32" spans="2:16" ht="12" customHeight="1">
      <c r="B32" s="170"/>
      <c r="C32" s="273" t="s">
        <v>9</v>
      </c>
      <c r="D32" s="322">
        <v>0.35177294024641842</v>
      </c>
      <c r="E32" s="239">
        <v>0.33289218788959857</v>
      </c>
      <c r="F32" s="331">
        <v>0.32528487717356036</v>
      </c>
      <c r="G32" s="222"/>
      <c r="H32" s="189" t="s">
        <v>460</v>
      </c>
      <c r="I32" s="223">
        <v>0.7607310716038207</v>
      </c>
      <c r="J32" s="222"/>
      <c r="K32" s="337"/>
      <c r="L32" s="312">
        <v>3.1399300684592513E-2</v>
      </c>
      <c r="M32" s="191">
        <v>0.26699249462749558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360.12</v>
      </c>
      <c r="E37" s="231">
        <v>369.72</v>
      </c>
      <c r="F37" s="274">
        <v>405.31</v>
      </c>
      <c r="G37" s="218"/>
      <c r="H37" s="212" t="s">
        <v>20</v>
      </c>
      <c r="I37" s="219">
        <v>9.626203613545381E-2</v>
      </c>
      <c r="J37" s="218"/>
      <c r="K37" s="333"/>
      <c r="L37" s="311">
        <v>-5.39</v>
      </c>
      <c r="M37" s="215">
        <v>268.97500000000002</v>
      </c>
      <c r="N37" s="148"/>
    </row>
    <row r="38" spans="2:17" ht="12" customHeight="1">
      <c r="B38" s="207"/>
      <c r="C38" s="199" t="s">
        <v>7</v>
      </c>
      <c r="D38" s="185">
        <v>363.84</v>
      </c>
      <c r="E38" s="232">
        <v>362.84</v>
      </c>
      <c r="F38" s="275">
        <v>384.51</v>
      </c>
      <c r="G38" s="220"/>
      <c r="H38" s="161" t="s">
        <v>20</v>
      </c>
      <c r="I38" s="221">
        <v>5.9723294013890538E-2</v>
      </c>
      <c r="J38" s="220"/>
      <c r="K38" s="333"/>
      <c r="L38" s="306">
        <v>-1.58</v>
      </c>
      <c r="M38" s="216">
        <v>265.43200000000002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99.14</v>
      </c>
      <c r="E39" s="232">
        <v>102.9</v>
      </c>
      <c r="F39" s="275">
        <v>120.98</v>
      </c>
      <c r="G39" s="220"/>
      <c r="H39" s="161" t="s">
        <v>20</v>
      </c>
      <c r="I39" s="221">
        <v>0.17570456754130226</v>
      </c>
      <c r="J39" s="220"/>
      <c r="K39" s="333"/>
      <c r="L39" s="306">
        <v>-2.36</v>
      </c>
      <c r="M39" s="216">
        <v>58.326000000000001</v>
      </c>
      <c r="N39" s="136"/>
    </row>
    <row r="40" spans="2:17" ht="12" customHeight="1">
      <c r="B40" s="208"/>
      <c r="C40" s="209" t="s">
        <v>9</v>
      </c>
      <c r="D40" s="230">
        <v>0.27248240985048378</v>
      </c>
      <c r="E40" s="233">
        <v>0.28359607540513726</v>
      </c>
      <c r="F40" s="276">
        <v>0.31463420977347795</v>
      </c>
      <c r="G40" s="222"/>
      <c r="H40" s="189" t="s">
        <v>20</v>
      </c>
      <c r="I40" s="223">
        <v>3.1038134368340686</v>
      </c>
      <c r="J40" s="222"/>
      <c r="K40" s="343"/>
      <c r="L40" s="312">
        <v>-0.48249836788259448</v>
      </c>
      <c r="M40" s="217">
        <v>0.21973989571717048</v>
      </c>
      <c r="N40" s="136"/>
    </row>
    <row r="41" spans="2:17" ht="12" customHeight="1">
      <c r="B41" s="294" t="s">
        <v>766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67"/>
      <c r="D52" s="368"/>
      <c r="E52" s="368"/>
      <c r="F52" s="368"/>
      <c r="G52" s="368"/>
      <c r="H52" s="368"/>
      <c r="I52" s="368"/>
      <c r="J52" s="368"/>
      <c r="K52" s="368"/>
      <c r="L52" s="368"/>
      <c r="M52" s="368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2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118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104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99</v>
      </c>
      <c r="G7" s="434" t="s">
        <v>105</v>
      </c>
      <c r="H7" s="435"/>
      <c r="I7" s="438" t="s">
        <v>101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2043.92</v>
      </c>
      <c r="E10" s="78">
        <v>2009.62</v>
      </c>
      <c r="F10" s="119">
        <v>1967.8</v>
      </c>
      <c r="G10" s="83" t="str">
        <f>IF((F10/E10)-1&lt;0,"▲","")</f>
        <v>▲</v>
      </c>
      <c r="H10" s="101">
        <f>ABS((+F10/E10)-1)</f>
        <v>2.0809904360028275E-2</v>
      </c>
      <c r="I10" s="85" t="str">
        <f>IF(F10="NA","",IF(M10=0,"",IF((F10-M10)&lt;0,"▲","")))</f>
        <v/>
      </c>
      <c r="J10" s="86">
        <f>IF(F10="NA","-",IF(M10=0,"-",ABS(F10-M10)))</f>
        <v>0.45000000000004547</v>
      </c>
      <c r="K10" s="42">
        <v>1196.837</v>
      </c>
      <c r="L10" s="66">
        <v>1880.8430000000001</v>
      </c>
      <c r="M10" s="62">
        <v>1967.35</v>
      </c>
    </row>
    <row r="11" spans="2:13" ht="12" customHeight="1">
      <c r="B11" s="25"/>
      <c r="C11" s="30" t="s">
        <v>7</v>
      </c>
      <c r="D11" s="77">
        <v>1993.34</v>
      </c>
      <c r="E11" s="78">
        <v>2023.4</v>
      </c>
      <c r="F11" s="119">
        <v>2043.25</v>
      </c>
      <c r="G11" s="83" t="str">
        <f t="shared" ref="G11:G12" si="0">IF((F11/E11)-1&lt;0,"▲","")</f>
        <v/>
      </c>
      <c r="H11" s="101">
        <f t="shared" ref="H11:H12" si="1">ABS((+F11/E11)-1)</f>
        <v>9.81022042107349E-3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0.67000000000007276</v>
      </c>
      <c r="K11" s="42">
        <v>1201.7705000000001</v>
      </c>
      <c r="L11" s="66">
        <v>1608.0419999999999</v>
      </c>
      <c r="M11" s="62">
        <v>2042.58</v>
      </c>
    </row>
    <row r="12" spans="2:13" ht="12" customHeight="1">
      <c r="B12" s="25"/>
      <c r="C12" s="30" t="s">
        <v>8</v>
      </c>
      <c r="D12" s="39">
        <v>408.54</v>
      </c>
      <c r="E12" s="40">
        <v>394.76</v>
      </c>
      <c r="F12" s="119">
        <v>319.31</v>
      </c>
      <c r="G12" s="83" t="str">
        <f t="shared" si="0"/>
        <v>▲</v>
      </c>
      <c r="H12" s="101">
        <f t="shared" si="1"/>
        <v>0.19112878711115611</v>
      </c>
      <c r="I12" s="85" t="str">
        <f t="shared" si="2"/>
        <v/>
      </c>
      <c r="J12" s="86">
        <f t="shared" si="3"/>
        <v>0.56000000000000227</v>
      </c>
      <c r="K12" s="42">
        <v>186.02850000000001</v>
      </c>
      <c r="L12" s="66">
        <v>271.06099999999998</v>
      </c>
      <c r="M12" s="62">
        <v>318.75</v>
      </c>
    </row>
    <row r="13" spans="2:13" ht="12" customHeight="1">
      <c r="B13" s="25"/>
      <c r="C13" s="30" t="s">
        <v>9</v>
      </c>
      <c r="D13" s="81">
        <f>ROUND(D12/D11,3)</f>
        <v>0.20499999999999999</v>
      </c>
      <c r="E13" s="82">
        <f t="shared" ref="E13" si="4">ROUND(E12/E11,3)</f>
        <v>0.19500000000000001</v>
      </c>
      <c r="F13" s="73">
        <f>ROUND(F12/F11,3)</f>
        <v>0.156</v>
      </c>
      <c r="G13" s="83" t="str">
        <f>IF((F13/E13)-1&lt;0,"▲","")</f>
        <v>▲</v>
      </c>
      <c r="H13" s="84">
        <f>ABS(+F13-E13)*100</f>
        <v>3.9000000000000008</v>
      </c>
      <c r="I13" s="85" t="str">
        <f t="shared" si="2"/>
        <v/>
      </c>
      <c r="J13" s="86">
        <f>IF(F13="NA","-",IF(M13=0,"-",ABS(F13-M13)*100))</f>
        <v>0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0.156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628.84</v>
      </c>
      <c r="E15" s="41">
        <v>618.91999999999996</v>
      </c>
      <c r="F15" s="119">
        <v>586.80999999999995</v>
      </c>
      <c r="G15" s="83" t="str">
        <f>IF((F15/E15)-1&lt;0,"▲","")</f>
        <v>▲</v>
      </c>
      <c r="H15" s="101">
        <f t="shared" ref="H15:H32" si="5">ABS((+F15/E15)-1)</f>
        <v>5.1880695404898924E-2</v>
      </c>
      <c r="I15" s="85" t="str">
        <f>IF(F15="NA","",IF(M15=0,"",IF((F15-M15)&lt;0,"▲","")))</f>
        <v/>
      </c>
      <c r="J15" s="86">
        <f>IF(F15="NA","-",IF(M15=0,"-",ABS(F15-M15)))</f>
        <v>1.6699999999999591</v>
      </c>
      <c r="K15" s="42">
        <v>351.77749999999997</v>
      </c>
      <c r="L15" s="66">
        <v>554.58399999999995</v>
      </c>
      <c r="M15" s="62">
        <v>585.14</v>
      </c>
    </row>
    <row r="16" spans="2:13" ht="12" customHeight="1">
      <c r="B16" s="25"/>
      <c r="C16" s="30" t="s">
        <v>7</v>
      </c>
      <c r="D16" s="77">
        <v>610.12</v>
      </c>
      <c r="E16" s="78">
        <v>623.26</v>
      </c>
      <c r="F16" s="119">
        <v>615.04999999999995</v>
      </c>
      <c r="G16" s="83" t="str">
        <f t="shared" ref="G16:G17" si="6">IF((F16/E16)-1&lt;0,"▲","")</f>
        <v>▲</v>
      </c>
      <c r="H16" s="101">
        <f t="shared" si="5"/>
        <v>1.3172672720854872E-2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1.9799999999999045</v>
      </c>
      <c r="K16" s="42">
        <v>352.10050000000001</v>
      </c>
      <c r="L16" s="66">
        <v>581.55100000000004</v>
      </c>
      <c r="M16" s="62">
        <v>613.07000000000005</v>
      </c>
    </row>
    <row r="17" spans="2:13" ht="12" customHeight="1">
      <c r="B17" s="25"/>
      <c r="C17" s="30" t="s">
        <v>8</v>
      </c>
      <c r="D17" s="39">
        <v>151.41</v>
      </c>
      <c r="E17" s="41">
        <v>147.07</v>
      </c>
      <c r="F17" s="119">
        <v>118.83</v>
      </c>
      <c r="G17" s="83" t="str">
        <f t="shared" si="6"/>
        <v>▲</v>
      </c>
      <c r="H17" s="101">
        <f t="shared" si="5"/>
        <v>0.19201740667709255</v>
      </c>
      <c r="I17" s="85" t="str">
        <f t="shared" si="7"/>
        <v>▲</v>
      </c>
      <c r="J17" s="86">
        <f t="shared" si="8"/>
        <v>0.46999999999999886</v>
      </c>
      <c r="K17" s="42">
        <v>78.797499999999999</v>
      </c>
      <c r="L17" s="66">
        <v>131.90100000000001</v>
      </c>
      <c r="M17" s="62">
        <v>119.3</v>
      </c>
    </row>
    <row r="18" spans="2:13" ht="12" customHeight="1">
      <c r="B18" s="25"/>
      <c r="C18" s="30" t="s">
        <v>9</v>
      </c>
      <c r="D18" s="81">
        <f>ROUND(D17/D16,3)</f>
        <v>0.248</v>
      </c>
      <c r="E18" s="82">
        <f>ROUND(E17/E16,3)</f>
        <v>0.23599999999999999</v>
      </c>
      <c r="F18" s="73">
        <f>ROUND(F17/F16,3)</f>
        <v>0.193</v>
      </c>
      <c r="G18" s="89" t="str">
        <f>IF((F18/E18)-1&lt;0,"▲","")</f>
        <v>▲</v>
      </c>
      <c r="H18" s="84">
        <f t="shared" ref="H18" si="9">ABS(+F18-E18)*100</f>
        <v>4.299999999999998</v>
      </c>
      <c r="I18" s="90" t="str">
        <f t="shared" si="7"/>
        <v>▲</v>
      </c>
      <c r="J18" s="86">
        <f>IF(F18="NA","-",IF(M18=0,"-",ABS(F18-M18)*100))</f>
        <v>0.20000000000000018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0.19500000000000001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1014.59</v>
      </c>
      <c r="E20" s="41">
        <v>975.25</v>
      </c>
      <c r="F20" s="119">
        <v>964.47</v>
      </c>
      <c r="G20" s="83" t="str">
        <f>IF((F20/E20)-1&lt;0,"▲","")</f>
        <v>▲</v>
      </c>
      <c r="H20" s="101">
        <f t="shared" ref="H20" si="10">ABS((+F20/E20)-1)</f>
        <v>1.1053576006152199E-2</v>
      </c>
      <c r="I20" s="85" t="str">
        <f>IF(F20="NA","",IF(M20=0,"",IF((F20-M20)&lt;0,"▲","")))</f>
        <v>▲</v>
      </c>
      <c r="J20" s="86">
        <f>IF(F20="NA","-",IF(M20=0,"-",ABS(F20-M20)))</f>
        <v>0.28999999999996362</v>
      </c>
      <c r="K20" s="42">
        <v>626.81349999999998</v>
      </c>
      <c r="L20" s="66">
        <v>913.2</v>
      </c>
      <c r="M20" s="62">
        <v>964.76</v>
      </c>
    </row>
    <row r="21" spans="2:13" ht="12" customHeight="1">
      <c r="B21" s="25"/>
      <c r="C21" s="30" t="s">
        <v>7</v>
      </c>
      <c r="D21" s="39">
        <v>975.48</v>
      </c>
      <c r="E21" s="41">
        <v>987.12</v>
      </c>
      <c r="F21" s="119">
        <v>1009.94</v>
      </c>
      <c r="G21" s="83" t="str">
        <f t="shared" ref="G21:G22" si="11">IF((F21/E21)-1&lt;0,"▲","")</f>
        <v/>
      </c>
      <c r="H21" s="101">
        <f t="shared" si="5"/>
        <v>2.3117756706378279E-2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0.66999999999995907</v>
      </c>
      <c r="K21" s="42">
        <v>631.89449999999999</v>
      </c>
      <c r="L21" s="66">
        <v>940.4</v>
      </c>
      <c r="M21" s="62">
        <v>1010.61</v>
      </c>
    </row>
    <row r="22" spans="2:13" ht="12" customHeight="1">
      <c r="B22" s="25"/>
      <c r="C22" s="30" t="s">
        <v>8</v>
      </c>
      <c r="D22" s="39">
        <v>178.99</v>
      </c>
      <c r="E22" s="41">
        <v>167.12</v>
      </c>
      <c r="F22" s="119">
        <v>121.65</v>
      </c>
      <c r="G22" s="83" t="str">
        <f t="shared" si="11"/>
        <v>▲</v>
      </c>
      <c r="H22" s="101">
        <f t="shared" si="5"/>
        <v>0.27207994255624701</v>
      </c>
      <c r="I22" s="85" t="str">
        <f t="shared" si="12"/>
        <v/>
      </c>
      <c r="J22" s="86">
        <f t="shared" si="13"/>
        <v>1.0400000000000063</v>
      </c>
      <c r="K22" s="42">
        <v>83.864000000000004</v>
      </c>
      <c r="L22" s="66">
        <v>139.19999999999999</v>
      </c>
      <c r="M22" s="62">
        <v>120.61</v>
      </c>
    </row>
    <row r="23" spans="2:13" ht="12" customHeight="1">
      <c r="B23" s="25"/>
      <c r="C23" s="30" t="s">
        <v>9</v>
      </c>
      <c r="D23" s="81">
        <f>ROUND(D22/D21,3)</f>
        <v>0.183</v>
      </c>
      <c r="E23" s="82">
        <f>ROUND(E22/E21,3)</f>
        <v>0.16900000000000001</v>
      </c>
      <c r="F23" s="73">
        <f>ROUND(F22/F21,3)</f>
        <v>0.12</v>
      </c>
      <c r="G23" s="89" t="str">
        <f>IF((F23/E23)-1&lt;0,"▲","")</f>
        <v>▲</v>
      </c>
      <c r="H23" s="84">
        <f t="shared" ref="H23" si="14">ABS(+F23-E23)*100</f>
        <v>4.9000000000000012</v>
      </c>
      <c r="I23" s="90" t="str">
        <f t="shared" si="12"/>
        <v/>
      </c>
      <c r="J23" s="86">
        <f>IF(F23="NA","-",IF(M23=0,"-",ABS(F23-M23)*100))</f>
        <v>0.10000000000000009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0.11899999999999999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712.78</v>
      </c>
      <c r="E25" s="41">
        <v>693.29</v>
      </c>
      <c r="F25" s="119">
        <v>688.73</v>
      </c>
      <c r="G25" s="83" t="str">
        <f>IF((F25/E25)-1&lt;0,"▲","")</f>
        <v>▲</v>
      </c>
      <c r="H25" s="101">
        <f t="shared" ref="H25" si="15">ABS((+F25/E25)-1)</f>
        <v>6.5773341603080349E-3</v>
      </c>
      <c r="I25" s="85" t="str">
        <f>IF(F25="NA","",IF(M25=0,"",IF((F25-M25)&lt;0,"▲","")))</f>
        <v>▲</v>
      </c>
      <c r="J25" s="86">
        <f>IF(F25="NA","-",IF(M25=0,"-",ABS(F25-M25)))</f>
        <v>0.40999999999996817</v>
      </c>
      <c r="K25" s="42">
        <v>315.98500000000001</v>
      </c>
      <c r="L25" s="66">
        <v>623.43299999999999</v>
      </c>
      <c r="M25" s="62">
        <v>689.14</v>
      </c>
    </row>
    <row r="26" spans="2:13" ht="12" customHeight="1">
      <c r="B26" s="51"/>
      <c r="C26" s="30" t="s">
        <v>7</v>
      </c>
      <c r="D26" s="39">
        <v>684.97</v>
      </c>
      <c r="E26" s="41">
        <v>699.97</v>
      </c>
      <c r="F26" s="119">
        <v>723.27</v>
      </c>
      <c r="G26" s="83" t="str">
        <f t="shared" ref="G26:G27" si="16">IF((F26/E26)-1&lt;0,"▲","")</f>
        <v/>
      </c>
      <c r="H26" s="101">
        <f t="shared" si="5"/>
        <v>3.3287140877466204E-2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0.87000000000000455</v>
      </c>
      <c r="K26" s="42">
        <v>318.35149999999999</v>
      </c>
      <c r="L26" s="66">
        <v>644.60199999999998</v>
      </c>
      <c r="M26" s="62">
        <v>724.14</v>
      </c>
    </row>
    <row r="27" spans="2:13" ht="12" customHeight="1">
      <c r="B27" s="51"/>
      <c r="C27" s="30" t="s">
        <v>8</v>
      </c>
      <c r="D27" s="39">
        <v>131.22999999999999</v>
      </c>
      <c r="E27" s="41">
        <v>124.55</v>
      </c>
      <c r="F27" s="119">
        <v>90</v>
      </c>
      <c r="G27" s="83" t="str">
        <f t="shared" si="16"/>
        <v>▲</v>
      </c>
      <c r="H27" s="101">
        <f t="shared" si="5"/>
        <v>0.27739863508631069</v>
      </c>
      <c r="I27" s="85" t="str">
        <f t="shared" si="17"/>
        <v/>
      </c>
      <c r="J27" s="86">
        <f t="shared" si="18"/>
        <v>0.45999999999999375</v>
      </c>
      <c r="K27" s="42">
        <v>38.368000000000002</v>
      </c>
      <c r="L27" s="66">
        <v>103.15600000000001</v>
      </c>
      <c r="M27" s="62">
        <v>89.54</v>
      </c>
    </row>
    <row r="28" spans="2:13" ht="12" customHeight="1">
      <c r="B28" s="51"/>
      <c r="C28" s="30" t="s">
        <v>9</v>
      </c>
      <c r="D28" s="81">
        <f>ROUND(D27/D26,3)</f>
        <v>0.192</v>
      </c>
      <c r="E28" s="82">
        <f>ROUND(E27/E26,3)</f>
        <v>0.17799999999999999</v>
      </c>
      <c r="F28" s="73">
        <f>ROUND(F27/F26,3)</f>
        <v>0.124</v>
      </c>
      <c r="G28" s="89" t="str">
        <f>IF((F28/E28)-1&lt;0,"▲","")</f>
        <v>▲</v>
      </c>
      <c r="H28" s="84">
        <f t="shared" ref="H28" si="19">ABS(+F28-E28)*100</f>
        <v>5.3999999999999995</v>
      </c>
      <c r="I28" s="90" t="str">
        <f t="shared" si="17"/>
        <v/>
      </c>
      <c r="J28" s="86">
        <f>IF(F28="NA","-",IF(M28=0,"-",ABS(F28-M28)*100))</f>
        <v>0</v>
      </c>
      <c r="K28" s="87">
        <f>K27/K26</f>
        <v>0.12052087079847276</v>
      </c>
      <c r="L28" s="121">
        <f>ROUND(L27/L26,3)</f>
        <v>0.16</v>
      </c>
      <c r="M28" s="115">
        <f>ROUND(M27/M26,3)</f>
        <v>0.124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400.49</v>
      </c>
      <c r="E30" s="41">
        <v>415.45</v>
      </c>
      <c r="F30" s="119">
        <v>416.52</v>
      </c>
      <c r="G30" s="83" t="str">
        <f>IF((F30/E30)-1&lt;0,"▲","")</f>
        <v/>
      </c>
      <c r="H30" s="101">
        <f t="shared" ref="H30" si="20">ABS((+F30/E30)-1)</f>
        <v>2.5755205199180509E-3</v>
      </c>
      <c r="I30" s="85" t="str">
        <f>IF(F30="NA","",IF(M30=0,"",IF((F30-M30)&lt;0,"▲","")))</f>
        <v>▲</v>
      </c>
      <c r="J30" s="86">
        <f>IF(F30="NA","-",IF(M30=0,"-",ABS(F30-M30)))</f>
        <v>0.93000000000000682</v>
      </c>
      <c r="K30" s="42">
        <v>218.24600000000001</v>
      </c>
      <c r="L30" s="66">
        <v>391.38</v>
      </c>
      <c r="M30" s="62">
        <v>417.45</v>
      </c>
    </row>
    <row r="31" spans="2:13" ht="12" customHeight="1">
      <c r="B31" s="25"/>
      <c r="C31" s="30" t="s">
        <v>7</v>
      </c>
      <c r="D31" s="39">
        <v>407.74</v>
      </c>
      <c r="E31" s="41">
        <v>413.02</v>
      </c>
      <c r="F31" s="119">
        <v>418.26</v>
      </c>
      <c r="G31" s="83" t="str">
        <f t="shared" ref="G31:G32" si="21">IF((F31/E31)-1&lt;0,"▲","")</f>
        <v/>
      </c>
      <c r="H31" s="101">
        <f t="shared" si="5"/>
        <v>1.2687036947363284E-2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0.62999999999999545</v>
      </c>
      <c r="K31" s="42">
        <v>217.77549999999999</v>
      </c>
      <c r="L31" s="66">
        <v>413.03</v>
      </c>
      <c r="M31" s="62">
        <v>418.89</v>
      </c>
    </row>
    <row r="32" spans="2:13" ht="12" customHeight="1">
      <c r="B32" s="25"/>
      <c r="C32" s="30" t="s">
        <v>8</v>
      </c>
      <c r="D32" s="39">
        <v>78.14</v>
      </c>
      <c r="E32" s="41">
        <v>80.58</v>
      </c>
      <c r="F32" s="119">
        <v>78.84</v>
      </c>
      <c r="G32" s="83" t="str">
        <f t="shared" si="21"/>
        <v>▲</v>
      </c>
      <c r="H32" s="101">
        <f t="shared" si="5"/>
        <v>2.1593447505584451E-2</v>
      </c>
      <c r="I32" s="85" t="str">
        <f t="shared" si="22"/>
        <v/>
      </c>
      <c r="J32" s="86">
        <f t="shared" si="23"/>
        <v>0</v>
      </c>
      <c r="K32" s="42">
        <v>26.731999999999999</v>
      </c>
      <c r="L32" s="66">
        <v>86.08</v>
      </c>
      <c r="M32" s="62">
        <v>78.84</v>
      </c>
    </row>
    <row r="33" spans="2:13" ht="12" customHeight="1">
      <c r="B33" s="29"/>
      <c r="C33" s="53" t="s">
        <v>9</v>
      </c>
      <c r="D33" s="91">
        <f>ROUND(D32/D31,3)</f>
        <v>0.192</v>
      </c>
      <c r="E33" s="92">
        <f>ROUND(E32/E31,3)</f>
        <v>0.19500000000000001</v>
      </c>
      <c r="F33" s="74">
        <f>ROUND(F32/F31,3)</f>
        <v>0.188</v>
      </c>
      <c r="G33" s="93" t="str">
        <f>IF((F33/E33)-1&lt;0,"▲","")</f>
        <v>▲</v>
      </c>
      <c r="H33" s="94">
        <f t="shared" ref="H33" si="24">ABS(+F33-E33)*100</f>
        <v>0.70000000000000062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0.188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82</v>
      </c>
      <c r="H36" s="444"/>
      <c r="I36" s="444"/>
      <c r="J36" s="444"/>
      <c r="K36" s="444"/>
      <c r="L36" s="445"/>
      <c r="M36" s="431" t="s">
        <v>83</v>
      </c>
    </row>
    <row r="37" spans="2:13" ht="12" customHeight="1">
      <c r="B37" s="25"/>
      <c r="C37" s="26"/>
      <c r="D37" s="27"/>
      <c r="E37" s="28" t="s">
        <v>4</v>
      </c>
      <c r="F37" s="1" t="s">
        <v>84</v>
      </c>
      <c r="G37" s="434" t="s">
        <v>85</v>
      </c>
      <c r="H37" s="435"/>
      <c r="I37" s="438" t="s">
        <v>86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215.95</v>
      </c>
      <c r="E39" s="61">
        <v>218.04</v>
      </c>
      <c r="F39" s="124">
        <v>224.97</v>
      </c>
      <c r="G39" s="113" t="str">
        <f>IF((F39/E39)-1&lt;0,"▲","")</f>
        <v/>
      </c>
      <c r="H39" s="101">
        <f>ABS((+F39/E39)-1)</f>
        <v>3.1783159053384802E-2</v>
      </c>
      <c r="I39" s="112" t="str">
        <f>IF(F39="NA","",IF(M39=0,"",IF((F39-M39)&lt;0,"▲","")))</f>
        <v/>
      </c>
      <c r="J39" s="86">
        <f>IF(F39="NA","-",IF(M39=0,"-",ABS(F39-M39)))</f>
        <v>0.37999999999999545</v>
      </c>
      <c r="K39" s="42">
        <v>48.954999999999998</v>
      </c>
      <c r="L39" s="70">
        <v>125.003</v>
      </c>
      <c r="M39" s="71">
        <v>224.59</v>
      </c>
    </row>
    <row r="40" spans="2:13" ht="12" customHeight="1">
      <c r="B40" s="25"/>
      <c r="C40" s="30" t="s">
        <v>7</v>
      </c>
      <c r="D40" s="60">
        <v>205.39</v>
      </c>
      <c r="E40" s="61">
        <v>213.77</v>
      </c>
      <c r="F40" s="124">
        <v>221.06</v>
      </c>
      <c r="G40" s="114" t="str">
        <f t="shared" ref="G40:G41" si="25">IF((F40/E40)-1&lt;0,"▲","")</f>
        <v/>
      </c>
      <c r="H40" s="101">
        <f t="shared" ref="H40:H41" si="26">ABS((+F40/E40)-1)</f>
        <v>3.410207232071838E-2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0.43000000000000682</v>
      </c>
      <c r="K40" s="42">
        <v>49.063000000000002</v>
      </c>
      <c r="L40" s="72">
        <v>131.916</v>
      </c>
      <c r="M40" s="62">
        <v>220.63</v>
      </c>
    </row>
    <row r="41" spans="2:13" ht="12" customHeight="1">
      <c r="B41" s="25"/>
      <c r="C41" s="30" t="s">
        <v>8</v>
      </c>
      <c r="D41" s="60">
        <v>48.18</v>
      </c>
      <c r="E41" s="61">
        <v>52.15</v>
      </c>
      <c r="F41" s="124">
        <v>55.22</v>
      </c>
      <c r="G41" s="114" t="str">
        <f t="shared" si="25"/>
        <v/>
      </c>
      <c r="H41" s="101">
        <f t="shared" si="26"/>
        <v>5.8868648130393053E-2</v>
      </c>
      <c r="I41" s="85" t="str">
        <f t="shared" si="27"/>
        <v/>
      </c>
      <c r="J41" s="86">
        <f t="shared" si="28"/>
        <v>0.15999999999999659</v>
      </c>
      <c r="K41" s="42">
        <v>3.9965000000000002</v>
      </c>
      <c r="L41" s="72">
        <v>17.582000000000001</v>
      </c>
      <c r="M41" s="62">
        <v>55.06</v>
      </c>
    </row>
    <row r="42" spans="2:13" ht="12" customHeight="1">
      <c r="B42" s="29"/>
      <c r="C42" s="53" t="s">
        <v>9</v>
      </c>
      <c r="D42" s="107">
        <f>ROUND(D41/D40,3)</f>
        <v>0.23499999999999999</v>
      </c>
      <c r="E42" s="108">
        <f>ROUND(E41/E40,3)</f>
        <v>0.24399999999999999</v>
      </c>
      <c r="F42" s="125">
        <f>ROUND(F41/F40,3)</f>
        <v>0.25</v>
      </c>
      <c r="G42" s="109" t="str">
        <f>IF(F42-D42&lt;0,"▲","")</f>
        <v/>
      </c>
      <c r="H42" s="94">
        <f>ABS(+F42-E42)*100</f>
        <v>0.60000000000000053</v>
      </c>
      <c r="I42" s="110" t="str">
        <f>IF(F42="NA","",IF(M42=0,"",IF((F42-M42)&lt;0,"▲","")))</f>
        <v/>
      </c>
      <c r="J42" s="96">
        <f>ABS(+F42-M42)*100</f>
        <v>0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0.25</v>
      </c>
    </row>
    <row r="43" spans="2:13" ht="12" customHeight="1">
      <c r="B43" s="2" t="s">
        <v>117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1">
    <tabColor theme="1"/>
    <pageSetUpPr fitToPage="1"/>
  </sheetPr>
  <dimension ref="B1:M67"/>
  <sheetViews>
    <sheetView showGridLines="0" defaultGridColor="0" topLeftCell="A37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116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114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82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84</v>
      </c>
      <c r="G7" s="434" t="s">
        <v>85</v>
      </c>
      <c r="H7" s="435"/>
      <c r="I7" s="438" t="s">
        <v>86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2043.34</v>
      </c>
      <c r="E10" s="78">
        <v>2009.04</v>
      </c>
      <c r="F10" s="119">
        <v>1967.35</v>
      </c>
      <c r="G10" s="83" t="str">
        <f>IF((F10/E10)-1&lt;0,"▲","")</f>
        <v>▲</v>
      </c>
      <c r="H10" s="101">
        <f>ABS((+F10/E10)-1)</f>
        <v>2.0751204555409575E-2</v>
      </c>
      <c r="I10" s="85" t="str">
        <f>IF(F10="NA","",IF(M10=0,"",IF((F10-M10)&lt;0,"▲","")))</f>
        <v>▲</v>
      </c>
      <c r="J10" s="86">
        <f>IF(F10="NA","-",IF(M10=0,"-",ABS(F10-M10)))</f>
        <v>15.850000000000136</v>
      </c>
      <c r="K10" s="42">
        <v>1196.837</v>
      </c>
      <c r="L10" s="66">
        <v>1880.8430000000001</v>
      </c>
      <c r="M10" s="62">
        <v>1983.2</v>
      </c>
    </row>
    <row r="11" spans="2:13" ht="12" customHeight="1">
      <c r="B11" s="25"/>
      <c r="C11" s="30" t="s">
        <v>7</v>
      </c>
      <c r="D11" s="77">
        <v>1993.34</v>
      </c>
      <c r="E11" s="78">
        <v>2022.84</v>
      </c>
      <c r="F11" s="119">
        <v>2042.58</v>
      </c>
      <c r="G11" s="83" t="str">
        <f t="shared" ref="G11:G12" si="0">IF((F11/E11)-1&lt;0,"▲","")</f>
        <v/>
      </c>
      <c r="H11" s="101">
        <f t="shared" ref="H11:H12" si="1">ABS((+F11/E11)-1)</f>
        <v>9.7585572759091299E-3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2.6500000000000909</v>
      </c>
      <c r="K11" s="42">
        <v>1201.7705000000001</v>
      </c>
      <c r="L11" s="66">
        <v>1608.0419999999999</v>
      </c>
      <c r="M11" s="62">
        <v>2045.23</v>
      </c>
    </row>
    <row r="12" spans="2:13" ht="12" customHeight="1">
      <c r="B12" s="25"/>
      <c r="C12" s="30" t="s">
        <v>8</v>
      </c>
      <c r="D12" s="39">
        <v>407.77</v>
      </c>
      <c r="E12" s="40">
        <v>393.98</v>
      </c>
      <c r="F12" s="119">
        <v>318.75</v>
      </c>
      <c r="G12" s="83" t="str">
        <f t="shared" si="0"/>
        <v>▲</v>
      </c>
      <c r="H12" s="101">
        <f t="shared" si="1"/>
        <v>0.19094877912584396</v>
      </c>
      <c r="I12" s="85" t="str">
        <f t="shared" si="2"/>
        <v>▲</v>
      </c>
      <c r="J12" s="86">
        <f t="shared" si="3"/>
        <v>12.810000000000002</v>
      </c>
      <c r="K12" s="42">
        <v>186.02850000000001</v>
      </c>
      <c r="L12" s="66">
        <v>271.06099999999998</v>
      </c>
      <c r="M12" s="62">
        <v>331.56</v>
      </c>
    </row>
    <row r="13" spans="2:13" ht="12" customHeight="1">
      <c r="B13" s="25"/>
      <c r="C13" s="30" t="s">
        <v>9</v>
      </c>
      <c r="D13" s="81">
        <f>ROUND(D12/D11,3)</f>
        <v>0.20499999999999999</v>
      </c>
      <c r="E13" s="82">
        <f t="shared" ref="E13" si="4">ROUND(E12/E11,3)</f>
        <v>0.19500000000000001</v>
      </c>
      <c r="F13" s="73">
        <f>ROUND(F12/F11,3)</f>
        <v>0.156</v>
      </c>
      <c r="G13" s="83" t="str">
        <f>IF((F13/E13)-1&lt;0,"▲","")</f>
        <v>▲</v>
      </c>
      <c r="H13" s="84">
        <f>ABS(+F13-E13)*100</f>
        <v>3.9000000000000008</v>
      </c>
      <c r="I13" s="85" t="str">
        <f t="shared" si="2"/>
        <v>▲</v>
      </c>
      <c r="J13" s="86">
        <f>IF(F13="NA","-",IF(M13=0,"-",ABS(F13-M13)*100))</f>
        <v>0.60000000000000053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0.16200000000000001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628.84</v>
      </c>
      <c r="E15" s="41">
        <v>618.85</v>
      </c>
      <c r="F15" s="119">
        <v>585.14</v>
      </c>
      <c r="G15" s="83" t="str">
        <f>IF((F15/E15)-1&lt;0,"▲","")</f>
        <v>▲</v>
      </c>
      <c r="H15" s="101">
        <f t="shared" ref="H15:H32" si="5">ABS((+F15/E15)-1)</f>
        <v>5.4472004524521389E-2</v>
      </c>
      <c r="I15" s="85" t="str">
        <f>IF(F15="NA","",IF(M15=0,"",IF((F15-M15)&lt;0,"▲","")))</f>
        <v>▲</v>
      </c>
      <c r="J15" s="86">
        <f>IF(F15="NA","-",IF(M15=0,"-",ABS(F15-M15)))</f>
        <v>10.960000000000036</v>
      </c>
      <c r="K15" s="42">
        <v>351.77749999999997</v>
      </c>
      <c r="L15" s="66">
        <v>554.58399999999995</v>
      </c>
      <c r="M15" s="62">
        <v>596.1</v>
      </c>
    </row>
    <row r="16" spans="2:13" ht="12" customHeight="1">
      <c r="B16" s="25"/>
      <c r="C16" s="30" t="s">
        <v>7</v>
      </c>
      <c r="D16" s="77">
        <v>610.07000000000005</v>
      </c>
      <c r="E16" s="78">
        <v>623.07000000000005</v>
      </c>
      <c r="F16" s="119">
        <v>613.07000000000005</v>
      </c>
      <c r="G16" s="83" t="str">
        <f t="shared" ref="G16:G17" si="6">IF((F16/E16)-1&lt;0,"▲","")</f>
        <v>▲</v>
      </c>
      <c r="H16" s="101">
        <f t="shared" si="5"/>
        <v>1.6049561044505389E-2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2.7199999999999136</v>
      </c>
      <c r="K16" s="42">
        <v>352.10050000000001</v>
      </c>
      <c r="L16" s="66">
        <v>581.55100000000004</v>
      </c>
      <c r="M16" s="62">
        <v>615.79</v>
      </c>
    </row>
    <row r="17" spans="2:13" ht="12" customHeight="1">
      <c r="B17" s="25"/>
      <c r="C17" s="30" t="s">
        <v>8</v>
      </c>
      <c r="D17" s="39">
        <v>151.44999999999999</v>
      </c>
      <c r="E17" s="41">
        <v>147.22999999999999</v>
      </c>
      <c r="F17" s="119">
        <v>119.3</v>
      </c>
      <c r="G17" s="83" t="str">
        <f t="shared" si="6"/>
        <v>▲</v>
      </c>
      <c r="H17" s="101">
        <f t="shared" si="5"/>
        <v>0.1897031854920872</v>
      </c>
      <c r="I17" s="85" t="str">
        <f t="shared" si="7"/>
        <v>▲</v>
      </c>
      <c r="J17" s="86">
        <f t="shared" si="8"/>
        <v>7.0799999999999983</v>
      </c>
      <c r="K17" s="42">
        <v>78.797499999999999</v>
      </c>
      <c r="L17" s="66">
        <v>131.90100000000001</v>
      </c>
      <c r="M17" s="62">
        <v>126.38</v>
      </c>
    </row>
    <row r="18" spans="2:13" ht="12" customHeight="1">
      <c r="B18" s="25"/>
      <c r="C18" s="30" t="s">
        <v>9</v>
      </c>
      <c r="D18" s="81">
        <f>ROUND(D17/D16,3)</f>
        <v>0.248</v>
      </c>
      <c r="E18" s="82">
        <f>ROUND(E17/E16,3)</f>
        <v>0.23599999999999999</v>
      </c>
      <c r="F18" s="73">
        <f>ROUND(F17/F16,3)</f>
        <v>0.19500000000000001</v>
      </c>
      <c r="G18" s="89" t="str">
        <f>IF((F18/E18)-1&lt;0,"▲","")</f>
        <v>▲</v>
      </c>
      <c r="H18" s="84">
        <f t="shared" ref="H18" si="9">ABS(+F18-E18)*100</f>
        <v>4.0999999999999979</v>
      </c>
      <c r="I18" s="90" t="str">
        <f t="shared" si="7"/>
        <v>▲</v>
      </c>
      <c r="J18" s="86">
        <f>IF(F18="NA","-",IF(M18=0,"-",ABS(F18-M18)*100))</f>
        <v>0.99999999999999811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0.20499999999999999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1014.01</v>
      </c>
      <c r="E20" s="41">
        <v>974.4</v>
      </c>
      <c r="F20" s="119">
        <v>964.76</v>
      </c>
      <c r="G20" s="83" t="str">
        <f>IF((F20/E20)-1&lt;0,"▲","")</f>
        <v>▲</v>
      </c>
      <c r="H20" s="101">
        <f t="shared" ref="H20" si="10">ABS((+F20/E20)-1)</f>
        <v>9.89326765188836E-3</v>
      </c>
      <c r="I20" s="85" t="str">
        <f>IF(F20="NA","",IF(M20=0,"",IF((F20-M20)&lt;0,"▲","")))</f>
        <v>▲</v>
      </c>
      <c r="J20" s="86">
        <f>IF(F20="NA","-",IF(M20=0,"-",ABS(F20-M20)))</f>
        <v>4.6599999999999682</v>
      </c>
      <c r="K20" s="42">
        <v>626.81349999999998</v>
      </c>
      <c r="L20" s="66">
        <v>913.2</v>
      </c>
      <c r="M20" s="62">
        <v>969.42</v>
      </c>
    </row>
    <row r="21" spans="2:13" ht="12" customHeight="1">
      <c r="B21" s="25"/>
      <c r="C21" s="30" t="s">
        <v>7</v>
      </c>
      <c r="D21" s="39">
        <v>975.39</v>
      </c>
      <c r="E21" s="41">
        <v>986.26</v>
      </c>
      <c r="F21" s="119">
        <v>1010.61</v>
      </c>
      <c r="G21" s="83" t="str">
        <f t="shared" ref="G21:G22" si="11">IF((F21/E21)-1&lt;0,"▲","")</f>
        <v/>
      </c>
      <c r="H21" s="101">
        <f t="shared" si="5"/>
        <v>2.4689230020481512E-2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0.13999999999998636</v>
      </c>
      <c r="K21" s="42">
        <v>631.89449999999999</v>
      </c>
      <c r="L21" s="66">
        <v>940.4</v>
      </c>
      <c r="M21" s="62">
        <v>1010.75</v>
      </c>
    </row>
    <row r="22" spans="2:13" ht="12" customHeight="1">
      <c r="B22" s="25"/>
      <c r="C22" s="30" t="s">
        <v>8</v>
      </c>
      <c r="D22" s="39">
        <v>178.32</v>
      </c>
      <c r="E22" s="41">
        <v>166.47</v>
      </c>
      <c r="F22" s="119">
        <v>120.61</v>
      </c>
      <c r="G22" s="83" t="str">
        <f t="shared" si="11"/>
        <v>▲</v>
      </c>
      <c r="H22" s="101">
        <f t="shared" si="5"/>
        <v>0.27548507238541475</v>
      </c>
      <c r="I22" s="85" t="str">
        <f t="shared" si="12"/>
        <v>▲</v>
      </c>
      <c r="J22" s="86">
        <f t="shared" si="13"/>
        <v>5.1899999999999977</v>
      </c>
      <c r="K22" s="42">
        <v>83.864000000000004</v>
      </c>
      <c r="L22" s="66">
        <v>139.19999999999999</v>
      </c>
      <c r="M22" s="62">
        <v>125.8</v>
      </c>
    </row>
    <row r="23" spans="2:13" ht="12" customHeight="1">
      <c r="B23" s="25"/>
      <c r="C23" s="30" t="s">
        <v>9</v>
      </c>
      <c r="D23" s="81">
        <f>ROUND(D22/D21,3)</f>
        <v>0.183</v>
      </c>
      <c r="E23" s="82">
        <f>ROUND(E22/E21,3)</f>
        <v>0.16900000000000001</v>
      </c>
      <c r="F23" s="73">
        <f>ROUND(F22/F21,3)</f>
        <v>0.11899999999999999</v>
      </c>
      <c r="G23" s="89" t="str">
        <f>IF((F23/E23)-1&lt;0,"▲","")</f>
        <v>▲</v>
      </c>
      <c r="H23" s="84">
        <f t="shared" ref="H23" si="14">ABS(+F23-E23)*100</f>
        <v>5.0000000000000018</v>
      </c>
      <c r="I23" s="90" t="str">
        <f t="shared" si="12"/>
        <v>▲</v>
      </c>
      <c r="J23" s="86">
        <f>IF(F23="NA","-",IF(M23=0,"-",ABS(F23-M23)*100))</f>
        <v>0.50000000000000044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0.124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712.31</v>
      </c>
      <c r="E25" s="41">
        <v>692.74</v>
      </c>
      <c r="F25" s="119">
        <v>689.14</v>
      </c>
      <c r="G25" s="83" t="str">
        <f>IF((F25/E25)-1&lt;0,"▲","")</f>
        <v>▲</v>
      </c>
      <c r="H25" s="101">
        <f t="shared" ref="H25" si="15">ABS((+F25/E25)-1)</f>
        <v>5.1967549152640569E-3</v>
      </c>
      <c r="I25" s="85" t="str">
        <f>IF(F25="NA","",IF(M25=0,"",IF((F25-M25)&lt;0,"▲","")))</f>
        <v>▲</v>
      </c>
      <c r="J25" s="86">
        <f>IF(F25="NA","-",IF(M25=0,"-",ABS(F25-M25)))</f>
        <v>1.6399999999999864</v>
      </c>
      <c r="K25" s="42">
        <v>315.98500000000001</v>
      </c>
      <c r="L25" s="66">
        <v>623.43299999999999</v>
      </c>
      <c r="M25" s="62">
        <v>690.78</v>
      </c>
    </row>
    <row r="26" spans="2:13" ht="12" customHeight="1">
      <c r="B26" s="51"/>
      <c r="C26" s="30" t="s">
        <v>7</v>
      </c>
      <c r="D26" s="39">
        <v>685.01</v>
      </c>
      <c r="E26" s="41">
        <v>698.72</v>
      </c>
      <c r="F26" s="119">
        <v>724.14</v>
      </c>
      <c r="G26" s="83" t="str">
        <f t="shared" ref="G26:G27" si="16">IF((F26/E26)-1&lt;0,"▲","")</f>
        <v/>
      </c>
      <c r="H26" s="101">
        <f t="shared" si="5"/>
        <v>3.638081062514309E-2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0.49000000000000909</v>
      </c>
      <c r="K26" s="42">
        <v>318.35149999999999</v>
      </c>
      <c r="L26" s="66">
        <v>644.60199999999998</v>
      </c>
      <c r="M26" s="62">
        <v>724.63</v>
      </c>
    </row>
    <row r="27" spans="2:13" ht="12" customHeight="1">
      <c r="B27" s="51"/>
      <c r="C27" s="30" t="s">
        <v>8</v>
      </c>
      <c r="D27" s="39">
        <v>130.53</v>
      </c>
      <c r="E27" s="41">
        <v>124.55</v>
      </c>
      <c r="F27" s="119">
        <v>89.54</v>
      </c>
      <c r="G27" s="83" t="str">
        <f t="shared" si="16"/>
        <v>▲</v>
      </c>
      <c r="H27" s="101">
        <f t="shared" si="5"/>
        <v>0.28109193095142504</v>
      </c>
      <c r="I27" s="85" t="str">
        <f t="shared" si="17"/>
        <v>▲</v>
      </c>
      <c r="J27" s="86">
        <f t="shared" si="18"/>
        <v>2.769999999999996</v>
      </c>
      <c r="K27" s="42">
        <v>38.368000000000002</v>
      </c>
      <c r="L27" s="66">
        <v>103.15600000000001</v>
      </c>
      <c r="M27" s="62">
        <v>92.31</v>
      </c>
    </row>
    <row r="28" spans="2:13" ht="12" customHeight="1">
      <c r="B28" s="51"/>
      <c r="C28" s="30" t="s">
        <v>9</v>
      </c>
      <c r="D28" s="81">
        <f>ROUND(D27/D26,3)</f>
        <v>0.191</v>
      </c>
      <c r="E28" s="82">
        <f>ROUND(E27/E26,3)</f>
        <v>0.17799999999999999</v>
      </c>
      <c r="F28" s="73">
        <f>ROUND(F27/F26,3)</f>
        <v>0.124</v>
      </c>
      <c r="G28" s="89" t="str">
        <f>IF((F28/E28)-1&lt;0,"▲","")</f>
        <v>▲</v>
      </c>
      <c r="H28" s="84">
        <f t="shared" ref="H28" si="19">ABS(+F28-E28)*100</f>
        <v>5.3999999999999995</v>
      </c>
      <c r="I28" s="90" t="str">
        <f t="shared" si="17"/>
        <v>▲</v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0.16</v>
      </c>
      <c r="M28" s="115">
        <f>ROUND(M27/M26,3)</f>
        <v>0.127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400.49</v>
      </c>
      <c r="E30" s="41">
        <v>415.8</v>
      </c>
      <c r="F30" s="119">
        <v>417.45</v>
      </c>
      <c r="G30" s="83" t="str">
        <f>IF((F30/E30)-1&lt;0,"▲","")</f>
        <v/>
      </c>
      <c r="H30" s="101">
        <f t="shared" ref="H30" si="20">ABS((+F30/E30)-1)</f>
        <v>3.9682539682539542E-3</v>
      </c>
      <c r="I30" s="85" t="str">
        <f>IF(F30="NA","",IF(M30=0,"",IF((F30-M30)&lt;0,"▲","")))</f>
        <v>▲</v>
      </c>
      <c r="J30" s="86">
        <f>IF(F30="NA","-",IF(M30=0,"-",ABS(F30-M30)))</f>
        <v>0.24000000000000909</v>
      </c>
      <c r="K30" s="42">
        <v>218.24600000000001</v>
      </c>
      <c r="L30" s="66">
        <v>391.38</v>
      </c>
      <c r="M30" s="62">
        <v>417.69</v>
      </c>
    </row>
    <row r="31" spans="2:13" ht="12" customHeight="1">
      <c r="B31" s="25"/>
      <c r="C31" s="30" t="s">
        <v>7</v>
      </c>
      <c r="D31" s="39">
        <v>407.88</v>
      </c>
      <c r="E31" s="41">
        <v>413.52</v>
      </c>
      <c r="F31" s="119">
        <v>418.89</v>
      </c>
      <c r="G31" s="83" t="str">
        <f t="shared" ref="G31:G32" si="21">IF((F31/E31)-1&lt;0,"▲","")</f>
        <v/>
      </c>
      <c r="H31" s="101">
        <f t="shared" si="5"/>
        <v>1.2986070806732419E-2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0.18999999999999773</v>
      </c>
      <c r="K31" s="42">
        <v>217.77549999999999</v>
      </c>
      <c r="L31" s="66">
        <v>413.03</v>
      </c>
      <c r="M31" s="62">
        <v>418.7</v>
      </c>
    </row>
    <row r="32" spans="2:13" ht="12" customHeight="1">
      <c r="B32" s="25"/>
      <c r="C32" s="30" t="s">
        <v>8</v>
      </c>
      <c r="D32" s="39">
        <v>78</v>
      </c>
      <c r="E32" s="41">
        <v>80.28</v>
      </c>
      <c r="F32" s="119">
        <v>78.84</v>
      </c>
      <c r="G32" s="83" t="str">
        <f t="shared" si="21"/>
        <v>▲</v>
      </c>
      <c r="H32" s="101">
        <f t="shared" si="5"/>
        <v>1.7937219730941645E-2</v>
      </c>
      <c r="I32" s="85" t="str">
        <f t="shared" si="22"/>
        <v>▲</v>
      </c>
      <c r="J32" s="86">
        <f t="shared" si="23"/>
        <v>0.54999999999999716</v>
      </c>
      <c r="K32" s="42">
        <v>26.731999999999999</v>
      </c>
      <c r="L32" s="66">
        <v>86.08</v>
      </c>
      <c r="M32" s="62">
        <v>79.39</v>
      </c>
    </row>
    <row r="33" spans="2:13" ht="12" customHeight="1">
      <c r="B33" s="29"/>
      <c r="C33" s="53" t="s">
        <v>9</v>
      </c>
      <c r="D33" s="91">
        <f>ROUND(D32/D31,3)</f>
        <v>0.191</v>
      </c>
      <c r="E33" s="92">
        <f>ROUND(E32/E31,3)</f>
        <v>0.19400000000000001</v>
      </c>
      <c r="F33" s="74">
        <f>ROUND(F32/F31,3)</f>
        <v>0.188</v>
      </c>
      <c r="G33" s="93" t="str">
        <f>IF((F33/E33)-1&lt;0,"▲","")</f>
        <v>▲</v>
      </c>
      <c r="H33" s="94">
        <f t="shared" ref="H33" si="24">ABS(+F33-E33)*100</f>
        <v>0.60000000000000053</v>
      </c>
      <c r="I33" s="95" t="str">
        <f t="shared" si="22"/>
        <v>▲</v>
      </c>
      <c r="J33" s="96">
        <f>IF(F33="NA","-",IF(M33=0,"-",ABS(F33-M33)*100))</f>
        <v>0.20000000000000018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33</v>
      </c>
      <c r="H36" s="444"/>
      <c r="I36" s="444"/>
      <c r="J36" s="444"/>
      <c r="K36" s="444"/>
      <c r="L36" s="445"/>
      <c r="M36" s="431" t="s">
        <v>83</v>
      </c>
    </row>
    <row r="37" spans="2:13" ht="12" customHeight="1">
      <c r="B37" s="25"/>
      <c r="C37" s="26"/>
      <c r="D37" s="27"/>
      <c r="E37" s="28" t="s">
        <v>4</v>
      </c>
      <c r="F37" s="1" t="s">
        <v>96</v>
      </c>
      <c r="G37" s="434" t="s">
        <v>97</v>
      </c>
      <c r="H37" s="435"/>
      <c r="I37" s="438" t="s">
        <v>98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215.95</v>
      </c>
      <c r="E39" s="61">
        <v>218.04</v>
      </c>
      <c r="F39" s="124">
        <v>224.59</v>
      </c>
      <c r="G39" s="113" t="str">
        <f>IF((F39/E39)-1&lt;0,"▲","")</f>
        <v/>
      </c>
      <c r="H39" s="101">
        <f>ABS((+F39/E39)-1)</f>
        <v>3.0040359567051977E-2</v>
      </c>
      <c r="I39" s="112" t="str">
        <f>IF(F39="NA","",IF(M39=0,"",IF((F39-M39)&lt;0,"▲","")))</f>
        <v/>
      </c>
      <c r="J39" s="86">
        <f>IF(F39="NA","-",IF(M39=0,"-",ABS(F39-M39)))</f>
        <v>2.7000000000000171</v>
      </c>
      <c r="K39" s="42">
        <v>48.954999999999998</v>
      </c>
      <c r="L39" s="70">
        <v>125.003</v>
      </c>
      <c r="M39" s="71">
        <v>221.89</v>
      </c>
    </row>
    <row r="40" spans="2:13" ht="12" customHeight="1">
      <c r="B40" s="25"/>
      <c r="C40" s="30" t="s">
        <v>7</v>
      </c>
      <c r="D40" s="60">
        <v>205.39</v>
      </c>
      <c r="E40" s="61">
        <v>213.93</v>
      </c>
      <c r="F40" s="124">
        <v>220.63</v>
      </c>
      <c r="G40" s="114" t="str">
        <f t="shared" ref="G40:G41" si="25">IF((F40/E40)-1&lt;0,"▲","")</f>
        <v/>
      </c>
      <c r="H40" s="101">
        <f t="shared" ref="H40:H41" si="26">ABS((+F40/E40)-1)</f>
        <v>3.1318655635020676E-2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0.50999999999999091</v>
      </c>
      <c r="K40" s="42">
        <v>49.063000000000002</v>
      </c>
      <c r="L40" s="72">
        <v>131.916</v>
      </c>
      <c r="M40" s="62">
        <v>220.12</v>
      </c>
    </row>
    <row r="41" spans="2:13" ht="12" customHeight="1">
      <c r="B41" s="25"/>
      <c r="C41" s="30" t="s">
        <v>8</v>
      </c>
      <c r="D41" s="60">
        <v>48.18</v>
      </c>
      <c r="E41" s="61">
        <v>52.08</v>
      </c>
      <c r="F41" s="124">
        <v>55.06</v>
      </c>
      <c r="G41" s="114" t="str">
        <f t="shared" si="25"/>
        <v/>
      </c>
      <c r="H41" s="101">
        <f t="shared" si="26"/>
        <v>5.7219662058371812E-2</v>
      </c>
      <c r="I41" s="85" t="str">
        <f t="shared" si="27"/>
        <v/>
      </c>
      <c r="J41" s="86">
        <f t="shared" si="28"/>
        <v>2.5700000000000003</v>
      </c>
      <c r="K41" s="42">
        <v>3.9965000000000002</v>
      </c>
      <c r="L41" s="72">
        <v>17.582000000000001</v>
      </c>
      <c r="M41" s="62">
        <v>52.49</v>
      </c>
    </row>
    <row r="42" spans="2:13" ht="12" customHeight="1">
      <c r="B42" s="29"/>
      <c r="C42" s="53" t="s">
        <v>9</v>
      </c>
      <c r="D42" s="107">
        <f>ROUND(D41/D40,3)</f>
        <v>0.23499999999999999</v>
      </c>
      <c r="E42" s="108">
        <f>ROUND(E41/E40,3)</f>
        <v>0.24299999999999999</v>
      </c>
      <c r="F42" s="125">
        <f>ROUND(F41/F40,3)</f>
        <v>0.25</v>
      </c>
      <c r="G42" s="109" t="str">
        <f>IF(F42-D42&lt;0,"▲","")</f>
        <v/>
      </c>
      <c r="H42" s="94">
        <f>ABS(+F42-E42)*100</f>
        <v>0.70000000000000062</v>
      </c>
      <c r="I42" s="110" t="str">
        <f>IF(F42="NA","",IF(M42=0,"",IF((F42-M42)&lt;0,"▲","")))</f>
        <v/>
      </c>
      <c r="J42" s="96">
        <f>ABS(+F42-M42)*100</f>
        <v>1.2000000000000011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0.23799999999999999</v>
      </c>
    </row>
    <row r="43" spans="2:13" ht="12" customHeight="1">
      <c r="B43" s="2" t="s">
        <v>115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70">
    <tabColor theme="1"/>
    <pageSetUpPr fitToPage="1"/>
  </sheetPr>
  <dimension ref="B1:M67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111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109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33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96</v>
      </c>
      <c r="G7" s="434" t="s">
        <v>97</v>
      </c>
      <c r="H7" s="435"/>
      <c r="I7" s="438" t="s">
        <v>98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2043.34</v>
      </c>
      <c r="E10" s="78">
        <v>2008.01</v>
      </c>
      <c r="F10" s="119">
        <v>1983.2</v>
      </c>
      <c r="G10" s="83" t="str">
        <f>IF((F10/E10)-1&lt;0,"▲","")</f>
        <v>▲</v>
      </c>
      <c r="H10" s="101">
        <f>ABS((+F10/E10)-1)</f>
        <v>1.2355516157788071E-2</v>
      </c>
      <c r="I10" s="85" t="str">
        <f>IF(F10="NA","",IF(M10=0,"",IF((F10-M10)&lt;0,"▲","")))</f>
        <v>▲</v>
      </c>
      <c r="J10" s="86">
        <f>IF(F10="NA","-",IF(M10=0,"-",ABS(F10-M10)))</f>
        <v>2.5</v>
      </c>
      <c r="K10" s="42">
        <v>1196.837</v>
      </c>
      <c r="L10" s="66">
        <v>1880.8430000000001</v>
      </c>
      <c r="M10" s="62">
        <v>1985.7</v>
      </c>
    </row>
    <row r="11" spans="2:13" ht="12" customHeight="1">
      <c r="B11" s="25"/>
      <c r="C11" s="30" t="s">
        <v>7</v>
      </c>
      <c r="D11" s="77">
        <v>1993.64</v>
      </c>
      <c r="E11" s="78">
        <v>2021.96</v>
      </c>
      <c r="F11" s="119">
        <v>2045.23</v>
      </c>
      <c r="G11" s="83" t="str">
        <f t="shared" ref="G11:G12" si="0">IF((F11/E11)-1&lt;0,"▲","")</f>
        <v/>
      </c>
      <c r="H11" s="101">
        <f t="shared" ref="H11:H12" si="1">ABS((+F11/E11)-1)</f>
        <v>1.1508635185661475E-2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1.2200000000000273</v>
      </c>
      <c r="K11" s="42">
        <v>1201.7705000000001</v>
      </c>
      <c r="L11" s="66">
        <v>1608.0419999999999</v>
      </c>
      <c r="M11" s="62">
        <v>2044.01</v>
      </c>
    </row>
    <row r="12" spans="2:13" ht="12" customHeight="1">
      <c r="B12" s="25"/>
      <c r="C12" s="30" t="s">
        <v>8</v>
      </c>
      <c r="D12" s="39">
        <v>407.54</v>
      </c>
      <c r="E12" s="40">
        <v>393.6</v>
      </c>
      <c r="F12" s="119">
        <v>331.56</v>
      </c>
      <c r="G12" s="83" t="str">
        <f t="shared" si="0"/>
        <v>▲</v>
      </c>
      <c r="H12" s="101">
        <f t="shared" si="1"/>
        <v>0.15762195121951228</v>
      </c>
      <c r="I12" s="85" t="str">
        <f t="shared" si="2"/>
        <v>▲</v>
      </c>
      <c r="J12" s="86">
        <f t="shared" si="3"/>
        <v>3.2900000000000205</v>
      </c>
      <c r="K12" s="42">
        <v>186.02850000000001</v>
      </c>
      <c r="L12" s="66">
        <v>271.06099999999998</v>
      </c>
      <c r="M12" s="62">
        <v>334.85</v>
      </c>
    </row>
    <row r="13" spans="2:13" ht="12" customHeight="1">
      <c r="B13" s="25"/>
      <c r="C13" s="30" t="s">
        <v>9</v>
      </c>
      <c r="D13" s="81">
        <f>ROUND(D12/D11,3)</f>
        <v>0.20399999999999999</v>
      </c>
      <c r="E13" s="82">
        <f t="shared" ref="E13" si="4">ROUND(E12/E11,3)</f>
        <v>0.19500000000000001</v>
      </c>
      <c r="F13" s="73">
        <f>ROUND(F12/F11,3)</f>
        <v>0.16200000000000001</v>
      </c>
      <c r="G13" s="83" t="str">
        <f>IF((F13/E13)-1&lt;0,"▲","")</f>
        <v>▲</v>
      </c>
      <c r="H13" s="84">
        <f>ABS(+F13-E13)*100</f>
        <v>3.3000000000000003</v>
      </c>
      <c r="I13" s="85" t="str">
        <f t="shared" si="2"/>
        <v>▲</v>
      </c>
      <c r="J13" s="86">
        <f>IF(F13="NA","-",IF(M13=0,"-",ABS(F13-M13)*100))</f>
        <v>0.20000000000000018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0.16400000000000001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628.84</v>
      </c>
      <c r="E15" s="41">
        <v>618.35</v>
      </c>
      <c r="F15" s="119">
        <v>596.1</v>
      </c>
      <c r="G15" s="83" t="str">
        <f>IF((F15/E15)-1&lt;0,"▲","")</f>
        <v>▲</v>
      </c>
      <c r="H15" s="101">
        <f t="shared" ref="H15:H32" si="5">ABS((+F15/E15)-1)</f>
        <v>3.5982857604916263E-2</v>
      </c>
      <c r="I15" s="85" t="str">
        <f>IF(F15="NA","",IF(M15=0,"",IF((F15-M15)&lt;0,"▲","")))</f>
        <v>▲</v>
      </c>
      <c r="J15" s="86">
        <f>IF(F15="NA","-",IF(M15=0,"-",ABS(F15-M15)))</f>
        <v>1.8999999999999773</v>
      </c>
      <c r="K15" s="42">
        <v>351.77749999999997</v>
      </c>
      <c r="L15" s="66">
        <v>554.58399999999995</v>
      </c>
      <c r="M15" s="62">
        <v>598</v>
      </c>
    </row>
    <row r="16" spans="2:13" ht="12" customHeight="1">
      <c r="B16" s="25"/>
      <c r="C16" s="30" t="s">
        <v>7</v>
      </c>
      <c r="D16" s="77">
        <v>610.13</v>
      </c>
      <c r="E16" s="78">
        <v>623.73</v>
      </c>
      <c r="F16" s="119">
        <v>615.79</v>
      </c>
      <c r="G16" s="83" t="str">
        <f t="shared" ref="G16:G17" si="6">IF((F16/E16)-1&lt;0,"▲","")</f>
        <v>▲</v>
      </c>
      <c r="H16" s="101">
        <f t="shared" si="5"/>
        <v>1.272986708992685E-2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0.51999999999998181</v>
      </c>
      <c r="K16" s="42">
        <v>352.10050000000001</v>
      </c>
      <c r="L16" s="66">
        <v>581.55100000000004</v>
      </c>
      <c r="M16" s="62">
        <v>615.27</v>
      </c>
    </row>
    <row r="17" spans="2:13" ht="12" customHeight="1">
      <c r="B17" s="25"/>
      <c r="C17" s="30" t="s">
        <v>8</v>
      </c>
      <c r="D17" s="39">
        <v>151.44999999999999</v>
      </c>
      <c r="E17" s="41">
        <v>146.07</v>
      </c>
      <c r="F17" s="119">
        <v>126.38</v>
      </c>
      <c r="G17" s="83" t="str">
        <f t="shared" si="6"/>
        <v>▲</v>
      </c>
      <c r="H17" s="101">
        <f t="shared" si="5"/>
        <v>0.13479838433627711</v>
      </c>
      <c r="I17" s="85" t="str">
        <f t="shared" si="7"/>
        <v>▲</v>
      </c>
      <c r="J17" s="86">
        <f t="shared" si="8"/>
        <v>2.039999999999992</v>
      </c>
      <c r="K17" s="42">
        <v>78.797499999999999</v>
      </c>
      <c r="L17" s="66">
        <v>131.90100000000001</v>
      </c>
      <c r="M17" s="62">
        <v>128.41999999999999</v>
      </c>
    </row>
    <row r="18" spans="2:13" ht="12" customHeight="1">
      <c r="B18" s="25"/>
      <c r="C18" s="30" t="s">
        <v>9</v>
      </c>
      <c r="D18" s="81">
        <f>ROUND(D17/D16,3)</f>
        <v>0.248</v>
      </c>
      <c r="E18" s="82">
        <f>ROUND(E17/E16,3)</f>
        <v>0.23400000000000001</v>
      </c>
      <c r="F18" s="73">
        <f>ROUND(F17/F16,3)</f>
        <v>0.20499999999999999</v>
      </c>
      <c r="G18" s="89" t="str">
        <f>IF((F18/E18)-1&lt;0,"▲","")</f>
        <v>▲</v>
      </c>
      <c r="H18" s="84">
        <f t="shared" ref="H18" si="9">ABS(+F18-E18)*100</f>
        <v>2.9000000000000026</v>
      </c>
      <c r="I18" s="90" t="str">
        <f t="shared" si="7"/>
        <v>▲</v>
      </c>
      <c r="J18" s="86">
        <f>IF(F18="NA","-",IF(M18=0,"-",ABS(F18-M18)*100))</f>
        <v>0.40000000000000036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0.20899999999999999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1014.01</v>
      </c>
      <c r="E20" s="41">
        <v>973.87</v>
      </c>
      <c r="F20" s="119">
        <v>969.42</v>
      </c>
      <c r="G20" s="83" t="str">
        <f>IF((F20/E20)-1&lt;0,"▲","")</f>
        <v>▲</v>
      </c>
      <c r="H20" s="101">
        <f t="shared" ref="H20" si="10">ABS((+F20/E20)-1)</f>
        <v>4.5693983796605275E-3</v>
      </c>
      <c r="I20" s="85" t="str">
        <f>IF(F20="NA","",IF(M20=0,"",IF((F20-M20)&lt;0,"▲","")))</f>
        <v>▲</v>
      </c>
      <c r="J20" s="86">
        <f>IF(F20="NA","-",IF(M20=0,"-",ABS(F20-M20)))</f>
        <v>0.47000000000002728</v>
      </c>
      <c r="K20" s="42">
        <v>626.81349999999998</v>
      </c>
      <c r="L20" s="66">
        <v>913.2</v>
      </c>
      <c r="M20" s="62">
        <v>969.89</v>
      </c>
    </row>
    <row r="21" spans="2:13" ht="12" customHeight="1">
      <c r="B21" s="25"/>
      <c r="C21" s="30" t="s">
        <v>7</v>
      </c>
      <c r="D21" s="39">
        <v>975.63</v>
      </c>
      <c r="E21" s="41">
        <v>984.84</v>
      </c>
      <c r="F21" s="119">
        <v>1010.75</v>
      </c>
      <c r="G21" s="83" t="str">
        <f t="shared" ref="G21:G22" si="11">IF((F21/E21)-1&lt;0,"▲","")</f>
        <v/>
      </c>
      <c r="H21" s="101">
        <f t="shared" si="5"/>
        <v>2.6308842045408287E-2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0.71000000000003638</v>
      </c>
      <c r="K21" s="42">
        <v>631.89449999999999</v>
      </c>
      <c r="L21" s="66">
        <v>940.4</v>
      </c>
      <c r="M21" s="62">
        <v>1010.04</v>
      </c>
    </row>
    <row r="22" spans="2:13" ht="12" customHeight="1">
      <c r="B22" s="25"/>
      <c r="C22" s="30" t="s">
        <v>8</v>
      </c>
      <c r="D22" s="39">
        <v>178.1</v>
      </c>
      <c r="E22" s="41">
        <v>167.12</v>
      </c>
      <c r="F22" s="119">
        <v>125.8</v>
      </c>
      <c r="G22" s="83" t="str">
        <f t="shared" si="11"/>
        <v>▲</v>
      </c>
      <c r="H22" s="101">
        <f t="shared" si="5"/>
        <v>0.24724748683580666</v>
      </c>
      <c r="I22" s="85" t="str">
        <f t="shared" si="12"/>
        <v>▲</v>
      </c>
      <c r="J22" s="86">
        <f t="shared" si="13"/>
        <v>1.6599999999999966</v>
      </c>
      <c r="K22" s="42">
        <v>83.864000000000004</v>
      </c>
      <c r="L22" s="66">
        <v>139.19999999999999</v>
      </c>
      <c r="M22" s="62">
        <v>127.46</v>
      </c>
    </row>
    <row r="23" spans="2:13" ht="12" customHeight="1">
      <c r="B23" s="25"/>
      <c r="C23" s="30" t="s">
        <v>9</v>
      </c>
      <c r="D23" s="81">
        <f>ROUND(D22/D21,3)</f>
        <v>0.183</v>
      </c>
      <c r="E23" s="82">
        <f>ROUND(E22/E21,3)</f>
        <v>0.17</v>
      </c>
      <c r="F23" s="73">
        <f>ROUND(F22/F21,3)</f>
        <v>0.124</v>
      </c>
      <c r="G23" s="89" t="str">
        <f>IF((F23/E23)-1&lt;0,"▲","")</f>
        <v>▲</v>
      </c>
      <c r="H23" s="84">
        <f t="shared" ref="H23" si="14">ABS(+F23-E23)*100</f>
        <v>4.6000000000000014</v>
      </c>
      <c r="I23" s="90" t="str">
        <f t="shared" si="12"/>
        <v>▲</v>
      </c>
      <c r="J23" s="86">
        <f>IF(F23="NA","-",IF(M23=0,"-",ABS(F23-M23)*100))</f>
        <v>0.20000000000000018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0.126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712.31</v>
      </c>
      <c r="E25" s="41">
        <v>692.44</v>
      </c>
      <c r="F25" s="119">
        <v>690.78</v>
      </c>
      <c r="G25" s="83" t="str">
        <f>IF((F25/E25)-1&lt;0,"▲","")</f>
        <v>▲</v>
      </c>
      <c r="H25" s="101">
        <f t="shared" ref="H25" si="15">ABS((+F25/E25)-1)</f>
        <v>2.3973196233609828E-3</v>
      </c>
      <c r="I25" s="85" t="str">
        <f>IF(F25="NA","",IF(M25=0,"",IF((F25-M25)&lt;0,"▲","")))</f>
        <v/>
      </c>
      <c r="J25" s="86">
        <f>IF(F25="NA","-",IF(M25=0,"-",ABS(F25-M25)))</f>
        <v>1.4700000000000273</v>
      </c>
      <c r="K25" s="42">
        <v>315.98500000000001</v>
      </c>
      <c r="L25" s="66">
        <v>623.43299999999999</v>
      </c>
      <c r="M25" s="62">
        <v>689.31</v>
      </c>
    </row>
    <row r="26" spans="2:13" ht="12" customHeight="1">
      <c r="B26" s="51"/>
      <c r="C26" s="30" t="s">
        <v>7</v>
      </c>
      <c r="D26" s="39">
        <v>685.01</v>
      </c>
      <c r="E26" s="41">
        <v>696.81</v>
      </c>
      <c r="F26" s="119">
        <v>724.63</v>
      </c>
      <c r="G26" s="83" t="str">
        <f t="shared" ref="G26:G27" si="16">IF((F26/E26)-1&lt;0,"▲","")</f>
        <v/>
      </c>
      <c r="H26" s="101">
        <f t="shared" si="5"/>
        <v>3.9924800160732632E-2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1.1499999999999773</v>
      </c>
      <c r="K26" s="42">
        <v>318.35149999999999</v>
      </c>
      <c r="L26" s="66">
        <v>644.60199999999998</v>
      </c>
      <c r="M26" s="62">
        <v>723.48</v>
      </c>
    </row>
    <row r="27" spans="2:13" ht="12" customHeight="1">
      <c r="B27" s="51"/>
      <c r="C27" s="30" t="s">
        <v>8</v>
      </c>
      <c r="D27" s="39">
        <v>130.53</v>
      </c>
      <c r="E27" s="41">
        <v>126.15</v>
      </c>
      <c r="F27" s="119">
        <v>92.31</v>
      </c>
      <c r="G27" s="83" t="str">
        <f t="shared" si="16"/>
        <v>▲</v>
      </c>
      <c r="H27" s="101">
        <f t="shared" si="5"/>
        <v>0.26825208085612373</v>
      </c>
      <c r="I27" s="85" t="str">
        <f t="shared" si="17"/>
        <v>▲</v>
      </c>
      <c r="J27" s="86">
        <f t="shared" si="18"/>
        <v>0.56999999999999318</v>
      </c>
      <c r="K27" s="42">
        <v>38.368000000000002</v>
      </c>
      <c r="L27" s="66">
        <v>103.15600000000001</v>
      </c>
      <c r="M27" s="62">
        <v>92.88</v>
      </c>
    </row>
    <row r="28" spans="2:13" ht="12" customHeight="1">
      <c r="B28" s="51"/>
      <c r="C28" s="30" t="s">
        <v>9</v>
      </c>
      <c r="D28" s="81">
        <f>ROUND(D27/D26,3)</f>
        <v>0.191</v>
      </c>
      <c r="E28" s="82">
        <f>ROUND(E27/E26,3)</f>
        <v>0.18099999999999999</v>
      </c>
      <c r="F28" s="73">
        <f>ROUND(F27/F26,3)</f>
        <v>0.127</v>
      </c>
      <c r="G28" s="89" t="str">
        <f>IF((F28/E28)-1&lt;0,"▲","")</f>
        <v>▲</v>
      </c>
      <c r="H28" s="84">
        <f t="shared" ref="H28" si="19">ABS(+F28-E28)*100</f>
        <v>5.3999999999999995</v>
      </c>
      <c r="I28" s="90" t="str">
        <f t="shared" si="17"/>
        <v>▲</v>
      </c>
      <c r="J28" s="86">
        <f>IF(F28="NA","-",IF(M28=0,"-",ABS(F28-M28)*100))</f>
        <v>0.10000000000000009</v>
      </c>
      <c r="K28" s="87">
        <f>K27/K26</f>
        <v>0.12052087079847276</v>
      </c>
      <c r="L28" s="121">
        <f>ROUND(L27/L26,3)</f>
        <v>0.16</v>
      </c>
      <c r="M28" s="115">
        <f>ROUND(M27/M26,3)</f>
        <v>0.128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400.49</v>
      </c>
      <c r="E30" s="41">
        <v>415.8</v>
      </c>
      <c r="F30" s="119">
        <v>417.69</v>
      </c>
      <c r="G30" s="83" t="str">
        <f>IF((F30/E30)-1&lt;0,"▲","")</f>
        <v/>
      </c>
      <c r="H30" s="101">
        <f t="shared" ref="H30" si="20">ABS((+F30/E30)-1)</f>
        <v>4.5454545454544082E-3</v>
      </c>
      <c r="I30" s="85" t="str">
        <f>IF(F30="NA","",IF(M30=0,"",IF((F30-M30)&lt;0,"▲","")))</f>
        <v>▲</v>
      </c>
      <c r="J30" s="86">
        <f>IF(F30="NA","-",IF(M30=0,"-",ABS(F30-M30)))</f>
        <v>0.12000000000000455</v>
      </c>
      <c r="K30" s="42">
        <v>218.24600000000001</v>
      </c>
      <c r="L30" s="66">
        <v>391.38</v>
      </c>
      <c r="M30" s="62">
        <v>417.81</v>
      </c>
    </row>
    <row r="31" spans="2:13" ht="12" customHeight="1">
      <c r="B31" s="25"/>
      <c r="C31" s="30" t="s">
        <v>7</v>
      </c>
      <c r="D31" s="39">
        <v>407.88</v>
      </c>
      <c r="E31" s="41">
        <v>413.39</v>
      </c>
      <c r="F31" s="119">
        <v>418.7</v>
      </c>
      <c r="G31" s="83" t="str">
        <f t="shared" ref="G31:G32" si="21">IF((F31/E31)-1&lt;0,"▲","")</f>
        <v/>
      </c>
      <c r="H31" s="101">
        <f t="shared" si="5"/>
        <v>1.2845013183676368E-2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9.9999999999909051E-3</v>
      </c>
      <c r="K31" s="42">
        <v>217.77549999999999</v>
      </c>
      <c r="L31" s="66">
        <v>413.03</v>
      </c>
      <c r="M31" s="62">
        <v>418.69</v>
      </c>
    </row>
    <row r="32" spans="2:13" ht="12" customHeight="1">
      <c r="B32" s="25"/>
      <c r="C32" s="30" t="s">
        <v>8</v>
      </c>
      <c r="D32" s="39">
        <v>78</v>
      </c>
      <c r="E32" s="41">
        <v>80.41</v>
      </c>
      <c r="F32" s="119">
        <v>79.39</v>
      </c>
      <c r="G32" s="83" t="str">
        <f t="shared" si="21"/>
        <v>▲</v>
      </c>
      <c r="H32" s="101">
        <f t="shared" si="5"/>
        <v>1.2684989429175397E-2</v>
      </c>
      <c r="I32" s="85" t="str">
        <f t="shared" si="22"/>
        <v/>
      </c>
      <c r="J32" s="86">
        <f t="shared" si="23"/>
        <v>0.42000000000000171</v>
      </c>
      <c r="K32" s="42">
        <v>26.731999999999999</v>
      </c>
      <c r="L32" s="66">
        <v>86.08</v>
      </c>
      <c r="M32" s="62">
        <v>78.97</v>
      </c>
    </row>
    <row r="33" spans="2:13" ht="12" customHeight="1">
      <c r="B33" s="29"/>
      <c r="C33" s="53" t="s">
        <v>9</v>
      </c>
      <c r="D33" s="91">
        <f>ROUND(D32/D31,3)</f>
        <v>0.191</v>
      </c>
      <c r="E33" s="92">
        <f>ROUND(E32/E31,3)</f>
        <v>0.19500000000000001</v>
      </c>
      <c r="F33" s="74">
        <f>ROUND(F32/F31,3)</f>
        <v>0.19</v>
      </c>
      <c r="G33" s="93" t="str">
        <f>IF((F33/E33)-1&lt;0,"▲","")</f>
        <v>▲</v>
      </c>
      <c r="H33" s="94">
        <f t="shared" ref="H33" si="24">ABS(+F33-E33)*100</f>
        <v>0.50000000000000044</v>
      </c>
      <c r="I33" s="95" t="str">
        <f t="shared" si="22"/>
        <v/>
      </c>
      <c r="J33" s="96">
        <f>IF(F33="NA","-",IF(M33=0,"-",ABS(F33-M33)*100))</f>
        <v>0.10000000000000009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0.189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33</v>
      </c>
      <c r="H36" s="444"/>
      <c r="I36" s="444"/>
      <c r="J36" s="444"/>
      <c r="K36" s="444"/>
      <c r="L36" s="445"/>
      <c r="M36" s="431" t="s">
        <v>83</v>
      </c>
    </row>
    <row r="37" spans="2:13" ht="12" customHeight="1">
      <c r="B37" s="25"/>
      <c r="C37" s="26"/>
      <c r="D37" s="27"/>
      <c r="E37" s="28" t="s">
        <v>4</v>
      </c>
      <c r="F37" s="1" t="s">
        <v>96</v>
      </c>
      <c r="G37" s="434" t="s">
        <v>97</v>
      </c>
      <c r="H37" s="435"/>
      <c r="I37" s="438" t="s">
        <v>98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215.95</v>
      </c>
      <c r="E39" s="61">
        <v>218.64</v>
      </c>
      <c r="F39" s="124">
        <v>221.89</v>
      </c>
      <c r="G39" s="113" t="str">
        <f>IF((F39/E39)-1&lt;0,"▲","")</f>
        <v/>
      </c>
      <c r="H39" s="101">
        <f>ABS((+F39/E39)-1)</f>
        <v>1.4864617636297206E-2</v>
      </c>
      <c r="I39" s="112" t="str">
        <f>IF(F39="NA","",IF(M39=0,"",IF((F39-M39)&lt;0,"▲","")))</f>
        <v/>
      </c>
      <c r="J39" s="86">
        <f>IF(F39="NA","-",IF(M39=0,"-",ABS(F39-M39)))</f>
        <v>4.1499999999999773</v>
      </c>
      <c r="K39" s="42">
        <v>48.954999999999998</v>
      </c>
      <c r="L39" s="70">
        <v>125.003</v>
      </c>
      <c r="M39" s="71">
        <v>217.74</v>
      </c>
    </row>
    <row r="40" spans="2:13" ht="12" customHeight="1">
      <c r="B40" s="25"/>
      <c r="C40" s="30" t="s">
        <v>7</v>
      </c>
      <c r="D40" s="60">
        <v>205.26</v>
      </c>
      <c r="E40" s="61">
        <v>214.49</v>
      </c>
      <c r="F40" s="124">
        <v>220.12</v>
      </c>
      <c r="G40" s="114" t="str">
        <f t="shared" ref="G40:G41" si="25">IF((F40/E40)-1&lt;0,"▲","")</f>
        <v/>
      </c>
      <c r="H40" s="101">
        <f t="shared" ref="H40:H41" si="26">ABS((+F40/E40)-1)</f>
        <v>2.6248309944519432E-2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3.0000000000001137E-2</v>
      </c>
      <c r="K40" s="42">
        <v>49.063000000000002</v>
      </c>
      <c r="L40" s="72">
        <v>131.916</v>
      </c>
      <c r="M40" s="62">
        <v>220.15</v>
      </c>
    </row>
    <row r="41" spans="2:13" ht="12" customHeight="1">
      <c r="B41" s="25"/>
      <c r="C41" s="30" t="s">
        <v>8</v>
      </c>
      <c r="D41" s="60">
        <v>48.26</v>
      </c>
      <c r="E41" s="61">
        <v>51.39</v>
      </c>
      <c r="F41" s="124">
        <v>52.49</v>
      </c>
      <c r="G41" s="114" t="str">
        <f t="shared" si="25"/>
        <v/>
      </c>
      <c r="H41" s="101">
        <f t="shared" si="26"/>
        <v>2.1404942595835807E-2</v>
      </c>
      <c r="I41" s="85" t="str">
        <f t="shared" si="27"/>
        <v/>
      </c>
      <c r="J41" s="86">
        <f t="shared" si="28"/>
        <v>2.5200000000000031</v>
      </c>
      <c r="K41" s="42">
        <v>3.9965000000000002</v>
      </c>
      <c r="L41" s="72">
        <v>17.582000000000001</v>
      </c>
      <c r="M41" s="62">
        <v>49.97</v>
      </c>
    </row>
    <row r="42" spans="2:13" ht="12" customHeight="1">
      <c r="B42" s="29"/>
      <c r="C42" s="53" t="s">
        <v>9</v>
      </c>
      <c r="D42" s="107">
        <f>ROUND(D41/D40,3)</f>
        <v>0.23499999999999999</v>
      </c>
      <c r="E42" s="108">
        <f>ROUND(E41/E40,3)</f>
        <v>0.24</v>
      </c>
      <c r="F42" s="125">
        <f>ROUND(F41/F40,3)</f>
        <v>0.23799999999999999</v>
      </c>
      <c r="G42" s="109" t="str">
        <f>IF(F42-D42&lt;0,"▲","")</f>
        <v/>
      </c>
      <c r="H42" s="94">
        <f>ABS(+F42-E42)*100</f>
        <v>0.20000000000000018</v>
      </c>
      <c r="I42" s="110" t="str">
        <f>IF(F42="NA","",IF(M42=0,"",IF((F42-M42)&lt;0,"▲","")))</f>
        <v/>
      </c>
      <c r="J42" s="96">
        <f>ABS(+F42-M42)*100</f>
        <v>1.0999999999999983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0.22700000000000001</v>
      </c>
    </row>
    <row r="43" spans="2:13" ht="12" customHeight="1">
      <c r="B43" s="2" t="s">
        <v>110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9">
    <tabColor theme="1"/>
    <pageSetUpPr fitToPage="1"/>
  </sheetPr>
  <dimension ref="B1:M67"/>
  <sheetViews>
    <sheetView showGridLines="0" defaultGridColor="0" topLeftCell="A4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108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104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99</v>
      </c>
      <c r="G7" s="434" t="s">
        <v>105</v>
      </c>
      <c r="H7" s="435"/>
      <c r="I7" s="438" t="s">
        <v>101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2043.39</v>
      </c>
      <c r="E10" s="78">
        <v>2007.93</v>
      </c>
      <c r="F10" s="119">
        <v>1985.7</v>
      </c>
      <c r="G10" s="83" t="str">
        <f>IF((F10/E10)-1&lt;0,"▲","")</f>
        <v>▲</v>
      </c>
      <c r="H10" s="101">
        <f>ABS((+F10/E10)-1)</f>
        <v>1.1071103076302435E-2</v>
      </c>
      <c r="I10" s="85" t="str">
        <f>IF(F10="NA","",IF(M10=0,"",IF((F10-M10)&lt;0,"▲","")))</f>
        <v>▲</v>
      </c>
      <c r="J10" s="86">
        <f>IF(F10="NA","-",IF(M10=0,"-",ABS(F10-M10)))</f>
        <v>8.0199999999999818</v>
      </c>
      <c r="K10" s="42">
        <v>1196.837</v>
      </c>
      <c r="L10" s="66">
        <v>1880.8430000000001</v>
      </c>
      <c r="M10" s="62">
        <v>1993.72</v>
      </c>
    </row>
    <row r="11" spans="2:13" ht="12" customHeight="1">
      <c r="B11" s="25"/>
      <c r="C11" s="30" t="s">
        <v>7</v>
      </c>
      <c r="D11" s="77">
        <v>1993.62</v>
      </c>
      <c r="E11" s="78">
        <v>2022.29</v>
      </c>
      <c r="F11" s="119">
        <v>2044.01</v>
      </c>
      <c r="G11" s="83" t="str">
        <f t="shared" ref="G11:G12" si="0">IF((F11/E11)-1&lt;0,"▲","")</f>
        <v/>
      </c>
      <c r="H11" s="101">
        <f t="shared" ref="H11:H12" si="1">ABS((+F11/E11)-1)</f>
        <v>1.0740299363592776E-2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0.55999999999994543</v>
      </c>
      <c r="K11" s="42">
        <v>1201.7705000000001</v>
      </c>
      <c r="L11" s="66">
        <v>1608.0419999999999</v>
      </c>
      <c r="M11" s="62">
        <v>2044.57</v>
      </c>
    </row>
    <row r="12" spans="2:13" ht="12" customHeight="1">
      <c r="B12" s="25"/>
      <c r="C12" s="30" t="s">
        <v>8</v>
      </c>
      <c r="D12" s="39">
        <v>407.52</v>
      </c>
      <c r="E12" s="40">
        <v>393.16</v>
      </c>
      <c r="F12" s="119">
        <v>334.85</v>
      </c>
      <c r="G12" s="83" t="str">
        <f t="shared" si="0"/>
        <v>▲</v>
      </c>
      <c r="H12" s="101">
        <f t="shared" si="1"/>
        <v>0.14831112015464443</v>
      </c>
      <c r="I12" s="85" t="str">
        <f t="shared" si="2"/>
        <v>▲</v>
      </c>
      <c r="J12" s="86">
        <f t="shared" si="3"/>
        <v>6.0999999999999659</v>
      </c>
      <c r="K12" s="42">
        <v>186.02850000000001</v>
      </c>
      <c r="L12" s="66">
        <v>271.06099999999998</v>
      </c>
      <c r="M12" s="62">
        <v>340.95</v>
      </c>
    </row>
    <row r="13" spans="2:13" ht="12" customHeight="1">
      <c r="B13" s="25"/>
      <c r="C13" s="30" t="s">
        <v>9</v>
      </c>
      <c r="D13" s="81">
        <f>ROUND(D12/D11,3)</f>
        <v>0.20399999999999999</v>
      </c>
      <c r="E13" s="82">
        <f t="shared" ref="E13" si="4">ROUND(E12/E11,3)</f>
        <v>0.19400000000000001</v>
      </c>
      <c r="F13" s="73">
        <f>ROUND(F12/F11,3)</f>
        <v>0.16400000000000001</v>
      </c>
      <c r="G13" s="83" t="str">
        <f>IF((F13/E13)-1&lt;0,"▲","")</f>
        <v>▲</v>
      </c>
      <c r="H13" s="84">
        <f>ABS(+F13-E13)*100</f>
        <v>3</v>
      </c>
      <c r="I13" s="85" t="str">
        <f t="shared" si="2"/>
        <v>▲</v>
      </c>
      <c r="J13" s="86">
        <f>IF(F13="NA","-",IF(M13=0,"-",ABS(F13-M13)*100))</f>
        <v>0.30000000000000027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0.16700000000000001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628.85</v>
      </c>
      <c r="E15" s="41">
        <v>618.46</v>
      </c>
      <c r="F15" s="119">
        <v>598</v>
      </c>
      <c r="G15" s="83" t="str">
        <f>IF((F15/E15)-1&lt;0,"▲","")</f>
        <v>▲</v>
      </c>
      <c r="H15" s="101">
        <f t="shared" ref="H15:H32" si="5">ABS((+F15/E15)-1)</f>
        <v>3.308217184619866E-2</v>
      </c>
      <c r="I15" s="85" t="str">
        <f>IF(F15="NA","",IF(M15=0,"",IF((F15-M15)&lt;0,"▲","")))</f>
        <v>▲</v>
      </c>
      <c r="J15" s="86">
        <f>IF(F15="NA","-",IF(M15=0,"-",ABS(F15-M15)))</f>
        <v>7.2100000000000364</v>
      </c>
      <c r="K15" s="42">
        <v>351.77749999999997</v>
      </c>
      <c r="L15" s="66">
        <v>554.58399999999995</v>
      </c>
      <c r="M15" s="62">
        <v>605.21</v>
      </c>
    </row>
    <row r="16" spans="2:13" ht="12" customHeight="1">
      <c r="B16" s="25"/>
      <c r="C16" s="30" t="s">
        <v>7</v>
      </c>
      <c r="D16" s="77">
        <v>610.14</v>
      </c>
      <c r="E16" s="78">
        <v>624.21</v>
      </c>
      <c r="F16" s="119">
        <v>615.27</v>
      </c>
      <c r="G16" s="83" t="str">
        <f t="shared" ref="G16:G17" si="6">IF((F16/E16)-1&lt;0,"▲","")</f>
        <v>▲</v>
      </c>
      <c r="H16" s="101">
        <f t="shared" si="5"/>
        <v>1.4322103138367015E-2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1.7799999999999727</v>
      </c>
      <c r="K16" s="42">
        <v>352.10050000000001</v>
      </c>
      <c r="L16" s="66">
        <v>581.55100000000004</v>
      </c>
      <c r="M16" s="62">
        <v>617.04999999999995</v>
      </c>
    </row>
    <row r="17" spans="2:13" ht="12" customHeight="1">
      <c r="B17" s="25"/>
      <c r="C17" s="30" t="s">
        <v>8</v>
      </c>
      <c r="D17" s="39">
        <v>151.44</v>
      </c>
      <c r="E17" s="41">
        <v>145.69</v>
      </c>
      <c r="F17" s="119">
        <v>128.41999999999999</v>
      </c>
      <c r="G17" s="83" t="str">
        <f t="shared" si="6"/>
        <v>▲</v>
      </c>
      <c r="H17" s="101">
        <f t="shared" si="5"/>
        <v>0.11853936440387125</v>
      </c>
      <c r="I17" s="85" t="str">
        <f t="shared" si="7"/>
        <v>▲</v>
      </c>
      <c r="J17" s="86">
        <f t="shared" si="8"/>
        <v>4.7800000000000011</v>
      </c>
      <c r="K17" s="42">
        <v>78.797499999999999</v>
      </c>
      <c r="L17" s="66">
        <v>131.90100000000001</v>
      </c>
      <c r="M17" s="62">
        <v>133.19999999999999</v>
      </c>
    </row>
    <row r="18" spans="2:13" ht="12" customHeight="1">
      <c r="B18" s="25"/>
      <c r="C18" s="30" t="s">
        <v>9</v>
      </c>
      <c r="D18" s="81">
        <f>ROUND(D17/D16,3)</f>
        <v>0.248</v>
      </c>
      <c r="E18" s="82">
        <f>ROUND(E17/E16,3)</f>
        <v>0.23300000000000001</v>
      </c>
      <c r="F18" s="73">
        <f>ROUND(F17/F16,3)</f>
        <v>0.20899999999999999</v>
      </c>
      <c r="G18" s="89" t="str">
        <f>IF((F18/E18)-1&lt;0,"▲","")</f>
        <v>▲</v>
      </c>
      <c r="H18" s="84">
        <f t="shared" ref="H18" si="9">ABS(+F18-E18)*100</f>
        <v>2.4000000000000021</v>
      </c>
      <c r="I18" s="90" t="str">
        <f t="shared" si="7"/>
        <v>▲</v>
      </c>
      <c r="J18" s="86">
        <f>IF(F18="NA","-",IF(M18=0,"-",ABS(F18-M18)*100))</f>
        <v>0.70000000000000062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0.216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1014.05</v>
      </c>
      <c r="E20" s="41">
        <v>973.69</v>
      </c>
      <c r="F20" s="119">
        <v>969.89</v>
      </c>
      <c r="G20" s="83" t="str">
        <f>IF((F20/E20)-1&lt;0,"▲","")</f>
        <v>▲</v>
      </c>
      <c r="H20" s="101">
        <f t="shared" ref="H20" si="10">ABS((+F20/E20)-1)</f>
        <v>3.902679497581385E-3</v>
      </c>
      <c r="I20" s="85" t="str">
        <f>IF(F20="NA","",IF(M20=0,"",IF((F20-M20)&lt;0,"▲","")))</f>
        <v>▲</v>
      </c>
      <c r="J20" s="86">
        <f>IF(F20="NA","-",IF(M20=0,"-",ABS(F20-M20)))</f>
        <v>0.33000000000004093</v>
      </c>
      <c r="K20" s="42">
        <v>626.81349999999998</v>
      </c>
      <c r="L20" s="66">
        <v>913.2</v>
      </c>
      <c r="M20" s="62">
        <v>970.22</v>
      </c>
    </row>
    <row r="21" spans="2:13" ht="12" customHeight="1">
      <c r="B21" s="25"/>
      <c r="C21" s="30" t="s">
        <v>7</v>
      </c>
      <c r="D21" s="39">
        <v>975.67</v>
      </c>
      <c r="E21" s="41">
        <v>984.18</v>
      </c>
      <c r="F21" s="119">
        <v>1010.04</v>
      </c>
      <c r="G21" s="83" t="str">
        <f t="shared" ref="G21:G22" si="11">IF((F21/E21)-1&lt;0,"▲","")</f>
        <v/>
      </c>
      <c r="H21" s="101">
        <f t="shared" si="5"/>
        <v>2.6275681277815099E-2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0.56999999999993634</v>
      </c>
      <c r="K21" s="42">
        <v>631.89449999999999</v>
      </c>
      <c r="L21" s="66">
        <v>940.4</v>
      </c>
      <c r="M21" s="62">
        <v>1009.47</v>
      </c>
    </row>
    <row r="22" spans="2:13" ht="12" customHeight="1">
      <c r="B22" s="25"/>
      <c r="C22" s="30" t="s">
        <v>8</v>
      </c>
      <c r="D22" s="39">
        <v>178.1</v>
      </c>
      <c r="E22" s="41">
        <v>167.61</v>
      </c>
      <c r="F22" s="119">
        <v>127.46</v>
      </c>
      <c r="G22" s="83" t="str">
        <f t="shared" si="11"/>
        <v>▲</v>
      </c>
      <c r="H22" s="101">
        <f t="shared" si="5"/>
        <v>0.23954417994153099</v>
      </c>
      <c r="I22" s="85" t="str">
        <f t="shared" si="12"/>
        <v>▲</v>
      </c>
      <c r="J22" s="86">
        <f t="shared" si="13"/>
        <v>1.2200000000000131</v>
      </c>
      <c r="K22" s="42">
        <v>83.864000000000004</v>
      </c>
      <c r="L22" s="66">
        <v>139.19999999999999</v>
      </c>
      <c r="M22" s="62">
        <v>128.68</v>
      </c>
    </row>
    <row r="23" spans="2:13" ht="12" customHeight="1">
      <c r="B23" s="25"/>
      <c r="C23" s="30" t="s">
        <v>9</v>
      </c>
      <c r="D23" s="81">
        <f>ROUND(D22/D21,3)</f>
        <v>0.183</v>
      </c>
      <c r="E23" s="82">
        <f>ROUND(E22/E21,3)</f>
        <v>0.17</v>
      </c>
      <c r="F23" s="73">
        <f>ROUND(F22/F21,3)</f>
        <v>0.126</v>
      </c>
      <c r="G23" s="89" t="str">
        <f>IF((F23/E23)-1&lt;0,"▲","")</f>
        <v>▲</v>
      </c>
      <c r="H23" s="84">
        <f t="shared" ref="H23" si="14">ABS(+F23-E23)*100</f>
        <v>4.4000000000000012</v>
      </c>
      <c r="I23" s="90" t="str">
        <f t="shared" si="12"/>
        <v>▲</v>
      </c>
      <c r="J23" s="86">
        <f>IF(F23="NA","-",IF(M23=0,"-",ABS(F23-M23)*100))</f>
        <v>0.10000000000000009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0.127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712.35</v>
      </c>
      <c r="E25" s="41">
        <v>692.34</v>
      </c>
      <c r="F25" s="119">
        <v>689.31</v>
      </c>
      <c r="G25" s="83" t="str">
        <f>IF((F25/E25)-1&lt;0,"▲","")</f>
        <v>▲</v>
      </c>
      <c r="H25" s="101">
        <f t="shared" ref="H25" si="15">ABS((+F25/E25)-1)</f>
        <v>4.3764624317532697E-3</v>
      </c>
      <c r="I25" s="85" t="str">
        <f>IF(F25="NA","",IF(M25=0,"",IF((F25-M25)&lt;0,"▲","")))</f>
        <v/>
      </c>
      <c r="J25" s="86">
        <f>IF(F25="NA","-",IF(M25=0,"-",ABS(F25-M25)))</f>
        <v>2.5599999999999454</v>
      </c>
      <c r="K25" s="42">
        <v>315.98500000000001</v>
      </c>
      <c r="L25" s="66">
        <v>623.43299999999999</v>
      </c>
      <c r="M25" s="62">
        <v>686.75</v>
      </c>
    </row>
    <row r="26" spans="2:13" ht="12" customHeight="1">
      <c r="B26" s="51"/>
      <c r="C26" s="30" t="s">
        <v>7</v>
      </c>
      <c r="D26" s="39">
        <v>685.05</v>
      </c>
      <c r="E26" s="41">
        <v>695.83</v>
      </c>
      <c r="F26" s="119">
        <v>723.48</v>
      </c>
      <c r="G26" s="83" t="str">
        <f t="shared" ref="G26:G27" si="16">IF((F26/E26)-1&lt;0,"▲","")</f>
        <v/>
      </c>
      <c r="H26" s="101">
        <f t="shared" si="5"/>
        <v>3.9736717301639635E-2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0.86000000000001364</v>
      </c>
      <c r="K26" s="42">
        <v>318.35149999999999</v>
      </c>
      <c r="L26" s="66">
        <v>644.60199999999998</v>
      </c>
      <c r="M26" s="62">
        <v>722.62</v>
      </c>
    </row>
    <row r="27" spans="2:13" ht="12" customHeight="1">
      <c r="B27" s="51"/>
      <c r="C27" s="30" t="s">
        <v>8</v>
      </c>
      <c r="D27" s="39">
        <v>130.53</v>
      </c>
      <c r="E27" s="41">
        <v>127.04</v>
      </c>
      <c r="F27" s="119">
        <v>92.88</v>
      </c>
      <c r="G27" s="83" t="str">
        <f t="shared" si="16"/>
        <v>▲</v>
      </c>
      <c r="H27" s="101">
        <f t="shared" si="5"/>
        <v>0.26889168765743077</v>
      </c>
      <c r="I27" s="85" t="str">
        <f t="shared" si="17"/>
        <v/>
      </c>
      <c r="J27" s="86">
        <f t="shared" si="18"/>
        <v>1.6599999999999966</v>
      </c>
      <c r="K27" s="42">
        <v>38.368000000000002</v>
      </c>
      <c r="L27" s="66">
        <v>103.15600000000001</v>
      </c>
      <c r="M27" s="62">
        <v>91.22</v>
      </c>
    </row>
    <row r="28" spans="2:13" ht="12" customHeight="1">
      <c r="B28" s="51"/>
      <c r="C28" s="30" t="s">
        <v>9</v>
      </c>
      <c r="D28" s="81">
        <f>ROUND(D27/D26,3)</f>
        <v>0.191</v>
      </c>
      <c r="E28" s="82">
        <f>ROUND(E27/E26,3)</f>
        <v>0.183</v>
      </c>
      <c r="F28" s="73">
        <f>ROUND(F27/F26,3)</f>
        <v>0.128</v>
      </c>
      <c r="G28" s="89" t="str">
        <f>IF((F28/E28)-1&lt;0,"▲","")</f>
        <v>▲</v>
      </c>
      <c r="H28" s="84">
        <f t="shared" ref="H28" si="19">ABS(+F28-E28)*100</f>
        <v>5.4999999999999991</v>
      </c>
      <c r="I28" s="90" t="str">
        <f t="shared" si="17"/>
        <v/>
      </c>
      <c r="J28" s="86">
        <f>IF(F28="NA","-",IF(M28=0,"-",ABS(F28-M28)*100))</f>
        <v>0.20000000000000018</v>
      </c>
      <c r="K28" s="87">
        <f>K27/K26</f>
        <v>0.12052087079847276</v>
      </c>
      <c r="L28" s="121">
        <f>ROUND(L27/L26,3)</f>
        <v>0.16</v>
      </c>
      <c r="M28" s="115">
        <f>ROUND(M27/M26,3)</f>
        <v>0.126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400.49</v>
      </c>
      <c r="E30" s="41">
        <v>415.78</v>
      </c>
      <c r="F30" s="119">
        <v>417.81</v>
      </c>
      <c r="G30" s="83" t="str">
        <f>IF((F30/E30)-1&lt;0,"▲","")</f>
        <v/>
      </c>
      <c r="H30" s="101">
        <f t="shared" ref="H30" si="20">ABS((+F30/E30)-1)</f>
        <v>4.8823897253356119E-3</v>
      </c>
      <c r="I30" s="85" t="str">
        <f>IF(F30="NA","",IF(M30=0,"",IF((F30-M30)&lt;0,"▲","")))</f>
        <v>▲</v>
      </c>
      <c r="J30" s="86">
        <f>IF(F30="NA","-",IF(M30=0,"-",ABS(F30-M30)))</f>
        <v>0.46999999999997044</v>
      </c>
      <c r="K30" s="42">
        <v>218.24600000000001</v>
      </c>
      <c r="L30" s="66">
        <v>391.38</v>
      </c>
      <c r="M30" s="62">
        <v>418.28</v>
      </c>
    </row>
    <row r="31" spans="2:13" ht="12" customHeight="1">
      <c r="B31" s="25"/>
      <c r="C31" s="30" t="s">
        <v>7</v>
      </c>
      <c r="D31" s="39">
        <v>407.8</v>
      </c>
      <c r="E31" s="41">
        <v>413.9</v>
      </c>
      <c r="F31" s="119">
        <v>418.69</v>
      </c>
      <c r="G31" s="83" t="str">
        <f t="shared" ref="G31:G32" si="21">IF((F31/E31)-1&lt;0,"▲","")</f>
        <v/>
      </c>
      <c r="H31" s="101">
        <f t="shared" si="5"/>
        <v>1.1572843682048806E-2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0.63999999999998636</v>
      </c>
      <c r="K31" s="42">
        <v>217.77549999999999</v>
      </c>
      <c r="L31" s="66">
        <v>413.03</v>
      </c>
      <c r="M31" s="62">
        <v>418.05</v>
      </c>
    </row>
    <row r="32" spans="2:13" ht="12" customHeight="1">
      <c r="B32" s="25"/>
      <c r="C32" s="30" t="s">
        <v>8</v>
      </c>
      <c r="D32" s="39">
        <v>77.98</v>
      </c>
      <c r="E32" s="41">
        <v>79.86</v>
      </c>
      <c r="F32" s="119">
        <v>78.97</v>
      </c>
      <c r="G32" s="83" t="str">
        <f t="shared" si="21"/>
        <v>▲</v>
      </c>
      <c r="H32" s="101">
        <f t="shared" si="5"/>
        <v>1.1144502880040097E-2</v>
      </c>
      <c r="I32" s="85" t="str">
        <f t="shared" si="22"/>
        <v>▲</v>
      </c>
      <c r="J32" s="86">
        <f t="shared" si="23"/>
        <v>9.9999999999994316E-2</v>
      </c>
      <c r="K32" s="42">
        <v>26.731999999999999</v>
      </c>
      <c r="L32" s="66">
        <v>86.08</v>
      </c>
      <c r="M32" s="62">
        <v>79.069999999999993</v>
      </c>
    </row>
    <row r="33" spans="2:13" ht="12" customHeight="1">
      <c r="B33" s="29"/>
      <c r="C33" s="53" t="s">
        <v>9</v>
      </c>
      <c r="D33" s="91">
        <f>ROUND(D32/D31,3)</f>
        <v>0.191</v>
      </c>
      <c r="E33" s="92">
        <f>ROUND(E32/E31,3)</f>
        <v>0.193</v>
      </c>
      <c r="F33" s="74">
        <f>ROUND(F32/F31,3)</f>
        <v>0.189</v>
      </c>
      <c r="G33" s="93" t="str">
        <f>IF((F33/E33)-1&lt;0,"▲","")</f>
        <v>▲</v>
      </c>
      <c r="H33" s="94">
        <f t="shared" ref="H33" si="24">ABS(+F33-E33)*100</f>
        <v>0.40000000000000036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0.189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82</v>
      </c>
      <c r="H36" s="444"/>
      <c r="I36" s="444"/>
      <c r="J36" s="444"/>
      <c r="K36" s="444"/>
      <c r="L36" s="445"/>
      <c r="M36" s="431" t="s">
        <v>83</v>
      </c>
    </row>
    <row r="37" spans="2:13" ht="12" customHeight="1">
      <c r="B37" s="25"/>
      <c r="C37" s="26"/>
      <c r="D37" s="27"/>
      <c r="E37" s="28" t="s">
        <v>4</v>
      </c>
      <c r="F37" s="1" t="s">
        <v>99</v>
      </c>
      <c r="G37" s="434" t="s">
        <v>106</v>
      </c>
      <c r="H37" s="435"/>
      <c r="I37" s="438" t="s">
        <v>101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215.95</v>
      </c>
      <c r="E39" s="61">
        <v>219.49</v>
      </c>
      <c r="F39" s="124">
        <v>217.74</v>
      </c>
      <c r="G39" s="113" t="str">
        <f>IF((F39/E39)-1&lt;0,"▲","")</f>
        <v>▲</v>
      </c>
      <c r="H39" s="101">
        <f>ABS((+F39/E39)-1)</f>
        <v>7.9730283839810623E-3</v>
      </c>
      <c r="I39" s="112" t="str">
        <f>IF(F39="NA","",IF(M39=0,"",IF((F39-M39)&lt;0,"▲","")))</f>
        <v>▲</v>
      </c>
      <c r="J39" s="86">
        <f>IF(F39="NA","-",IF(M39=0,"-",ABS(F39-M39)))</f>
        <v>2.4399999999999977</v>
      </c>
      <c r="K39" s="42">
        <v>48.954999999999998</v>
      </c>
      <c r="L39" s="70">
        <v>125.003</v>
      </c>
      <c r="M39" s="71">
        <v>220.18</v>
      </c>
    </row>
    <row r="40" spans="2:13" ht="12" customHeight="1">
      <c r="B40" s="25"/>
      <c r="C40" s="30" t="s">
        <v>7</v>
      </c>
      <c r="D40" s="60">
        <v>205.41</v>
      </c>
      <c r="E40" s="61">
        <v>214.26</v>
      </c>
      <c r="F40" s="124">
        <v>220.15</v>
      </c>
      <c r="G40" s="114" t="str">
        <f t="shared" ref="G40:G41" si="25">IF((F40/E40)-1&lt;0,"▲","")</f>
        <v/>
      </c>
      <c r="H40" s="101">
        <f t="shared" ref="H40:H41" si="26">ABS((+F40/E40)-1)</f>
        <v>2.7489965462522248E-2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0.18000000000000682</v>
      </c>
      <c r="K40" s="42">
        <v>49.063000000000002</v>
      </c>
      <c r="L40" s="72">
        <v>131.916</v>
      </c>
      <c r="M40" s="62">
        <v>219.97</v>
      </c>
    </row>
    <row r="41" spans="2:13" ht="12" customHeight="1">
      <c r="B41" s="25"/>
      <c r="C41" s="30" t="s">
        <v>8</v>
      </c>
      <c r="D41" s="60">
        <v>48.23</v>
      </c>
      <c r="E41" s="61">
        <v>52.51</v>
      </c>
      <c r="F41" s="124">
        <v>49.97</v>
      </c>
      <c r="G41" s="114" t="str">
        <f t="shared" si="25"/>
        <v>▲</v>
      </c>
      <c r="H41" s="101">
        <f t="shared" si="26"/>
        <v>4.8371738716434964E-2</v>
      </c>
      <c r="I41" s="85" t="str">
        <f t="shared" si="27"/>
        <v>▲</v>
      </c>
      <c r="J41" s="86">
        <f t="shared" si="28"/>
        <v>3.0399999999999991</v>
      </c>
      <c r="K41" s="42">
        <v>3.9965000000000002</v>
      </c>
      <c r="L41" s="72">
        <v>17.582000000000001</v>
      </c>
      <c r="M41" s="62">
        <v>53.01</v>
      </c>
    </row>
    <row r="42" spans="2:13" ht="12" customHeight="1">
      <c r="B42" s="29"/>
      <c r="C42" s="53" t="s">
        <v>9</v>
      </c>
      <c r="D42" s="107">
        <f>ROUND(D41/D40,3)</f>
        <v>0.23499999999999999</v>
      </c>
      <c r="E42" s="108">
        <f>ROUND(E41/E40,3)</f>
        <v>0.245</v>
      </c>
      <c r="F42" s="125">
        <f>ROUND(F41/F40,3)</f>
        <v>0.22700000000000001</v>
      </c>
      <c r="G42" s="109" t="str">
        <f>IF(F42-D42&lt;0,"▲","")</f>
        <v>▲</v>
      </c>
      <c r="H42" s="94">
        <f>ABS(+F42-E42)*100</f>
        <v>1.7999999999999989</v>
      </c>
      <c r="I42" s="110" t="str">
        <f>IF(F42="NA","",IF(M42=0,"",IF((F42-M42)&lt;0,"▲","")))</f>
        <v>▲</v>
      </c>
      <c r="J42" s="96">
        <f>ABS(+F42-M42)*100</f>
        <v>1.3999999999999986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0.24099999999999999</v>
      </c>
    </row>
    <row r="43" spans="2:13" ht="12" customHeight="1">
      <c r="B43" s="2" t="s">
        <v>107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8">
    <tabColor theme="1"/>
    <pageSetUpPr fitToPage="1"/>
  </sheetPr>
  <dimension ref="B1:M67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103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33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96</v>
      </c>
      <c r="G7" s="434" t="s">
        <v>97</v>
      </c>
      <c r="H7" s="435"/>
      <c r="I7" s="438" t="s">
        <v>98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2043.88</v>
      </c>
      <c r="E10" s="78">
        <v>2009.19</v>
      </c>
      <c r="F10" s="119">
        <v>1993.72</v>
      </c>
      <c r="G10" s="83" t="str">
        <f>IF((F10/E10)-1&lt;0,"▲","")</f>
        <v>▲</v>
      </c>
      <c r="H10" s="101">
        <f>ABS((+F10/E10)-1)</f>
        <v>7.6996202449743922E-3</v>
      </c>
      <c r="I10" s="85" t="str">
        <f>IF(F10="NA","",IF(M10=0,"",IF((F10-M10)&lt;0,"▲","")))</f>
        <v/>
      </c>
      <c r="J10" s="86">
        <f>IF(F10="NA","-",IF(M10=0,"-",ABS(F10-M10)))</f>
        <v>9.4300000000000637</v>
      </c>
      <c r="K10" s="42">
        <v>1196.837</v>
      </c>
      <c r="L10" s="66">
        <v>1880.8430000000001</v>
      </c>
      <c r="M10" s="62">
        <v>1984.29</v>
      </c>
    </row>
    <row r="11" spans="2:13" ht="12" customHeight="1">
      <c r="B11" s="25"/>
      <c r="C11" s="30" t="s">
        <v>7</v>
      </c>
      <c r="D11" s="77">
        <v>1994.19</v>
      </c>
      <c r="E11" s="78">
        <v>2024.37</v>
      </c>
      <c r="F11" s="119">
        <v>2044.57</v>
      </c>
      <c r="G11" s="83" t="str">
        <f t="shared" ref="G11:G12" si="0">IF((F11/E11)-1&lt;0,"▲","")</f>
        <v/>
      </c>
      <c r="H11" s="101">
        <f t="shared" ref="H11:H12" si="1">ABS((+F11/E11)-1)</f>
        <v>9.9784130371425306E-3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3.4300000000000637</v>
      </c>
      <c r="K11" s="42">
        <v>1201.7705000000001</v>
      </c>
      <c r="L11" s="66">
        <v>1608.0419999999999</v>
      </c>
      <c r="M11" s="62">
        <v>2048</v>
      </c>
    </row>
    <row r="12" spans="2:13" ht="12" customHeight="1">
      <c r="B12" s="25"/>
      <c r="C12" s="30" t="s">
        <v>8</v>
      </c>
      <c r="D12" s="39">
        <v>406.97</v>
      </c>
      <c r="E12" s="40">
        <v>391.8</v>
      </c>
      <c r="F12" s="119">
        <v>340.95</v>
      </c>
      <c r="G12" s="83" t="str">
        <f t="shared" si="0"/>
        <v>▲</v>
      </c>
      <c r="H12" s="101">
        <f t="shared" si="1"/>
        <v>0.12978560490045943</v>
      </c>
      <c r="I12" s="85" t="str">
        <f t="shared" si="2"/>
        <v/>
      </c>
      <c r="J12" s="86">
        <f t="shared" si="3"/>
        <v>21.849999999999966</v>
      </c>
      <c r="K12" s="42">
        <v>186.02850000000001</v>
      </c>
      <c r="L12" s="66">
        <v>271.06099999999998</v>
      </c>
      <c r="M12" s="62">
        <v>319.10000000000002</v>
      </c>
    </row>
    <row r="13" spans="2:13" ht="12" customHeight="1">
      <c r="B13" s="25"/>
      <c r="C13" s="30" t="s">
        <v>9</v>
      </c>
      <c r="D13" s="81">
        <f>ROUND(D12/D11,3)</f>
        <v>0.20399999999999999</v>
      </c>
      <c r="E13" s="82">
        <f t="shared" ref="E13" si="4">ROUND(E12/E11,3)</f>
        <v>0.19400000000000001</v>
      </c>
      <c r="F13" s="73">
        <f>ROUND(F12/F11,3)</f>
        <v>0.16700000000000001</v>
      </c>
      <c r="G13" s="83" t="str">
        <f>IF((F13/E13)-1&lt;0,"▲","")</f>
        <v>▲</v>
      </c>
      <c r="H13" s="84">
        <f>ABS(+F13-E13)*100</f>
        <v>2.6999999999999997</v>
      </c>
      <c r="I13" s="85" t="str">
        <f t="shared" si="2"/>
        <v/>
      </c>
      <c r="J13" s="86">
        <f>IF(F13="NA","-",IF(M13=0,"-",ABS(F13-M13)*100))</f>
        <v>1.100000000000001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0.156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628.76</v>
      </c>
      <c r="E15" s="41">
        <v>621.86</v>
      </c>
      <c r="F15" s="119">
        <v>605.21</v>
      </c>
      <c r="G15" s="83" t="str">
        <f>IF((F15/E15)-1&lt;0,"▲","")</f>
        <v>▲</v>
      </c>
      <c r="H15" s="101">
        <f t="shared" ref="H15:H32" si="5">ABS((+F15/E15)-1)</f>
        <v>2.6774515164184831E-2</v>
      </c>
      <c r="I15" s="85" t="str">
        <f>IF(F15="NA","",IF(M15=0,"",IF((F15-M15)&lt;0,"▲","")))</f>
        <v/>
      </c>
      <c r="J15" s="86">
        <f>IF(F15="NA","-",IF(M15=0,"-",ABS(F15-M15)))</f>
        <v>5.3799999999999955</v>
      </c>
      <c r="K15" s="42">
        <v>351.77749999999997</v>
      </c>
      <c r="L15" s="66">
        <v>554.58399999999995</v>
      </c>
      <c r="M15" s="62">
        <v>599.83000000000004</v>
      </c>
    </row>
    <row r="16" spans="2:13" ht="12" customHeight="1">
      <c r="B16" s="25"/>
      <c r="C16" s="30" t="s">
        <v>7</v>
      </c>
      <c r="D16" s="77">
        <v>610.1</v>
      </c>
      <c r="E16" s="78">
        <v>627.75</v>
      </c>
      <c r="F16" s="119">
        <v>617.04999999999995</v>
      </c>
      <c r="G16" s="83" t="str">
        <f t="shared" ref="G16:G17" si="6">IF((F16/E16)-1&lt;0,"▲","")</f>
        <v>▲</v>
      </c>
      <c r="H16" s="101">
        <f t="shared" si="5"/>
        <v>1.7045001991238595E-2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1.4599999999999227</v>
      </c>
      <c r="K16" s="42">
        <v>352.10050000000001</v>
      </c>
      <c r="L16" s="66">
        <v>581.55100000000004</v>
      </c>
      <c r="M16" s="62">
        <v>615.59</v>
      </c>
    </row>
    <row r="17" spans="2:13" ht="12" customHeight="1">
      <c r="B17" s="25"/>
      <c r="C17" s="30" t="s">
        <v>8</v>
      </c>
      <c r="D17" s="39">
        <v>150.93</v>
      </c>
      <c r="E17" s="41">
        <v>145.04</v>
      </c>
      <c r="F17" s="119">
        <v>133.19999999999999</v>
      </c>
      <c r="G17" s="83" t="str">
        <f t="shared" si="6"/>
        <v>▲</v>
      </c>
      <c r="H17" s="101">
        <f t="shared" si="5"/>
        <v>8.1632653061224469E-2</v>
      </c>
      <c r="I17" s="85" t="str">
        <f t="shared" si="7"/>
        <v/>
      </c>
      <c r="J17" s="86">
        <f t="shared" si="8"/>
        <v>4.9599999999999795</v>
      </c>
      <c r="K17" s="42">
        <v>78.797499999999999</v>
      </c>
      <c r="L17" s="66">
        <v>131.90100000000001</v>
      </c>
      <c r="M17" s="62">
        <v>128.24</v>
      </c>
    </row>
    <row r="18" spans="2:13" ht="12" customHeight="1">
      <c r="B18" s="25"/>
      <c r="C18" s="30" t="s">
        <v>9</v>
      </c>
      <c r="D18" s="81">
        <f>ROUND(D17/D16,3)</f>
        <v>0.247</v>
      </c>
      <c r="E18" s="82">
        <f>ROUND(E17/E16,3)</f>
        <v>0.23100000000000001</v>
      </c>
      <c r="F18" s="73">
        <f>ROUND(F17/F16,3)</f>
        <v>0.216</v>
      </c>
      <c r="G18" s="89" t="str">
        <f>IF((F18/E18)-1&lt;0,"▲","")</f>
        <v>▲</v>
      </c>
      <c r="H18" s="84">
        <f t="shared" ref="H18" si="9">ABS(+F18-E18)*100</f>
        <v>1.5000000000000013</v>
      </c>
      <c r="I18" s="90" t="str">
        <f t="shared" si="7"/>
        <v/>
      </c>
      <c r="J18" s="86">
        <f>IF(F18="NA","-",IF(M18=0,"-",ABS(F18-M18)*100))</f>
        <v>0.80000000000000071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0.20799999999999999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1014.63</v>
      </c>
      <c r="E20" s="41">
        <v>972.79</v>
      </c>
      <c r="F20" s="119">
        <v>970.22</v>
      </c>
      <c r="G20" s="83" t="str">
        <f>IF((F20/E20)-1&lt;0,"▲","")</f>
        <v>▲</v>
      </c>
      <c r="H20" s="101">
        <f t="shared" ref="H20" si="10">ABS((+F20/E20)-1)</f>
        <v>2.6418857101737636E-3</v>
      </c>
      <c r="I20" s="85" t="str">
        <f>IF(F20="NA","",IF(M20=0,"",IF((F20-M20)&lt;0,"▲","")))</f>
        <v/>
      </c>
      <c r="J20" s="86">
        <f>IF(F20="NA","-",IF(M20=0,"-",ABS(F20-M20)))</f>
        <v>3.3100000000000591</v>
      </c>
      <c r="K20" s="42">
        <v>626.81349999999998</v>
      </c>
      <c r="L20" s="66">
        <v>913.2</v>
      </c>
      <c r="M20" s="62">
        <v>966.91</v>
      </c>
    </row>
    <row r="21" spans="2:13" ht="12" customHeight="1">
      <c r="B21" s="25"/>
      <c r="C21" s="30" t="s">
        <v>7</v>
      </c>
      <c r="D21" s="39">
        <v>976.28</v>
      </c>
      <c r="E21" s="41">
        <v>982.93</v>
      </c>
      <c r="F21" s="119">
        <v>1009.47</v>
      </c>
      <c r="G21" s="83" t="str">
        <f t="shared" ref="G21:G22" si="11">IF((F21/E21)-1&lt;0,"▲","")</f>
        <v/>
      </c>
      <c r="H21" s="101">
        <f t="shared" si="5"/>
        <v>2.7000905456136426E-2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1.8100000000000591</v>
      </c>
      <c r="K21" s="42">
        <v>631.89449999999999</v>
      </c>
      <c r="L21" s="66">
        <v>940.4</v>
      </c>
      <c r="M21" s="62">
        <v>1007.66</v>
      </c>
    </row>
    <row r="22" spans="2:13" ht="12" customHeight="1">
      <c r="B22" s="25"/>
      <c r="C22" s="30" t="s">
        <v>8</v>
      </c>
      <c r="D22" s="39">
        <v>178.06</v>
      </c>
      <c r="E22" s="41">
        <v>167.92</v>
      </c>
      <c r="F22" s="119">
        <v>128.68</v>
      </c>
      <c r="G22" s="83" t="str">
        <f t="shared" si="11"/>
        <v>▲</v>
      </c>
      <c r="H22" s="101">
        <f t="shared" si="5"/>
        <v>0.23368270605050012</v>
      </c>
      <c r="I22" s="85" t="str">
        <f t="shared" si="12"/>
        <v>▲</v>
      </c>
      <c r="J22" s="86">
        <f t="shared" si="13"/>
        <v>2.2099999999999795</v>
      </c>
      <c r="K22" s="42">
        <v>83.864000000000004</v>
      </c>
      <c r="L22" s="66">
        <v>139.19999999999999</v>
      </c>
      <c r="M22" s="62">
        <v>130.88999999999999</v>
      </c>
    </row>
    <row r="23" spans="2:13" ht="12" customHeight="1">
      <c r="B23" s="25"/>
      <c r="C23" s="30" t="s">
        <v>9</v>
      </c>
      <c r="D23" s="81">
        <f>ROUND(D22/D21,3)</f>
        <v>0.182</v>
      </c>
      <c r="E23" s="82">
        <f>ROUND(E22/E21,3)</f>
        <v>0.17100000000000001</v>
      </c>
      <c r="F23" s="73">
        <f>ROUND(F22/F21,3)</f>
        <v>0.127</v>
      </c>
      <c r="G23" s="89" t="str">
        <f>IF((F23/E23)-1&lt;0,"▲","")</f>
        <v>▲</v>
      </c>
      <c r="H23" s="84">
        <f t="shared" ref="H23" si="14">ABS(+F23-E23)*100</f>
        <v>4.4000000000000012</v>
      </c>
      <c r="I23" s="90" t="str">
        <f t="shared" si="12"/>
        <v>▲</v>
      </c>
      <c r="J23" s="86">
        <f>IF(F23="NA","-",IF(M23=0,"-",ABS(F23-M23)*100))</f>
        <v>0.30000000000000027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0.13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712.3</v>
      </c>
      <c r="E25" s="41">
        <v>691.74</v>
      </c>
      <c r="F25" s="119">
        <v>686.75</v>
      </c>
      <c r="G25" s="83" t="str">
        <f>IF((F25/E25)-1&lt;0,"▲","")</f>
        <v>▲</v>
      </c>
      <c r="H25" s="101">
        <f t="shared" ref="H25" si="15">ABS((+F25/E25)-1)</f>
        <v>7.2136930060427984E-3</v>
      </c>
      <c r="I25" s="85" t="str">
        <f>IF(F25="NA","",IF(M25=0,"",IF((F25-M25)&lt;0,"▲","")))</f>
        <v/>
      </c>
      <c r="J25" s="86">
        <f>IF(F25="NA","-",IF(M25=0,"-",ABS(F25-M25)))</f>
        <v>4.6200000000000045</v>
      </c>
      <c r="K25" s="42">
        <v>315.98500000000001</v>
      </c>
      <c r="L25" s="66">
        <v>623.43299999999999</v>
      </c>
      <c r="M25" s="62">
        <v>682.13</v>
      </c>
    </row>
    <row r="26" spans="2:13" ht="12" customHeight="1">
      <c r="B26" s="51"/>
      <c r="C26" s="30" t="s">
        <v>7</v>
      </c>
      <c r="D26" s="39">
        <v>685.08</v>
      </c>
      <c r="E26" s="41">
        <v>695.11</v>
      </c>
      <c r="F26" s="119">
        <v>722.62</v>
      </c>
      <c r="G26" s="83" t="str">
        <f t="shared" ref="G26:G27" si="16">IF((F26/E26)-1&lt;0,"▲","")</f>
        <v/>
      </c>
      <c r="H26" s="101">
        <f t="shared" si="5"/>
        <v>3.9576469911237089E-2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2.2799999999999727</v>
      </c>
      <c r="K26" s="42">
        <v>318.35149999999999</v>
      </c>
      <c r="L26" s="66">
        <v>644.60199999999998</v>
      </c>
      <c r="M26" s="62">
        <v>720.34</v>
      </c>
    </row>
    <row r="27" spans="2:13" ht="12" customHeight="1">
      <c r="B27" s="51"/>
      <c r="C27" s="30" t="s">
        <v>8</v>
      </c>
      <c r="D27" s="39">
        <v>130.44999999999999</v>
      </c>
      <c r="E27" s="41">
        <v>127.08</v>
      </c>
      <c r="F27" s="119">
        <v>91.22</v>
      </c>
      <c r="G27" s="83" t="str">
        <f t="shared" si="16"/>
        <v>▲</v>
      </c>
      <c r="H27" s="101">
        <f t="shared" si="5"/>
        <v>0.28218445073969156</v>
      </c>
      <c r="I27" s="85" t="str">
        <f t="shared" si="17"/>
        <v>▲</v>
      </c>
      <c r="J27" s="86">
        <f t="shared" si="18"/>
        <v>0.96000000000000796</v>
      </c>
      <c r="K27" s="42">
        <v>38.368000000000002</v>
      </c>
      <c r="L27" s="66">
        <v>103.15600000000001</v>
      </c>
      <c r="M27" s="62">
        <v>92.18</v>
      </c>
    </row>
    <row r="28" spans="2:13" ht="12" customHeight="1">
      <c r="B28" s="51"/>
      <c r="C28" s="30" t="s">
        <v>9</v>
      </c>
      <c r="D28" s="81">
        <f>ROUND(D27/D26,3)</f>
        <v>0.19</v>
      </c>
      <c r="E28" s="82">
        <f>ROUND(E27/E26,3)</f>
        <v>0.183</v>
      </c>
      <c r="F28" s="73">
        <f>ROUND(F27/F26,3)</f>
        <v>0.126</v>
      </c>
      <c r="G28" s="89" t="str">
        <f>IF((F28/E28)-1&lt;0,"▲","")</f>
        <v>▲</v>
      </c>
      <c r="H28" s="84">
        <f t="shared" ref="H28" si="19">ABS(+F28-E28)*100</f>
        <v>5.6999999999999993</v>
      </c>
      <c r="I28" s="90" t="str">
        <f t="shared" si="17"/>
        <v>▲</v>
      </c>
      <c r="J28" s="86">
        <f>IF(F28="NA","-",IF(M28=0,"-",ABS(F28-M28)*100))</f>
        <v>0.20000000000000018</v>
      </c>
      <c r="K28" s="87">
        <f>K27/K26</f>
        <v>0.12052087079847276</v>
      </c>
      <c r="L28" s="121">
        <f>ROUND(L27/L26,3)</f>
        <v>0.16</v>
      </c>
      <c r="M28" s="115">
        <f>ROUND(M27/M26,3)</f>
        <v>0.128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400.49</v>
      </c>
      <c r="E30" s="41">
        <v>414.55</v>
      </c>
      <c r="F30" s="119">
        <v>418.28</v>
      </c>
      <c r="G30" s="83" t="str">
        <f>IF((F30/E30)-1&lt;0,"▲","")</f>
        <v/>
      </c>
      <c r="H30" s="101">
        <f t="shared" ref="H30" si="20">ABS((+F30/E30)-1)</f>
        <v>8.9977083584609208E-3</v>
      </c>
      <c r="I30" s="85" t="str">
        <f>IF(F30="NA","",IF(M30=0,"",IF((F30-M30)&lt;0,"▲","")))</f>
        <v/>
      </c>
      <c r="J30" s="86">
        <f>IF(F30="NA","-",IF(M30=0,"-",ABS(F30-M30)))</f>
        <v>0.73999999999995225</v>
      </c>
      <c r="K30" s="42">
        <v>218.24600000000001</v>
      </c>
      <c r="L30" s="66">
        <v>391.38</v>
      </c>
      <c r="M30" s="62">
        <v>417.54</v>
      </c>
    </row>
    <row r="31" spans="2:13" ht="12" customHeight="1">
      <c r="B31" s="25"/>
      <c r="C31" s="30" t="s">
        <v>7</v>
      </c>
      <c r="D31" s="39">
        <v>407.8</v>
      </c>
      <c r="E31" s="41">
        <v>413.69</v>
      </c>
      <c r="F31" s="119">
        <v>418.05</v>
      </c>
      <c r="G31" s="83" t="str">
        <f t="shared" ref="G31:G32" si="21">IF((F31/E31)-1&lt;0,"▲","")</f>
        <v/>
      </c>
      <c r="H31" s="101">
        <f t="shared" si="5"/>
        <v>1.0539292707099523E-2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6.6999999999999886</v>
      </c>
      <c r="K31" s="42">
        <v>217.77549999999999</v>
      </c>
      <c r="L31" s="66">
        <v>413.03</v>
      </c>
      <c r="M31" s="62">
        <v>424.75</v>
      </c>
    </row>
    <row r="32" spans="2:13" ht="12" customHeight="1">
      <c r="B32" s="25"/>
      <c r="C32" s="30" t="s">
        <v>8</v>
      </c>
      <c r="D32" s="39">
        <v>77.98</v>
      </c>
      <c r="E32" s="41">
        <v>78.84</v>
      </c>
      <c r="F32" s="119">
        <v>79.069999999999993</v>
      </c>
      <c r="G32" s="83" t="str">
        <f t="shared" si="21"/>
        <v/>
      </c>
      <c r="H32" s="101">
        <f t="shared" si="5"/>
        <v>2.9173008625063002E-3</v>
      </c>
      <c r="I32" s="85" t="str">
        <f t="shared" si="22"/>
        <v/>
      </c>
      <c r="J32" s="86">
        <f t="shared" si="23"/>
        <v>19.099999999999994</v>
      </c>
      <c r="K32" s="42">
        <v>26.731999999999999</v>
      </c>
      <c r="L32" s="66">
        <v>86.08</v>
      </c>
      <c r="M32" s="62">
        <v>59.97</v>
      </c>
    </row>
    <row r="33" spans="2:13" ht="12" customHeight="1">
      <c r="B33" s="29"/>
      <c r="C33" s="53" t="s">
        <v>9</v>
      </c>
      <c r="D33" s="91">
        <f>ROUND(D32/D31,3)</f>
        <v>0.191</v>
      </c>
      <c r="E33" s="92">
        <f>ROUND(E32/E31,3)</f>
        <v>0.191</v>
      </c>
      <c r="F33" s="74">
        <f>ROUND(F32/F31,3)</f>
        <v>0.189</v>
      </c>
      <c r="G33" s="93" t="str">
        <f>IF((F33/E33)-1&lt;0,"▲","")</f>
        <v>▲</v>
      </c>
      <c r="H33" s="94">
        <f t="shared" ref="H33" si="24">ABS(+F33-E33)*100</f>
        <v>0.20000000000000018</v>
      </c>
      <c r="I33" s="95" t="str">
        <f t="shared" si="22"/>
        <v/>
      </c>
      <c r="J33" s="96">
        <f>IF(F33="NA","-",IF(M33=0,"-",ABS(F33-M33)*100))</f>
        <v>4.8000000000000016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0.14099999999999999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82</v>
      </c>
      <c r="H36" s="444"/>
      <c r="I36" s="444"/>
      <c r="J36" s="444"/>
      <c r="K36" s="444"/>
      <c r="L36" s="445"/>
      <c r="M36" s="431" t="s">
        <v>83</v>
      </c>
    </row>
    <row r="37" spans="2:13" ht="12" customHeight="1">
      <c r="B37" s="25"/>
      <c r="C37" s="26"/>
      <c r="D37" s="27"/>
      <c r="E37" s="28" t="s">
        <v>4</v>
      </c>
      <c r="F37" s="1" t="s">
        <v>99</v>
      </c>
      <c r="G37" s="434" t="s">
        <v>100</v>
      </c>
      <c r="H37" s="435"/>
      <c r="I37" s="438" t="s">
        <v>101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215.95</v>
      </c>
      <c r="E39" s="61">
        <v>219.49</v>
      </c>
      <c r="F39" s="124">
        <v>220.18</v>
      </c>
      <c r="G39" s="113" t="str">
        <f>IF((F39/E39)-1&lt;0,"▲","")</f>
        <v/>
      </c>
      <c r="H39" s="101">
        <f>ABS((+F39/E39)-1)</f>
        <v>3.1436511913982557E-3</v>
      </c>
      <c r="I39" s="112" t="str">
        <f>IF(F39="NA","",IF(M39=0,"",IF((F39-M39)&lt;0,"▲","")))</f>
        <v>▲</v>
      </c>
      <c r="J39" s="86">
        <f>IF(F39="NA","-",IF(M39=0,"-",ABS(F39-M39)))</f>
        <v>1.8599999999999852</v>
      </c>
      <c r="K39" s="42">
        <v>48.954999999999998</v>
      </c>
      <c r="L39" s="70">
        <v>125.003</v>
      </c>
      <c r="M39" s="71">
        <v>222.04</v>
      </c>
    </row>
    <row r="40" spans="2:13" ht="12" customHeight="1">
      <c r="B40" s="25"/>
      <c r="C40" s="30" t="s">
        <v>7</v>
      </c>
      <c r="D40" s="60">
        <v>205.37</v>
      </c>
      <c r="E40" s="61">
        <v>212.66</v>
      </c>
      <c r="F40" s="124">
        <v>219.97</v>
      </c>
      <c r="G40" s="114" t="str">
        <f t="shared" ref="G40:G41" si="25">IF((F40/E40)-1&lt;0,"▲","")</f>
        <v/>
      </c>
      <c r="H40" s="101">
        <f t="shared" ref="H40:H41" si="26">ABS((+F40/E40)-1)</f>
        <v>3.4374118310918744E-2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0.53999999999999204</v>
      </c>
      <c r="K40" s="42">
        <v>49.063000000000002</v>
      </c>
      <c r="L40" s="72">
        <v>131.916</v>
      </c>
      <c r="M40" s="62">
        <v>219.43</v>
      </c>
    </row>
    <row r="41" spans="2:13" ht="12" customHeight="1">
      <c r="B41" s="25"/>
      <c r="C41" s="30" t="s">
        <v>8</v>
      </c>
      <c r="D41" s="60">
        <v>47.41</v>
      </c>
      <c r="E41" s="61">
        <v>53.43</v>
      </c>
      <c r="F41" s="124">
        <v>53.01</v>
      </c>
      <c r="G41" s="114" t="str">
        <f t="shared" si="25"/>
        <v>▲</v>
      </c>
      <c r="H41" s="101">
        <f t="shared" si="26"/>
        <v>7.8607523862999074E-3</v>
      </c>
      <c r="I41" s="85" t="str">
        <f t="shared" si="27"/>
        <v>▲</v>
      </c>
      <c r="J41" s="86">
        <f t="shared" si="28"/>
        <v>4.5100000000000051</v>
      </c>
      <c r="K41" s="42">
        <v>3.9965000000000002</v>
      </c>
      <c r="L41" s="72">
        <v>17.582000000000001</v>
      </c>
      <c r="M41" s="62">
        <v>57.52</v>
      </c>
    </row>
    <row r="42" spans="2:13" ht="12" customHeight="1">
      <c r="B42" s="29"/>
      <c r="C42" s="53" t="s">
        <v>9</v>
      </c>
      <c r="D42" s="107">
        <f>ROUND(D41/D40,3)</f>
        <v>0.23100000000000001</v>
      </c>
      <c r="E42" s="108">
        <f>ROUND(E41/E40,3)</f>
        <v>0.251</v>
      </c>
      <c r="F42" s="125">
        <f>ROUND(F41/F40,3)</f>
        <v>0.24099999999999999</v>
      </c>
      <c r="G42" s="109" t="str">
        <f>IF(F42-D42&lt;0,"▲","")</f>
        <v/>
      </c>
      <c r="H42" s="94">
        <f>ABS(+F42-E42)*100</f>
        <v>1.0000000000000009</v>
      </c>
      <c r="I42" s="110" t="str">
        <f>IF(F42="NA","",IF(M42=0,"",IF((F42-M42)&lt;0,"▲","")))</f>
        <v>▲</v>
      </c>
      <c r="J42" s="96">
        <f>ABS(+F42-M42)*100</f>
        <v>2.1000000000000019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0.26200000000000001</v>
      </c>
    </row>
    <row r="43" spans="2:13" ht="12" customHeight="1">
      <c r="B43" s="2" t="s">
        <v>102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G6:L6"/>
    <mergeCell ref="M6:M8"/>
    <mergeCell ref="G7:H8"/>
    <mergeCell ref="I7:J8"/>
    <mergeCell ref="K7:K8"/>
    <mergeCell ref="L7:L8"/>
    <mergeCell ref="B51:L51"/>
    <mergeCell ref="B53:L53"/>
    <mergeCell ref="G36:L36"/>
    <mergeCell ref="M36:M38"/>
    <mergeCell ref="G37:H38"/>
    <mergeCell ref="I37:J38"/>
    <mergeCell ref="K37:K38"/>
    <mergeCell ref="L37:L3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7">
    <tabColor theme="1"/>
    <pageSetUpPr fitToPage="1"/>
  </sheetPr>
  <dimension ref="B1:M67"/>
  <sheetViews>
    <sheetView showGridLines="0" defaultGridColor="0" topLeftCell="A34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94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81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82</v>
      </c>
      <c r="H6" s="444"/>
      <c r="I6" s="444"/>
      <c r="J6" s="444"/>
      <c r="K6" s="444"/>
      <c r="L6" s="445"/>
      <c r="M6" s="431" t="s">
        <v>83</v>
      </c>
    </row>
    <row r="7" spans="2:13" ht="12" customHeight="1">
      <c r="B7" s="25"/>
      <c r="C7" s="26"/>
      <c r="D7" s="27"/>
      <c r="E7" s="28" t="s">
        <v>4</v>
      </c>
      <c r="F7" s="1" t="s">
        <v>84</v>
      </c>
      <c r="G7" s="434" t="s">
        <v>85</v>
      </c>
      <c r="H7" s="435"/>
      <c r="I7" s="438" t="s">
        <v>86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2043.88</v>
      </c>
      <c r="E10" s="78">
        <v>2008.45</v>
      </c>
      <c r="F10" s="119">
        <v>1984.29</v>
      </c>
      <c r="G10" s="83" t="str">
        <f>IF((F10/E10)-1&lt;0,"▲","")</f>
        <v>▲</v>
      </c>
      <c r="H10" s="101">
        <f>ABS((+F10/E10)-1)</f>
        <v>1.2029176728322821E-2</v>
      </c>
      <c r="I10" s="85" t="str">
        <f>IF(F10="NA","",IF(M10=0,"",IF((F10-M10)&lt;0,"▲","")))</f>
        <v/>
      </c>
      <c r="J10" s="86">
        <f>IF(F10="NA","-",IF(M10=0,"-",ABS(F10-M10)))</f>
        <v>2.4200000000000728</v>
      </c>
      <c r="K10" s="42">
        <v>1196.837</v>
      </c>
      <c r="L10" s="66">
        <v>1880.8430000000001</v>
      </c>
      <c r="M10" s="62">
        <v>1981.87</v>
      </c>
    </row>
    <row r="11" spans="2:13" ht="12" customHeight="1">
      <c r="B11" s="25"/>
      <c r="C11" s="30" t="s">
        <v>7</v>
      </c>
      <c r="D11" s="77">
        <v>1999.09</v>
      </c>
      <c r="E11" s="78">
        <v>2028.52</v>
      </c>
      <c r="F11" s="119">
        <v>2048</v>
      </c>
      <c r="G11" s="83" t="str">
        <f t="shared" ref="G11:G12" si="0">IF((F11/E11)-1&lt;0,"▲","")</f>
        <v/>
      </c>
      <c r="H11" s="101">
        <f t="shared" ref="H11:H12" si="1">ABS((+F11/E11)-1)</f>
        <v>9.6030603592767161E-3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5.0099999999999909</v>
      </c>
      <c r="K11" s="42">
        <v>1201.7705000000001</v>
      </c>
      <c r="L11" s="66">
        <v>1608.0419999999999</v>
      </c>
      <c r="M11" s="62">
        <v>2042.99</v>
      </c>
    </row>
    <row r="12" spans="2:13" ht="12" customHeight="1">
      <c r="B12" s="25"/>
      <c r="C12" s="30" t="s">
        <v>8</v>
      </c>
      <c r="D12" s="39">
        <v>402.88</v>
      </c>
      <c r="E12" s="40">
        <v>382.82</v>
      </c>
      <c r="F12" s="119">
        <v>319.10000000000002</v>
      </c>
      <c r="G12" s="83" t="str">
        <f t="shared" si="0"/>
        <v>▲</v>
      </c>
      <c r="H12" s="101">
        <f t="shared" si="1"/>
        <v>0.16644898385664275</v>
      </c>
      <c r="I12" s="85" t="str">
        <f t="shared" si="2"/>
        <v>▲</v>
      </c>
      <c r="J12" s="86">
        <f t="shared" si="3"/>
        <v>1.7599999999999909</v>
      </c>
      <c r="K12" s="42">
        <v>186.02850000000001</v>
      </c>
      <c r="L12" s="66">
        <v>271.06099999999998</v>
      </c>
      <c r="M12" s="62">
        <v>320.86</v>
      </c>
    </row>
    <row r="13" spans="2:13" ht="12" customHeight="1">
      <c r="B13" s="25"/>
      <c r="C13" s="30" t="s">
        <v>9</v>
      </c>
      <c r="D13" s="81">
        <f>ROUND(D12/D11,3)</f>
        <v>0.20200000000000001</v>
      </c>
      <c r="E13" s="82">
        <f t="shared" ref="E13" si="4">ROUND(E12/E11,3)</f>
        <v>0.189</v>
      </c>
      <c r="F13" s="73">
        <f>ROUND(F12/F11,3)</f>
        <v>0.156</v>
      </c>
      <c r="G13" s="83" t="str">
        <f>IF((F13/E13)-1&lt;0,"▲","")</f>
        <v>▲</v>
      </c>
      <c r="H13" s="84">
        <f>ABS(+F13-E13)*100</f>
        <v>3.3000000000000003</v>
      </c>
      <c r="I13" s="85" t="str">
        <f t="shared" si="2"/>
        <v>▲</v>
      </c>
      <c r="J13" s="86">
        <f>IF(F13="NA","-",IF(M13=0,"-",ABS(F13-M13)*100))</f>
        <v>0.10000000000000009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0.157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628.76</v>
      </c>
      <c r="E15" s="41">
        <v>621.86</v>
      </c>
      <c r="F15" s="119">
        <v>599.83000000000004</v>
      </c>
      <c r="G15" s="83" t="str">
        <f>IF((F15/E15)-1&lt;0,"▲","")</f>
        <v>▲</v>
      </c>
      <c r="H15" s="101">
        <f t="shared" ref="H15:H32" si="5">ABS((+F15/E15)-1)</f>
        <v>3.5425980124143663E-2</v>
      </c>
      <c r="I15" s="85" t="str">
        <f>IF(F15="NA","",IF(M15=0,"",IF((F15-M15)&lt;0,"▲","")))</f>
        <v>▲</v>
      </c>
      <c r="J15" s="86">
        <f>IF(F15="NA","-",IF(M15=0,"-",ABS(F15-M15)))</f>
        <v>0.63999999999998636</v>
      </c>
      <c r="K15" s="42">
        <v>351.77749999999997</v>
      </c>
      <c r="L15" s="66">
        <v>554.58399999999995</v>
      </c>
      <c r="M15" s="62">
        <v>600.47</v>
      </c>
    </row>
    <row r="16" spans="2:13" ht="12" customHeight="1">
      <c r="B16" s="25"/>
      <c r="C16" s="30" t="s">
        <v>7</v>
      </c>
      <c r="D16" s="77">
        <v>610.29999999999995</v>
      </c>
      <c r="E16" s="78">
        <v>628.20000000000005</v>
      </c>
      <c r="F16" s="119">
        <v>615.59</v>
      </c>
      <c r="G16" s="83" t="str">
        <f t="shared" ref="G16:G17" si="6">IF((F16/E16)-1&lt;0,"▲","")</f>
        <v>▲</v>
      </c>
      <c r="H16" s="101">
        <f t="shared" si="5"/>
        <v>2.0073225087551716E-2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0.48000000000001819</v>
      </c>
      <c r="K16" s="42">
        <v>352.10050000000001</v>
      </c>
      <c r="L16" s="66">
        <v>581.55100000000004</v>
      </c>
      <c r="M16" s="62">
        <v>616.07000000000005</v>
      </c>
    </row>
    <row r="17" spans="2:13" ht="12" customHeight="1">
      <c r="B17" s="25"/>
      <c r="C17" s="30" t="s">
        <v>8</v>
      </c>
      <c r="D17" s="39">
        <v>150.33000000000001</v>
      </c>
      <c r="E17" s="41">
        <v>143.99</v>
      </c>
      <c r="F17" s="119">
        <v>128.24</v>
      </c>
      <c r="G17" s="83" t="str">
        <f t="shared" si="6"/>
        <v>▲</v>
      </c>
      <c r="H17" s="101">
        <f t="shared" si="5"/>
        <v>0.109382596013612</v>
      </c>
      <c r="I17" s="85" t="str">
        <f t="shared" si="7"/>
        <v/>
      </c>
      <c r="J17" s="86">
        <f t="shared" si="8"/>
        <v>0.11000000000001364</v>
      </c>
      <c r="K17" s="42">
        <v>78.797499999999999</v>
      </c>
      <c r="L17" s="66">
        <v>131.90100000000001</v>
      </c>
      <c r="M17" s="62">
        <v>128.13</v>
      </c>
    </row>
    <row r="18" spans="2:13" ht="12" customHeight="1">
      <c r="B18" s="25"/>
      <c r="C18" s="30" t="s">
        <v>9</v>
      </c>
      <c r="D18" s="81">
        <f>ROUND(D17/D16,3)</f>
        <v>0.246</v>
      </c>
      <c r="E18" s="82">
        <f>ROUND(E17/E16,3)</f>
        <v>0.22900000000000001</v>
      </c>
      <c r="F18" s="73">
        <f>ROUND(F17/F16,3)</f>
        <v>0.20799999999999999</v>
      </c>
      <c r="G18" s="89" t="str">
        <f>IF((F18/E18)-1&lt;0,"▲","")</f>
        <v>▲</v>
      </c>
      <c r="H18" s="84">
        <f t="shared" ref="H18" si="9">ABS(+F18-E18)*100</f>
        <v>2.1000000000000019</v>
      </c>
      <c r="I18" s="90" t="str">
        <f t="shared" si="7"/>
        <v/>
      </c>
      <c r="J18" s="86">
        <f>IF(F18="NA","-",IF(M18=0,"-",ABS(F18-M18)*100))</f>
        <v>0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0.20799999999999999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1014.63</v>
      </c>
      <c r="E20" s="41">
        <v>973.48</v>
      </c>
      <c r="F20" s="119">
        <v>966.91</v>
      </c>
      <c r="G20" s="83" t="str">
        <f>IF((F20/E20)-1&lt;0,"▲","")</f>
        <v>▲</v>
      </c>
      <c r="H20" s="101">
        <f t="shared" ref="H20" si="10">ABS((+F20/E20)-1)</f>
        <v>6.748983029954414E-3</v>
      </c>
      <c r="I20" s="85" t="str">
        <f>IF(F20="NA","",IF(M20=0,"",IF((F20-M20)&lt;0,"▲","")))</f>
        <v/>
      </c>
      <c r="J20" s="86">
        <f>IF(F20="NA","-",IF(M20=0,"-",ABS(F20-M20)))</f>
        <v>2.5199999999999818</v>
      </c>
      <c r="K20" s="42">
        <v>626.81349999999998</v>
      </c>
      <c r="L20" s="66">
        <v>913.2</v>
      </c>
      <c r="M20" s="62">
        <v>964.39</v>
      </c>
    </row>
    <row r="21" spans="2:13" ht="12" customHeight="1">
      <c r="B21" s="25"/>
      <c r="C21" s="30" t="s">
        <v>7</v>
      </c>
      <c r="D21" s="39">
        <v>976.15</v>
      </c>
      <c r="E21" s="41">
        <v>980.38</v>
      </c>
      <c r="F21" s="119">
        <v>1007.66</v>
      </c>
      <c r="G21" s="83" t="str">
        <f t="shared" ref="G21:G22" si="11">IF((F21/E21)-1&lt;0,"▲","")</f>
        <v/>
      </c>
      <c r="H21" s="101">
        <f t="shared" si="5"/>
        <v>2.7825945041718425E-2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3.8999999999999773</v>
      </c>
      <c r="K21" s="42">
        <v>631.89449999999999</v>
      </c>
      <c r="L21" s="66">
        <v>940.4</v>
      </c>
      <c r="M21" s="62">
        <v>1003.76</v>
      </c>
    </row>
    <row r="22" spans="2:13" ht="12" customHeight="1">
      <c r="B22" s="25"/>
      <c r="C22" s="30" t="s">
        <v>8</v>
      </c>
      <c r="D22" s="39">
        <v>178.53</v>
      </c>
      <c r="E22" s="41">
        <v>171.64</v>
      </c>
      <c r="F22" s="119">
        <v>130.88999999999999</v>
      </c>
      <c r="G22" s="83" t="str">
        <f t="shared" si="11"/>
        <v>▲</v>
      </c>
      <c r="H22" s="101">
        <f t="shared" si="5"/>
        <v>0.23741552085760897</v>
      </c>
      <c r="I22" s="85" t="str">
        <f t="shared" si="12"/>
        <v/>
      </c>
      <c r="J22" s="86">
        <f t="shared" si="13"/>
        <v>0.10999999999998522</v>
      </c>
      <c r="K22" s="42">
        <v>83.864000000000004</v>
      </c>
      <c r="L22" s="66">
        <v>139.19999999999999</v>
      </c>
      <c r="M22" s="62">
        <v>130.78</v>
      </c>
    </row>
    <row r="23" spans="2:13" ht="12" customHeight="1">
      <c r="B23" s="25"/>
      <c r="C23" s="30" t="s">
        <v>9</v>
      </c>
      <c r="D23" s="81">
        <f>ROUND(D22/D21,3)</f>
        <v>0.183</v>
      </c>
      <c r="E23" s="82">
        <f>ROUND(E22/E21,3)</f>
        <v>0.17499999999999999</v>
      </c>
      <c r="F23" s="73">
        <f>ROUND(F22/F21,3)</f>
        <v>0.13</v>
      </c>
      <c r="G23" s="89" t="str">
        <f>IF((F23/E23)-1&lt;0,"▲","")</f>
        <v>▲</v>
      </c>
      <c r="H23" s="84">
        <f t="shared" ref="H23" si="14">ABS(+F23-E23)*100</f>
        <v>4.4999999999999982</v>
      </c>
      <c r="I23" s="90" t="str">
        <f t="shared" si="12"/>
        <v/>
      </c>
      <c r="J23" s="86">
        <f>IF(F23="NA","-",IF(M23=0,"-",ABS(F23-M23)*100))</f>
        <v>0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0.13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712.3</v>
      </c>
      <c r="E25" s="41">
        <v>692.24</v>
      </c>
      <c r="F25" s="119">
        <v>682.13</v>
      </c>
      <c r="G25" s="83" t="str">
        <f>IF((F25/E25)-1&lt;0,"▲","")</f>
        <v>▲</v>
      </c>
      <c r="H25" s="101">
        <f t="shared" ref="H25" si="15">ABS((+F25/E25)-1)</f>
        <v>1.4604761354443552E-2</v>
      </c>
      <c r="I25" s="85" t="str">
        <f>IF(F25="NA","",IF(M25=0,"",IF((F25-M25)&lt;0,"▲","")))</f>
        <v/>
      </c>
      <c r="J25" s="86">
        <f>IF(F25="NA","-",IF(M25=0,"-",ABS(F25-M25)))</f>
        <v>1.8500000000000227</v>
      </c>
      <c r="K25" s="42">
        <v>315.98500000000001</v>
      </c>
      <c r="L25" s="66">
        <v>623.43299999999999</v>
      </c>
      <c r="M25" s="62">
        <v>680.28</v>
      </c>
    </row>
    <row r="26" spans="2:13" ht="12" customHeight="1">
      <c r="B26" s="51"/>
      <c r="C26" s="30" t="s">
        <v>7</v>
      </c>
      <c r="D26" s="39">
        <v>685.23</v>
      </c>
      <c r="E26" s="41">
        <v>692.48</v>
      </c>
      <c r="F26" s="119">
        <v>720.34</v>
      </c>
      <c r="G26" s="83" t="str">
        <f t="shared" ref="G26:G27" si="16">IF((F26/E26)-1&lt;0,"▲","")</f>
        <v/>
      </c>
      <c r="H26" s="101">
        <f t="shared" si="5"/>
        <v>4.0232208872458486E-2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3.0099999999999909</v>
      </c>
      <c r="K26" s="42">
        <v>318.35149999999999</v>
      </c>
      <c r="L26" s="66">
        <v>644.60199999999998</v>
      </c>
      <c r="M26" s="62">
        <v>717.33</v>
      </c>
    </row>
    <row r="27" spans="2:13" ht="12" customHeight="1">
      <c r="B27" s="51"/>
      <c r="C27" s="30" t="s">
        <v>8</v>
      </c>
      <c r="D27" s="39">
        <v>130.63</v>
      </c>
      <c r="E27" s="41">
        <v>130.38999999999999</v>
      </c>
      <c r="F27" s="119">
        <v>92.18</v>
      </c>
      <c r="G27" s="83" t="str">
        <f t="shared" si="16"/>
        <v>▲</v>
      </c>
      <c r="H27" s="101">
        <f t="shared" si="5"/>
        <v>0.2930439450878134</v>
      </c>
      <c r="I27" s="85" t="str">
        <f t="shared" si="17"/>
        <v>▲</v>
      </c>
      <c r="J27" s="86">
        <f t="shared" si="18"/>
        <v>7.9999999999998295E-2</v>
      </c>
      <c r="K27" s="42">
        <v>38.368000000000002</v>
      </c>
      <c r="L27" s="66">
        <v>103.15600000000001</v>
      </c>
      <c r="M27" s="62">
        <v>92.26</v>
      </c>
    </row>
    <row r="28" spans="2:13" ht="12" customHeight="1">
      <c r="B28" s="51"/>
      <c r="C28" s="30" t="s">
        <v>9</v>
      </c>
      <c r="D28" s="81">
        <f>ROUND(D27/D26,3)</f>
        <v>0.191</v>
      </c>
      <c r="E28" s="82">
        <f>ROUND(E27/E26,3)</f>
        <v>0.188</v>
      </c>
      <c r="F28" s="73">
        <f>ROUND(F27/F26,3)</f>
        <v>0.128</v>
      </c>
      <c r="G28" s="89" t="str">
        <f>IF((F28/E28)-1&lt;0,"▲","")</f>
        <v>▲</v>
      </c>
      <c r="H28" s="84">
        <f t="shared" ref="H28" si="19">ABS(+F28-E28)*100</f>
        <v>6</v>
      </c>
      <c r="I28" s="90" t="str">
        <f t="shared" si="17"/>
        <v>▲</v>
      </c>
      <c r="J28" s="86">
        <f>IF(F28="NA","-",IF(M28=0,"-",ABS(F28-M28)*100))</f>
        <v>0.10000000000000009</v>
      </c>
      <c r="K28" s="87">
        <f>K27/K26</f>
        <v>0.12052087079847276</v>
      </c>
      <c r="L28" s="121">
        <f>ROUND(L27/L26,3)</f>
        <v>0.16</v>
      </c>
      <c r="M28" s="115">
        <f>ROUND(M27/M26,3)</f>
        <v>0.129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400.49</v>
      </c>
      <c r="E30" s="41">
        <v>413.11</v>
      </c>
      <c r="F30" s="119">
        <v>417.54</v>
      </c>
      <c r="G30" s="83" t="str">
        <f>IF((F30/E30)-1&lt;0,"▲","")</f>
        <v/>
      </c>
      <c r="H30" s="101">
        <f t="shared" ref="H30" si="20">ABS((+F30/E30)-1)</f>
        <v>1.0723536104185305E-2</v>
      </c>
      <c r="I30" s="85" t="str">
        <f>IF(F30="NA","",IF(M30=0,"",IF((F30-M30)&lt;0,"▲","")))</f>
        <v/>
      </c>
      <c r="J30" s="86">
        <f>IF(F30="NA","-",IF(M30=0,"-",ABS(F30-M30)))</f>
        <v>0.53000000000002956</v>
      </c>
      <c r="K30" s="42">
        <v>218.24600000000001</v>
      </c>
      <c r="L30" s="66">
        <v>391.38</v>
      </c>
      <c r="M30" s="62">
        <v>417.01</v>
      </c>
    </row>
    <row r="31" spans="2:13" ht="12" customHeight="1">
      <c r="B31" s="25"/>
      <c r="C31" s="30" t="s">
        <v>7</v>
      </c>
      <c r="D31" s="39">
        <v>412.63</v>
      </c>
      <c r="E31" s="41">
        <v>419.94</v>
      </c>
      <c r="F31" s="119">
        <v>424.75</v>
      </c>
      <c r="G31" s="83" t="str">
        <f t="shared" ref="G31:G32" si="21">IF((F31/E31)-1&lt;0,"▲","")</f>
        <v/>
      </c>
      <c r="H31" s="101">
        <f t="shared" si="5"/>
        <v>1.1454017240558168E-2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1.6000000000000227</v>
      </c>
      <c r="K31" s="42">
        <v>217.77549999999999</v>
      </c>
      <c r="L31" s="66">
        <v>413.03</v>
      </c>
      <c r="M31" s="62">
        <v>423.15</v>
      </c>
    </row>
    <row r="32" spans="2:13" ht="12" customHeight="1">
      <c r="B32" s="25"/>
      <c r="C32" s="30" t="s">
        <v>8</v>
      </c>
      <c r="D32" s="39">
        <v>74.02</v>
      </c>
      <c r="E32" s="41">
        <v>67.180000000000007</v>
      </c>
      <c r="F32" s="119">
        <v>59.97</v>
      </c>
      <c r="G32" s="83" t="str">
        <f t="shared" si="21"/>
        <v>▲</v>
      </c>
      <c r="H32" s="101">
        <f t="shared" si="5"/>
        <v>0.10732360821673126</v>
      </c>
      <c r="I32" s="85" t="str">
        <f t="shared" si="22"/>
        <v>▲</v>
      </c>
      <c r="J32" s="86">
        <f t="shared" si="23"/>
        <v>1.980000000000004</v>
      </c>
      <c r="K32" s="42">
        <v>26.731999999999999</v>
      </c>
      <c r="L32" s="66">
        <v>86.08</v>
      </c>
      <c r="M32" s="62">
        <v>61.95</v>
      </c>
    </row>
    <row r="33" spans="2:13" ht="12" customHeight="1">
      <c r="B33" s="29"/>
      <c r="C33" s="53" t="s">
        <v>9</v>
      </c>
      <c r="D33" s="91">
        <f>ROUND(D32/D31,3)</f>
        <v>0.17899999999999999</v>
      </c>
      <c r="E33" s="92">
        <f>ROUND(E32/E31,3)</f>
        <v>0.16</v>
      </c>
      <c r="F33" s="74">
        <f>ROUND(F32/F31,3)</f>
        <v>0.14099999999999999</v>
      </c>
      <c r="G33" s="93" t="str">
        <f>IF((F33/E33)-1&lt;0,"▲","")</f>
        <v>▲</v>
      </c>
      <c r="H33" s="94">
        <f t="shared" ref="H33" si="24">ABS(+F33-E33)*100</f>
        <v>1.9000000000000017</v>
      </c>
      <c r="I33" s="95" t="str">
        <f t="shared" si="22"/>
        <v>▲</v>
      </c>
      <c r="J33" s="96">
        <f>IF(F33="NA","-",IF(M33=0,"-",ABS(F33-M33)*100))</f>
        <v>0.50000000000000044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0.14599999999999999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39</v>
      </c>
      <c r="E36" s="24" t="s">
        <v>53</v>
      </c>
      <c r="F36" s="24" t="s">
        <v>37</v>
      </c>
      <c r="G36" s="444" t="s">
        <v>87</v>
      </c>
      <c r="H36" s="444"/>
      <c r="I36" s="444"/>
      <c r="J36" s="444"/>
      <c r="K36" s="444"/>
      <c r="L36" s="445"/>
      <c r="M36" s="431" t="s">
        <v>40</v>
      </c>
    </row>
    <row r="37" spans="2:13" ht="12" customHeight="1">
      <c r="B37" s="25"/>
      <c r="C37" s="26"/>
      <c r="D37" s="27"/>
      <c r="E37" s="28" t="s">
        <v>4</v>
      </c>
      <c r="F37" s="1" t="s">
        <v>88</v>
      </c>
      <c r="G37" s="434" t="s">
        <v>89</v>
      </c>
      <c r="H37" s="435"/>
      <c r="I37" s="438" t="s">
        <v>90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215.95</v>
      </c>
      <c r="E39" s="61">
        <v>220.19</v>
      </c>
      <c r="F39" s="124">
        <v>222.04</v>
      </c>
      <c r="G39" s="113" t="str">
        <f>IF((F39/E39)-1&lt;0,"▲","")</f>
        <v/>
      </c>
      <c r="H39" s="101">
        <f>ABS((+F39/E39)-1)</f>
        <v>8.401834779054429E-3</v>
      </c>
      <c r="I39" s="112" t="str">
        <f>IF(F39="NA","",IF(M39=0,"",IF((F39-M39)&lt;0,"▲","")))</f>
        <v/>
      </c>
      <c r="J39" s="86" t="str">
        <f>IF(F39="NA","-",IF(M39=0,"-",ABS(F39-M39)))</f>
        <v>-</v>
      </c>
      <c r="K39" s="42">
        <v>48.954999999999998</v>
      </c>
      <c r="L39" s="70">
        <v>125.003</v>
      </c>
      <c r="M39" s="71">
        <v>0</v>
      </c>
    </row>
    <row r="40" spans="2:13" ht="12" customHeight="1">
      <c r="B40" s="25"/>
      <c r="C40" s="30" t="s">
        <v>7</v>
      </c>
      <c r="D40" s="60">
        <v>205.56</v>
      </c>
      <c r="E40" s="61">
        <v>211.89</v>
      </c>
      <c r="F40" s="124">
        <v>219.43</v>
      </c>
      <c r="G40" s="114" t="str">
        <f t="shared" ref="G40:G41" si="25">IF((F40/E40)-1&lt;0,"▲","")</f>
        <v/>
      </c>
      <c r="H40" s="101">
        <f t="shared" ref="H40:H41" si="26">ABS((+F40/E40)-1)</f>
        <v>3.5584501392232015E-2</v>
      </c>
      <c r="I40" s="85" t="str">
        <f t="shared" ref="I40:I41" si="27">IF(F40="NA","",IF(M40=0,"",IF((F40-M40)&lt;0,"▲","")))</f>
        <v/>
      </c>
      <c r="J40" s="86" t="str">
        <f t="shared" ref="J40:J41" si="28">IF(F40="NA","-",IF(M40=0,"-",ABS(F40-M40)))</f>
        <v>-</v>
      </c>
      <c r="K40" s="42">
        <v>49.063000000000002</v>
      </c>
      <c r="L40" s="72">
        <v>131.916</v>
      </c>
      <c r="M40" s="62">
        <v>0</v>
      </c>
    </row>
    <row r="41" spans="2:13" ht="12" customHeight="1">
      <c r="B41" s="25"/>
      <c r="C41" s="30" t="s">
        <v>8</v>
      </c>
      <c r="D41" s="60">
        <v>47.92</v>
      </c>
      <c r="E41" s="61">
        <v>55.5</v>
      </c>
      <c r="F41" s="124">
        <v>57.52</v>
      </c>
      <c r="G41" s="114" t="str">
        <f t="shared" si="25"/>
        <v/>
      </c>
      <c r="H41" s="101">
        <f t="shared" si="26"/>
        <v>3.6396396396396469E-2</v>
      </c>
      <c r="I41" s="85" t="str">
        <f t="shared" si="27"/>
        <v/>
      </c>
      <c r="J41" s="86" t="str">
        <f t="shared" si="28"/>
        <v>-</v>
      </c>
      <c r="K41" s="42">
        <v>3.9965000000000002</v>
      </c>
      <c r="L41" s="72">
        <v>17.582000000000001</v>
      </c>
      <c r="M41" s="62">
        <v>0</v>
      </c>
    </row>
    <row r="42" spans="2:13" ht="12" customHeight="1">
      <c r="B42" s="29"/>
      <c r="C42" s="53" t="s">
        <v>9</v>
      </c>
      <c r="D42" s="107">
        <f>ROUND(D41/D40,3)</f>
        <v>0.23300000000000001</v>
      </c>
      <c r="E42" s="108">
        <f>ROUND(E41/E40,3)</f>
        <v>0.26200000000000001</v>
      </c>
      <c r="F42" s="125">
        <f>ROUND(F41/F40,3)</f>
        <v>0.26200000000000001</v>
      </c>
      <c r="G42" s="109" t="str">
        <f>IF(F42-D42&lt;0,"▲","")</f>
        <v/>
      </c>
      <c r="H42" s="94">
        <f>ABS(+F42-E42)*100</f>
        <v>0</v>
      </c>
      <c r="I42" s="110" t="str">
        <f>IF(F42="NA","",IF(M42=0,"",IF((F42-M42)&lt;0,"▲","")))</f>
        <v/>
      </c>
      <c r="J42" s="96" t="s">
        <v>95</v>
      </c>
      <c r="K42" s="97">
        <f>K41/K40</f>
        <v>8.1456494710881927E-2</v>
      </c>
      <c r="L42" s="123">
        <f>ROUND(L41/L40,3)</f>
        <v>0.13300000000000001</v>
      </c>
      <c r="M42" s="117">
        <v>0</v>
      </c>
    </row>
    <row r="43" spans="2:13" ht="12" customHeight="1">
      <c r="B43" s="2" t="s">
        <v>93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91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92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6">
    <tabColor theme="1"/>
    <pageSetUpPr fitToPage="1"/>
  </sheetPr>
  <dimension ref="B1:M67"/>
  <sheetViews>
    <sheetView showGridLines="0" defaultGridColor="0" topLeftCell="A43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80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55</v>
      </c>
    </row>
    <row r="6" spans="2:13" ht="12" customHeight="1">
      <c r="B6" s="21"/>
      <c r="C6" s="22" t="s">
        <v>2</v>
      </c>
      <c r="D6" s="23" t="s">
        <v>39</v>
      </c>
      <c r="E6" s="24" t="s">
        <v>53</v>
      </c>
      <c r="F6" s="24" t="s">
        <v>37</v>
      </c>
      <c r="G6" s="444" t="s">
        <v>47</v>
      </c>
      <c r="H6" s="444"/>
      <c r="I6" s="444"/>
      <c r="J6" s="444"/>
      <c r="K6" s="444"/>
      <c r="L6" s="445"/>
      <c r="M6" s="431" t="s">
        <v>40</v>
      </c>
    </row>
    <row r="7" spans="2:13" ht="12" customHeight="1">
      <c r="B7" s="25"/>
      <c r="C7" s="26"/>
      <c r="D7" s="27"/>
      <c r="E7" s="28" t="s">
        <v>4</v>
      </c>
      <c r="F7" s="1" t="s">
        <v>51</v>
      </c>
      <c r="G7" s="434" t="s">
        <v>52</v>
      </c>
      <c r="H7" s="435"/>
      <c r="I7" s="438" t="s">
        <v>50</v>
      </c>
      <c r="J7" s="439"/>
      <c r="K7" s="442" t="s">
        <v>35</v>
      </c>
      <c r="L7" s="446" t="s">
        <v>38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2046.3</v>
      </c>
      <c r="E10" s="78">
        <v>1999.89</v>
      </c>
      <c r="F10" s="119">
        <v>1981.87</v>
      </c>
      <c r="G10" s="83" t="str">
        <f>IF((F10/E10)-1&lt;0,"▲","")</f>
        <v>▲</v>
      </c>
      <c r="H10" s="101">
        <f>ABS((+F10/E10)-1)</f>
        <v>9.0104955772568607E-3</v>
      </c>
      <c r="I10" s="85" t="str">
        <f>IF(F10="NA","",IF(M10=0,"",IF((F10-M10)&lt;0,"▲","")))</f>
        <v>▲</v>
      </c>
      <c r="J10" s="86">
        <f>IF(F10="NA","-",IF(M10=0,"-",ABS(F10-M10)))</f>
        <v>6.3900000000001</v>
      </c>
      <c r="K10" s="42">
        <v>1196.837</v>
      </c>
      <c r="L10" s="66">
        <v>1880.8430000000001</v>
      </c>
      <c r="M10" s="62">
        <v>1988.26</v>
      </c>
    </row>
    <row r="11" spans="2:13" ht="12" customHeight="1">
      <c r="B11" s="25"/>
      <c r="C11" s="30" t="s">
        <v>7</v>
      </c>
      <c r="D11" s="77">
        <v>2000.81</v>
      </c>
      <c r="E11" s="78">
        <v>2022.31</v>
      </c>
      <c r="F11" s="119">
        <v>2042.99</v>
      </c>
      <c r="G11" s="83" t="str">
        <f t="shared" ref="G11:G12" si="0">IF((F11/E11)-1&lt;0,"▲","")</f>
        <v/>
      </c>
      <c r="H11" s="101">
        <f t="shared" ref="H11:H12" si="1">ABS((+F11/E11)-1)</f>
        <v>1.0225929753598706E-2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31.440000000000055</v>
      </c>
      <c r="K11" s="42">
        <v>1201.7705000000001</v>
      </c>
      <c r="L11" s="66">
        <v>1608.0419999999999</v>
      </c>
      <c r="M11" s="62">
        <v>2011.55</v>
      </c>
    </row>
    <row r="12" spans="2:13" ht="12" customHeight="1">
      <c r="B12" s="25"/>
      <c r="C12" s="30" t="s">
        <v>8</v>
      </c>
      <c r="D12" s="39">
        <v>404.39</v>
      </c>
      <c r="E12" s="40">
        <v>381.98</v>
      </c>
      <c r="F12" s="119">
        <v>320.86</v>
      </c>
      <c r="G12" s="83" t="str">
        <f t="shared" si="0"/>
        <v>▲</v>
      </c>
      <c r="H12" s="101">
        <f t="shared" si="1"/>
        <v>0.16000837740195817</v>
      </c>
      <c r="I12" s="85" t="str">
        <f t="shared" si="2"/>
        <v>▲</v>
      </c>
      <c r="J12" s="86">
        <f t="shared" si="3"/>
        <v>56.81</v>
      </c>
      <c r="K12" s="42">
        <v>186.02850000000001</v>
      </c>
      <c r="L12" s="66">
        <v>271.06099999999998</v>
      </c>
      <c r="M12" s="62">
        <v>377.67</v>
      </c>
    </row>
    <row r="13" spans="2:13" ht="12" customHeight="1">
      <c r="B13" s="25"/>
      <c r="C13" s="30" t="s">
        <v>9</v>
      </c>
      <c r="D13" s="81">
        <f>ROUND(D12/D11,3)</f>
        <v>0.20200000000000001</v>
      </c>
      <c r="E13" s="82">
        <f t="shared" ref="E13" si="4">ROUND(E12/E11,3)</f>
        <v>0.189</v>
      </c>
      <c r="F13" s="73">
        <f>ROUND(F12/F11,3)</f>
        <v>0.157</v>
      </c>
      <c r="G13" s="83" t="str">
        <f>IF((F13/E13)-1&lt;0,"▲","")</f>
        <v>▲</v>
      </c>
      <c r="H13" s="84">
        <f>ABS(+F13-E13)*100</f>
        <v>3.2</v>
      </c>
      <c r="I13" s="85" t="str">
        <f t="shared" si="2"/>
        <v>▲</v>
      </c>
      <c r="J13" s="86">
        <f>IF(F13="NA","-",IF(M13=0,"-",ABS(F13-M13)*100))</f>
        <v>3.1</v>
      </c>
      <c r="K13" s="87">
        <f>K12/K11</f>
        <v>0.15479536234247721</v>
      </c>
      <c r="L13" s="121">
        <f>ROUND(L12/L11,3)</f>
        <v>0.16900000000000001</v>
      </c>
      <c r="M13" s="115">
        <f>ROUND(M12/M11,3)</f>
        <v>0.188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628.76</v>
      </c>
      <c r="E15" s="41">
        <v>620.36</v>
      </c>
      <c r="F15" s="119">
        <v>600.47</v>
      </c>
      <c r="G15" s="83" t="str">
        <f>IF((F15/E15)-1&lt;0,"▲","")</f>
        <v>▲</v>
      </c>
      <c r="H15" s="101">
        <f t="shared" ref="H15:H32" si="5">ABS((+F15/E15)-1)</f>
        <v>3.2062028499580841E-2</v>
      </c>
      <c r="I15" s="85" t="str">
        <f>IF(F15="NA","",IF(M15=0,"",IF((F15-M15)&lt;0,"▲","")))</f>
        <v>▲</v>
      </c>
      <c r="J15" s="86">
        <f>IF(F15="NA","-",IF(M15=0,"-",ABS(F15-M15)))</f>
        <v>16.299999999999955</v>
      </c>
      <c r="K15" s="42">
        <v>351.77749999999997</v>
      </c>
      <c r="L15" s="66">
        <v>554.58399999999995</v>
      </c>
      <c r="M15" s="62">
        <v>616.77</v>
      </c>
    </row>
    <row r="16" spans="2:13" ht="12" customHeight="1">
      <c r="B16" s="25"/>
      <c r="C16" s="30" t="s">
        <v>7</v>
      </c>
      <c r="D16" s="77">
        <v>610.29999999999995</v>
      </c>
      <c r="E16" s="78">
        <v>626.96</v>
      </c>
      <c r="F16" s="119">
        <v>616.07000000000005</v>
      </c>
      <c r="G16" s="83" t="str">
        <f t="shared" ref="G16:G17" si="6">IF((F16/E16)-1&lt;0,"▲","")</f>
        <v>▲</v>
      </c>
      <c r="H16" s="101">
        <f t="shared" si="5"/>
        <v>1.7369529156564978E-2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7.6999999999999318</v>
      </c>
      <c r="K16" s="42">
        <v>352.10050000000001</v>
      </c>
      <c r="L16" s="66">
        <v>581.55100000000004</v>
      </c>
      <c r="M16" s="62">
        <v>623.77</v>
      </c>
    </row>
    <row r="17" spans="2:13" ht="12" customHeight="1">
      <c r="B17" s="25"/>
      <c r="C17" s="30" t="s">
        <v>8</v>
      </c>
      <c r="D17" s="39">
        <v>150.33000000000001</v>
      </c>
      <c r="E17" s="41">
        <v>143.72999999999999</v>
      </c>
      <c r="F17" s="119">
        <v>128.13</v>
      </c>
      <c r="G17" s="83" t="str">
        <f t="shared" si="6"/>
        <v>▲</v>
      </c>
      <c r="H17" s="101">
        <f t="shared" si="5"/>
        <v>0.1085368399081611</v>
      </c>
      <c r="I17" s="85" t="str">
        <f t="shared" si="7"/>
        <v>▲</v>
      </c>
      <c r="J17" s="86">
        <f t="shared" si="8"/>
        <v>14.490000000000009</v>
      </c>
      <c r="K17" s="42">
        <v>78.797499999999999</v>
      </c>
      <c r="L17" s="66">
        <v>131.90100000000001</v>
      </c>
      <c r="M17" s="62">
        <v>142.62</v>
      </c>
    </row>
    <row r="18" spans="2:13" ht="12" customHeight="1">
      <c r="B18" s="25"/>
      <c r="C18" s="30" t="s">
        <v>9</v>
      </c>
      <c r="D18" s="81">
        <f>ROUND(D17/D16,3)</f>
        <v>0.246</v>
      </c>
      <c r="E18" s="82">
        <f>ROUND(E17/E16,3)</f>
        <v>0.22900000000000001</v>
      </c>
      <c r="F18" s="73">
        <f>ROUND(F17/F16,3)</f>
        <v>0.20799999999999999</v>
      </c>
      <c r="G18" s="89" t="str">
        <f>IF((F18/E18)-1&lt;0,"▲","")</f>
        <v>▲</v>
      </c>
      <c r="H18" s="84">
        <f t="shared" ref="H18" si="9">ABS(+F18-E18)*100</f>
        <v>2.1000000000000019</v>
      </c>
      <c r="I18" s="90" t="str">
        <f t="shared" si="7"/>
        <v>▲</v>
      </c>
      <c r="J18" s="86">
        <f>IF(F18="NA","-",IF(M18=0,"-",ABS(F18-M18)*100))</f>
        <v>2.1000000000000019</v>
      </c>
      <c r="K18" s="87">
        <f>K17/K16</f>
        <v>0.22379263874944794</v>
      </c>
      <c r="L18" s="121">
        <f>ROUND(L17/L16,3)</f>
        <v>0.22700000000000001</v>
      </c>
      <c r="M18" s="115">
        <f>ROUND(M17/M16,3)</f>
        <v>0.22900000000000001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1014.85</v>
      </c>
      <c r="E20" s="41">
        <v>968.02</v>
      </c>
      <c r="F20" s="119">
        <v>964.39</v>
      </c>
      <c r="G20" s="83" t="str">
        <f>IF((F20/E20)-1&lt;0,"▲","")</f>
        <v>▲</v>
      </c>
      <c r="H20" s="101">
        <f t="shared" ref="H20" si="10">ABS((+F20/E20)-1)</f>
        <v>3.749922522261917E-3</v>
      </c>
      <c r="I20" s="85" t="str">
        <f>IF(F20="NA","",IF(M20=0,"",IF((F20-M20)&lt;0,"▲","")))</f>
        <v/>
      </c>
      <c r="J20" s="86">
        <f>IF(F20="NA","-",IF(M20=0,"-",ABS(F20-M20)))</f>
        <v>2.5699999999999363</v>
      </c>
      <c r="K20" s="42">
        <v>626.81349999999998</v>
      </c>
      <c r="L20" s="66">
        <v>913.2</v>
      </c>
      <c r="M20" s="62">
        <v>961.82</v>
      </c>
    </row>
    <row r="21" spans="2:13" ht="12" customHeight="1">
      <c r="B21" s="25"/>
      <c r="C21" s="30" t="s">
        <v>7</v>
      </c>
      <c r="D21" s="39">
        <v>976.32</v>
      </c>
      <c r="E21" s="41">
        <v>977.25</v>
      </c>
      <c r="F21" s="119">
        <v>1003.76</v>
      </c>
      <c r="G21" s="83" t="str">
        <f t="shared" ref="G21:G22" si="11">IF((F21/E21)-1&lt;0,"▲","")</f>
        <v/>
      </c>
      <c r="H21" s="101">
        <f t="shared" si="5"/>
        <v>2.7127142491685907E-2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33.789999999999964</v>
      </c>
      <c r="K21" s="42">
        <v>631.89449999999999</v>
      </c>
      <c r="L21" s="66">
        <v>940.4</v>
      </c>
      <c r="M21" s="62">
        <v>969.97</v>
      </c>
    </row>
    <row r="22" spans="2:13" ht="12" customHeight="1">
      <c r="B22" s="25"/>
      <c r="C22" s="30" t="s">
        <v>8</v>
      </c>
      <c r="D22" s="39">
        <v>179.39</v>
      </c>
      <c r="E22" s="41">
        <v>170.15</v>
      </c>
      <c r="F22" s="119">
        <v>130.78</v>
      </c>
      <c r="G22" s="83" t="str">
        <f t="shared" si="11"/>
        <v>▲</v>
      </c>
      <c r="H22" s="101">
        <f t="shared" si="5"/>
        <v>0.23138407287687335</v>
      </c>
      <c r="I22" s="85" t="str">
        <f t="shared" si="12"/>
        <v>▲</v>
      </c>
      <c r="J22" s="86">
        <f t="shared" si="13"/>
        <v>38.580000000000013</v>
      </c>
      <c r="K22" s="42">
        <v>83.864000000000004</v>
      </c>
      <c r="L22" s="66">
        <v>139.19999999999999</v>
      </c>
      <c r="M22" s="62">
        <v>169.36</v>
      </c>
    </row>
    <row r="23" spans="2:13" ht="12" customHeight="1">
      <c r="B23" s="25"/>
      <c r="C23" s="30" t="s">
        <v>9</v>
      </c>
      <c r="D23" s="81">
        <f>ROUND(D22/D21,3)</f>
        <v>0.184</v>
      </c>
      <c r="E23" s="82">
        <f>ROUND(E22/E21,3)</f>
        <v>0.17399999999999999</v>
      </c>
      <c r="F23" s="73">
        <f>ROUND(F22/F21,3)</f>
        <v>0.13</v>
      </c>
      <c r="G23" s="89" t="str">
        <f>IF((F23/E23)-1&lt;0,"▲","")</f>
        <v>▲</v>
      </c>
      <c r="H23" s="84">
        <f t="shared" ref="H23" si="14">ABS(+F23-E23)*100</f>
        <v>4.3999999999999986</v>
      </c>
      <c r="I23" s="90" t="str">
        <f t="shared" si="12"/>
        <v>▲</v>
      </c>
      <c r="J23" s="86">
        <f>IF(F23="NA","-",IF(M23=0,"-",ABS(F23-M23)*100))</f>
        <v>4.4999999999999982</v>
      </c>
      <c r="K23" s="87">
        <f>K22/K21</f>
        <v>0.13271835725742193</v>
      </c>
      <c r="L23" s="121">
        <f>ROUND(L22/L21,3)</f>
        <v>0.14799999999999999</v>
      </c>
      <c r="M23" s="115">
        <f>ROUND(M22/M21,3)</f>
        <v>0.17499999999999999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712.3</v>
      </c>
      <c r="E25" s="41">
        <v>686.47</v>
      </c>
      <c r="F25" s="119">
        <v>680.28</v>
      </c>
      <c r="G25" s="83" t="str">
        <f>IF((F25/E25)-1&lt;0,"▲","")</f>
        <v>▲</v>
      </c>
      <c r="H25" s="101">
        <f t="shared" ref="H25" si="15">ABS((+F25/E25)-1)</f>
        <v>9.0171456873571199E-3</v>
      </c>
      <c r="I25" s="85" t="str">
        <f>IF(F25="NA","",IF(M25=0,"",IF((F25-M25)&lt;0,"▲","")))</f>
        <v>▲</v>
      </c>
      <c r="J25" s="86">
        <f>IF(F25="NA","-",IF(M25=0,"-",ABS(F25-M25)))</f>
        <v>3.6100000000000136</v>
      </c>
      <c r="K25" s="42">
        <v>315.98500000000001</v>
      </c>
      <c r="L25" s="66">
        <v>623.43299999999999</v>
      </c>
      <c r="M25" s="62">
        <v>683.89</v>
      </c>
    </row>
    <row r="26" spans="2:13" ht="12" customHeight="1">
      <c r="B26" s="51"/>
      <c r="C26" s="30" t="s">
        <v>7</v>
      </c>
      <c r="D26" s="39">
        <v>685.35</v>
      </c>
      <c r="E26" s="41">
        <v>688.48</v>
      </c>
      <c r="F26" s="119">
        <v>717.33</v>
      </c>
      <c r="G26" s="83" t="str">
        <f t="shared" ref="G26:G27" si="16">IF((F26/E26)-1&lt;0,"▲","")</f>
        <v/>
      </c>
      <c r="H26" s="101">
        <f t="shared" si="5"/>
        <v>4.1903904252846846E-2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32.430000000000064</v>
      </c>
      <c r="K26" s="42">
        <v>318.35149999999999</v>
      </c>
      <c r="L26" s="66">
        <v>644.60199999999998</v>
      </c>
      <c r="M26" s="62">
        <v>684.9</v>
      </c>
    </row>
    <row r="27" spans="2:13" ht="12" customHeight="1">
      <c r="B27" s="51"/>
      <c r="C27" s="30" t="s">
        <v>8</v>
      </c>
      <c r="D27" s="39">
        <v>131.32</v>
      </c>
      <c r="E27" s="41">
        <v>129.31</v>
      </c>
      <c r="F27" s="119">
        <v>92.26</v>
      </c>
      <c r="G27" s="83" t="str">
        <f t="shared" si="16"/>
        <v>▲</v>
      </c>
      <c r="H27" s="101">
        <f t="shared" si="5"/>
        <v>0.28652076405537075</v>
      </c>
      <c r="I27" s="85" t="str">
        <f t="shared" si="17"/>
        <v>▲</v>
      </c>
      <c r="J27" s="86">
        <f t="shared" si="18"/>
        <v>37.89</v>
      </c>
      <c r="K27" s="42">
        <v>38.368000000000002</v>
      </c>
      <c r="L27" s="66">
        <v>103.15600000000001</v>
      </c>
      <c r="M27" s="62">
        <v>130.15</v>
      </c>
    </row>
    <row r="28" spans="2:13" ht="12" customHeight="1">
      <c r="B28" s="51"/>
      <c r="C28" s="30" t="s">
        <v>9</v>
      </c>
      <c r="D28" s="81">
        <f>ROUND(D27/D26,3)</f>
        <v>0.192</v>
      </c>
      <c r="E28" s="82">
        <f>ROUND(E27/E26,3)</f>
        <v>0.188</v>
      </c>
      <c r="F28" s="73">
        <f>ROUND(F27/F26,3)</f>
        <v>0.129</v>
      </c>
      <c r="G28" s="89" t="str">
        <f>IF((F28/E28)-1&lt;0,"▲","")</f>
        <v>▲</v>
      </c>
      <c r="H28" s="84">
        <f t="shared" ref="H28" si="19">ABS(+F28-E28)*100</f>
        <v>5.8999999999999995</v>
      </c>
      <c r="I28" s="90" t="str">
        <f t="shared" si="17"/>
        <v>▲</v>
      </c>
      <c r="J28" s="86">
        <f>IF(F28="NA","-",IF(M28=0,"-",ABS(F28-M28)*100))</f>
        <v>6.1</v>
      </c>
      <c r="K28" s="87">
        <f>K27/K26</f>
        <v>0.12052087079847276</v>
      </c>
      <c r="L28" s="121">
        <f>ROUND(L27/L26,3)</f>
        <v>0.16</v>
      </c>
      <c r="M28" s="115">
        <f>ROUND(M27/M26,3)</f>
        <v>0.19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402.69</v>
      </c>
      <c r="E30" s="41">
        <v>411.52</v>
      </c>
      <c r="F30" s="119">
        <v>417.01</v>
      </c>
      <c r="G30" s="83" t="str">
        <f>IF((F30/E30)-1&lt;0,"▲","")</f>
        <v/>
      </c>
      <c r="H30" s="101">
        <f t="shared" ref="H30" si="20">ABS((+F30/E30)-1)</f>
        <v>1.3340785381026565E-2</v>
      </c>
      <c r="I30" s="85" t="str">
        <f>IF(F30="NA","",IF(M30=0,"",IF((F30-M30)&lt;0,"▲","")))</f>
        <v/>
      </c>
      <c r="J30" s="86">
        <f>IF(F30="NA","-",IF(M30=0,"-",ABS(F30-M30)))</f>
        <v>7.3299999999999841</v>
      </c>
      <c r="K30" s="42">
        <v>218.24600000000001</v>
      </c>
      <c r="L30" s="66">
        <v>391.38</v>
      </c>
      <c r="M30" s="62">
        <v>409.68</v>
      </c>
    </row>
    <row r="31" spans="2:13" ht="12" customHeight="1">
      <c r="B31" s="25"/>
      <c r="C31" s="30" t="s">
        <v>7</v>
      </c>
      <c r="D31" s="39">
        <v>414.18</v>
      </c>
      <c r="E31" s="41">
        <v>418.09</v>
      </c>
      <c r="F31" s="119">
        <v>423.15</v>
      </c>
      <c r="G31" s="83" t="str">
        <f t="shared" ref="G31:G32" si="21">IF((F31/E31)-1&lt;0,"▲","")</f>
        <v/>
      </c>
      <c r="H31" s="101">
        <f t="shared" si="5"/>
        <v>1.2102657322585975E-2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5.3499999999999659</v>
      </c>
      <c r="K31" s="42">
        <v>217.77549999999999</v>
      </c>
      <c r="L31" s="66">
        <v>413.03</v>
      </c>
      <c r="M31" s="62">
        <v>417.8</v>
      </c>
    </row>
    <row r="32" spans="2:13" ht="12" customHeight="1">
      <c r="B32" s="25"/>
      <c r="C32" s="30" t="s">
        <v>8</v>
      </c>
      <c r="D32" s="39">
        <v>74.67</v>
      </c>
      <c r="E32" s="41">
        <v>68.09</v>
      </c>
      <c r="F32" s="119">
        <v>61.95</v>
      </c>
      <c r="G32" s="83" t="str">
        <f t="shared" si="21"/>
        <v>▲</v>
      </c>
      <c r="H32" s="101">
        <f t="shared" si="5"/>
        <v>9.0174768688500495E-2</v>
      </c>
      <c r="I32" s="85" t="str">
        <f t="shared" si="22"/>
        <v>▲</v>
      </c>
      <c r="J32" s="86">
        <f t="shared" si="23"/>
        <v>3.7399999999999949</v>
      </c>
      <c r="K32" s="42">
        <v>26.731999999999999</v>
      </c>
      <c r="L32" s="66">
        <v>86.08</v>
      </c>
      <c r="M32" s="62">
        <v>65.69</v>
      </c>
    </row>
    <row r="33" spans="2:13" ht="12" customHeight="1">
      <c r="B33" s="29"/>
      <c r="C33" s="53" t="s">
        <v>9</v>
      </c>
      <c r="D33" s="91">
        <f>ROUND(D32/D31,3)</f>
        <v>0.18</v>
      </c>
      <c r="E33" s="92">
        <f>ROUND(E32/E31,3)</f>
        <v>0.16300000000000001</v>
      </c>
      <c r="F33" s="74">
        <f>ROUND(F32/F31,3)</f>
        <v>0.14599999999999999</v>
      </c>
      <c r="G33" s="93" t="str">
        <f>IF((F33/E33)-1&lt;0,"▲","")</f>
        <v>▲</v>
      </c>
      <c r="H33" s="94">
        <f t="shared" ref="H33" si="24">ABS(+F33-E33)*100</f>
        <v>1.7000000000000015</v>
      </c>
      <c r="I33" s="95" t="str">
        <f t="shared" si="22"/>
        <v>▲</v>
      </c>
      <c r="J33" s="96">
        <f>IF(F33="NA","-",IF(M33=0,"-",ABS(F33-M33)*100))</f>
        <v>1.100000000000001</v>
      </c>
      <c r="K33" s="97">
        <f>K32/K31</f>
        <v>0.12275026345938822</v>
      </c>
      <c r="L33" s="122">
        <f>ROUND(L32/L31,3)</f>
        <v>0.20799999999999999</v>
      </c>
      <c r="M33" s="116">
        <f>ROUND(M32/M31,3)</f>
        <v>0.157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38</v>
      </c>
      <c r="E36" s="24" t="s">
        <v>39</v>
      </c>
      <c r="F36" s="24" t="s">
        <v>53</v>
      </c>
      <c r="G36" s="444" t="s">
        <v>18</v>
      </c>
      <c r="H36" s="444"/>
      <c r="I36" s="444"/>
      <c r="J36" s="444"/>
      <c r="K36" s="444"/>
      <c r="L36" s="445"/>
      <c r="M36" s="431" t="s">
        <v>40</v>
      </c>
    </row>
    <row r="37" spans="2:13" ht="12" customHeight="1">
      <c r="B37" s="25"/>
      <c r="C37" s="26"/>
      <c r="D37" s="27"/>
      <c r="E37" s="28" t="s">
        <v>4</v>
      </c>
      <c r="F37" s="1" t="s">
        <v>30</v>
      </c>
      <c r="G37" s="434" t="s">
        <v>25</v>
      </c>
      <c r="H37" s="435"/>
      <c r="I37" s="438" t="s">
        <v>21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186.75</v>
      </c>
      <c r="E39" s="61">
        <v>215.58</v>
      </c>
      <c r="F39" s="124">
        <v>221.8</v>
      </c>
      <c r="G39" s="113" t="str">
        <f>IF((F39/E39)-1&lt;0,"▲","")</f>
        <v/>
      </c>
      <c r="H39" s="101">
        <f>ABS((+F39/E39)-1)</f>
        <v>2.885239818164953E-2</v>
      </c>
      <c r="I39" s="112" t="str">
        <f>IF(F39="NA","",IF(M39=0,"",IF((F39-M39)&lt;0,"▲","")))</f>
        <v>▲</v>
      </c>
      <c r="J39" s="86">
        <f>IF(F39="NA","-",IF(M39=0,"-",ABS(F39-M39)))</f>
        <v>0.45999999999997954</v>
      </c>
      <c r="K39" s="42">
        <v>48.954999999999998</v>
      </c>
      <c r="L39" s="70">
        <v>125.003</v>
      </c>
      <c r="M39" s="71">
        <v>222.26</v>
      </c>
    </row>
    <row r="40" spans="2:13" ht="12" customHeight="1">
      <c r="B40" s="25"/>
      <c r="C40" s="30" t="s">
        <v>7</v>
      </c>
      <c r="D40" s="60">
        <v>190.03</v>
      </c>
      <c r="E40" s="61">
        <v>205.27</v>
      </c>
      <c r="F40" s="124">
        <v>212.57</v>
      </c>
      <c r="G40" s="114" t="str">
        <f t="shared" ref="G40:G41" si="25">IF((F40/E40)-1&lt;0,"▲","")</f>
        <v/>
      </c>
      <c r="H40" s="101">
        <f t="shared" ref="H40:H41" si="26">ABS((+F40/E40)-1)</f>
        <v>3.5562917133531435E-2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1.1800000000000068</v>
      </c>
      <c r="K40" s="42">
        <v>49.063000000000002</v>
      </c>
      <c r="L40" s="72">
        <v>131.916</v>
      </c>
      <c r="M40" s="62">
        <v>213.75</v>
      </c>
    </row>
    <row r="41" spans="2:13" ht="12" customHeight="1">
      <c r="B41" s="25"/>
      <c r="C41" s="30" t="s">
        <v>8</v>
      </c>
      <c r="D41" s="60">
        <v>37.590000000000003</v>
      </c>
      <c r="E41" s="61">
        <v>47.73</v>
      </c>
      <c r="F41" s="124">
        <v>55.94</v>
      </c>
      <c r="G41" s="114" t="str">
        <f t="shared" si="25"/>
        <v/>
      </c>
      <c r="H41" s="101">
        <f t="shared" si="26"/>
        <v>0.17200921852084639</v>
      </c>
      <c r="I41" s="85" t="str">
        <f t="shared" si="27"/>
        <v/>
      </c>
      <c r="J41" s="86">
        <f t="shared" si="28"/>
        <v>2.1899999999999977</v>
      </c>
      <c r="K41" s="42">
        <v>3.9965000000000002</v>
      </c>
      <c r="L41" s="72">
        <v>17.582000000000001</v>
      </c>
      <c r="M41" s="62">
        <v>53.75</v>
      </c>
    </row>
    <row r="42" spans="2:13" ht="12" customHeight="1">
      <c r="B42" s="29"/>
      <c r="C42" s="53" t="s">
        <v>9</v>
      </c>
      <c r="D42" s="107">
        <f>ROUND(D41/D40,3)</f>
        <v>0.19800000000000001</v>
      </c>
      <c r="E42" s="108">
        <f>ROUND(E41/E40,3)</f>
        <v>0.23300000000000001</v>
      </c>
      <c r="F42" s="125">
        <f>ROUND(F41/F40,3)</f>
        <v>0.26300000000000001</v>
      </c>
      <c r="G42" s="109" t="str">
        <f>IF(F42-D42&lt;0,"▲","")</f>
        <v/>
      </c>
      <c r="H42" s="94">
        <f>ABS(+F42-E42)*100</f>
        <v>3</v>
      </c>
      <c r="I42" s="110" t="str">
        <f>IF(F42="NA","",IF(M42=0,"",IF((F42-M42)&lt;0,"▲","")))</f>
        <v/>
      </c>
      <c r="J42" s="96">
        <f>ABS(+F42-M42)*100</f>
        <v>1.2000000000000011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0.251</v>
      </c>
    </row>
    <row r="43" spans="2:13" ht="12" customHeight="1">
      <c r="B43" s="2" t="s">
        <v>79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43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44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5">
    <tabColor theme="1"/>
    <pageSetUpPr fitToPage="1"/>
  </sheetPr>
  <dimension ref="B1:M67"/>
  <sheetViews>
    <sheetView showGridLines="0" defaultGridColor="0" topLeftCell="A46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78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22</v>
      </c>
    </row>
    <row r="6" spans="2:13" ht="12" customHeight="1">
      <c r="B6" s="21"/>
      <c r="C6" s="22" t="s">
        <v>2</v>
      </c>
      <c r="D6" s="23" t="s">
        <v>38</v>
      </c>
      <c r="E6" s="24" t="s">
        <v>39</v>
      </c>
      <c r="F6" s="24" t="s">
        <v>53</v>
      </c>
      <c r="G6" s="444" t="s">
        <v>49</v>
      </c>
      <c r="H6" s="444"/>
      <c r="I6" s="444"/>
      <c r="J6" s="444"/>
      <c r="K6" s="444"/>
      <c r="L6" s="445"/>
      <c r="M6" s="431" t="s">
        <v>40</v>
      </c>
    </row>
    <row r="7" spans="2:13" ht="12" customHeight="1">
      <c r="B7" s="25"/>
      <c r="C7" s="26"/>
      <c r="D7" s="27"/>
      <c r="E7" s="28" t="s">
        <v>4</v>
      </c>
      <c r="F7" s="1" t="s">
        <v>51</v>
      </c>
      <c r="G7" s="434" t="s">
        <v>52</v>
      </c>
      <c r="H7" s="435"/>
      <c r="I7" s="438" t="s">
        <v>50</v>
      </c>
      <c r="J7" s="439"/>
      <c r="K7" s="442" t="s">
        <v>35</v>
      </c>
      <c r="L7" s="446" t="s">
        <v>54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1859.19</v>
      </c>
      <c r="E10" s="78">
        <v>2043.8</v>
      </c>
      <c r="F10" s="119">
        <v>1991.54</v>
      </c>
      <c r="G10" s="83" t="str">
        <f>IF((F10/E10)-1&lt;0,"▲","")</f>
        <v>▲</v>
      </c>
      <c r="H10" s="101">
        <f>ABS((+F10/E10)-1)</f>
        <v>2.5570016635678594E-2</v>
      </c>
      <c r="I10" s="85" t="str">
        <f>IF(F10="NA","",IF(M10=0,"",IF((F10-M10)&lt;0,"▲","")))</f>
        <v/>
      </c>
      <c r="J10" s="86">
        <f>IF(F10="NA","-",IF(M10=0,"-",ABS(F10-M10)))</f>
        <v>3.2799999999999727</v>
      </c>
      <c r="K10" s="42">
        <v>1196.837</v>
      </c>
      <c r="L10" s="66">
        <v>1707.6010000000001</v>
      </c>
      <c r="M10" s="62">
        <v>1988.26</v>
      </c>
    </row>
    <row r="11" spans="2:13" ht="12" customHeight="1">
      <c r="B11" s="25"/>
      <c r="C11" s="30" t="s">
        <v>7</v>
      </c>
      <c r="D11" s="77">
        <v>1947.47</v>
      </c>
      <c r="E11" s="78">
        <v>1998.69</v>
      </c>
      <c r="F11" s="119">
        <v>2015.43</v>
      </c>
      <c r="G11" s="83" t="str">
        <f t="shared" ref="G11:G12" si="0">IF((F11/E11)-1&lt;0,"▲","")</f>
        <v/>
      </c>
      <c r="H11" s="101">
        <f t="shared" ref="H11:H12" si="1">ABS((+F11/E11)-1)</f>
        <v>8.3754859432929596E-3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3.8800000000001091</v>
      </c>
      <c r="K11" s="42">
        <v>1201.7705000000001</v>
      </c>
      <c r="L11" s="66">
        <v>1739.261</v>
      </c>
      <c r="M11" s="62">
        <v>2011.55</v>
      </c>
    </row>
    <row r="12" spans="2:13" ht="12" customHeight="1">
      <c r="B12" s="25"/>
      <c r="C12" s="30" t="s">
        <v>8</v>
      </c>
      <c r="D12" s="39">
        <v>357.15</v>
      </c>
      <c r="E12" s="40">
        <v>402.25</v>
      </c>
      <c r="F12" s="119">
        <v>378.36</v>
      </c>
      <c r="G12" s="83" t="str">
        <f t="shared" si="0"/>
        <v>▲</v>
      </c>
      <c r="H12" s="101">
        <f t="shared" si="1"/>
        <v>5.9390926041019254E-2</v>
      </c>
      <c r="I12" s="85" t="str">
        <f t="shared" si="2"/>
        <v/>
      </c>
      <c r="J12" s="86">
        <f t="shared" si="3"/>
        <v>0.68999999999999773</v>
      </c>
      <c r="K12" s="42">
        <v>186.02850000000001</v>
      </c>
      <c r="L12" s="66">
        <v>435.471</v>
      </c>
      <c r="M12" s="62">
        <v>377.67</v>
      </c>
    </row>
    <row r="13" spans="2:13" ht="12" customHeight="1">
      <c r="B13" s="25"/>
      <c r="C13" s="30" t="s">
        <v>9</v>
      </c>
      <c r="D13" s="81">
        <f>ROUND(D12/D11,3)</f>
        <v>0.183</v>
      </c>
      <c r="E13" s="82">
        <f t="shared" ref="E13" si="4">ROUND(E12/E11,3)</f>
        <v>0.20100000000000001</v>
      </c>
      <c r="F13" s="73">
        <f>ROUND(F12/F11,3)</f>
        <v>0.188</v>
      </c>
      <c r="G13" s="83" t="str">
        <f>IF((F13/E13)-1&lt;0,"▲","")</f>
        <v>▲</v>
      </c>
      <c r="H13" s="84">
        <f>ABS(+F13-E13)*100</f>
        <v>1.3000000000000012</v>
      </c>
      <c r="I13" s="85" t="str">
        <f t="shared" si="2"/>
        <v/>
      </c>
      <c r="J13" s="86">
        <f>IF(F13="NA","-",IF(M13=0,"-",ABS(F13-M13)*100))</f>
        <v>0</v>
      </c>
      <c r="K13" s="87">
        <f>K12/K11</f>
        <v>0.15479536234247721</v>
      </c>
      <c r="L13" s="121">
        <f>ROUND(L12/L11,3)</f>
        <v>0.25</v>
      </c>
      <c r="M13" s="115">
        <f>ROUND(M12/M11,3)</f>
        <v>0.188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554.58000000000004</v>
      </c>
      <c r="E15" s="41">
        <v>628.83000000000004</v>
      </c>
      <c r="F15" s="119">
        <v>619.25</v>
      </c>
      <c r="G15" s="83" t="str">
        <f>IF((F15/E15)-1&lt;0,"▲","")</f>
        <v>▲</v>
      </c>
      <c r="H15" s="101">
        <f t="shared" ref="H15:H32" si="5">ABS((+F15/E15)-1)</f>
        <v>1.5234642113130747E-2</v>
      </c>
      <c r="I15" s="85" t="str">
        <f>IF(F15="NA","",IF(M15=0,"",IF((F15-M15)&lt;0,"▲","")))</f>
        <v/>
      </c>
      <c r="J15" s="86">
        <f>IF(F15="NA","-",IF(M15=0,"-",ABS(F15-M15)))</f>
        <v>2.4800000000000182</v>
      </c>
      <c r="K15" s="42">
        <v>351.77749999999997</v>
      </c>
      <c r="L15" s="66">
        <v>537.92700000000002</v>
      </c>
      <c r="M15" s="62">
        <v>616.77</v>
      </c>
    </row>
    <row r="16" spans="2:13" ht="12" customHeight="1">
      <c r="B16" s="25"/>
      <c r="C16" s="30" t="s">
        <v>7</v>
      </c>
      <c r="D16" s="77">
        <v>588.76</v>
      </c>
      <c r="E16" s="78">
        <v>610.54</v>
      </c>
      <c r="F16" s="119">
        <v>626.29999999999995</v>
      </c>
      <c r="G16" s="83" t="str">
        <f t="shared" ref="G16:G17" si="6">IF((F16/E16)-1&lt;0,"▲","")</f>
        <v/>
      </c>
      <c r="H16" s="101">
        <f t="shared" si="5"/>
        <v>2.581321453139851E-2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2.5299999999999727</v>
      </c>
      <c r="K16" s="42">
        <v>352.10050000000001</v>
      </c>
      <c r="L16" s="66">
        <v>542.90200000000004</v>
      </c>
      <c r="M16" s="62">
        <v>623.77</v>
      </c>
    </row>
    <row r="17" spans="2:13" ht="12" customHeight="1">
      <c r="B17" s="25"/>
      <c r="C17" s="30" t="s">
        <v>8</v>
      </c>
      <c r="D17" s="39">
        <v>131.9</v>
      </c>
      <c r="E17" s="41">
        <v>150.19</v>
      </c>
      <c r="F17" s="119">
        <v>143.13999999999999</v>
      </c>
      <c r="G17" s="83" t="str">
        <f t="shared" si="6"/>
        <v>▲</v>
      </c>
      <c r="H17" s="101">
        <f t="shared" si="5"/>
        <v>4.6940541980158512E-2</v>
      </c>
      <c r="I17" s="85" t="str">
        <f t="shared" si="7"/>
        <v/>
      </c>
      <c r="J17" s="86">
        <f t="shared" si="8"/>
        <v>0.51999999999998181</v>
      </c>
      <c r="K17" s="42">
        <v>78.797499999999999</v>
      </c>
      <c r="L17" s="66">
        <v>155.274</v>
      </c>
      <c r="M17" s="62">
        <v>142.62</v>
      </c>
    </row>
    <row r="18" spans="2:13" ht="12" customHeight="1">
      <c r="B18" s="25"/>
      <c r="C18" s="30" t="s">
        <v>9</v>
      </c>
      <c r="D18" s="81">
        <f>ROUND(D17/D16,3)</f>
        <v>0.224</v>
      </c>
      <c r="E18" s="82">
        <f>ROUND(E17/E16,3)</f>
        <v>0.246</v>
      </c>
      <c r="F18" s="73">
        <f>ROUND(F17/F16,3)</f>
        <v>0.22900000000000001</v>
      </c>
      <c r="G18" s="89" t="str">
        <f>IF((F18/E18)-1&lt;0,"▲","")</f>
        <v>▲</v>
      </c>
      <c r="H18" s="84">
        <f t="shared" ref="H18" si="9">ABS(+F18-E18)*100</f>
        <v>1.6999999999999988</v>
      </c>
      <c r="I18" s="90" t="str">
        <f t="shared" si="7"/>
        <v/>
      </c>
      <c r="J18" s="86">
        <f>IF(F18="NA","-",IF(M18=0,"-",ABS(F18-M18)*100))</f>
        <v>0</v>
      </c>
      <c r="K18" s="87">
        <f>K17/K16</f>
        <v>0.22379263874944794</v>
      </c>
      <c r="L18" s="121">
        <f>ROUND(L17/L16,3)</f>
        <v>0.28599999999999998</v>
      </c>
      <c r="M18" s="115">
        <f>ROUND(M17/M16,3)</f>
        <v>0.22900000000000001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913.22</v>
      </c>
      <c r="E20" s="41">
        <v>1012.3</v>
      </c>
      <c r="F20" s="119">
        <v>961.31</v>
      </c>
      <c r="G20" s="83" t="str">
        <f>IF((F20/E20)-1&lt;0,"▲","")</f>
        <v>▲</v>
      </c>
      <c r="H20" s="101">
        <f t="shared" ref="H20" si="10">ABS((+F20/E20)-1)</f>
        <v>5.0370443544403898E-2</v>
      </c>
      <c r="I20" s="85" t="str">
        <f>IF(F20="NA","",IF(M20=0,"",IF((F20-M20)&lt;0,"▲","")))</f>
        <v>▲</v>
      </c>
      <c r="J20" s="86">
        <f>IF(F20="NA","-",IF(M20=0,"-",ABS(F20-M20)))</f>
        <v>0.51000000000010459</v>
      </c>
      <c r="K20" s="42">
        <v>626.81349999999998</v>
      </c>
      <c r="L20" s="66">
        <v>800.96</v>
      </c>
      <c r="M20" s="62">
        <v>961.82</v>
      </c>
    </row>
    <row r="21" spans="2:13" ht="12" customHeight="1">
      <c r="B21" s="25"/>
      <c r="C21" s="30" t="s">
        <v>7</v>
      </c>
      <c r="D21" s="39">
        <v>943.13</v>
      </c>
      <c r="E21" s="41">
        <v>973.99</v>
      </c>
      <c r="F21" s="119">
        <v>970.95</v>
      </c>
      <c r="G21" s="83" t="str">
        <f t="shared" ref="G21:G22" si="11">IF((F21/E21)-1&lt;0,"▲","")</f>
        <v>▲</v>
      </c>
      <c r="H21" s="101">
        <f t="shared" si="5"/>
        <v>3.1211819423196951E-3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0.98000000000001819</v>
      </c>
      <c r="K21" s="42">
        <v>631.89449999999999</v>
      </c>
      <c r="L21" s="66">
        <v>829.87800000000004</v>
      </c>
      <c r="M21" s="62">
        <v>969.97</v>
      </c>
    </row>
    <row r="22" spans="2:13" ht="12" customHeight="1">
      <c r="B22" s="25"/>
      <c r="C22" s="30" t="s">
        <v>8</v>
      </c>
      <c r="D22" s="39">
        <v>139.16</v>
      </c>
      <c r="E22" s="41">
        <v>177.46</v>
      </c>
      <c r="F22" s="119">
        <v>167.82</v>
      </c>
      <c r="G22" s="83" t="str">
        <f t="shared" si="11"/>
        <v>▲</v>
      </c>
      <c r="H22" s="101">
        <f t="shared" si="5"/>
        <v>5.43221007550998E-2</v>
      </c>
      <c r="I22" s="85" t="str">
        <f t="shared" si="12"/>
        <v>▲</v>
      </c>
      <c r="J22" s="86">
        <f t="shared" si="13"/>
        <v>1.5400000000000205</v>
      </c>
      <c r="K22" s="42">
        <v>83.864000000000004</v>
      </c>
      <c r="L22" s="66">
        <v>161.846</v>
      </c>
      <c r="M22" s="62">
        <v>169.36</v>
      </c>
    </row>
    <row r="23" spans="2:13" ht="12" customHeight="1">
      <c r="B23" s="25"/>
      <c r="C23" s="30" t="s">
        <v>9</v>
      </c>
      <c r="D23" s="81">
        <f>ROUND(D22/D21,3)</f>
        <v>0.14799999999999999</v>
      </c>
      <c r="E23" s="82">
        <f>ROUND(E22/E21,3)</f>
        <v>0.182</v>
      </c>
      <c r="F23" s="73">
        <f>ROUND(F22/F21,3)</f>
        <v>0.17299999999999999</v>
      </c>
      <c r="G23" s="89" t="str">
        <f>IF((F23/E23)-1&lt;0,"▲","")</f>
        <v>▲</v>
      </c>
      <c r="H23" s="84">
        <f t="shared" ref="H23" si="14">ABS(+F23-E23)*100</f>
        <v>0.9000000000000008</v>
      </c>
      <c r="I23" s="90" t="str">
        <f t="shared" si="12"/>
        <v>▲</v>
      </c>
      <c r="J23" s="86">
        <f>IF(F23="NA","-",IF(M23=0,"-",ABS(F23-M23)*100))</f>
        <v>0.20000000000000018</v>
      </c>
      <c r="K23" s="87">
        <f>K22/K21</f>
        <v>0.13271835725742193</v>
      </c>
      <c r="L23" s="121">
        <f>ROUND(L22/L21,3)</f>
        <v>0.19500000000000001</v>
      </c>
      <c r="M23" s="115">
        <f>ROUND(M22/M21,3)</f>
        <v>0.17499999999999999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623.42999999999995</v>
      </c>
      <c r="E25" s="41">
        <v>710.39</v>
      </c>
      <c r="F25" s="119">
        <v>683.81</v>
      </c>
      <c r="G25" s="83" t="str">
        <f>IF((F25/E25)-1&lt;0,"▲","")</f>
        <v>▲</v>
      </c>
      <c r="H25" s="101">
        <f t="shared" ref="H25" si="15">ABS((+F25/E25)-1)</f>
        <v>3.7416067230676142E-2</v>
      </c>
      <c r="I25" s="85" t="str">
        <f>IF(F25="NA","",IF(M25=0,"",IF((F25-M25)&lt;0,"▲","")))</f>
        <v>▲</v>
      </c>
      <c r="J25" s="86">
        <f>IF(F25="NA","-",IF(M25=0,"-",ABS(F25-M25)))</f>
        <v>8.0000000000040927E-2</v>
      </c>
      <c r="K25" s="42">
        <v>315.98500000000001</v>
      </c>
      <c r="L25" s="66">
        <v>368.714</v>
      </c>
      <c r="M25" s="62">
        <v>683.89</v>
      </c>
    </row>
    <row r="26" spans="2:13" ht="12" customHeight="1">
      <c r="B26" s="51"/>
      <c r="C26" s="30" t="s">
        <v>7</v>
      </c>
      <c r="D26" s="39">
        <v>645.5</v>
      </c>
      <c r="E26" s="41">
        <v>683.31</v>
      </c>
      <c r="F26" s="119">
        <v>685.07</v>
      </c>
      <c r="G26" s="83" t="str">
        <f t="shared" ref="G26:G27" si="16">IF((F26/E26)-1&lt;0,"▲","")</f>
        <v/>
      </c>
      <c r="H26" s="101">
        <f t="shared" si="5"/>
        <v>2.5756977067510345E-3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0.17000000000007276</v>
      </c>
      <c r="K26" s="42">
        <v>318.35149999999999</v>
      </c>
      <c r="L26" s="66">
        <v>366.48099999999999</v>
      </c>
      <c r="M26" s="62">
        <v>684.9</v>
      </c>
    </row>
    <row r="27" spans="2:13" ht="12" customHeight="1">
      <c r="B27" s="51"/>
      <c r="C27" s="30" t="s">
        <v>8</v>
      </c>
      <c r="D27" s="39">
        <v>103.16</v>
      </c>
      <c r="E27" s="41">
        <v>130.24</v>
      </c>
      <c r="F27" s="119">
        <v>128.97</v>
      </c>
      <c r="G27" s="83" t="str">
        <f t="shared" si="16"/>
        <v>▲</v>
      </c>
      <c r="H27" s="101">
        <f t="shared" si="5"/>
        <v>9.7512285012285593E-3</v>
      </c>
      <c r="I27" s="85" t="str">
        <f t="shared" si="17"/>
        <v>▲</v>
      </c>
      <c r="J27" s="86">
        <f t="shared" si="18"/>
        <v>1.1800000000000068</v>
      </c>
      <c r="K27" s="42">
        <v>38.368000000000002</v>
      </c>
      <c r="L27" s="66">
        <v>118.351</v>
      </c>
      <c r="M27" s="62">
        <v>130.15</v>
      </c>
    </row>
    <row r="28" spans="2:13" ht="12" customHeight="1">
      <c r="B28" s="51"/>
      <c r="C28" s="30" t="s">
        <v>9</v>
      </c>
      <c r="D28" s="81">
        <f>ROUND(D27/D26,3)</f>
        <v>0.16</v>
      </c>
      <c r="E28" s="82">
        <f>ROUND(E27/E26,3)</f>
        <v>0.191</v>
      </c>
      <c r="F28" s="73">
        <f>ROUND(F27/F26,3)</f>
        <v>0.188</v>
      </c>
      <c r="G28" s="89" t="str">
        <f>IF((F28/E28)-1&lt;0,"▲","")</f>
        <v>▲</v>
      </c>
      <c r="H28" s="84">
        <f t="shared" ref="H28" si="19">ABS(+F28-E28)*100</f>
        <v>0.30000000000000027</v>
      </c>
      <c r="I28" s="90" t="str">
        <f t="shared" si="17"/>
        <v>▲</v>
      </c>
      <c r="J28" s="86">
        <f>IF(F28="NA","-",IF(M28=0,"-",ABS(F28-M28)*100))</f>
        <v>0.20000000000000018</v>
      </c>
      <c r="K28" s="87">
        <f>K27/K26</f>
        <v>0.12052087079847276</v>
      </c>
      <c r="L28" s="121">
        <f>ROUND(L27/L26,3)</f>
        <v>0.32300000000000001</v>
      </c>
      <c r="M28" s="115">
        <f>ROUND(M27/M26,3)</f>
        <v>0.19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391.38</v>
      </c>
      <c r="E30" s="41">
        <v>402.68</v>
      </c>
      <c r="F30" s="119">
        <v>410.98</v>
      </c>
      <c r="G30" s="83" t="str">
        <f>IF((F30/E30)-1&lt;0,"▲","")</f>
        <v/>
      </c>
      <c r="H30" s="101">
        <f t="shared" ref="H30" si="20">ABS((+F30/E30)-1)</f>
        <v>2.0611900268203032E-2</v>
      </c>
      <c r="I30" s="85" t="str">
        <f>IF(F30="NA","",IF(M30=0,"",IF((F30-M30)&lt;0,"▲","")))</f>
        <v/>
      </c>
      <c r="J30" s="86">
        <f>IF(F30="NA","-",IF(M30=0,"-",ABS(F30-M30)))</f>
        <v>1.3000000000000114</v>
      </c>
      <c r="K30" s="42">
        <v>218.24600000000001</v>
      </c>
      <c r="L30" s="66">
        <v>370.928</v>
      </c>
      <c r="M30" s="62">
        <v>409.68</v>
      </c>
    </row>
    <row r="31" spans="2:13" ht="12" customHeight="1">
      <c r="B31" s="25"/>
      <c r="C31" s="30" t="s">
        <v>7</v>
      </c>
      <c r="D31" s="39">
        <v>415.58</v>
      </c>
      <c r="E31" s="41">
        <v>414.16</v>
      </c>
      <c r="F31" s="119">
        <v>418.18</v>
      </c>
      <c r="G31" s="83" t="str">
        <f t="shared" ref="G31:G32" si="21">IF((F31/E31)-1&lt;0,"▲","")</f>
        <v/>
      </c>
      <c r="H31" s="101">
        <f t="shared" si="5"/>
        <v>9.7063936642842741E-3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0.37999999999999545</v>
      </c>
      <c r="K31" s="42">
        <v>217.77549999999999</v>
      </c>
      <c r="L31" s="66">
        <v>369.596</v>
      </c>
      <c r="M31" s="62">
        <v>417.8</v>
      </c>
    </row>
    <row r="32" spans="2:13" ht="12" customHeight="1">
      <c r="B32" s="25"/>
      <c r="C32" s="30" t="s">
        <v>8</v>
      </c>
      <c r="D32" s="39">
        <v>86.09</v>
      </c>
      <c r="E32" s="41">
        <v>74.599999999999994</v>
      </c>
      <c r="F32" s="119">
        <v>67.400000000000006</v>
      </c>
      <c r="G32" s="83" t="str">
        <f t="shared" si="21"/>
        <v>▲</v>
      </c>
      <c r="H32" s="101">
        <f t="shared" si="5"/>
        <v>9.6514745308310834E-2</v>
      </c>
      <c r="I32" s="85" t="str">
        <f t="shared" si="22"/>
        <v/>
      </c>
      <c r="J32" s="86">
        <f t="shared" si="23"/>
        <v>1.710000000000008</v>
      </c>
      <c r="K32" s="42">
        <v>26.731999999999999</v>
      </c>
      <c r="L32" s="66">
        <v>119.346</v>
      </c>
      <c r="M32" s="62">
        <v>65.69</v>
      </c>
    </row>
    <row r="33" spans="2:13" ht="12" customHeight="1">
      <c r="B33" s="29"/>
      <c r="C33" s="53" t="s">
        <v>9</v>
      </c>
      <c r="D33" s="91">
        <f>ROUND(D32/D31,3)</f>
        <v>0.20699999999999999</v>
      </c>
      <c r="E33" s="92">
        <f>ROUND(E32/E31,3)</f>
        <v>0.18</v>
      </c>
      <c r="F33" s="74">
        <f>ROUND(F32/F31,3)</f>
        <v>0.161</v>
      </c>
      <c r="G33" s="93" t="str">
        <f>IF((F33/E33)-1&lt;0,"▲","")</f>
        <v>▲</v>
      </c>
      <c r="H33" s="94">
        <f t="shared" ref="H33" si="24">ABS(+F33-E33)*100</f>
        <v>1.899999999999999</v>
      </c>
      <c r="I33" s="95" t="str">
        <f t="shared" si="22"/>
        <v/>
      </c>
      <c r="J33" s="96">
        <f>IF(F33="NA","-",IF(M33=0,"-",ABS(F33-M33)*100))</f>
        <v>0.40000000000000036</v>
      </c>
      <c r="K33" s="97">
        <f>K32/K31</f>
        <v>0.12275026345938822</v>
      </c>
      <c r="L33" s="122">
        <f>ROUND(L32/L31,3)</f>
        <v>0.32300000000000001</v>
      </c>
      <c r="M33" s="116">
        <f>ROUND(M32/M31,3)</f>
        <v>0.157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38</v>
      </c>
      <c r="E36" s="24" t="s">
        <v>39</v>
      </c>
      <c r="F36" s="24" t="s">
        <v>53</v>
      </c>
      <c r="G36" s="444" t="s">
        <v>49</v>
      </c>
      <c r="H36" s="444"/>
      <c r="I36" s="444"/>
      <c r="J36" s="444"/>
      <c r="K36" s="444"/>
      <c r="L36" s="445"/>
      <c r="M36" s="431" t="s">
        <v>40</v>
      </c>
    </row>
    <row r="37" spans="2:13" ht="12" customHeight="1">
      <c r="B37" s="25"/>
      <c r="C37" s="26"/>
      <c r="D37" s="27"/>
      <c r="E37" s="28" t="s">
        <v>4</v>
      </c>
      <c r="F37" s="1" t="s">
        <v>51</v>
      </c>
      <c r="G37" s="434" t="s">
        <v>76</v>
      </c>
      <c r="H37" s="435"/>
      <c r="I37" s="438" t="s">
        <v>50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186.75</v>
      </c>
      <c r="E39" s="61">
        <v>215.58</v>
      </c>
      <c r="F39" s="124">
        <v>222.26</v>
      </c>
      <c r="G39" s="113" t="str">
        <f>IF((F39/E39)-1&lt;0,"▲","")</f>
        <v/>
      </c>
      <c r="H39" s="101">
        <f>ABS((+F39/E39)-1)</f>
        <v>3.0986176825308354E-2</v>
      </c>
      <c r="I39" s="112" t="str">
        <f>IF(F39="NA","",IF(M39=0,"",IF((F39-M39)&lt;0,"▲","")))</f>
        <v>▲</v>
      </c>
      <c r="J39" s="86">
        <f>IF(F39="NA","-",IF(M39=0,"-",ABS(F39-M39)))</f>
        <v>1.8600000000000136</v>
      </c>
      <c r="K39" s="42">
        <v>48.954999999999998</v>
      </c>
      <c r="L39" s="70">
        <v>125.003</v>
      </c>
      <c r="M39" s="71">
        <v>224.12</v>
      </c>
    </row>
    <row r="40" spans="2:13" ht="12" customHeight="1">
      <c r="B40" s="25"/>
      <c r="C40" s="30" t="s">
        <v>7</v>
      </c>
      <c r="D40" s="60">
        <v>190.07</v>
      </c>
      <c r="E40" s="61">
        <v>205.46</v>
      </c>
      <c r="F40" s="124">
        <v>213.75</v>
      </c>
      <c r="G40" s="114" t="str">
        <f t="shared" ref="G40:G41" si="25">IF((F40/E40)-1&lt;0,"▲","")</f>
        <v/>
      </c>
      <c r="H40" s="101">
        <f t="shared" ref="H40:H41" si="26">ABS((+F40/E40)-1)</f>
        <v>4.0348486323371846E-2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6.0000000000002274E-2</v>
      </c>
      <c r="K40" s="42">
        <v>49.063000000000002</v>
      </c>
      <c r="L40" s="72">
        <v>131.916</v>
      </c>
      <c r="M40" s="62">
        <v>213.81</v>
      </c>
    </row>
    <row r="41" spans="2:13" ht="12" customHeight="1">
      <c r="B41" s="25"/>
      <c r="C41" s="30" t="s">
        <v>8</v>
      </c>
      <c r="D41" s="60">
        <v>35.659999999999997</v>
      </c>
      <c r="E41" s="61">
        <v>45.57</v>
      </c>
      <c r="F41" s="124">
        <v>53.75</v>
      </c>
      <c r="G41" s="114" t="str">
        <f t="shared" si="25"/>
        <v/>
      </c>
      <c r="H41" s="101">
        <f t="shared" si="26"/>
        <v>0.17950405968839145</v>
      </c>
      <c r="I41" s="85" t="str">
        <f t="shared" si="27"/>
        <v>▲</v>
      </c>
      <c r="J41" s="86">
        <f t="shared" si="28"/>
        <v>0.67000000000000171</v>
      </c>
      <c r="K41" s="42">
        <v>3.9965000000000002</v>
      </c>
      <c r="L41" s="72">
        <v>17.582000000000001</v>
      </c>
      <c r="M41" s="62">
        <v>54.42</v>
      </c>
    </row>
    <row r="42" spans="2:13" ht="12" customHeight="1">
      <c r="B42" s="29"/>
      <c r="C42" s="53" t="s">
        <v>9</v>
      </c>
      <c r="D42" s="107">
        <f>ROUND(D41/D40,3)</f>
        <v>0.188</v>
      </c>
      <c r="E42" s="108">
        <f>ROUND(E41/E40,3)</f>
        <v>0.222</v>
      </c>
      <c r="F42" s="125">
        <f>ROUND(F41/F40,3)</f>
        <v>0.251</v>
      </c>
      <c r="G42" s="109" t="str">
        <f>IF(F42-D42&lt;0,"▲","")</f>
        <v/>
      </c>
      <c r="H42" s="94">
        <f>ABS(+F42-E42)*100</f>
        <v>2.9</v>
      </c>
      <c r="I42" s="110" t="str">
        <f>IF(F42="NA","",IF(M42=0,"",IF((F42-M42)&lt;0,"▲","")))</f>
        <v>▲</v>
      </c>
      <c r="J42" s="96">
        <f>ABS(+F42-M42)*100</f>
        <v>0.40000000000000036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0.255</v>
      </c>
    </row>
    <row r="43" spans="2:13" ht="12" customHeight="1">
      <c r="B43" s="2" t="s">
        <v>77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43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44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4">
    <tabColor theme="1"/>
    <pageSetUpPr fitToPage="1"/>
  </sheetPr>
  <dimension ref="B1:M67"/>
  <sheetViews>
    <sheetView showGridLines="0" defaultGridColor="0" topLeftCell="A28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75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22</v>
      </c>
    </row>
    <row r="6" spans="2:13" ht="12" customHeight="1">
      <c r="B6" s="21"/>
      <c r="C6" s="22" t="s">
        <v>2</v>
      </c>
      <c r="D6" s="23" t="s">
        <v>38</v>
      </c>
      <c r="E6" s="24" t="s">
        <v>39</v>
      </c>
      <c r="F6" s="24" t="s">
        <v>53</v>
      </c>
      <c r="G6" s="444" t="s">
        <v>18</v>
      </c>
      <c r="H6" s="444"/>
      <c r="I6" s="444"/>
      <c r="J6" s="444"/>
      <c r="K6" s="444"/>
      <c r="L6" s="445"/>
      <c r="M6" s="431" t="s">
        <v>40</v>
      </c>
    </row>
    <row r="7" spans="2:13" ht="12" customHeight="1">
      <c r="B7" s="25"/>
      <c r="C7" s="26"/>
      <c r="D7" s="27"/>
      <c r="E7" s="28" t="s">
        <v>4</v>
      </c>
      <c r="F7" s="1" t="s">
        <v>30</v>
      </c>
      <c r="G7" s="434" t="s">
        <v>25</v>
      </c>
      <c r="H7" s="435"/>
      <c r="I7" s="438" t="s">
        <v>21</v>
      </c>
      <c r="J7" s="439"/>
      <c r="K7" s="442" t="s">
        <v>35</v>
      </c>
      <c r="L7" s="446" t="s">
        <v>54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1858.85</v>
      </c>
      <c r="E10" s="78">
        <v>2038.11</v>
      </c>
      <c r="F10" s="119">
        <v>1988.26</v>
      </c>
      <c r="G10" s="83" t="str">
        <f>IF((F10/E10)-1&lt;0,"▲","")</f>
        <v>▲</v>
      </c>
      <c r="H10" s="101">
        <f>ABS((+F10/E10)-1)</f>
        <v>2.4458934993695114E-2</v>
      </c>
      <c r="I10" s="85" t="str">
        <f>IF(F10="NA","",IF(M10=0,"",IF((F10-M10)&lt;0,"▲","")))</f>
        <v/>
      </c>
      <c r="J10" s="86">
        <f>IF(F10="NA","-",IF(M10=0,"-",ABS(F10-M10)))</f>
        <v>4.5099999999999909</v>
      </c>
      <c r="K10" s="42">
        <v>1196.837</v>
      </c>
      <c r="L10" s="66">
        <v>1707.6010000000001</v>
      </c>
      <c r="M10" s="62">
        <v>1983.75</v>
      </c>
    </row>
    <row r="11" spans="2:13" ht="12" customHeight="1">
      <c r="B11" s="25"/>
      <c r="C11" s="30" t="s">
        <v>7</v>
      </c>
      <c r="D11" s="77">
        <v>1946.83</v>
      </c>
      <c r="E11" s="78">
        <v>1994.1</v>
      </c>
      <c r="F11" s="119">
        <v>2011.55</v>
      </c>
      <c r="G11" s="83" t="str">
        <f t="shared" ref="G11:G12" si="0">IF((F11/E11)-1&lt;0,"▲","")</f>
        <v/>
      </c>
      <c r="H11" s="101">
        <f t="shared" ref="H11:H12" si="1">ABS((+F11/E11)-1)</f>
        <v>8.750814903966786E-3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1.5399999999999636</v>
      </c>
      <c r="K11" s="42">
        <v>1201.7705000000001</v>
      </c>
      <c r="L11" s="66">
        <v>1739.261</v>
      </c>
      <c r="M11" s="62">
        <v>2010.01</v>
      </c>
    </row>
    <row r="12" spans="2:13" ht="12" customHeight="1">
      <c r="B12" s="25"/>
      <c r="C12" s="30" t="s">
        <v>8</v>
      </c>
      <c r="D12" s="39">
        <v>356.94</v>
      </c>
      <c r="E12" s="40">
        <v>400.95</v>
      </c>
      <c r="F12" s="119">
        <v>377.67</v>
      </c>
      <c r="G12" s="83" t="str">
        <f t="shared" si="0"/>
        <v>▲</v>
      </c>
      <c r="H12" s="101">
        <f t="shared" si="1"/>
        <v>5.8062102506546864E-2</v>
      </c>
      <c r="I12" s="85" t="str">
        <f t="shared" si="2"/>
        <v/>
      </c>
      <c r="J12" s="86">
        <f t="shared" si="3"/>
        <v>3.7300000000000182</v>
      </c>
      <c r="K12" s="42">
        <v>186.02850000000001</v>
      </c>
      <c r="L12" s="66">
        <v>435.471</v>
      </c>
      <c r="M12" s="62">
        <v>373.94</v>
      </c>
    </row>
    <row r="13" spans="2:13" ht="12" customHeight="1">
      <c r="B13" s="25"/>
      <c r="C13" s="30" t="s">
        <v>9</v>
      </c>
      <c r="D13" s="81">
        <f>ROUND(D12/D11,3)</f>
        <v>0.183</v>
      </c>
      <c r="E13" s="82">
        <f t="shared" ref="E13" si="4">ROUND(E12/E11,3)</f>
        <v>0.20100000000000001</v>
      </c>
      <c r="F13" s="73">
        <f>ROUND(F12/F11,3)</f>
        <v>0.188</v>
      </c>
      <c r="G13" s="83" t="str">
        <f>IF((F13/E13)-1&lt;0,"▲","")</f>
        <v>▲</v>
      </c>
      <c r="H13" s="84">
        <f>ABS(+F13-E13)*100</f>
        <v>1.3000000000000012</v>
      </c>
      <c r="I13" s="85" t="str">
        <f t="shared" si="2"/>
        <v/>
      </c>
      <c r="J13" s="86">
        <f>IF(F13="NA","-",IF(M13=0,"-",ABS(F13-M13)*100))</f>
        <v>0.20000000000000018</v>
      </c>
      <c r="K13" s="87">
        <f>K12/K11</f>
        <v>0.15479536234247721</v>
      </c>
      <c r="L13" s="121">
        <f>ROUND(L12/L11,3)</f>
        <v>0.25</v>
      </c>
      <c r="M13" s="115">
        <f>ROUND(M12/M11,3)</f>
        <v>0.186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554.59</v>
      </c>
      <c r="E15" s="41">
        <v>626.75</v>
      </c>
      <c r="F15" s="119">
        <v>616.77</v>
      </c>
      <c r="G15" s="83" t="str">
        <f>IF((F15/E15)-1&lt;0,"▲","")</f>
        <v>▲</v>
      </c>
      <c r="H15" s="101">
        <f t="shared" ref="H15:H32" si="5">ABS((+F15/E15)-1)</f>
        <v>1.5923414439569239E-2</v>
      </c>
      <c r="I15" s="85" t="str">
        <f>IF(F15="NA","",IF(M15=0,"",IF((F15-M15)&lt;0,"▲","")))</f>
        <v/>
      </c>
      <c r="J15" s="86">
        <f>IF(F15="NA","-",IF(M15=0,"-",ABS(F15-M15)))</f>
        <v>0.60000000000002274</v>
      </c>
      <c r="K15" s="42">
        <v>351.77749999999997</v>
      </c>
      <c r="L15" s="66">
        <v>537.92700000000002</v>
      </c>
      <c r="M15" s="62">
        <v>616.16999999999996</v>
      </c>
    </row>
    <row r="16" spans="2:13" ht="12" customHeight="1">
      <c r="B16" s="25"/>
      <c r="C16" s="30" t="s">
        <v>7</v>
      </c>
      <c r="D16" s="77">
        <v>588.55999999999995</v>
      </c>
      <c r="E16" s="78">
        <v>609.22</v>
      </c>
      <c r="F16" s="119">
        <v>623.77</v>
      </c>
      <c r="G16" s="83" t="str">
        <f t="shared" ref="G16:G17" si="6">IF((F16/E16)-1&lt;0,"▲","")</f>
        <v/>
      </c>
      <c r="H16" s="101">
        <f t="shared" si="5"/>
        <v>2.3882997931781613E-2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3.999999999996362E-2</v>
      </c>
      <c r="K16" s="42">
        <v>352.10050000000001</v>
      </c>
      <c r="L16" s="66">
        <v>542.90200000000004</v>
      </c>
      <c r="M16" s="62">
        <v>623.80999999999995</v>
      </c>
    </row>
    <row r="17" spans="2:13" ht="12" customHeight="1">
      <c r="B17" s="25"/>
      <c r="C17" s="30" t="s">
        <v>8</v>
      </c>
      <c r="D17" s="39">
        <v>132.1</v>
      </c>
      <c r="E17" s="41">
        <v>149.63</v>
      </c>
      <c r="F17" s="119">
        <v>142.62</v>
      </c>
      <c r="G17" s="83" t="str">
        <f t="shared" si="6"/>
        <v>▲</v>
      </c>
      <c r="H17" s="101">
        <f t="shared" si="5"/>
        <v>4.684889393838132E-2</v>
      </c>
      <c r="I17" s="85" t="str">
        <f t="shared" si="7"/>
        <v/>
      </c>
      <c r="J17" s="86">
        <f t="shared" si="8"/>
        <v>0.65999999999999659</v>
      </c>
      <c r="K17" s="42">
        <v>78.797499999999999</v>
      </c>
      <c r="L17" s="66">
        <v>155.274</v>
      </c>
      <c r="M17" s="62">
        <v>141.96</v>
      </c>
    </row>
    <row r="18" spans="2:13" ht="12" customHeight="1">
      <c r="B18" s="25"/>
      <c r="C18" s="30" t="s">
        <v>9</v>
      </c>
      <c r="D18" s="81">
        <f>ROUND(D17/D16,3)</f>
        <v>0.224</v>
      </c>
      <c r="E18" s="82">
        <f>ROUND(E17/E16,3)</f>
        <v>0.246</v>
      </c>
      <c r="F18" s="73">
        <f>ROUND(F17/F16,3)</f>
        <v>0.22900000000000001</v>
      </c>
      <c r="G18" s="89" t="str">
        <f>IF((F18/E18)-1&lt;0,"▲","")</f>
        <v>▲</v>
      </c>
      <c r="H18" s="84">
        <f t="shared" ref="H18" si="9">ABS(+F18-E18)*100</f>
        <v>1.6999999999999988</v>
      </c>
      <c r="I18" s="90" t="str">
        <f t="shared" si="7"/>
        <v/>
      </c>
      <c r="J18" s="86">
        <f>IF(F18="NA","-",IF(M18=0,"-",ABS(F18-M18)*100))</f>
        <v>0.10000000000000009</v>
      </c>
      <c r="K18" s="87">
        <f>K17/K16</f>
        <v>0.22379263874944794</v>
      </c>
      <c r="L18" s="121">
        <f>ROUND(L17/L16,3)</f>
        <v>0.28599999999999998</v>
      </c>
      <c r="M18" s="115">
        <f>ROUND(M17/M16,3)</f>
        <v>0.22800000000000001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912.87</v>
      </c>
      <c r="E20" s="41">
        <v>1009.15</v>
      </c>
      <c r="F20" s="119">
        <v>961.82</v>
      </c>
      <c r="G20" s="83" t="str">
        <f>IF((F20/E20)-1&lt;0,"▲","")</f>
        <v>▲</v>
      </c>
      <c r="H20" s="101">
        <f t="shared" ref="H20" si="10">ABS((+F20/E20)-1)</f>
        <v>4.6900857157013309E-2</v>
      </c>
      <c r="I20" s="85" t="str">
        <f>IF(F20="NA","",IF(M20=0,"",IF((F20-M20)&lt;0,"▲","")))</f>
        <v/>
      </c>
      <c r="J20" s="86">
        <f>IF(F20="NA","-",IF(M20=0,"-",ABS(F20-M20)))</f>
        <v>3.2200000000000273</v>
      </c>
      <c r="K20" s="42">
        <v>626.81349999999998</v>
      </c>
      <c r="L20" s="66">
        <v>800.96</v>
      </c>
      <c r="M20" s="62">
        <v>958.6</v>
      </c>
    </row>
    <row r="21" spans="2:13" ht="12" customHeight="1">
      <c r="B21" s="25"/>
      <c r="C21" s="30" t="s">
        <v>7</v>
      </c>
      <c r="D21" s="39">
        <v>942.69</v>
      </c>
      <c r="E21" s="41">
        <v>970.39</v>
      </c>
      <c r="F21" s="119">
        <v>969.97</v>
      </c>
      <c r="G21" s="83" t="str">
        <f t="shared" ref="G21:G22" si="11">IF((F21/E21)-1&lt;0,"▲","")</f>
        <v>▲</v>
      </c>
      <c r="H21" s="101">
        <f t="shared" si="5"/>
        <v>4.3281567204933591E-4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0.99000000000000909</v>
      </c>
      <c r="K21" s="42">
        <v>631.89449999999999</v>
      </c>
      <c r="L21" s="66">
        <v>829.87800000000004</v>
      </c>
      <c r="M21" s="62">
        <v>970.96</v>
      </c>
    </row>
    <row r="22" spans="2:13" ht="12" customHeight="1">
      <c r="B22" s="25"/>
      <c r="C22" s="30" t="s">
        <v>8</v>
      </c>
      <c r="D22" s="39">
        <v>138.75</v>
      </c>
      <c r="E22" s="41">
        <v>177.51</v>
      </c>
      <c r="F22" s="119">
        <v>169.36</v>
      </c>
      <c r="G22" s="83" t="str">
        <f t="shared" si="11"/>
        <v>▲</v>
      </c>
      <c r="H22" s="101">
        <f t="shared" si="5"/>
        <v>4.5912906315137003E-2</v>
      </c>
      <c r="I22" s="85" t="str">
        <f t="shared" si="12"/>
        <v/>
      </c>
      <c r="J22" s="86">
        <f t="shared" si="13"/>
        <v>4.0200000000000102</v>
      </c>
      <c r="K22" s="42">
        <v>83.864000000000004</v>
      </c>
      <c r="L22" s="66">
        <v>161.846</v>
      </c>
      <c r="M22" s="62">
        <v>165.34</v>
      </c>
    </row>
    <row r="23" spans="2:13" ht="12" customHeight="1">
      <c r="B23" s="25"/>
      <c r="C23" s="30" t="s">
        <v>9</v>
      </c>
      <c r="D23" s="81">
        <f>ROUND(D22/D21,3)</f>
        <v>0.14699999999999999</v>
      </c>
      <c r="E23" s="82">
        <f>ROUND(E22/E21,3)</f>
        <v>0.183</v>
      </c>
      <c r="F23" s="73">
        <f>ROUND(F22/F21,3)</f>
        <v>0.17499999999999999</v>
      </c>
      <c r="G23" s="89" t="str">
        <f>IF((F23/E23)-1&lt;0,"▲","")</f>
        <v>▲</v>
      </c>
      <c r="H23" s="84">
        <f t="shared" ref="H23" si="14">ABS(+F23-E23)*100</f>
        <v>0.80000000000000071</v>
      </c>
      <c r="I23" s="90" t="str">
        <f t="shared" si="12"/>
        <v/>
      </c>
      <c r="J23" s="86">
        <f>IF(F23="NA","-",IF(M23=0,"-",ABS(F23-M23)*100))</f>
        <v>0.49999999999999767</v>
      </c>
      <c r="K23" s="87">
        <f>K22/K21</f>
        <v>0.13271835725742193</v>
      </c>
      <c r="L23" s="121">
        <f>ROUND(L22/L21,3)</f>
        <v>0.19500000000000001</v>
      </c>
      <c r="M23" s="115">
        <f>ROUND(M22/M21,3)</f>
        <v>0.17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623.04</v>
      </c>
      <c r="E25" s="41">
        <v>709.08</v>
      </c>
      <c r="F25" s="119">
        <v>683.89</v>
      </c>
      <c r="G25" s="83" t="str">
        <f>IF((F25/E25)-1&lt;0,"▲","")</f>
        <v>▲</v>
      </c>
      <c r="H25" s="101">
        <f t="shared" ref="H25" si="15">ABS((+F25/E25)-1)</f>
        <v>3.5524905511366889E-2</v>
      </c>
      <c r="I25" s="85" t="str">
        <f>IF(F25="NA","",IF(M25=0,"",IF((F25-M25)&lt;0,"▲","")))</f>
        <v/>
      </c>
      <c r="J25" s="86">
        <f>IF(F25="NA","-",IF(M25=0,"-",ABS(F25-M25)))</f>
        <v>0.12999999999999545</v>
      </c>
      <c r="K25" s="42">
        <v>315.98500000000001</v>
      </c>
      <c r="L25" s="66">
        <v>368.714</v>
      </c>
      <c r="M25" s="62">
        <v>683.76</v>
      </c>
    </row>
    <row r="26" spans="2:13" ht="12" customHeight="1">
      <c r="B26" s="51"/>
      <c r="C26" s="30" t="s">
        <v>7</v>
      </c>
      <c r="D26" s="39">
        <v>644.99</v>
      </c>
      <c r="E26" s="41">
        <v>680.9</v>
      </c>
      <c r="F26" s="119">
        <v>684.9</v>
      </c>
      <c r="G26" s="83" t="str">
        <f t="shared" ref="G26:G27" si="16">IF((F26/E26)-1&lt;0,"▲","")</f>
        <v/>
      </c>
      <c r="H26" s="101">
        <f t="shared" si="5"/>
        <v>5.8745777647231101E-3</v>
      </c>
      <c r="I26" s="85" t="str">
        <f t="shared" ref="I26:I28" si="17">IF(F26="NA","",IF(M26=0,"",IF((F26-M26)&lt;0,"▲","")))</f>
        <v>▲</v>
      </c>
      <c r="J26" s="86">
        <f t="shared" ref="J26:J27" si="18">IF(F26="NA","-",IF(M26=0,"-",ABS(F26-M26)))</f>
        <v>2.1299999999999955</v>
      </c>
      <c r="K26" s="42">
        <v>318.35149999999999</v>
      </c>
      <c r="L26" s="66">
        <v>366.48099999999999</v>
      </c>
      <c r="M26" s="62">
        <v>687.03</v>
      </c>
    </row>
    <row r="27" spans="2:13" ht="12" customHeight="1">
      <c r="B27" s="51"/>
      <c r="C27" s="30" t="s">
        <v>8</v>
      </c>
      <c r="D27" s="39">
        <v>102.98</v>
      </c>
      <c r="E27" s="41">
        <v>131.16</v>
      </c>
      <c r="F27" s="119">
        <v>130.15</v>
      </c>
      <c r="G27" s="83" t="str">
        <f t="shared" si="16"/>
        <v>▲</v>
      </c>
      <c r="H27" s="101">
        <f t="shared" si="5"/>
        <v>7.7005184507471514E-3</v>
      </c>
      <c r="I27" s="85" t="str">
        <f t="shared" si="17"/>
        <v/>
      </c>
      <c r="J27" s="86">
        <f t="shared" si="18"/>
        <v>1.9900000000000091</v>
      </c>
      <c r="K27" s="42">
        <v>38.368000000000002</v>
      </c>
      <c r="L27" s="66">
        <v>118.351</v>
      </c>
      <c r="M27" s="62">
        <v>128.16</v>
      </c>
    </row>
    <row r="28" spans="2:13" ht="12" customHeight="1">
      <c r="B28" s="51"/>
      <c r="C28" s="30" t="s">
        <v>9</v>
      </c>
      <c r="D28" s="81">
        <f>ROUND(D27/D26,3)</f>
        <v>0.16</v>
      </c>
      <c r="E28" s="82">
        <f>ROUND(E27/E26,3)</f>
        <v>0.193</v>
      </c>
      <c r="F28" s="73">
        <f>ROUND(F27/F26,3)</f>
        <v>0.19</v>
      </c>
      <c r="G28" s="89" t="str">
        <f>IF((F28/E28)-1&lt;0,"▲","")</f>
        <v>▲</v>
      </c>
      <c r="H28" s="84">
        <f t="shared" ref="H28" si="19">ABS(+F28-E28)*100</f>
        <v>0.30000000000000027</v>
      </c>
      <c r="I28" s="90" t="str">
        <f t="shared" si="17"/>
        <v/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0.32300000000000001</v>
      </c>
      <c r="M28" s="115">
        <f>ROUND(M27/M26,3)</f>
        <v>0.187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391.38</v>
      </c>
      <c r="E30" s="41">
        <v>402.21</v>
      </c>
      <c r="F30" s="119">
        <v>409.68</v>
      </c>
      <c r="G30" s="83" t="str">
        <f>IF((F30/E30)-1&lt;0,"▲","")</f>
        <v/>
      </c>
      <c r="H30" s="101">
        <f t="shared" ref="H30" si="20">ABS((+F30/E30)-1)</f>
        <v>1.8572387558738024E-2</v>
      </c>
      <c r="I30" s="85" t="str">
        <f>IF(F30="NA","",IF(M30=0,"",IF((F30-M30)&lt;0,"▲","")))</f>
        <v/>
      </c>
      <c r="J30" s="86">
        <f>IF(F30="NA","-",IF(M30=0,"-",ABS(F30-M30)))</f>
        <v>0.68999999999999773</v>
      </c>
      <c r="K30" s="42">
        <v>218.24600000000001</v>
      </c>
      <c r="L30" s="66">
        <v>370.928</v>
      </c>
      <c r="M30" s="62">
        <v>408.99</v>
      </c>
    </row>
    <row r="31" spans="2:13" ht="12" customHeight="1">
      <c r="B31" s="25"/>
      <c r="C31" s="30" t="s">
        <v>7</v>
      </c>
      <c r="D31" s="39">
        <v>415.58</v>
      </c>
      <c r="E31" s="41">
        <v>414.49</v>
      </c>
      <c r="F31" s="119">
        <v>417.8</v>
      </c>
      <c r="G31" s="83" t="str">
        <f t="shared" ref="G31:G32" si="21">IF((F31/E31)-1&lt;0,"▲","")</f>
        <v/>
      </c>
      <c r="H31" s="101">
        <f t="shared" si="5"/>
        <v>7.9857173876329846E-3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2.5600000000000023</v>
      </c>
      <c r="K31" s="42">
        <v>217.77549999999999</v>
      </c>
      <c r="L31" s="66">
        <v>369.596</v>
      </c>
      <c r="M31" s="62">
        <v>415.24</v>
      </c>
    </row>
    <row r="32" spans="2:13" ht="12" customHeight="1">
      <c r="B32" s="25"/>
      <c r="C32" s="30" t="s">
        <v>8</v>
      </c>
      <c r="D32" s="39">
        <v>86.09</v>
      </c>
      <c r="E32" s="41">
        <v>73.81</v>
      </c>
      <c r="F32" s="119">
        <v>65.69</v>
      </c>
      <c r="G32" s="83" t="str">
        <f t="shared" si="21"/>
        <v>▲</v>
      </c>
      <c r="H32" s="101">
        <f t="shared" si="5"/>
        <v>0.11001219346971958</v>
      </c>
      <c r="I32" s="85" t="str">
        <f t="shared" si="22"/>
        <v>▲</v>
      </c>
      <c r="J32" s="86">
        <f t="shared" si="23"/>
        <v>0.95000000000000284</v>
      </c>
      <c r="K32" s="42">
        <v>26.731999999999999</v>
      </c>
      <c r="L32" s="66">
        <v>119.346</v>
      </c>
      <c r="M32" s="62">
        <v>66.64</v>
      </c>
    </row>
    <row r="33" spans="2:13" ht="12" customHeight="1">
      <c r="B33" s="29"/>
      <c r="C33" s="53" t="s">
        <v>9</v>
      </c>
      <c r="D33" s="91">
        <f>ROUND(D32/D31,3)</f>
        <v>0.20699999999999999</v>
      </c>
      <c r="E33" s="92">
        <f>ROUND(E32/E31,3)</f>
        <v>0.17799999999999999</v>
      </c>
      <c r="F33" s="74">
        <f>ROUND(F32/F31,3)</f>
        <v>0.157</v>
      </c>
      <c r="G33" s="93" t="str">
        <f>IF((F33/E33)-1&lt;0,"▲","")</f>
        <v>▲</v>
      </c>
      <c r="H33" s="94">
        <f t="shared" ref="H33" si="24">ABS(+F33-E33)*100</f>
        <v>2.0999999999999992</v>
      </c>
      <c r="I33" s="95" t="str">
        <f t="shared" si="22"/>
        <v>▲</v>
      </c>
      <c r="J33" s="96">
        <f>IF(F33="NA","-",IF(M33=0,"-",ABS(F33-M33)*100))</f>
        <v>0.30000000000000027</v>
      </c>
      <c r="K33" s="97">
        <f>K32/K31</f>
        <v>0.12275026345938822</v>
      </c>
      <c r="L33" s="122">
        <f>ROUND(L32/L31,3)</f>
        <v>0.32300000000000001</v>
      </c>
      <c r="M33" s="116">
        <f>ROUND(M32/M31,3)</f>
        <v>0.16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38</v>
      </c>
      <c r="E36" s="24" t="s">
        <v>39</v>
      </c>
      <c r="F36" s="24" t="s">
        <v>53</v>
      </c>
      <c r="G36" s="444" t="s">
        <v>47</v>
      </c>
      <c r="H36" s="444"/>
      <c r="I36" s="444"/>
      <c r="J36" s="444"/>
      <c r="K36" s="444"/>
      <c r="L36" s="445"/>
      <c r="M36" s="431" t="s">
        <v>40</v>
      </c>
    </row>
    <row r="37" spans="2:13" ht="12" customHeight="1">
      <c r="B37" s="25"/>
      <c r="C37" s="26"/>
      <c r="D37" s="27"/>
      <c r="E37" s="28" t="s">
        <v>4</v>
      </c>
      <c r="F37" s="1" t="s">
        <v>51</v>
      </c>
      <c r="G37" s="434" t="s">
        <v>73</v>
      </c>
      <c r="H37" s="435"/>
      <c r="I37" s="438" t="s">
        <v>50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186.75</v>
      </c>
      <c r="E39" s="61">
        <v>215.33</v>
      </c>
      <c r="F39" s="124">
        <v>224.12</v>
      </c>
      <c r="G39" s="113" t="str">
        <f>IF((F39/E39)-1&lt;0,"▲","")</f>
        <v/>
      </c>
      <c r="H39" s="101">
        <f>ABS((+F39/E39)-1)</f>
        <v>4.0821065341568818E-2</v>
      </c>
      <c r="I39" s="112" t="str">
        <f>IF(F39="NA","",IF(M39=0,"",IF((F39-M39)&lt;0,"▲","")))</f>
        <v/>
      </c>
      <c r="J39" s="86">
        <f>IF(F39="NA","-",IF(M39=0,"-",ABS(F39-M39)))</f>
        <v>1.3600000000000136</v>
      </c>
      <c r="K39" s="42">
        <v>48.954999999999998</v>
      </c>
      <c r="L39" s="70">
        <v>125.003</v>
      </c>
      <c r="M39" s="71">
        <v>222.76</v>
      </c>
    </row>
    <row r="40" spans="2:13" ht="12" customHeight="1">
      <c r="B40" s="25"/>
      <c r="C40" s="30" t="s">
        <v>7</v>
      </c>
      <c r="D40" s="60">
        <v>190.17</v>
      </c>
      <c r="E40" s="61">
        <v>205.69</v>
      </c>
      <c r="F40" s="124">
        <v>213.81</v>
      </c>
      <c r="G40" s="114" t="str">
        <f t="shared" ref="G40:G41" si="25">IF((F40/E40)-1&lt;0,"▲","")</f>
        <v/>
      </c>
      <c r="H40" s="101">
        <f t="shared" ref="H40:H41" si="26">ABS((+F40/E40)-1)</f>
        <v>3.9476882687539572E-2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8.0000000000012506E-2</v>
      </c>
      <c r="K40" s="42">
        <v>49.063000000000002</v>
      </c>
      <c r="L40" s="72">
        <v>131.916</v>
      </c>
      <c r="M40" s="62">
        <v>213.73</v>
      </c>
    </row>
    <row r="41" spans="2:13" ht="12" customHeight="1">
      <c r="B41" s="25"/>
      <c r="C41" s="30" t="s">
        <v>8</v>
      </c>
      <c r="D41" s="60">
        <v>35.58</v>
      </c>
      <c r="E41" s="61">
        <v>44.88</v>
      </c>
      <c r="F41" s="124">
        <v>54.42</v>
      </c>
      <c r="G41" s="114" t="str">
        <f t="shared" si="25"/>
        <v/>
      </c>
      <c r="H41" s="101">
        <f t="shared" si="26"/>
        <v>0.21256684491978617</v>
      </c>
      <c r="I41" s="85" t="str">
        <f t="shared" si="27"/>
        <v/>
      </c>
      <c r="J41" s="86">
        <f t="shared" si="28"/>
        <v>0.59000000000000341</v>
      </c>
      <c r="K41" s="42">
        <v>3.9965000000000002</v>
      </c>
      <c r="L41" s="72">
        <v>17.582000000000001</v>
      </c>
      <c r="M41" s="62">
        <v>53.83</v>
      </c>
    </row>
    <row r="42" spans="2:13" ht="12" customHeight="1">
      <c r="B42" s="29"/>
      <c r="C42" s="53" t="s">
        <v>9</v>
      </c>
      <c r="D42" s="107">
        <f>ROUND(D41/D40,3)</f>
        <v>0.187</v>
      </c>
      <c r="E42" s="108">
        <f>ROUND(E41/E40,3)</f>
        <v>0.218</v>
      </c>
      <c r="F42" s="125">
        <f>ROUND(F41/F40,3)</f>
        <v>0.255</v>
      </c>
      <c r="G42" s="109" t="str">
        <f>IF(F42-D42&lt;0,"▲","")</f>
        <v/>
      </c>
      <c r="H42" s="94">
        <f>ABS(+F42-E42)*100</f>
        <v>3.7000000000000006</v>
      </c>
      <c r="I42" s="110" t="str">
        <f>IF(F42="NA","",IF(M42=0,"",IF((F42-M42)&lt;0,"▲","")))</f>
        <v/>
      </c>
      <c r="J42" s="96">
        <f>ABS(+F42-M42)*100</f>
        <v>0.30000000000000027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0.252</v>
      </c>
    </row>
    <row r="43" spans="2:13" ht="12" customHeight="1">
      <c r="B43" s="2" t="s">
        <v>74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45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46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3">
    <tabColor theme="1"/>
    <pageSetUpPr fitToPage="1"/>
  </sheetPr>
  <dimension ref="B1:M67"/>
  <sheetViews>
    <sheetView showGridLines="0" defaultGridColor="0" colorId="22" zoomScaleNormal="100" workbookViewId="0">
      <selection activeCell="E40" sqref="E40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72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22</v>
      </c>
    </row>
    <row r="6" spans="2:13" ht="12" customHeight="1">
      <c r="B6" s="21"/>
      <c r="C6" s="22" t="s">
        <v>2</v>
      </c>
      <c r="D6" s="23" t="s">
        <v>38</v>
      </c>
      <c r="E6" s="24" t="s">
        <v>39</v>
      </c>
      <c r="F6" s="24" t="s">
        <v>53</v>
      </c>
      <c r="G6" s="444" t="s">
        <v>47</v>
      </c>
      <c r="H6" s="444"/>
      <c r="I6" s="444"/>
      <c r="J6" s="444"/>
      <c r="K6" s="444"/>
      <c r="L6" s="445"/>
      <c r="M6" s="431" t="s">
        <v>40</v>
      </c>
    </row>
    <row r="7" spans="2:13" ht="12" customHeight="1">
      <c r="B7" s="25"/>
      <c r="C7" s="26"/>
      <c r="D7" s="27"/>
      <c r="E7" s="28" t="s">
        <v>4</v>
      </c>
      <c r="F7" s="1" t="s">
        <v>41</v>
      </c>
      <c r="G7" s="434" t="s">
        <v>42</v>
      </c>
      <c r="H7" s="435"/>
      <c r="I7" s="438" t="s">
        <v>48</v>
      </c>
      <c r="J7" s="439"/>
      <c r="K7" s="442" t="s">
        <v>35</v>
      </c>
      <c r="L7" s="446" t="s">
        <v>54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1858.85</v>
      </c>
      <c r="E10" s="78">
        <v>2037.16</v>
      </c>
      <c r="F10" s="119">
        <v>1983.75</v>
      </c>
      <c r="G10" s="83" t="str">
        <f>IF((F10/E10)-1&lt;0,"▲","")</f>
        <v>▲</v>
      </c>
      <c r="H10" s="101">
        <f>ABS((+F10/E10)-1)</f>
        <v>2.6217871939366644E-2</v>
      </c>
      <c r="I10" s="85" t="str">
        <f>IF(F10="NA","",IF(M10=0,"",IF((F10-M10)&lt;0,"▲","")))</f>
        <v/>
      </c>
      <c r="J10" s="86">
        <f>IF(F10="NA","-",IF(M10=0,"-",ABS(F10-M10)))</f>
        <v>1.9800000000000182</v>
      </c>
      <c r="K10" s="42">
        <v>1196.837</v>
      </c>
      <c r="L10" s="66">
        <v>1707.6010000000001</v>
      </c>
      <c r="M10" s="62">
        <v>1981.77</v>
      </c>
    </row>
    <row r="11" spans="2:13" ht="12" customHeight="1">
      <c r="B11" s="25"/>
      <c r="C11" s="30" t="s">
        <v>7</v>
      </c>
      <c r="D11" s="77">
        <v>1946.48</v>
      </c>
      <c r="E11" s="78">
        <v>1994.51</v>
      </c>
      <c r="F11" s="119">
        <v>2010.01</v>
      </c>
      <c r="G11" s="83" t="str">
        <f t="shared" ref="G11:G12" si="0">IF((F11/E11)-1&lt;0,"▲","")</f>
        <v/>
      </c>
      <c r="H11" s="101">
        <f t="shared" ref="H11:H12" si="1">ABS((+F11/E11)-1)</f>
        <v>7.7713323071832985E-3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3.6099999999999</v>
      </c>
      <c r="K11" s="42">
        <v>1201.7705000000001</v>
      </c>
      <c r="L11" s="66">
        <v>1739.261</v>
      </c>
      <c r="M11" s="62">
        <v>2006.4</v>
      </c>
    </row>
    <row r="12" spans="2:13" ht="12" customHeight="1">
      <c r="B12" s="25"/>
      <c r="C12" s="30" t="s">
        <v>8</v>
      </c>
      <c r="D12" s="39">
        <v>357.54</v>
      </c>
      <c r="E12" s="40">
        <v>400.2</v>
      </c>
      <c r="F12" s="119">
        <v>373.94</v>
      </c>
      <c r="G12" s="83" t="str">
        <f t="shared" si="0"/>
        <v>▲</v>
      </c>
      <c r="H12" s="101">
        <f t="shared" si="1"/>
        <v>6.5617191404297781E-2</v>
      </c>
      <c r="I12" s="85" t="str">
        <f t="shared" si="2"/>
        <v>▲</v>
      </c>
      <c r="J12" s="86">
        <f t="shared" si="3"/>
        <v>1.7599999999999909</v>
      </c>
      <c r="K12" s="42">
        <v>186.02850000000001</v>
      </c>
      <c r="L12" s="66">
        <v>435.471</v>
      </c>
      <c r="M12" s="62">
        <v>375.7</v>
      </c>
    </row>
    <row r="13" spans="2:13" ht="12" customHeight="1">
      <c r="B13" s="25"/>
      <c r="C13" s="30" t="s">
        <v>9</v>
      </c>
      <c r="D13" s="81">
        <f>ROUND(D12/D11,3)</f>
        <v>0.184</v>
      </c>
      <c r="E13" s="82">
        <f t="shared" ref="E13" si="4">ROUND(E12/E11,3)</f>
        <v>0.20100000000000001</v>
      </c>
      <c r="F13" s="73">
        <f>ROUND(F12/F11,3)</f>
        <v>0.186</v>
      </c>
      <c r="G13" s="83" t="str">
        <f>IF((F13/E13)-1&lt;0,"▲","")</f>
        <v>▲</v>
      </c>
      <c r="H13" s="84">
        <f>ABS(+F13-E13)*100</f>
        <v>1.5000000000000013</v>
      </c>
      <c r="I13" s="85" t="str">
        <f t="shared" si="2"/>
        <v>▲</v>
      </c>
      <c r="J13" s="86">
        <f>IF(F13="NA","-",IF(M13=0,"-",ABS(F13-M13)*100))</f>
        <v>0.10000000000000009</v>
      </c>
      <c r="K13" s="87">
        <f>K12/K11</f>
        <v>0.15479536234247721</v>
      </c>
      <c r="L13" s="121">
        <f>ROUND(L12/L11,3)</f>
        <v>0.25</v>
      </c>
      <c r="M13" s="115">
        <f>ROUND(M12/M11,3)</f>
        <v>0.187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554.59</v>
      </c>
      <c r="E15" s="41">
        <v>626.74</v>
      </c>
      <c r="F15" s="119">
        <v>616.16999999999996</v>
      </c>
      <c r="G15" s="83" t="str">
        <f>IF((F15/E15)-1&lt;0,"▲","")</f>
        <v>▲</v>
      </c>
      <c r="H15" s="101">
        <f t="shared" ref="H15:H32" si="5">ABS((+F15/E15)-1)</f>
        <v>1.6865047707183334E-2</v>
      </c>
      <c r="I15" s="85" t="str">
        <f>IF(F15="NA","",IF(M15=0,"",IF((F15-M15)&lt;0,"▲","")))</f>
        <v>▲</v>
      </c>
      <c r="J15" s="86">
        <f>IF(F15="NA","-",IF(M15=0,"-",ABS(F15-M15)))</f>
        <v>0.25999999999999091</v>
      </c>
      <c r="K15" s="42">
        <v>351.77749999999997</v>
      </c>
      <c r="L15" s="66">
        <v>537.92700000000002</v>
      </c>
      <c r="M15" s="62">
        <v>616.42999999999995</v>
      </c>
    </row>
    <row r="16" spans="2:13" ht="12" customHeight="1">
      <c r="B16" s="25"/>
      <c r="C16" s="30" t="s">
        <v>7</v>
      </c>
      <c r="D16" s="77">
        <v>588.59</v>
      </c>
      <c r="E16" s="78">
        <v>609.25</v>
      </c>
      <c r="F16" s="119">
        <v>623.80999999999995</v>
      </c>
      <c r="G16" s="83" t="str">
        <f t="shared" ref="G16:G17" si="6">IF((F16/E16)-1&lt;0,"▲","")</f>
        <v/>
      </c>
      <c r="H16" s="101">
        <f t="shared" si="5"/>
        <v>2.3898235535494416E-2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1.9699999999999136</v>
      </c>
      <c r="K16" s="42">
        <v>352.10050000000001</v>
      </c>
      <c r="L16" s="66">
        <v>542.90200000000004</v>
      </c>
      <c r="M16" s="62">
        <v>621.84</v>
      </c>
    </row>
    <row r="17" spans="2:13" ht="12" customHeight="1">
      <c r="B17" s="25"/>
      <c r="C17" s="30" t="s">
        <v>8</v>
      </c>
      <c r="D17" s="39">
        <v>132.11000000000001</v>
      </c>
      <c r="E17" s="41">
        <v>149.6</v>
      </c>
      <c r="F17" s="119">
        <v>141.96</v>
      </c>
      <c r="G17" s="83" t="str">
        <f t="shared" si="6"/>
        <v>▲</v>
      </c>
      <c r="H17" s="101">
        <f t="shared" si="5"/>
        <v>5.10695187165775E-2</v>
      </c>
      <c r="I17" s="85" t="str">
        <f t="shared" si="7"/>
        <v>▲</v>
      </c>
      <c r="J17" s="86">
        <f t="shared" si="8"/>
        <v>2.7399999999999807</v>
      </c>
      <c r="K17" s="42">
        <v>78.797499999999999</v>
      </c>
      <c r="L17" s="66">
        <v>155.274</v>
      </c>
      <c r="M17" s="62">
        <v>144.69999999999999</v>
      </c>
    </row>
    <row r="18" spans="2:13" ht="12" customHeight="1">
      <c r="B18" s="25"/>
      <c r="C18" s="30" t="s">
        <v>9</v>
      </c>
      <c r="D18" s="81">
        <f>ROUND(D17/D16,3)</f>
        <v>0.224</v>
      </c>
      <c r="E18" s="82">
        <f>ROUND(E17/E16,3)</f>
        <v>0.246</v>
      </c>
      <c r="F18" s="73">
        <f>ROUND(F17/F16,3)</f>
        <v>0.22800000000000001</v>
      </c>
      <c r="G18" s="89" t="str">
        <f>IF((F18/E18)-1&lt;0,"▲","")</f>
        <v>▲</v>
      </c>
      <c r="H18" s="84">
        <f t="shared" ref="H18" si="9">ABS(+F18-E18)*100</f>
        <v>1.7999999999999989</v>
      </c>
      <c r="I18" s="90" t="str">
        <f t="shared" si="7"/>
        <v>▲</v>
      </c>
      <c r="J18" s="86">
        <f>IF(F18="NA","-",IF(M18=0,"-",ABS(F18-M18)*100))</f>
        <v>0.50000000000000044</v>
      </c>
      <c r="K18" s="87">
        <f>K17/K16</f>
        <v>0.22379263874944794</v>
      </c>
      <c r="L18" s="121">
        <f>ROUND(L17/L16,3)</f>
        <v>0.28599999999999998</v>
      </c>
      <c r="M18" s="115">
        <f>ROUND(M17/M16,3)</f>
        <v>0.23300000000000001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912.87</v>
      </c>
      <c r="E20" s="41">
        <v>1008.27</v>
      </c>
      <c r="F20" s="119">
        <v>958.6</v>
      </c>
      <c r="G20" s="83" t="str">
        <f>IF((F20/E20)-1&lt;0,"▲","")</f>
        <v>▲</v>
      </c>
      <c r="H20" s="101">
        <f t="shared" ref="H20" si="10">ABS((+F20/E20)-1)</f>
        <v>4.9262598311960004E-2</v>
      </c>
      <c r="I20" s="85" t="str">
        <f>IF(F20="NA","",IF(M20=0,"",IF((F20-M20)&lt;0,"▲","")))</f>
        <v/>
      </c>
      <c r="J20" s="86">
        <f>IF(F20="NA","-",IF(M20=0,"-",ABS(F20-M20)))</f>
        <v>0.13999999999998636</v>
      </c>
      <c r="K20" s="42">
        <v>626.81349999999998</v>
      </c>
      <c r="L20" s="66">
        <v>800.96</v>
      </c>
      <c r="M20" s="62">
        <v>958.46</v>
      </c>
    </row>
    <row r="21" spans="2:13" ht="12" customHeight="1">
      <c r="B21" s="25"/>
      <c r="C21" s="30" t="s">
        <v>7</v>
      </c>
      <c r="D21" s="39">
        <v>942.2</v>
      </c>
      <c r="E21" s="41">
        <v>969.99</v>
      </c>
      <c r="F21" s="119">
        <v>970.96</v>
      </c>
      <c r="G21" s="83" t="str">
        <f t="shared" ref="G21:G22" si="11">IF((F21/E21)-1&lt;0,"▲","")</f>
        <v/>
      </c>
      <c r="H21" s="101">
        <f t="shared" si="5"/>
        <v>1.0000103093845691E-3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0.25</v>
      </c>
      <c r="K21" s="42">
        <v>631.89449999999999</v>
      </c>
      <c r="L21" s="66">
        <v>829.87800000000004</v>
      </c>
      <c r="M21" s="62">
        <v>970.71</v>
      </c>
    </row>
    <row r="22" spans="2:13" ht="12" customHeight="1">
      <c r="B22" s="25"/>
      <c r="C22" s="30" t="s">
        <v>8</v>
      </c>
      <c r="D22" s="39">
        <v>139.41999999999999</v>
      </c>
      <c r="E22" s="41">
        <v>177.7</v>
      </c>
      <c r="F22" s="119">
        <v>165.34</v>
      </c>
      <c r="G22" s="83" t="str">
        <f t="shared" si="11"/>
        <v>▲</v>
      </c>
      <c r="H22" s="101">
        <f t="shared" si="5"/>
        <v>6.9555430500844007E-2</v>
      </c>
      <c r="I22" s="85" t="str">
        <f t="shared" si="12"/>
        <v/>
      </c>
      <c r="J22" s="86">
        <f t="shared" si="13"/>
        <v>0.43999999999999773</v>
      </c>
      <c r="K22" s="42">
        <v>83.864000000000004</v>
      </c>
      <c r="L22" s="66">
        <v>161.846</v>
      </c>
      <c r="M22" s="62">
        <v>164.9</v>
      </c>
    </row>
    <row r="23" spans="2:13" ht="12" customHeight="1">
      <c r="B23" s="25"/>
      <c r="C23" s="30" t="s">
        <v>9</v>
      </c>
      <c r="D23" s="81">
        <f>ROUND(D22/D21,3)</f>
        <v>0.14799999999999999</v>
      </c>
      <c r="E23" s="82">
        <f>ROUND(E22/E21,3)</f>
        <v>0.183</v>
      </c>
      <c r="F23" s="73">
        <f>ROUND(F22/F21,3)</f>
        <v>0.17</v>
      </c>
      <c r="G23" s="89" t="str">
        <f>IF((F23/E23)-1&lt;0,"▲","")</f>
        <v>▲</v>
      </c>
      <c r="H23" s="84">
        <f t="shared" ref="H23" si="14">ABS(+F23-E23)*100</f>
        <v>1.2999999999999985</v>
      </c>
      <c r="I23" s="90" t="str">
        <f t="shared" si="12"/>
        <v/>
      </c>
      <c r="J23" s="86">
        <f>IF(F23="NA","-",IF(M23=0,"-",ABS(F23-M23)*100))</f>
        <v>0</v>
      </c>
      <c r="K23" s="87">
        <f>K22/K21</f>
        <v>0.13271835725742193</v>
      </c>
      <c r="L23" s="121">
        <f>ROUND(L22/L21,3)</f>
        <v>0.19500000000000001</v>
      </c>
      <c r="M23" s="115">
        <f>ROUND(M22/M21,3)</f>
        <v>0.17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623.04</v>
      </c>
      <c r="E25" s="41">
        <v>708.32</v>
      </c>
      <c r="F25" s="119">
        <v>683.76</v>
      </c>
      <c r="G25" s="83" t="str">
        <f>IF((F25/E25)-1&lt;0,"▲","")</f>
        <v>▲</v>
      </c>
      <c r="H25" s="101">
        <f t="shared" ref="H25" si="15">ABS((+F25/E25)-1)</f>
        <v>3.4673593855884421E-2</v>
      </c>
      <c r="I25" s="85" t="str">
        <f>IF(F25="NA","",IF(M25=0,"",IF((F25-M25)&lt;0,"▲","")))</f>
        <v/>
      </c>
      <c r="J25" s="86">
        <f>IF(F25="NA","-",IF(M25=0,"-",ABS(F25-M25)))</f>
        <v>0.25</v>
      </c>
      <c r="K25" s="42">
        <v>315.98500000000001</v>
      </c>
      <c r="L25" s="66">
        <v>368.714</v>
      </c>
      <c r="M25" s="62">
        <v>683.51</v>
      </c>
    </row>
    <row r="26" spans="2:13" ht="12" customHeight="1">
      <c r="B26" s="51"/>
      <c r="C26" s="30" t="s">
        <v>7</v>
      </c>
      <c r="D26" s="39">
        <v>644.42999999999995</v>
      </c>
      <c r="E26" s="41">
        <v>680.64</v>
      </c>
      <c r="F26" s="119">
        <v>687.03</v>
      </c>
      <c r="G26" s="83" t="str">
        <f t="shared" ref="G26:G27" si="16">IF((F26/E26)-1&lt;0,"▲","")</f>
        <v/>
      </c>
      <c r="H26" s="101">
        <f t="shared" si="5"/>
        <v>9.3882228490831388E-3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0.81999999999993634</v>
      </c>
      <c r="K26" s="42">
        <v>318.35149999999999</v>
      </c>
      <c r="L26" s="66">
        <v>366.48099999999999</v>
      </c>
      <c r="M26" s="62">
        <v>686.21</v>
      </c>
    </row>
    <row r="27" spans="2:13" ht="12" customHeight="1">
      <c r="B27" s="51"/>
      <c r="C27" s="30" t="s">
        <v>8</v>
      </c>
      <c r="D27" s="39">
        <v>103.69</v>
      </c>
      <c r="E27" s="41">
        <v>131.43</v>
      </c>
      <c r="F27" s="119">
        <v>128.16</v>
      </c>
      <c r="G27" s="83" t="str">
        <f t="shared" si="16"/>
        <v>▲</v>
      </c>
      <c r="H27" s="101">
        <f t="shared" si="5"/>
        <v>2.488016434603979E-2</v>
      </c>
      <c r="I27" s="85" t="str">
        <f t="shared" si="17"/>
        <v>▲</v>
      </c>
      <c r="J27" s="86">
        <f t="shared" si="18"/>
        <v>9.9999999999994316E-2</v>
      </c>
      <c r="K27" s="42">
        <v>38.368000000000002</v>
      </c>
      <c r="L27" s="66">
        <v>118.351</v>
      </c>
      <c r="M27" s="62">
        <v>128.26</v>
      </c>
    </row>
    <row r="28" spans="2:13" ht="12" customHeight="1">
      <c r="B28" s="51"/>
      <c r="C28" s="30" t="s">
        <v>9</v>
      </c>
      <c r="D28" s="81">
        <f>ROUND(D27/D26,3)</f>
        <v>0.161</v>
      </c>
      <c r="E28" s="82">
        <f>ROUND(E27/E26,3)</f>
        <v>0.193</v>
      </c>
      <c r="F28" s="73">
        <f>ROUND(F27/F26,3)</f>
        <v>0.187</v>
      </c>
      <c r="G28" s="89" t="str">
        <f>IF((F28/E28)-1&lt;0,"▲","")</f>
        <v>▲</v>
      </c>
      <c r="H28" s="84">
        <f t="shared" ref="H28" si="19">ABS(+F28-E28)*100</f>
        <v>0.60000000000000053</v>
      </c>
      <c r="I28" s="90" t="str">
        <f t="shared" si="17"/>
        <v/>
      </c>
      <c r="J28" s="86">
        <f>IF(F28="NA","-",IF(M28=0,"-",ABS(F28-M28)*100))</f>
        <v>0</v>
      </c>
      <c r="K28" s="87">
        <f>K27/K26</f>
        <v>0.12052087079847276</v>
      </c>
      <c r="L28" s="121">
        <f>ROUND(L27/L26,3)</f>
        <v>0.32300000000000001</v>
      </c>
      <c r="M28" s="115">
        <f>ROUND(M27/M26,3)</f>
        <v>0.187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391.38</v>
      </c>
      <c r="E30" s="41">
        <v>402.15</v>
      </c>
      <c r="F30" s="119">
        <v>408.99</v>
      </c>
      <c r="G30" s="83" t="str">
        <f>IF((F30/E30)-1&lt;0,"▲","")</f>
        <v/>
      </c>
      <c r="H30" s="101">
        <f t="shared" ref="H30" si="20">ABS((+F30/E30)-1)</f>
        <v>1.7008578888474624E-2</v>
      </c>
      <c r="I30" s="85" t="str">
        <f>IF(F30="NA","",IF(M30=0,"",IF((F30-M30)&lt;0,"▲","")))</f>
        <v/>
      </c>
      <c r="J30" s="86">
        <f>IF(F30="NA","-",IF(M30=0,"-",ABS(F30-M30)))</f>
        <v>2.1100000000000136</v>
      </c>
      <c r="K30" s="42">
        <v>218.24600000000001</v>
      </c>
      <c r="L30" s="66">
        <v>370.928</v>
      </c>
      <c r="M30" s="62">
        <v>406.88</v>
      </c>
    </row>
    <row r="31" spans="2:13" ht="12" customHeight="1">
      <c r="B31" s="25"/>
      <c r="C31" s="30" t="s">
        <v>7</v>
      </c>
      <c r="D31" s="39">
        <v>415.69</v>
      </c>
      <c r="E31" s="41">
        <v>415.27</v>
      </c>
      <c r="F31" s="119">
        <v>415.24</v>
      </c>
      <c r="G31" s="83" t="str">
        <f t="shared" ref="G31:G32" si="21">IF((F31/E31)-1&lt;0,"▲","")</f>
        <v>▲</v>
      </c>
      <c r="H31" s="101">
        <f t="shared" si="5"/>
        <v>7.2242155705892763E-5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1.4000000000000341</v>
      </c>
      <c r="K31" s="42">
        <v>217.77549999999999</v>
      </c>
      <c r="L31" s="66">
        <v>369.596</v>
      </c>
      <c r="M31" s="62">
        <v>413.84</v>
      </c>
    </row>
    <row r="32" spans="2:13" ht="12" customHeight="1">
      <c r="B32" s="25"/>
      <c r="C32" s="30" t="s">
        <v>8</v>
      </c>
      <c r="D32" s="39">
        <v>86.01</v>
      </c>
      <c r="E32" s="41">
        <v>72.900000000000006</v>
      </c>
      <c r="F32" s="119">
        <v>66.64</v>
      </c>
      <c r="G32" s="83" t="str">
        <f t="shared" si="21"/>
        <v>▲</v>
      </c>
      <c r="H32" s="101">
        <f t="shared" si="5"/>
        <v>8.5871056241426658E-2</v>
      </c>
      <c r="I32" s="85" t="str">
        <f t="shared" si="22"/>
        <v/>
      </c>
      <c r="J32" s="86">
        <f t="shared" si="23"/>
        <v>0.54000000000000625</v>
      </c>
      <c r="K32" s="42">
        <v>26.731999999999999</v>
      </c>
      <c r="L32" s="66">
        <v>119.346</v>
      </c>
      <c r="M32" s="62">
        <v>66.099999999999994</v>
      </c>
    </row>
    <row r="33" spans="2:13" ht="12" customHeight="1">
      <c r="B33" s="29"/>
      <c r="C33" s="53" t="s">
        <v>9</v>
      </c>
      <c r="D33" s="91">
        <f>ROUND(D32/D31,3)</f>
        <v>0.20699999999999999</v>
      </c>
      <c r="E33" s="92">
        <f>ROUND(E32/E31,3)</f>
        <v>0.17599999999999999</v>
      </c>
      <c r="F33" s="74">
        <f>ROUND(F32/F31,3)</f>
        <v>0.16</v>
      </c>
      <c r="G33" s="93" t="str">
        <f>IF((F33/E33)-1&lt;0,"▲","")</f>
        <v>▲</v>
      </c>
      <c r="H33" s="94">
        <f t="shared" ref="H33" si="24">ABS(+F33-E33)*100</f>
        <v>1.5999999999999988</v>
      </c>
      <c r="I33" s="95" t="str">
        <f t="shared" si="22"/>
        <v/>
      </c>
      <c r="J33" s="96">
        <f>IF(F33="NA","-",IF(M33=0,"-",ABS(F33-M33)*100))</f>
        <v>0</v>
      </c>
      <c r="K33" s="97">
        <f>K32/K31</f>
        <v>0.12275026345938822</v>
      </c>
      <c r="L33" s="122">
        <f>ROUND(L32/L31,3)</f>
        <v>0.32300000000000001</v>
      </c>
      <c r="M33" s="116">
        <f>ROUND(M32/M31,3)</f>
        <v>0.16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38</v>
      </c>
      <c r="E36" s="24" t="s">
        <v>39</v>
      </c>
      <c r="F36" s="24" t="s">
        <v>53</v>
      </c>
      <c r="G36" s="444" t="s">
        <v>47</v>
      </c>
      <c r="H36" s="444"/>
      <c r="I36" s="444"/>
      <c r="J36" s="444"/>
      <c r="K36" s="444"/>
      <c r="L36" s="445"/>
      <c r="M36" s="431" t="s">
        <v>40</v>
      </c>
    </row>
    <row r="37" spans="2:13" ht="12" customHeight="1">
      <c r="B37" s="25"/>
      <c r="C37" s="26"/>
      <c r="D37" s="27"/>
      <c r="E37" s="28" t="s">
        <v>4</v>
      </c>
      <c r="F37" s="1" t="s">
        <v>51</v>
      </c>
      <c r="G37" s="434" t="s">
        <v>42</v>
      </c>
      <c r="H37" s="435"/>
      <c r="I37" s="438" t="s">
        <v>50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186.75</v>
      </c>
      <c r="E39" s="61">
        <v>215.34</v>
      </c>
      <c r="F39" s="124">
        <v>222.76</v>
      </c>
      <c r="G39" s="113" t="str">
        <f>IF((F39/E39)-1&lt;0,"▲","")</f>
        <v/>
      </c>
      <c r="H39" s="101">
        <f>ABS((+F39/E39)-1)</f>
        <v>3.4457137549920969E-2</v>
      </c>
      <c r="I39" s="112" t="str">
        <f>IF(F39="NA","",IF(M39=0,"",IF((F39-M39)&lt;0,"▲","")))</f>
        <v>▲</v>
      </c>
      <c r="J39" s="86">
        <f>IF(F39="NA","-",IF(M39=0,"-",ABS(F39-M39)))</f>
        <v>0.26000000000001933</v>
      </c>
      <c r="K39" s="42">
        <v>48.954999999999998</v>
      </c>
      <c r="L39" s="70">
        <v>125.003</v>
      </c>
      <c r="M39" s="71">
        <v>223.02</v>
      </c>
    </row>
    <row r="40" spans="2:13" ht="12" customHeight="1">
      <c r="B40" s="25"/>
      <c r="C40" s="30" t="s">
        <v>7</v>
      </c>
      <c r="D40" s="60">
        <v>189.96</v>
      </c>
      <c r="E40" s="61">
        <v>205.65</v>
      </c>
      <c r="F40" s="124">
        <v>213.73</v>
      </c>
      <c r="G40" s="114" t="str">
        <f t="shared" ref="G40:G41" si="25">IF((F40/E40)-1&lt;0,"▲","")</f>
        <v/>
      </c>
      <c r="H40" s="101">
        <f t="shared" ref="H40:H41" si="26">ABS((+F40/E40)-1)</f>
        <v>3.9290055920252698E-2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1.0200000000000102</v>
      </c>
      <c r="K40" s="42">
        <v>49.063000000000002</v>
      </c>
      <c r="L40" s="72">
        <v>131.916</v>
      </c>
      <c r="M40" s="62">
        <v>214.75</v>
      </c>
    </row>
    <row r="41" spans="2:13" ht="12" customHeight="1">
      <c r="B41" s="25"/>
      <c r="C41" s="30" t="s">
        <v>8</v>
      </c>
      <c r="D41" s="60">
        <v>35.68</v>
      </c>
      <c r="E41" s="61">
        <v>44.87</v>
      </c>
      <c r="F41" s="124">
        <v>53.83</v>
      </c>
      <c r="G41" s="114" t="str">
        <f t="shared" si="25"/>
        <v/>
      </c>
      <c r="H41" s="101">
        <f t="shared" si="26"/>
        <v>0.19968798751950079</v>
      </c>
      <c r="I41" s="85" t="str">
        <f t="shared" si="27"/>
        <v/>
      </c>
      <c r="J41" s="86">
        <f t="shared" si="28"/>
        <v>0.67999999999999972</v>
      </c>
      <c r="K41" s="42">
        <v>3.9965000000000002</v>
      </c>
      <c r="L41" s="72">
        <v>17.582000000000001</v>
      </c>
      <c r="M41" s="62">
        <v>53.15</v>
      </c>
    </row>
    <row r="42" spans="2:13" ht="12" customHeight="1">
      <c r="B42" s="29"/>
      <c r="C42" s="53" t="s">
        <v>9</v>
      </c>
      <c r="D42" s="107">
        <f>ROUND(D41/D40,3)</f>
        <v>0.188</v>
      </c>
      <c r="E42" s="108">
        <f>ROUND(E41/E40,3)</f>
        <v>0.218</v>
      </c>
      <c r="F42" s="125">
        <f>ROUND(F41/F40,3)</f>
        <v>0.252</v>
      </c>
      <c r="G42" s="109" t="str">
        <f>IF(F42-D42&lt;0,"▲","")</f>
        <v/>
      </c>
      <c r="H42" s="94">
        <f>ABS(+F42-E42)*100</f>
        <v>3.4000000000000004</v>
      </c>
      <c r="I42" s="110" t="str">
        <f>IF(F42="NA","",IF(M42=0,"",IF((F42-M42)&lt;0,"▲","")))</f>
        <v/>
      </c>
      <c r="J42" s="96">
        <f>ABS(+F42-M42)*100</f>
        <v>0.50000000000000044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0.247</v>
      </c>
    </row>
    <row r="43" spans="2:13" ht="12" customHeight="1">
      <c r="B43" s="2" t="s">
        <v>71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45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46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F37" sqref="F37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764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2799.17</v>
      </c>
      <c r="E9" s="232">
        <v>2744.1</v>
      </c>
      <c r="F9" s="321">
        <v>2833.97</v>
      </c>
      <c r="G9" s="220"/>
      <c r="H9" s="161" t="s">
        <v>20</v>
      </c>
      <c r="I9" s="221">
        <v>3.2750264203199597E-2</v>
      </c>
      <c r="J9" s="220"/>
      <c r="K9" s="160"/>
      <c r="L9" s="306">
        <v>14.15</v>
      </c>
      <c r="M9" s="183">
        <v>2295.7220000000002</v>
      </c>
      <c r="N9" s="136"/>
      <c r="O9" s="137"/>
    </row>
    <row r="10" spans="2:16" ht="12" customHeight="1">
      <c r="B10" s="180"/>
      <c r="C10" s="177" t="s">
        <v>7</v>
      </c>
      <c r="D10" s="320">
        <v>2802.35</v>
      </c>
      <c r="E10" s="232">
        <v>2769.38</v>
      </c>
      <c r="F10" s="321">
        <v>2818.07</v>
      </c>
      <c r="G10" s="220"/>
      <c r="H10" s="161" t="s">
        <v>20</v>
      </c>
      <c r="I10" s="221">
        <v>1.7581552549668089E-2</v>
      </c>
      <c r="J10" s="220"/>
      <c r="L10" s="306">
        <v>7.87</v>
      </c>
      <c r="M10" s="183">
        <v>2284.3690000000001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790.36</v>
      </c>
      <c r="E11" s="232">
        <v>765.08</v>
      </c>
      <c r="F11" s="321">
        <v>780.98</v>
      </c>
      <c r="G11" s="220"/>
      <c r="H11" s="161" t="s">
        <v>20</v>
      </c>
      <c r="I11" s="221">
        <v>2.0782140429759011E-2</v>
      </c>
      <c r="J11" s="220"/>
      <c r="K11" s="160"/>
      <c r="L11" s="306">
        <v>11.17</v>
      </c>
      <c r="M11" s="183">
        <v>480.88300000000004</v>
      </c>
      <c r="N11" s="136"/>
      <c r="O11" s="137"/>
    </row>
    <row r="12" spans="2:16" ht="12" customHeight="1">
      <c r="B12" s="180"/>
      <c r="C12" s="177" t="s">
        <v>9</v>
      </c>
      <c r="D12" s="330">
        <v>0.28203472085927883</v>
      </c>
      <c r="E12" s="332">
        <v>0.27626400132881729</v>
      </c>
      <c r="F12" s="323">
        <v>0.27713293140340728</v>
      </c>
      <c r="G12" s="220"/>
      <c r="H12" s="161" t="s">
        <v>20</v>
      </c>
      <c r="I12" s="246">
        <v>8.6893007458999083E-2</v>
      </c>
      <c r="J12" s="220"/>
      <c r="K12" s="160"/>
      <c r="L12" s="306">
        <v>0.31986918475037651</v>
      </c>
      <c r="M12" s="248">
        <v>0.21051021091601227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780.25</v>
      </c>
      <c r="E14" s="232">
        <v>788.5</v>
      </c>
      <c r="F14" s="326">
        <v>800.19</v>
      </c>
      <c r="G14" s="220"/>
      <c r="H14" s="161" t="s">
        <v>20</v>
      </c>
      <c r="I14" s="221">
        <v>1.4825618262523932E-2</v>
      </c>
      <c r="J14" s="220"/>
      <c r="K14" s="160"/>
      <c r="L14" s="306">
        <v>10.43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792.52</v>
      </c>
      <c r="E15" s="232">
        <v>792.77</v>
      </c>
      <c r="F15" s="326">
        <v>796.14</v>
      </c>
      <c r="G15" s="220"/>
      <c r="H15" s="161" t="s">
        <v>20</v>
      </c>
      <c r="I15" s="221">
        <v>4.2509176684284444E-3</v>
      </c>
      <c r="J15" s="220"/>
      <c r="K15" s="160"/>
      <c r="L15" s="306">
        <v>4.4400000000000004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270.93</v>
      </c>
      <c r="E16" s="232">
        <v>266.66000000000003</v>
      </c>
      <c r="F16" s="326">
        <v>270.70999999999998</v>
      </c>
      <c r="G16" s="220"/>
      <c r="H16" s="161" t="s">
        <v>20</v>
      </c>
      <c r="I16" s="221">
        <v>1.5187879696992201E-2</v>
      </c>
      <c r="J16" s="220"/>
      <c r="K16" s="160"/>
      <c r="L16" s="306">
        <v>6.37</v>
      </c>
      <c r="M16" s="186">
        <v>181.14599999999999</v>
      </c>
      <c r="N16" s="136"/>
    </row>
    <row r="17" spans="2:16" ht="12" customHeight="1">
      <c r="B17" s="258"/>
      <c r="C17" s="259" t="s">
        <v>9</v>
      </c>
      <c r="D17" s="327">
        <v>0.34185888053298341</v>
      </c>
      <c r="E17" s="261">
        <v>0.33636489776353801</v>
      </c>
      <c r="F17" s="328">
        <v>0.34002813575501795</v>
      </c>
      <c r="G17" s="262"/>
      <c r="H17" s="263" t="s">
        <v>20</v>
      </c>
      <c r="I17" s="264">
        <v>0.36632379914799396</v>
      </c>
      <c r="J17" s="262"/>
      <c r="K17" s="160"/>
      <c r="L17" s="313">
        <v>0.61390363486771848</v>
      </c>
      <c r="M17" s="267">
        <v>0.26638294993831074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1504.97</v>
      </c>
      <c r="E19" s="232">
        <v>1443.08</v>
      </c>
      <c r="F19" s="326">
        <v>1513.29</v>
      </c>
      <c r="G19" s="220"/>
      <c r="H19" s="161" t="s">
        <v>20</v>
      </c>
      <c r="I19" s="221">
        <v>4.8652881337140075E-2</v>
      </c>
      <c r="J19" s="220"/>
      <c r="K19" s="333"/>
      <c r="L19" s="306">
        <v>3.76</v>
      </c>
      <c r="M19" s="187">
        <v>1159.1300000000001</v>
      </c>
      <c r="N19" s="136"/>
      <c r="O19" s="141"/>
    </row>
    <row r="20" spans="2:16" ht="12" customHeight="1">
      <c r="B20" s="180"/>
      <c r="C20" s="177" t="s">
        <v>7</v>
      </c>
      <c r="D20" s="320">
        <v>1491.06</v>
      </c>
      <c r="E20" s="232">
        <v>1455.22</v>
      </c>
      <c r="F20" s="326">
        <v>1498.16</v>
      </c>
      <c r="G20" s="220"/>
      <c r="H20" s="161" t="s">
        <v>20</v>
      </c>
      <c r="I20" s="221">
        <v>2.9507565866329521E-2</v>
      </c>
      <c r="J20" s="220"/>
      <c r="K20" s="333"/>
      <c r="L20" s="306">
        <v>2.68</v>
      </c>
      <c r="M20" s="187">
        <v>1139.4760000000001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337.06</v>
      </c>
      <c r="E21" s="232">
        <v>324.92</v>
      </c>
      <c r="F21" s="326">
        <v>340.05</v>
      </c>
      <c r="G21" s="220"/>
      <c r="H21" s="161" t="s">
        <v>20</v>
      </c>
      <c r="I21" s="221">
        <v>4.6565308383602177E-2</v>
      </c>
      <c r="J21" s="220"/>
      <c r="K21" s="160"/>
      <c r="L21" s="306">
        <v>1.27</v>
      </c>
      <c r="M21" s="186">
        <v>175.661</v>
      </c>
      <c r="N21" s="136"/>
      <c r="O21" s="141"/>
    </row>
    <row r="22" spans="2:16" ht="12" customHeight="1">
      <c r="B22" s="180"/>
      <c r="C22" s="177" t="s">
        <v>9</v>
      </c>
      <c r="D22" s="330">
        <v>0.22605394819792632</v>
      </c>
      <c r="E22" s="237">
        <v>0.223278954384904</v>
      </c>
      <c r="F22" s="323">
        <v>0.22697842687029424</v>
      </c>
      <c r="G22" s="220"/>
      <c r="H22" s="161" t="s">
        <v>20</v>
      </c>
      <c r="I22" s="246">
        <v>0.36994724853902372</v>
      </c>
      <c r="J22" s="220"/>
      <c r="K22" s="160"/>
      <c r="L22" s="306">
        <v>4.4246517237786498E-2</v>
      </c>
      <c r="M22" s="248">
        <v>0.15415945574983589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1218.7</v>
      </c>
      <c r="E24" s="232">
        <v>1150.73</v>
      </c>
      <c r="F24" s="326">
        <v>1222.77</v>
      </c>
      <c r="G24" s="220"/>
      <c r="H24" s="161" t="s">
        <v>20</v>
      </c>
      <c r="I24" s="221">
        <v>6.2603738496432637E-2</v>
      </c>
      <c r="J24" s="220"/>
      <c r="K24" s="333"/>
      <c r="L24" s="306">
        <v>3.14</v>
      </c>
      <c r="M24" s="186">
        <v>898.82399999999996</v>
      </c>
      <c r="N24" s="136"/>
      <c r="O24" s="142"/>
    </row>
    <row r="25" spans="2:16" ht="12" customHeight="1">
      <c r="B25" s="180"/>
      <c r="C25" s="270" t="s">
        <v>7</v>
      </c>
      <c r="D25" s="320">
        <v>1201.8900000000001</v>
      </c>
      <c r="E25" s="232">
        <v>1163.06</v>
      </c>
      <c r="F25" s="326">
        <v>1206.3499999999999</v>
      </c>
      <c r="G25" s="220"/>
      <c r="H25" s="161" t="s">
        <v>20</v>
      </c>
      <c r="I25" s="221">
        <v>3.7220779667429094E-2</v>
      </c>
      <c r="J25" s="220"/>
      <c r="K25" s="333"/>
      <c r="L25" s="306">
        <v>2.21</v>
      </c>
      <c r="M25" s="186">
        <v>877.38900000000001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309.88</v>
      </c>
      <c r="E26" s="232">
        <v>297.55</v>
      </c>
      <c r="F26" s="326">
        <v>313.98</v>
      </c>
      <c r="G26" s="220"/>
      <c r="H26" s="161" t="s">
        <v>20</v>
      </c>
      <c r="I26" s="221">
        <v>5.5217610485632784E-2</v>
      </c>
      <c r="J26" s="220"/>
      <c r="K26" s="160"/>
      <c r="L26" s="306">
        <v>1.08</v>
      </c>
      <c r="M26" s="188">
        <v>144.75200000000001</v>
      </c>
      <c r="N26" s="136"/>
      <c r="O26" s="142"/>
    </row>
    <row r="27" spans="2:16" ht="12" customHeight="1">
      <c r="B27" s="180"/>
      <c r="C27" s="270" t="s">
        <v>9</v>
      </c>
      <c r="D27" s="327">
        <v>0.25782725540606877</v>
      </c>
      <c r="E27" s="268">
        <v>0.25583374890375393</v>
      </c>
      <c r="F27" s="328">
        <v>0.2602727235047872</v>
      </c>
      <c r="G27" s="262"/>
      <c r="H27" s="263" t="s">
        <v>20</v>
      </c>
      <c r="I27" s="264">
        <v>0.44389746010332631</v>
      </c>
      <c r="J27" s="262"/>
      <c r="K27" s="160"/>
      <c r="L27" s="313">
        <v>4.192180984391447E-2</v>
      </c>
      <c r="M27" s="267">
        <v>0.16498041347680448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513.95000000000005</v>
      </c>
      <c r="E29" s="232">
        <v>512.53</v>
      </c>
      <c r="F29" s="326">
        <v>520.49</v>
      </c>
      <c r="G29" s="220"/>
      <c r="H29" s="161" t="s">
        <v>20</v>
      </c>
      <c r="I29" s="221">
        <v>1.5530798197178841E-2</v>
      </c>
      <c r="J29" s="220"/>
      <c r="K29" s="333"/>
      <c r="L29" s="306">
        <v>-0.03</v>
      </c>
      <c r="M29" s="186">
        <v>476.10899999999998</v>
      </c>
      <c r="N29" s="136"/>
      <c r="O29" s="143"/>
    </row>
    <row r="30" spans="2:16" ht="12" customHeight="1">
      <c r="B30" s="180"/>
      <c r="C30" s="272" t="s">
        <v>7</v>
      </c>
      <c r="D30" s="320">
        <v>518.77</v>
      </c>
      <c r="E30" s="232">
        <v>521.4</v>
      </c>
      <c r="F30" s="326">
        <v>523.77</v>
      </c>
      <c r="G30" s="220"/>
      <c r="H30" s="161" t="s">
        <v>20</v>
      </c>
      <c r="I30" s="221">
        <v>4.5454545454546302E-3</v>
      </c>
      <c r="J30" s="220"/>
      <c r="K30" s="160"/>
      <c r="L30" s="306">
        <v>0.75</v>
      </c>
      <c r="M30" s="186">
        <v>464.87200000000001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182.37</v>
      </c>
      <c r="E31" s="232">
        <v>173.49</v>
      </c>
      <c r="F31" s="326">
        <v>170.21</v>
      </c>
      <c r="G31" s="220"/>
      <c r="H31" s="161" t="s">
        <v>460</v>
      </c>
      <c r="I31" s="221">
        <v>1.8905988817799257E-2</v>
      </c>
      <c r="J31" s="220"/>
      <c r="K31" s="333"/>
      <c r="L31" s="306">
        <v>3.53</v>
      </c>
      <c r="M31" s="186">
        <v>124.07599999999999</v>
      </c>
      <c r="N31" s="136"/>
      <c r="O31" s="144"/>
    </row>
    <row r="32" spans="2:16" ht="12" customHeight="1">
      <c r="B32" s="170"/>
      <c r="C32" s="273" t="s">
        <v>9</v>
      </c>
      <c r="D32" s="322">
        <v>0.35154307303814797</v>
      </c>
      <c r="E32" s="239">
        <v>0.33273878020713465</v>
      </c>
      <c r="F32" s="331">
        <v>0.32497088416671444</v>
      </c>
      <c r="G32" s="222"/>
      <c r="H32" s="189" t="s">
        <v>460</v>
      </c>
      <c r="I32" s="223">
        <v>0.77678960404202191</v>
      </c>
      <c r="J32" s="222"/>
      <c r="K32" s="337"/>
      <c r="L32" s="312">
        <v>0.6283262278450108</v>
      </c>
      <c r="M32" s="191">
        <v>0.266903577759039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359.91</v>
      </c>
      <c r="E37" s="231">
        <v>369.57</v>
      </c>
      <c r="F37" s="274">
        <v>410.7</v>
      </c>
      <c r="G37" s="218"/>
      <c r="H37" s="212" t="s">
        <v>20</v>
      </c>
      <c r="I37" s="219">
        <v>0.11129150093351736</v>
      </c>
      <c r="J37" s="218"/>
      <c r="K37" s="333"/>
      <c r="L37" s="311">
        <v>0.11</v>
      </c>
      <c r="M37" s="215">
        <v>268.82299999999998</v>
      </c>
      <c r="N37" s="148"/>
    </row>
    <row r="38" spans="2:17" ht="12" customHeight="1">
      <c r="B38" s="207"/>
      <c r="C38" s="199" t="s">
        <v>7</v>
      </c>
      <c r="D38" s="185">
        <v>363.82</v>
      </c>
      <c r="E38" s="232">
        <v>363.82</v>
      </c>
      <c r="F38" s="275">
        <v>386.09</v>
      </c>
      <c r="G38" s="220"/>
      <c r="H38" s="161" t="s">
        <v>20</v>
      </c>
      <c r="I38" s="221">
        <v>6.1211588147985108E-2</v>
      </c>
      <c r="J38" s="220"/>
      <c r="K38" s="333"/>
      <c r="L38" s="306">
        <v>-0.4</v>
      </c>
      <c r="M38" s="216">
        <v>265.23200000000003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98.73</v>
      </c>
      <c r="E39" s="232">
        <v>101.32</v>
      </c>
      <c r="F39" s="275">
        <v>123.34</v>
      </c>
      <c r="G39" s="220"/>
      <c r="H39" s="161" t="s">
        <v>20</v>
      </c>
      <c r="I39" s="221">
        <v>0.21733122779313074</v>
      </c>
      <c r="J39" s="220"/>
      <c r="K39" s="333"/>
      <c r="L39" s="306">
        <v>0.84</v>
      </c>
      <c r="M39" s="216">
        <v>58.411999999999999</v>
      </c>
      <c r="N39" s="136"/>
    </row>
    <row r="40" spans="2:17" ht="12" customHeight="1">
      <c r="B40" s="208"/>
      <c r="C40" s="209" t="s">
        <v>9</v>
      </c>
      <c r="D40" s="230">
        <v>0.27137045791875103</v>
      </c>
      <c r="E40" s="233">
        <v>0.27848936287174975</v>
      </c>
      <c r="F40" s="276">
        <v>0.31945919345230389</v>
      </c>
      <c r="G40" s="222"/>
      <c r="H40" s="189" t="s">
        <v>20</v>
      </c>
      <c r="I40" s="223">
        <v>4.0969830580554145</v>
      </c>
      <c r="J40" s="222"/>
      <c r="K40" s="343"/>
      <c r="L40" s="312">
        <v>0.25040329048123811</v>
      </c>
      <c r="M40" s="217">
        <v>0.22022983652048014</v>
      </c>
      <c r="N40" s="136"/>
    </row>
    <row r="41" spans="2:17" ht="12" customHeight="1">
      <c r="B41" s="294" t="s">
        <v>763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65"/>
      <c r="D52" s="366"/>
      <c r="E52" s="366"/>
      <c r="F52" s="366"/>
      <c r="G52" s="366"/>
      <c r="H52" s="366"/>
      <c r="I52" s="366"/>
      <c r="J52" s="366"/>
      <c r="K52" s="366"/>
      <c r="L52" s="366"/>
      <c r="M52" s="36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2">
    <tabColor theme="1"/>
    <pageSetUpPr fitToPage="1"/>
  </sheetPr>
  <dimension ref="B1:M67"/>
  <sheetViews>
    <sheetView showGridLines="0" defaultGridColor="0" topLeftCell="A40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70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22</v>
      </c>
    </row>
    <row r="6" spans="2:13" ht="12" customHeight="1">
      <c r="B6" s="21"/>
      <c r="C6" s="22" t="s">
        <v>2</v>
      </c>
      <c r="D6" s="23" t="s">
        <v>38</v>
      </c>
      <c r="E6" s="24" t="s">
        <v>39</v>
      </c>
      <c r="F6" s="24" t="s">
        <v>53</v>
      </c>
      <c r="G6" s="444" t="s">
        <v>47</v>
      </c>
      <c r="H6" s="444"/>
      <c r="I6" s="444"/>
      <c r="J6" s="444"/>
      <c r="K6" s="444"/>
      <c r="L6" s="445"/>
      <c r="M6" s="431" t="s">
        <v>40</v>
      </c>
    </row>
    <row r="7" spans="2:13" ht="12" customHeight="1">
      <c r="B7" s="25"/>
      <c r="C7" s="26"/>
      <c r="D7" s="27"/>
      <c r="E7" s="28" t="s">
        <v>4</v>
      </c>
      <c r="F7" s="1" t="s">
        <v>41</v>
      </c>
      <c r="G7" s="434" t="s">
        <v>42</v>
      </c>
      <c r="H7" s="435"/>
      <c r="I7" s="438" t="s">
        <v>48</v>
      </c>
      <c r="J7" s="439"/>
      <c r="K7" s="442" t="s">
        <v>35</v>
      </c>
      <c r="L7" s="446" t="s">
        <v>54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1858.85</v>
      </c>
      <c r="E10" s="78">
        <v>2037.01</v>
      </c>
      <c r="F10" s="119">
        <v>1981.77</v>
      </c>
      <c r="G10" s="83" t="str">
        <f>IF((F10/E10)-1&lt;0,"▲","")</f>
        <v>▲</v>
      </c>
      <c r="H10" s="101">
        <f>ABS((+F10/E10)-1)</f>
        <v>2.7118178114000413E-2</v>
      </c>
      <c r="I10" s="85" t="str">
        <f>IF(F10="NA","",IF(M10=0,"",IF((F10-M10)&lt;0,"▲","")))</f>
        <v/>
      </c>
      <c r="J10" s="86">
        <f>IF(F10="NA","-",IF(M10=0,"-",ABS(F10-M10)))</f>
        <v>5.9800000000000182</v>
      </c>
      <c r="K10" s="42">
        <v>1196.837</v>
      </c>
      <c r="L10" s="66">
        <v>1707.6010000000001</v>
      </c>
      <c r="M10" s="62">
        <v>1975.79</v>
      </c>
    </row>
    <row r="11" spans="2:13" ht="12" customHeight="1">
      <c r="B11" s="25"/>
      <c r="C11" s="30" t="s">
        <v>7</v>
      </c>
      <c r="D11" s="77">
        <v>1946.31</v>
      </c>
      <c r="E11" s="78">
        <v>1994.4</v>
      </c>
      <c r="F11" s="119">
        <v>2006.4</v>
      </c>
      <c r="G11" s="83" t="str">
        <f t="shared" ref="G11:G12" si="0">IF((F11/E11)-1&lt;0,"▲","")</f>
        <v/>
      </c>
      <c r="H11" s="101">
        <f t="shared" ref="H11:H12" si="1">ABS((+F11/E11)-1)</f>
        <v>6.0168471720818406E-3</v>
      </c>
      <c r="I11" s="85" t="str">
        <f t="shared" ref="I11:I13" si="2">IF(F11="NA","",IF(M11=0,"",IF((F11-M11)&lt;0,"▲","")))</f>
        <v>▲</v>
      </c>
      <c r="J11" s="86">
        <f t="shared" ref="J11:J12" si="3">IF(F11="NA","-",IF(M11=0,"-",ABS(F11-M11)))</f>
        <v>1.1999999999998181</v>
      </c>
      <c r="K11" s="42">
        <v>1201.7705000000001</v>
      </c>
      <c r="L11" s="66">
        <v>1739.261</v>
      </c>
      <c r="M11" s="62">
        <v>2007.6</v>
      </c>
    </row>
    <row r="12" spans="2:13" ht="12" customHeight="1">
      <c r="B12" s="25"/>
      <c r="C12" s="30" t="s">
        <v>8</v>
      </c>
      <c r="D12" s="39">
        <v>357.72</v>
      </c>
      <c r="E12" s="40">
        <v>400.33</v>
      </c>
      <c r="F12" s="119">
        <v>375.7</v>
      </c>
      <c r="G12" s="83" t="str">
        <f t="shared" si="0"/>
        <v>▲</v>
      </c>
      <c r="H12" s="101">
        <f t="shared" si="1"/>
        <v>6.1524242499937598E-2</v>
      </c>
      <c r="I12" s="85" t="str">
        <f t="shared" si="2"/>
        <v/>
      </c>
      <c r="J12" s="86">
        <f t="shared" si="3"/>
        <v>11.70999999999998</v>
      </c>
      <c r="K12" s="42">
        <v>186.02850000000001</v>
      </c>
      <c r="L12" s="66">
        <v>435.471</v>
      </c>
      <c r="M12" s="62">
        <v>363.99</v>
      </c>
    </row>
    <row r="13" spans="2:13" ht="12" customHeight="1">
      <c r="B13" s="25"/>
      <c r="C13" s="30" t="s">
        <v>9</v>
      </c>
      <c r="D13" s="81">
        <f>ROUND(D12/D11,3)</f>
        <v>0.184</v>
      </c>
      <c r="E13" s="82">
        <f t="shared" ref="E13" si="4">ROUND(E12/E11,3)</f>
        <v>0.20100000000000001</v>
      </c>
      <c r="F13" s="73">
        <f>ROUND(F12/F11,3)</f>
        <v>0.187</v>
      </c>
      <c r="G13" s="83" t="str">
        <f>IF((F13/E13)-1&lt;0,"▲","")</f>
        <v>▲</v>
      </c>
      <c r="H13" s="84">
        <f>ABS(+F13-E13)*100</f>
        <v>1.4000000000000012</v>
      </c>
      <c r="I13" s="85" t="str">
        <f t="shared" si="2"/>
        <v/>
      </c>
      <c r="J13" s="86">
        <f>IF(F13="NA","-",IF(M13=0,"-",ABS(F13-M13)*100))</f>
        <v>0.60000000000000053</v>
      </c>
      <c r="K13" s="87">
        <f>K12/K11</f>
        <v>0.15479536234247721</v>
      </c>
      <c r="L13" s="121">
        <f>ROUND(L12/L11,3)</f>
        <v>0.25</v>
      </c>
      <c r="M13" s="115">
        <f>ROUND(M12/M11,3)</f>
        <v>0.18099999999999999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554.59</v>
      </c>
      <c r="E15" s="41">
        <v>626.64</v>
      </c>
      <c r="F15" s="119">
        <v>616.42999999999995</v>
      </c>
      <c r="G15" s="83" t="str">
        <f>IF((F15/E15)-1&lt;0,"▲","")</f>
        <v>▲</v>
      </c>
      <c r="H15" s="101">
        <f t="shared" ref="H15:H32" si="5">ABS((+F15/E15)-1)</f>
        <v>1.6293246521128624E-2</v>
      </c>
      <c r="I15" s="85" t="str">
        <f>IF(F15="NA","",IF(M15=0,"",IF((F15-M15)&lt;0,"▲","")))</f>
        <v/>
      </c>
      <c r="J15" s="86">
        <f>IF(F15="NA","-",IF(M15=0,"-",ABS(F15-M15)))</f>
        <v>1.0999999999999091</v>
      </c>
      <c r="K15" s="42">
        <v>351.77749999999997</v>
      </c>
      <c r="L15" s="66">
        <v>537.92700000000002</v>
      </c>
      <c r="M15" s="62">
        <v>615.33000000000004</v>
      </c>
    </row>
    <row r="16" spans="2:13" ht="12" customHeight="1">
      <c r="B16" s="25"/>
      <c r="C16" s="30" t="s">
        <v>7</v>
      </c>
      <c r="D16" s="77">
        <v>588.48</v>
      </c>
      <c r="E16" s="78">
        <v>608.75</v>
      </c>
      <c r="F16" s="119">
        <v>621.84</v>
      </c>
      <c r="G16" s="83" t="str">
        <f t="shared" ref="G16:G17" si="6">IF((F16/E16)-1&lt;0,"▲","")</f>
        <v/>
      </c>
      <c r="H16" s="101">
        <f t="shared" si="5"/>
        <v>2.1503080082135639E-2</v>
      </c>
      <c r="I16" s="85" t="str">
        <f t="shared" ref="I16:I18" si="7">IF(F16="NA","",IF(M16=0,"",IF((F16-M16)&lt;0,"▲","")))</f>
        <v>▲</v>
      </c>
      <c r="J16" s="86">
        <f t="shared" ref="J16:J17" si="8">IF(F16="NA","-",IF(M16=0,"-",ABS(F16-M16)))</f>
        <v>0.24000000000000909</v>
      </c>
      <c r="K16" s="42">
        <v>352.10050000000001</v>
      </c>
      <c r="L16" s="66">
        <v>542.90200000000004</v>
      </c>
      <c r="M16" s="62">
        <v>622.08000000000004</v>
      </c>
    </row>
    <row r="17" spans="2:13" ht="12" customHeight="1">
      <c r="B17" s="25"/>
      <c r="C17" s="30" t="s">
        <v>8</v>
      </c>
      <c r="D17" s="39">
        <v>132.22</v>
      </c>
      <c r="E17" s="41">
        <v>150.12</v>
      </c>
      <c r="F17" s="119">
        <v>144.69999999999999</v>
      </c>
      <c r="G17" s="83" t="str">
        <f t="shared" si="6"/>
        <v>▲</v>
      </c>
      <c r="H17" s="101">
        <f t="shared" si="5"/>
        <v>3.610444977351468E-2</v>
      </c>
      <c r="I17" s="85" t="str">
        <f t="shared" si="7"/>
        <v/>
      </c>
      <c r="J17" s="86">
        <f t="shared" si="8"/>
        <v>1.3499999999999943</v>
      </c>
      <c r="K17" s="42">
        <v>78.797499999999999</v>
      </c>
      <c r="L17" s="66">
        <v>155.274</v>
      </c>
      <c r="M17" s="62">
        <v>143.35</v>
      </c>
    </row>
    <row r="18" spans="2:13" ht="12" customHeight="1">
      <c r="B18" s="25"/>
      <c r="C18" s="30" t="s">
        <v>9</v>
      </c>
      <c r="D18" s="81">
        <f>ROUND(D17/D16,3)</f>
        <v>0.22500000000000001</v>
      </c>
      <c r="E18" s="82">
        <f>ROUND(E17/E16,3)</f>
        <v>0.247</v>
      </c>
      <c r="F18" s="73">
        <f>ROUND(F17/F16,3)</f>
        <v>0.23300000000000001</v>
      </c>
      <c r="G18" s="89" t="str">
        <f>IF((F18/E18)-1&lt;0,"▲","")</f>
        <v>▲</v>
      </c>
      <c r="H18" s="84">
        <f t="shared" ref="H18" si="9">ABS(+F18-E18)*100</f>
        <v>1.3999999999999986</v>
      </c>
      <c r="I18" s="90" t="str">
        <f t="shared" si="7"/>
        <v/>
      </c>
      <c r="J18" s="86">
        <f>IF(F18="NA","-",IF(M18=0,"-",ABS(F18-M18)*100))</f>
        <v>0.30000000000000027</v>
      </c>
      <c r="K18" s="87">
        <f>K17/K16</f>
        <v>0.22379263874944794</v>
      </c>
      <c r="L18" s="121">
        <f>ROUND(L17/L16,3)</f>
        <v>0.28599999999999998</v>
      </c>
      <c r="M18" s="115">
        <f>ROUND(M17/M16,3)</f>
        <v>0.23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912.87</v>
      </c>
      <c r="E20" s="41">
        <v>1008.22</v>
      </c>
      <c r="F20" s="119">
        <v>958.46</v>
      </c>
      <c r="G20" s="83" t="str">
        <f>IF((F20/E20)-1&lt;0,"▲","")</f>
        <v>▲</v>
      </c>
      <c r="H20" s="101">
        <f t="shared" ref="H20" si="10">ABS((+F20/E20)-1)</f>
        <v>4.9354307591597091E-2</v>
      </c>
      <c r="I20" s="85" t="str">
        <f>IF(F20="NA","",IF(M20=0,"",IF((F20-M20)&lt;0,"▲","")))</f>
        <v/>
      </c>
      <c r="J20" s="86">
        <f>IF(F20="NA","-",IF(M20=0,"-",ABS(F20-M20)))</f>
        <v>4.8300000000000409</v>
      </c>
      <c r="K20" s="42">
        <v>626.81349999999998</v>
      </c>
      <c r="L20" s="66">
        <v>800.96</v>
      </c>
      <c r="M20" s="62">
        <v>953.63</v>
      </c>
    </row>
    <row r="21" spans="2:13" ht="12" customHeight="1">
      <c r="B21" s="25"/>
      <c r="C21" s="30" t="s">
        <v>7</v>
      </c>
      <c r="D21" s="39">
        <v>942.15</v>
      </c>
      <c r="E21" s="41">
        <v>970.55</v>
      </c>
      <c r="F21" s="119">
        <v>970.71</v>
      </c>
      <c r="G21" s="83" t="str">
        <f t="shared" ref="G21:G22" si="11">IF((F21/E21)-1&lt;0,"▲","")</f>
        <v/>
      </c>
      <c r="H21" s="101">
        <f t="shared" si="5"/>
        <v>1.6485497913554248E-4</v>
      </c>
      <c r="I21" s="85" t="str">
        <f t="shared" ref="I21:I23" si="12">IF(F21="NA","",IF(M21=0,"",IF((F21-M21)&lt;0,"▲","")))</f>
        <v>▲</v>
      </c>
      <c r="J21" s="86">
        <f t="shared" ref="J21:J22" si="13">IF(F21="NA","-",IF(M21=0,"-",ABS(F21-M21)))</f>
        <v>0.92999999999994998</v>
      </c>
      <c r="K21" s="42">
        <v>631.89449999999999</v>
      </c>
      <c r="L21" s="66">
        <v>829.87800000000004</v>
      </c>
      <c r="M21" s="62">
        <v>971.64</v>
      </c>
    </row>
    <row r="22" spans="2:13" ht="12" customHeight="1">
      <c r="B22" s="25"/>
      <c r="C22" s="30" t="s">
        <v>8</v>
      </c>
      <c r="D22" s="39">
        <v>139.47</v>
      </c>
      <c r="E22" s="41">
        <v>177.14</v>
      </c>
      <c r="F22" s="119">
        <v>164.9</v>
      </c>
      <c r="G22" s="83" t="str">
        <f t="shared" si="11"/>
        <v>▲</v>
      </c>
      <c r="H22" s="101">
        <f t="shared" si="5"/>
        <v>6.909788867562372E-2</v>
      </c>
      <c r="I22" s="85" t="str">
        <f t="shared" si="12"/>
        <v/>
      </c>
      <c r="J22" s="86">
        <f t="shared" si="13"/>
        <v>10.080000000000013</v>
      </c>
      <c r="K22" s="42">
        <v>83.864000000000004</v>
      </c>
      <c r="L22" s="66">
        <v>161.846</v>
      </c>
      <c r="M22" s="62">
        <v>154.82</v>
      </c>
    </row>
    <row r="23" spans="2:13" ht="12" customHeight="1">
      <c r="B23" s="25"/>
      <c r="C23" s="30" t="s">
        <v>9</v>
      </c>
      <c r="D23" s="81">
        <f>ROUND(D22/D21,3)</f>
        <v>0.14799999999999999</v>
      </c>
      <c r="E23" s="82">
        <f>ROUND(E22/E21,3)</f>
        <v>0.183</v>
      </c>
      <c r="F23" s="73">
        <f>ROUND(F22/F21,3)</f>
        <v>0.17</v>
      </c>
      <c r="G23" s="89" t="str">
        <f>IF((F23/E23)-1&lt;0,"▲","")</f>
        <v>▲</v>
      </c>
      <c r="H23" s="84">
        <f t="shared" ref="H23" si="14">ABS(+F23-E23)*100</f>
        <v>1.2999999999999985</v>
      </c>
      <c r="I23" s="90" t="str">
        <f t="shared" si="12"/>
        <v/>
      </c>
      <c r="J23" s="86">
        <f>IF(F23="NA","-",IF(M23=0,"-",ABS(F23-M23)*100))</f>
        <v>1.100000000000001</v>
      </c>
      <c r="K23" s="87">
        <f>K22/K21</f>
        <v>0.13271835725742193</v>
      </c>
      <c r="L23" s="121">
        <f>ROUND(L22/L21,3)</f>
        <v>0.19500000000000001</v>
      </c>
      <c r="M23" s="115">
        <f>ROUND(M22/M21,3)</f>
        <v>0.159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623.04</v>
      </c>
      <c r="E25" s="41">
        <v>708.32</v>
      </c>
      <c r="F25" s="119">
        <v>683.51</v>
      </c>
      <c r="G25" s="83" t="str">
        <f>IF((F25/E25)-1&lt;0,"▲","")</f>
        <v>▲</v>
      </c>
      <c r="H25" s="101">
        <f t="shared" ref="H25" si="15">ABS((+F25/E25)-1)</f>
        <v>3.502654167607866E-2</v>
      </c>
      <c r="I25" s="85" t="str">
        <f>IF(F25="NA","",IF(M25=0,"",IF((F25-M25)&lt;0,"▲","")))</f>
        <v/>
      </c>
      <c r="J25" s="86">
        <f>IF(F25="NA","-",IF(M25=0,"-",ABS(F25-M25)))</f>
        <v>5.8600000000000136</v>
      </c>
      <c r="K25" s="42">
        <v>315.98500000000001</v>
      </c>
      <c r="L25" s="66">
        <v>368.714</v>
      </c>
      <c r="M25" s="62">
        <v>677.65</v>
      </c>
    </row>
    <row r="26" spans="2:13" ht="12" customHeight="1">
      <c r="B26" s="51"/>
      <c r="C26" s="30" t="s">
        <v>7</v>
      </c>
      <c r="D26" s="39">
        <v>644.38</v>
      </c>
      <c r="E26" s="41">
        <v>681.1</v>
      </c>
      <c r="F26" s="119">
        <v>686.21</v>
      </c>
      <c r="G26" s="83" t="str">
        <f t="shared" ref="G26:G27" si="16">IF((F26/E26)-1&lt;0,"▲","")</f>
        <v/>
      </c>
      <c r="H26" s="101">
        <f t="shared" si="5"/>
        <v>7.5025693730730314E-3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0.67000000000007276</v>
      </c>
      <c r="K26" s="42">
        <v>318.35149999999999</v>
      </c>
      <c r="L26" s="66">
        <v>366.48099999999999</v>
      </c>
      <c r="M26" s="62">
        <v>685.54</v>
      </c>
    </row>
    <row r="27" spans="2:13" ht="12" customHeight="1">
      <c r="B27" s="51"/>
      <c r="C27" s="30" t="s">
        <v>8</v>
      </c>
      <c r="D27" s="39">
        <v>103.74</v>
      </c>
      <c r="E27" s="41">
        <v>130.97</v>
      </c>
      <c r="F27" s="119">
        <v>128.26</v>
      </c>
      <c r="G27" s="83" t="str">
        <f t="shared" si="16"/>
        <v>▲</v>
      </c>
      <c r="H27" s="101">
        <f t="shared" si="5"/>
        <v>2.0691761472092951E-2</v>
      </c>
      <c r="I27" s="85" t="str">
        <f t="shared" si="17"/>
        <v/>
      </c>
      <c r="J27" s="86">
        <f t="shared" si="18"/>
        <v>9.5299999999999869</v>
      </c>
      <c r="K27" s="42">
        <v>38.368000000000002</v>
      </c>
      <c r="L27" s="66">
        <v>118.351</v>
      </c>
      <c r="M27" s="62">
        <v>118.73</v>
      </c>
    </row>
    <row r="28" spans="2:13" ht="12" customHeight="1">
      <c r="B28" s="51"/>
      <c r="C28" s="30" t="s">
        <v>9</v>
      </c>
      <c r="D28" s="81">
        <f>ROUND(D27/D26,3)</f>
        <v>0.161</v>
      </c>
      <c r="E28" s="82">
        <f>ROUND(E27/E26,3)</f>
        <v>0.192</v>
      </c>
      <c r="F28" s="73">
        <f>ROUND(F27/F26,3)</f>
        <v>0.187</v>
      </c>
      <c r="G28" s="89" t="str">
        <f>IF((F28/E28)-1&lt;0,"▲","")</f>
        <v>▲</v>
      </c>
      <c r="H28" s="84">
        <f t="shared" ref="H28" si="19">ABS(+F28-E28)*100</f>
        <v>0.50000000000000044</v>
      </c>
      <c r="I28" s="90" t="str">
        <f t="shared" si="17"/>
        <v/>
      </c>
      <c r="J28" s="86">
        <f>IF(F28="NA","-",IF(M28=0,"-",ABS(F28-M28)*100))</f>
        <v>1.4000000000000012</v>
      </c>
      <c r="K28" s="87">
        <f>K27/K26</f>
        <v>0.12052087079847276</v>
      </c>
      <c r="L28" s="121">
        <f>ROUND(L27/L26,3)</f>
        <v>0.32300000000000001</v>
      </c>
      <c r="M28" s="115">
        <f>ROUND(M27/M26,3)</f>
        <v>0.17299999999999999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391.38</v>
      </c>
      <c r="E30" s="41">
        <v>402.15</v>
      </c>
      <c r="F30" s="119">
        <v>406.88</v>
      </c>
      <c r="G30" s="83" t="str">
        <f>IF((F30/E30)-1&lt;0,"▲","")</f>
        <v/>
      </c>
      <c r="H30" s="101">
        <f t="shared" ref="H30" si="20">ABS((+F30/E30)-1)</f>
        <v>1.1761780430187718E-2</v>
      </c>
      <c r="I30" s="85" t="str">
        <f>IF(F30="NA","",IF(M30=0,"",IF((F30-M30)&lt;0,"▲","")))</f>
        <v/>
      </c>
      <c r="J30" s="86">
        <f>IF(F30="NA","-",IF(M30=0,"-",ABS(F30-M30)))</f>
        <v>5.0000000000011369E-2</v>
      </c>
      <c r="K30" s="42">
        <v>218.24600000000001</v>
      </c>
      <c r="L30" s="66">
        <v>370.928</v>
      </c>
      <c r="M30" s="62">
        <v>406.83</v>
      </c>
    </row>
    <row r="31" spans="2:13" ht="12" customHeight="1">
      <c r="B31" s="25"/>
      <c r="C31" s="30" t="s">
        <v>7</v>
      </c>
      <c r="D31" s="39">
        <v>415.68</v>
      </c>
      <c r="E31" s="41">
        <v>415.11</v>
      </c>
      <c r="F31" s="119">
        <v>413.84</v>
      </c>
      <c r="G31" s="83" t="str">
        <f t="shared" ref="G31:G32" si="21">IF((F31/E31)-1&lt;0,"▲","")</f>
        <v>▲</v>
      </c>
      <c r="H31" s="101">
        <f t="shared" si="5"/>
        <v>3.05943003059439E-3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4.0000000000020464E-2</v>
      </c>
      <c r="K31" s="42">
        <v>217.77549999999999</v>
      </c>
      <c r="L31" s="66">
        <v>369.596</v>
      </c>
      <c r="M31" s="62">
        <v>413.88</v>
      </c>
    </row>
    <row r="32" spans="2:13" ht="12" customHeight="1">
      <c r="B32" s="25"/>
      <c r="C32" s="30" t="s">
        <v>8</v>
      </c>
      <c r="D32" s="39">
        <v>86.02</v>
      </c>
      <c r="E32" s="41">
        <v>73.069999999999993</v>
      </c>
      <c r="F32" s="119">
        <v>66.099999999999994</v>
      </c>
      <c r="G32" s="83" t="str">
        <f t="shared" si="21"/>
        <v>▲</v>
      </c>
      <c r="H32" s="101">
        <f t="shared" si="5"/>
        <v>9.5387984124811864E-2</v>
      </c>
      <c r="I32" s="85" t="str">
        <f t="shared" si="22"/>
        <v/>
      </c>
      <c r="J32" s="86">
        <f t="shared" si="23"/>
        <v>0.28000000000000114</v>
      </c>
      <c r="K32" s="42">
        <v>26.731999999999999</v>
      </c>
      <c r="L32" s="66">
        <v>119.346</v>
      </c>
      <c r="M32" s="62">
        <v>65.819999999999993</v>
      </c>
    </row>
    <row r="33" spans="2:13" ht="12" customHeight="1">
      <c r="B33" s="29"/>
      <c r="C33" s="53" t="s">
        <v>9</v>
      </c>
      <c r="D33" s="91">
        <f>ROUND(D32/D31,3)</f>
        <v>0.20699999999999999</v>
      </c>
      <c r="E33" s="92">
        <f>ROUND(E32/E31,3)</f>
        <v>0.17599999999999999</v>
      </c>
      <c r="F33" s="74">
        <f>ROUND(F32/F31,3)</f>
        <v>0.16</v>
      </c>
      <c r="G33" s="93" t="str">
        <f>IF((F33/E33)-1&lt;0,"▲","")</f>
        <v>▲</v>
      </c>
      <c r="H33" s="94">
        <f t="shared" ref="H33" si="24">ABS(+F33-E33)*100</f>
        <v>1.5999999999999988</v>
      </c>
      <c r="I33" s="95" t="str">
        <f t="shared" si="22"/>
        <v/>
      </c>
      <c r="J33" s="96">
        <f>IF(F33="NA","-",IF(M33=0,"-",ABS(F33-M33)*100))</f>
        <v>0.10000000000000009</v>
      </c>
      <c r="K33" s="97">
        <f>K32/K31</f>
        <v>0.12275026345938822</v>
      </c>
      <c r="L33" s="122">
        <f>ROUND(L32/L31,3)</f>
        <v>0.32300000000000001</v>
      </c>
      <c r="M33" s="116">
        <f>ROUND(M32/M31,3)</f>
        <v>0.159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38</v>
      </c>
      <c r="E36" s="24" t="s">
        <v>39</v>
      </c>
      <c r="F36" s="24" t="s">
        <v>53</v>
      </c>
      <c r="G36" s="444" t="s">
        <v>49</v>
      </c>
      <c r="H36" s="444"/>
      <c r="I36" s="444"/>
      <c r="J36" s="444"/>
      <c r="K36" s="444"/>
      <c r="L36" s="445"/>
      <c r="M36" s="431" t="s">
        <v>40</v>
      </c>
    </row>
    <row r="37" spans="2:13" ht="12" customHeight="1">
      <c r="B37" s="25"/>
      <c r="C37" s="26"/>
      <c r="D37" s="27"/>
      <c r="E37" s="28" t="s">
        <v>4</v>
      </c>
      <c r="F37" s="1" t="s">
        <v>41</v>
      </c>
      <c r="G37" s="434" t="s">
        <v>52</v>
      </c>
      <c r="H37" s="435"/>
      <c r="I37" s="438" t="s">
        <v>50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186.76</v>
      </c>
      <c r="E39" s="61">
        <v>215.33</v>
      </c>
      <c r="F39" s="124">
        <v>223.02</v>
      </c>
      <c r="G39" s="113" t="str">
        <f>IF((F39/E39)-1&lt;0,"▲","")</f>
        <v/>
      </c>
      <c r="H39" s="101">
        <f>ABS((+F39/E39)-1)</f>
        <v>3.5712627130450869E-2</v>
      </c>
      <c r="I39" s="112" t="str">
        <f>IF(F39="NA","",IF(M39=0,"",IF((F39-M39)&lt;0,"▲","")))</f>
        <v/>
      </c>
      <c r="J39" s="86">
        <f>IF(F39="NA","-",IF(M39=0,"-",ABS(F39-M39)))</f>
        <v>1.3100000000000023</v>
      </c>
      <c r="K39" s="42">
        <v>48.954999999999998</v>
      </c>
      <c r="L39" s="70">
        <v>125.003</v>
      </c>
      <c r="M39" s="71">
        <v>221.71</v>
      </c>
    </row>
    <row r="40" spans="2:13" ht="12" customHeight="1">
      <c r="B40" s="25"/>
      <c r="C40" s="30" t="s">
        <v>7</v>
      </c>
      <c r="D40" s="60">
        <v>189.96</v>
      </c>
      <c r="E40" s="61">
        <v>205.76</v>
      </c>
      <c r="F40" s="124">
        <v>214.75</v>
      </c>
      <c r="G40" s="114" t="str">
        <f t="shared" ref="G40:G41" si="25">IF((F40/E40)-1&lt;0,"▲","")</f>
        <v/>
      </c>
      <c r="H40" s="101">
        <f t="shared" ref="H40:H41" si="26">ABS((+F40/E40)-1)</f>
        <v>4.3691679626749691E-2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0.68000000000000682</v>
      </c>
      <c r="K40" s="42">
        <v>49.063000000000002</v>
      </c>
      <c r="L40" s="72">
        <v>131.916</v>
      </c>
      <c r="M40" s="62">
        <v>215.43</v>
      </c>
    </row>
    <row r="41" spans="2:13" ht="12" customHeight="1">
      <c r="B41" s="25"/>
      <c r="C41" s="30" t="s">
        <v>8</v>
      </c>
      <c r="D41" s="60">
        <v>35.68</v>
      </c>
      <c r="E41" s="61">
        <v>44.9</v>
      </c>
      <c r="F41" s="124">
        <v>53.15</v>
      </c>
      <c r="G41" s="114" t="str">
        <f t="shared" si="25"/>
        <v/>
      </c>
      <c r="H41" s="101">
        <f t="shared" si="26"/>
        <v>0.1837416481069043</v>
      </c>
      <c r="I41" s="85" t="str">
        <f t="shared" si="27"/>
        <v/>
      </c>
      <c r="J41" s="86">
        <f t="shared" si="28"/>
        <v>5.0399999999999991</v>
      </c>
      <c r="K41" s="42">
        <v>3.9965000000000002</v>
      </c>
      <c r="L41" s="72">
        <v>17.582000000000001</v>
      </c>
      <c r="M41" s="62">
        <v>48.11</v>
      </c>
    </row>
    <row r="42" spans="2:13" ht="12" customHeight="1">
      <c r="B42" s="29"/>
      <c r="C42" s="53" t="s">
        <v>9</v>
      </c>
      <c r="D42" s="107">
        <f>ROUND(D41/D40,3)</f>
        <v>0.188</v>
      </c>
      <c r="E42" s="108">
        <f>ROUND(E41/E40,3)</f>
        <v>0.218</v>
      </c>
      <c r="F42" s="125">
        <f>ROUND(F41/F40,3)</f>
        <v>0.247</v>
      </c>
      <c r="G42" s="109" t="str">
        <f>IF(F42-D42&lt;0,"▲","")</f>
        <v/>
      </c>
      <c r="H42" s="94">
        <f>ABS(+F42-E42)*100</f>
        <v>2.9</v>
      </c>
      <c r="I42" s="110" t="str">
        <f>IF(F42="NA","",IF(M42=0,"",IF((F42-M42)&lt;0,"▲","")))</f>
        <v/>
      </c>
      <c r="J42" s="96">
        <f>ABS(+F42-M42)*100</f>
        <v>2.3999999999999995</v>
      </c>
      <c r="K42" s="97">
        <f>K41/K40</f>
        <v>8.1456494710881927E-2</v>
      </c>
      <c r="L42" s="123">
        <f>ROUND(L41/L40,3)</f>
        <v>0.13300000000000001</v>
      </c>
      <c r="M42" s="117">
        <f>ROUND(M41/M40,3)</f>
        <v>0.223</v>
      </c>
    </row>
    <row r="43" spans="2:13" ht="12" customHeight="1">
      <c r="B43" s="2" t="s">
        <v>69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45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46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1">
    <tabColor theme="1"/>
    <pageSetUpPr fitToPage="1"/>
  </sheetPr>
  <dimension ref="B1:M67"/>
  <sheetViews>
    <sheetView showGridLines="0" defaultGridColor="0" topLeftCell="A34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68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22</v>
      </c>
    </row>
    <row r="6" spans="2:13" ht="12" customHeight="1">
      <c r="B6" s="21"/>
      <c r="C6" s="22" t="s">
        <v>2</v>
      </c>
      <c r="D6" s="23" t="s">
        <v>38</v>
      </c>
      <c r="E6" s="24" t="s">
        <v>39</v>
      </c>
      <c r="F6" s="24" t="s">
        <v>53</v>
      </c>
      <c r="G6" s="444" t="s">
        <v>49</v>
      </c>
      <c r="H6" s="444"/>
      <c r="I6" s="444"/>
      <c r="J6" s="444"/>
      <c r="K6" s="444"/>
      <c r="L6" s="445"/>
      <c r="M6" s="431" t="s">
        <v>40</v>
      </c>
    </row>
    <row r="7" spans="2:13" ht="12" customHeight="1">
      <c r="B7" s="25"/>
      <c r="C7" s="26"/>
      <c r="D7" s="27"/>
      <c r="E7" s="28" t="s">
        <v>4</v>
      </c>
      <c r="F7" s="1" t="s">
        <v>51</v>
      </c>
      <c r="G7" s="434" t="s">
        <v>52</v>
      </c>
      <c r="H7" s="435"/>
      <c r="I7" s="438" t="s">
        <v>50</v>
      </c>
      <c r="J7" s="439"/>
      <c r="K7" s="442" t="s">
        <v>35</v>
      </c>
      <c r="L7" s="446" t="s">
        <v>54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1858.97</v>
      </c>
      <c r="E10" s="78">
        <v>2036.94</v>
      </c>
      <c r="F10" s="119">
        <v>1975.79</v>
      </c>
      <c r="G10" s="83" t="str">
        <f>IF((F10/E10)-1&lt;0,"▲","")</f>
        <v>▲</v>
      </c>
      <c r="H10" s="101">
        <f>ABS((+F10/E10)-1)</f>
        <v>3.0020520977544818E-2</v>
      </c>
      <c r="I10" s="85" t="str">
        <f>IF(F10="NA","",IF(M10=0,"",IF((F10-M10)&lt;0,"▲","")))</f>
        <v/>
      </c>
      <c r="J10" s="86">
        <f>IF(F10="NA","-",IF(M10=0,"-",ABS(F10-M10)))</f>
        <v>12.920000000000073</v>
      </c>
      <c r="K10" s="42">
        <v>1196.8499999999999</v>
      </c>
      <c r="L10" s="66">
        <v>1711.4449999999997</v>
      </c>
      <c r="M10" s="62">
        <v>1962.87</v>
      </c>
    </row>
    <row r="11" spans="2:13" ht="12" customHeight="1">
      <c r="B11" s="25"/>
      <c r="C11" s="30" t="s">
        <v>7</v>
      </c>
      <c r="D11" s="77">
        <v>1948.66</v>
      </c>
      <c r="E11" s="78">
        <v>1994.94</v>
      </c>
      <c r="F11" s="119">
        <v>2007.6</v>
      </c>
      <c r="G11" s="83" t="str">
        <f t="shared" ref="G11:G12" si="0">IF((F11/E11)-1&lt;0,"▲","")</f>
        <v/>
      </c>
      <c r="H11" s="101">
        <f t="shared" ref="H11:H12" si="1">ABS((+F11/E11)-1)</f>
        <v>6.3460555204666314E-3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4.6799999999998363</v>
      </c>
      <c r="K11" s="42">
        <v>1209.5999999999999</v>
      </c>
      <c r="L11" s="66">
        <v>1748.6469999999999</v>
      </c>
      <c r="M11" s="62">
        <v>2002.92</v>
      </c>
    </row>
    <row r="12" spans="2:13" ht="12" customHeight="1">
      <c r="B12" s="25"/>
      <c r="C12" s="30" t="s">
        <v>8</v>
      </c>
      <c r="D12" s="39">
        <v>353.8</v>
      </c>
      <c r="E12" s="40">
        <v>395.8</v>
      </c>
      <c r="F12" s="119">
        <v>363.99</v>
      </c>
      <c r="G12" s="83" t="str">
        <f t="shared" si="0"/>
        <v>▲</v>
      </c>
      <c r="H12" s="101">
        <f t="shared" si="1"/>
        <v>8.0368873168266797E-2</v>
      </c>
      <c r="I12" s="85" t="str">
        <f t="shared" si="2"/>
        <v/>
      </c>
      <c r="J12" s="86">
        <f t="shared" si="3"/>
        <v>10.410000000000025</v>
      </c>
      <c r="K12" s="42">
        <v>185.60000000000002</v>
      </c>
      <c r="L12" s="66">
        <v>424.26499999999999</v>
      </c>
      <c r="M12" s="62">
        <v>353.58</v>
      </c>
    </row>
    <row r="13" spans="2:13" ht="12" customHeight="1">
      <c r="B13" s="25"/>
      <c r="C13" s="30" t="s">
        <v>9</v>
      </c>
      <c r="D13" s="81">
        <f>ROUND(D12/D11,3)</f>
        <v>0.182</v>
      </c>
      <c r="E13" s="82">
        <f t="shared" ref="E13" si="4">ROUND(E12/E11,3)</f>
        <v>0.19800000000000001</v>
      </c>
      <c r="F13" s="73">
        <f>ROUND(F12/F11,3)</f>
        <v>0.18099999999999999</v>
      </c>
      <c r="G13" s="83" t="str">
        <f>IF((F13/E13)-1&lt;0,"▲","")</f>
        <v>▲</v>
      </c>
      <c r="H13" s="84">
        <f>ABS(+F13-E13)*100</f>
        <v>1.7000000000000015</v>
      </c>
      <c r="I13" s="85" t="str">
        <f t="shared" si="2"/>
        <v/>
      </c>
      <c r="J13" s="86">
        <f>IF(F13="NA","-",IF(M13=0,"-",ABS(F13-M13)*100))</f>
        <v>0.40000000000000036</v>
      </c>
      <c r="K13" s="87">
        <f>K12/K11</f>
        <v>0.15343915343915346</v>
      </c>
      <c r="L13" s="121">
        <f>ROUND(L12/L11,3)</f>
        <v>0.24299999999999999</v>
      </c>
      <c r="M13" s="115">
        <f>ROUND(M12/M11,3)</f>
        <v>0.17699999999999999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554.59</v>
      </c>
      <c r="E15" s="41">
        <v>626.63</v>
      </c>
      <c r="F15" s="119">
        <v>615.33000000000004</v>
      </c>
      <c r="G15" s="83" t="str">
        <f>IF((F15/E15)-1&lt;0,"▲","")</f>
        <v>▲</v>
      </c>
      <c r="H15" s="101">
        <f t="shared" ref="H15:H32" si="5">ABS((+F15/E15)-1)</f>
        <v>1.8032970014202898E-2</v>
      </c>
      <c r="I15" s="85" t="str">
        <f>IF(F15="NA","",IF(M15=0,"",IF((F15-M15)&lt;0,"▲","")))</f>
        <v/>
      </c>
      <c r="J15" s="86">
        <f>IF(F15="NA","-",IF(M15=0,"-",ABS(F15-M15)))</f>
        <v>4.75</v>
      </c>
      <c r="K15" s="42">
        <v>351.77749999999997</v>
      </c>
      <c r="L15" s="66">
        <v>538.14499999999998</v>
      </c>
      <c r="M15" s="62">
        <v>610.58000000000004</v>
      </c>
    </row>
    <row r="16" spans="2:13" ht="12" customHeight="1">
      <c r="B16" s="25"/>
      <c r="C16" s="30" t="s">
        <v>7</v>
      </c>
      <c r="D16" s="77">
        <v>588.48</v>
      </c>
      <c r="E16" s="78">
        <v>608.75</v>
      </c>
      <c r="F16" s="119">
        <v>622.08000000000004</v>
      </c>
      <c r="G16" s="83" t="str">
        <f t="shared" ref="G16:G17" si="6">IF((F16/E16)-1&lt;0,"▲","")</f>
        <v/>
      </c>
      <c r="H16" s="101">
        <f t="shared" si="5"/>
        <v>2.18973305954826E-2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1.8500000000000227</v>
      </c>
      <c r="K16" s="42">
        <v>352.10050000000001</v>
      </c>
      <c r="L16" s="66">
        <v>543.16800000000001</v>
      </c>
      <c r="M16" s="62">
        <v>620.23</v>
      </c>
    </row>
    <row r="17" spans="2:13" ht="12" customHeight="1">
      <c r="B17" s="25"/>
      <c r="C17" s="30" t="s">
        <v>8</v>
      </c>
      <c r="D17" s="39">
        <v>132.22</v>
      </c>
      <c r="E17" s="41">
        <v>150.1</v>
      </c>
      <c r="F17" s="119">
        <v>143.35</v>
      </c>
      <c r="G17" s="83" t="str">
        <f t="shared" si="6"/>
        <v>▲</v>
      </c>
      <c r="H17" s="101">
        <f t="shared" si="5"/>
        <v>4.4970019986675602E-2</v>
      </c>
      <c r="I17" s="85" t="str">
        <f t="shared" si="7"/>
        <v/>
      </c>
      <c r="J17" s="86">
        <f t="shared" si="8"/>
        <v>3.8199999999999932</v>
      </c>
      <c r="K17" s="42">
        <v>78.797499999999999</v>
      </c>
      <c r="L17" s="66">
        <v>153.31</v>
      </c>
      <c r="M17" s="62">
        <v>139.53</v>
      </c>
    </row>
    <row r="18" spans="2:13" ht="12" customHeight="1">
      <c r="B18" s="25"/>
      <c r="C18" s="30" t="s">
        <v>9</v>
      </c>
      <c r="D18" s="81">
        <f>ROUND(D17/D16,3)</f>
        <v>0.22500000000000001</v>
      </c>
      <c r="E18" s="82">
        <f>ROUND(E17/E16,3)</f>
        <v>0.247</v>
      </c>
      <c r="F18" s="73">
        <f>ROUND(F17/F16,3)</f>
        <v>0.23</v>
      </c>
      <c r="G18" s="89" t="str">
        <f>IF((F18/E18)-1&lt;0,"▲","")</f>
        <v>▲</v>
      </c>
      <c r="H18" s="84">
        <f t="shared" ref="H18" si="9">ABS(+F18-E18)*100</f>
        <v>1.6999999999999988</v>
      </c>
      <c r="I18" s="90" t="str">
        <f t="shared" si="7"/>
        <v/>
      </c>
      <c r="J18" s="86">
        <f>IF(F18="NA","-",IF(M18=0,"-",ABS(F18-M18)*100))</f>
        <v>0.50000000000000044</v>
      </c>
      <c r="K18" s="87">
        <f>K17/K16</f>
        <v>0.22379263874944794</v>
      </c>
      <c r="L18" s="121">
        <f>ROUND(L17/L16,3)</f>
        <v>0.28199999999999997</v>
      </c>
      <c r="M18" s="115">
        <f>ROUND(M17/M16,3)</f>
        <v>0.22500000000000001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912.87</v>
      </c>
      <c r="E20" s="41">
        <v>1008.24</v>
      </c>
      <c r="F20" s="119">
        <v>953.63</v>
      </c>
      <c r="G20" s="83" t="str">
        <f>IF((F20/E20)-1&lt;0,"▲","")</f>
        <v>▲</v>
      </c>
      <c r="H20" s="101">
        <f t="shared" ref="H20" si="10">ABS((+F20/E20)-1)</f>
        <v>5.4163691184638596E-2</v>
      </c>
      <c r="I20" s="85" t="str">
        <f>IF(F20="NA","",IF(M20=0,"",IF((F20-M20)&lt;0,"▲","")))</f>
        <v/>
      </c>
      <c r="J20" s="86">
        <f>IF(F20="NA","-",IF(M20=0,"-",ABS(F20-M20)))</f>
        <v>7.4099999999999682</v>
      </c>
      <c r="K20" s="42">
        <v>626.81349999999998</v>
      </c>
      <c r="L20" s="66">
        <v>802.37199999999996</v>
      </c>
      <c r="M20" s="62">
        <v>946.22</v>
      </c>
    </row>
    <row r="21" spans="2:13" ht="12" customHeight="1">
      <c r="B21" s="25"/>
      <c r="C21" s="30" t="s">
        <v>7</v>
      </c>
      <c r="D21" s="39">
        <v>944.5</v>
      </c>
      <c r="E21" s="41">
        <v>970.84</v>
      </c>
      <c r="F21" s="119">
        <v>971.64</v>
      </c>
      <c r="G21" s="83" t="str">
        <f t="shared" ref="G21:G22" si="11">IF((F21/E21)-1&lt;0,"▲","")</f>
        <v/>
      </c>
      <c r="H21" s="101">
        <f t="shared" si="5"/>
        <v>8.2402867619779663E-4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3.1599999999999682</v>
      </c>
      <c r="K21" s="42">
        <v>631.89449999999999</v>
      </c>
      <c r="L21" s="66">
        <v>835.88300000000004</v>
      </c>
      <c r="M21" s="62">
        <v>968.48</v>
      </c>
    </row>
    <row r="22" spans="2:13" ht="12" customHeight="1">
      <c r="B22" s="25"/>
      <c r="C22" s="30" t="s">
        <v>8</v>
      </c>
      <c r="D22" s="39">
        <v>135.41999999999999</v>
      </c>
      <c r="E22" s="41">
        <v>172.82</v>
      </c>
      <c r="F22" s="119">
        <v>154.82</v>
      </c>
      <c r="G22" s="83" t="str">
        <f t="shared" si="11"/>
        <v>▲</v>
      </c>
      <c r="H22" s="101">
        <f t="shared" si="5"/>
        <v>0.10415461173475293</v>
      </c>
      <c r="I22" s="85" t="str">
        <f t="shared" si="12"/>
        <v/>
      </c>
      <c r="J22" s="86">
        <f t="shared" si="13"/>
        <v>5.4199999999999875</v>
      </c>
      <c r="K22" s="42">
        <v>80.498999999999995</v>
      </c>
      <c r="L22" s="66">
        <v>151.60900000000001</v>
      </c>
      <c r="M22" s="62">
        <v>149.4</v>
      </c>
    </row>
    <row r="23" spans="2:13" ht="12" customHeight="1">
      <c r="B23" s="25"/>
      <c r="C23" s="30" t="s">
        <v>9</v>
      </c>
      <c r="D23" s="81">
        <f>ROUND(D22/D21,3)</f>
        <v>0.14299999999999999</v>
      </c>
      <c r="E23" s="82">
        <f>ROUND(E22/E21,3)</f>
        <v>0.17799999999999999</v>
      </c>
      <c r="F23" s="73">
        <f>ROUND(F22/F21,3)</f>
        <v>0.159</v>
      </c>
      <c r="G23" s="89" t="str">
        <f>IF((F23/E23)-1&lt;0,"▲","")</f>
        <v>▲</v>
      </c>
      <c r="H23" s="84">
        <f t="shared" ref="H23" si="14">ABS(+F23-E23)*100</f>
        <v>1.899999999999999</v>
      </c>
      <c r="I23" s="90" t="str">
        <f t="shared" si="12"/>
        <v/>
      </c>
      <c r="J23" s="86">
        <f>IF(F23="NA","-",IF(M23=0,"-",ABS(F23-M23)*100))</f>
        <v>0.50000000000000044</v>
      </c>
      <c r="K23" s="87">
        <f>K22/K21</f>
        <v>0.12739310122180206</v>
      </c>
      <c r="L23" s="121">
        <f>ROUND(L22/L21,3)</f>
        <v>0.18099999999999999</v>
      </c>
      <c r="M23" s="115">
        <f>ROUND(M22/M21,3)</f>
        <v>0.154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623.04</v>
      </c>
      <c r="E25" s="41">
        <v>708.33</v>
      </c>
      <c r="F25" s="119">
        <v>677.65</v>
      </c>
      <c r="G25" s="83" t="str">
        <f>IF((F25/E25)-1&lt;0,"▲","")</f>
        <v>▲</v>
      </c>
      <c r="H25" s="101">
        <f t="shared" ref="H25" si="15">ABS((+F25/E25)-1)</f>
        <v>4.3313145003035403E-2</v>
      </c>
      <c r="I25" s="85" t="str">
        <f>IF(F25="NA","",IF(M25=0,"",IF((F25-M25)&lt;0,"▲","")))</f>
        <v/>
      </c>
      <c r="J25" s="86">
        <f>IF(F25="NA","-",IF(M25=0,"-",ABS(F25-M25)))</f>
        <v>5.7699999999999818</v>
      </c>
      <c r="K25" s="42">
        <v>315.98500000000001</v>
      </c>
      <c r="L25" s="66">
        <v>517.19600000000003</v>
      </c>
      <c r="M25" s="62">
        <v>671.88</v>
      </c>
    </row>
    <row r="26" spans="2:13" ht="12" customHeight="1">
      <c r="B26" s="51"/>
      <c r="C26" s="30" t="s">
        <v>7</v>
      </c>
      <c r="D26" s="39">
        <v>646.73</v>
      </c>
      <c r="E26" s="41">
        <v>681.39</v>
      </c>
      <c r="F26" s="119">
        <v>685.54</v>
      </c>
      <c r="G26" s="83" t="str">
        <f t="shared" ref="G26:G27" si="16">IF((F26/E26)-1&lt;0,"▲","")</f>
        <v/>
      </c>
      <c r="H26" s="101">
        <f t="shared" si="5"/>
        <v>6.0904914953257006E-3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1.3899999999999864</v>
      </c>
      <c r="K26" s="42">
        <v>318.35149999999999</v>
      </c>
      <c r="L26" s="66">
        <v>537.40899999999999</v>
      </c>
      <c r="M26" s="62">
        <v>684.15</v>
      </c>
    </row>
    <row r="27" spans="2:13" ht="12" customHeight="1">
      <c r="B27" s="51"/>
      <c r="C27" s="30" t="s">
        <v>8</v>
      </c>
      <c r="D27" s="39">
        <v>99.69</v>
      </c>
      <c r="E27" s="41">
        <v>126.63</v>
      </c>
      <c r="F27" s="119">
        <v>118.73</v>
      </c>
      <c r="G27" s="83" t="str">
        <f t="shared" si="16"/>
        <v>▲</v>
      </c>
      <c r="H27" s="101">
        <f t="shared" si="5"/>
        <v>6.2386480296927949E-2</v>
      </c>
      <c r="I27" s="85" t="str">
        <f t="shared" si="17"/>
        <v/>
      </c>
      <c r="J27" s="86">
        <f t="shared" si="18"/>
        <v>4.5200000000000102</v>
      </c>
      <c r="K27" s="42">
        <v>38.368000000000002</v>
      </c>
      <c r="L27" s="66">
        <v>122.337</v>
      </c>
      <c r="M27" s="62">
        <v>114.21</v>
      </c>
    </row>
    <row r="28" spans="2:13" ht="12" customHeight="1">
      <c r="B28" s="51"/>
      <c r="C28" s="30" t="s">
        <v>9</v>
      </c>
      <c r="D28" s="81">
        <f>ROUND(D27/D26,3)</f>
        <v>0.154</v>
      </c>
      <c r="E28" s="82">
        <f>ROUND(E27/E26,3)</f>
        <v>0.186</v>
      </c>
      <c r="F28" s="73">
        <f>ROUND(F27/F26,3)</f>
        <v>0.17299999999999999</v>
      </c>
      <c r="G28" s="89" t="str">
        <f>IF((F28/E28)-1&lt;0,"▲","")</f>
        <v>▲</v>
      </c>
      <c r="H28" s="84">
        <f t="shared" ref="H28" si="19">ABS(+F28-E28)*100</f>
        <v>1.3000000000000012</v>
      </c>
      <c r="I28" s="90" t="str">
        <f t="shared" si="17"/>
        <v/>
      </c>
      <c r="J28" s="86">
        <f>IF(F28="NA","-",IF(M28=0,"-",ABS(F28-M28)*100))</f>
        <v>0.59999999999999776</v>
      </c>
      <c r="K28" s="87">
        <f>K27/K26</f>
        <v>0.12052087079847276</v>
      </c>
      <c r="L28" s="121">
        <f>ROUND(L27/L26,3)</f>
        <v>0.22800000000000001</v>
      </c>
      <c r="M28" s="115">
        <f>ROUND(M27/M26,3)</f>
        <v>0.16700000000000001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391.51</v>
      </c>
      <c r="E30" s="41">
        <v>402.07</v>
      </c>
      <c r="F30" s="119">
        <v>406.83</v>
      </c>
      <c r="G30" s="83" t="str">
        <f>IF((F30/E30)-1&lt;0,"▲","")</f>
        <v/>
      </c>
      <c r="H30" s="101">
        <f t="shared" ref="H30" si="20">ABS((+F30/E30)-1)</f>
        <v>1.1838734548710317E-2</v>
      </c>
      <c r="I30" s="85" t="str">
        <f>IF(F30="NA","",IF(M30=0,"",IF((F30-M30)&lt;0,"▲","")))</f>
        <v/>
      </c>
      <c r="J30" s="86">
        <f>IF(F30="NA","-",IF(M30=0,"-",ABS(F30-M30)))</f>
        <v>0.75999999999999091</v>
      </c>
      <c r="K30" s="42">
        <v>218.245</v>
      </c>
      <c r="L30" s="66">
        <v>370.928</v>
      </c>
      <c r="M30" s="62">
        <v>406.07</v>
      </c>
    </row>
    <row r="31" spans="2:13" ht="12" customHeight="1">
      <c r="B31" s="25"/>
      <c r="C31" s="30" t="s">
        <v>7</v>
      </c>
      <c r="D31" s="39">
        <v>415.67</v>
      </c>
      <c r="E31" s="41">
        <v>415.35</v>
      </c>
      <c r="F31" s="119">
        <v>413.88</v>
      </c>
      <c r="G31" s="83" t="str">
        <f t="shared" ref="G31:G32" si="21">IF((F31/E31)-1&lt;0,"▲","")</f>
        <v>▲</v>
      </c>
      <c r="H31" s="101">
        <f t="shared" si="5"/>
        <v>3.5391838208740367E-3</v>
      </c>
      <c r="I31" s="85" t="str">
        <f t="shared" ref="I31:I33" si="22">IF(F31="NA","",IF(M31=0,"",IF((F31-M31)&lt;0,"▲","")))</f>
        <v>▲</v>
      </c>
      <c r="J31" s="86">
        <f t="shared" ref="J31:J32" si="23">IF(F31="NA","-",IF(M31=0,"-",ABS(F31-M31)))</f>
        <v>0.32999999999998408</v>
      </c>
      <c r="K31" s="42">
        <v>217.77449999999999</v>
      </c>
      <c r="L31" s="66">
        <v>369.596</v>
      </c>
      <c r="M31" s="62">
        <v>414.21</v>
      </c>
    </row>
    <row r="32" spans="2:13" ht="12" customHeight="1">
      <c r="B32" s="25"/>
      <c r="C32" s="30" t="s">
        <v>8</v>
      </c>
      <c r="D32" s="39">
        <v>86.15</v>
      </c>
      <c r="E32" s="41">
        <v>72.88</v>
      </c>
      <c r="F32" s="119">
        <v>65.819999999999993</v>
      </c>
      <c r="G32" s="83" t="str">
        <f t="shared" si="21"/>
        <v>▲</v>
      </c>
      <c r="H32" s="101">
        <f t="shared" si="5"/>
        <v>9.6871569703622429E-2</v>
      </c>
      <c r="I32" s="85" t="str">
        <f t="shared" si="22"/>
        <v/>
      </c>
      <c r="J32" s="86">
        <f t="shared" si="23"/>
        <v>1.1699999999999875</v>
      </c>
      <c r="K32" s="42">
        <v>26.731999999999999</v>
      </c>
      <c r="L32" s="66">
        <v>119.346</v>
      </c>
      <c r="M32" s="62">
        <v>64.650000000000006</v>
      </c>
    </row>
    <row r="33" spans="2:13" ht="12" customHeight="1">
      <c r="B33" s="29"/>
      <c r="C33" s="53" t="s">
        <v>9</v>
      </c>
      <c r="D33" s="91">
        <f>ROUND(D32/D31,3)</f>
        <v>0.20699999999999999</v>
      </c>
      <c r="E33" s="92">
        <f>ROUND(E32/E31,3)</f>
        <v>0.17499999999999999</v>
      </c>
      <c r="F33" s="74">
        <f>ROUND(F32/F31,3)</f>
        <v>0.159</v>
      </c>
      <c r="G33" s="93" t="str">
        <f>IF((F33/E33)-1&lt;0,"▲","")</f>
        <v>▲</v>
      </c>
      <c r="H33" s="94">
        <f t="shared" ref="H33" si="24">ABS(+F33-E33)*100</f>
        <v>1.5999999999999988</v>
      </c>
      <c r="I33" s="95" t="str">
        <f t="shared" si="22"/>
        <v/>
      </c>
      <c r="J33" s="96">
        <f>IF(F33="NA","-",IF(M33=0,"-",ABS(F33-M33)*100))</f>
        <v>0.30000000000000027</v>
      </c>
      <c r="K33" s="97">
        <f>K32/K31</f>
        <v>0.1227508271170408</v>
      </c>
      <c r="L33" s="122">
        <f>ROUND(L32/L31,3)</f>
        <v>0.32300000000000001</v>
      </c>
      <c r="M33" s="116">
        <f>ROUND(M32/M31,3)</f>
        <v>0.156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38</v>
      </c>
      <c r="E36" s="24" t="s">
        <v>39</v>
      </c>
      <c r="F36" s="24" t="s">
        <v>53</v>
      </c>
      <c r="G36" s="444" t="s">
        <v>18</v>
      </c>
      <c r="H36" s="444"/>
      <c r="I36" s="444"/>
      <c r="J36" s="444"/>
      <c r="K36" s="444"/>
      <c r="L36" s="445"/>
      <c r="M36" s="431" t="s">
        <v>40</v>
      </c>
    </row>
    <row r="37" spans="2:13" ht="12" customHeight="1">
      <c r="B37" s="25"/>
      <c r="C37" s="26"/>
      <c r="D37" s="27"/>
      <c r="E37" s="28" t="s">
        <v>4</v>
      </c>
      <c r="F37" s="1" t="s">
        <v>30</v>
      </c>
      <c r="G37" s="434" t="s">
        <v>25</v>
      </c>
      <c r="H37" s="435"/>
      <c r="I37" s="438" t="s">
        <v>21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186.26</v>
      </c>
      <c r="E39" s="61">
        <v>213.33</v>
      </c>
      <c r="F39" s="124">
        <v>221.71</v>
      </c>
      <c r="G39" s="113" t="str">
        <f>IF((F39/E39)-1&lt;0,"▲","")</f>
        <v/>
      </c>
      <c r="H39" s="101">
        <f>ABS((+F39/E39)-1)</f>
        <v>3.9281863779121462E-2</v>
      </c>
      <c r="I39" s="112" t="str">
        <f>IF(F39="NA","",IF(M39=0,"",IF((F39-M39)&lt;0,"▲","")))</f>
        <v/>
      </c>
      <c r="J39" s="86">
        <f>IF(F39="NA","-",IF(M39=0,"-",ABS(F39-M39)))</f>
        <v>0.15999999999999659</v>
      </c>
      <c r="K39" s="42">
        <v>48.954999999999998</v>
      </c>
      <c r="L39" s="70">
        <v>124.91200000000001</v>
      </c>
      <c r="M39" s="71">
        <v>221.55</v>
      </c>
    </row>
    <row r="40" spans="2:13" ht="12" customHeight="1">
      <c r="B40" s="25"/>
      <c r="C40" s="30" t="s">
        <v>7</v>
      </c>
      <c r="D40" s="60">
        <v>189.97</v>
      </c>
      <c r="E40" s="61">
        <v>205.98</v>
      </c>
      <c r="F40" s="124">
        <v>215.43</v>
      </c>
      <c r="G40" s="114" t="str">
        <f t="shared" ref="G40:G41" si="25">IF((F40/E40)-1&lt;0,"▲","")</f>
        <v/>
      </c>
      <c r="H40" s="101">
        <f t="shared" ref="H40:H41" si="26">ABS((+F40/E40)-1)</f>
        <v>4.5878240605884191E-2</v>
      </c>
      <c r="I40" s="85" t="str">
        <f t="shared" ref="I40:I41" si="27">IF(F40="NA","",IF(M40=0,"",IF((F40-M40)&lt;0,"▲","")))</f>
        <v>▲</v>
      </c>
      <c r="J40" s="86">
        <f t="shared" ref="J40:J41" si="28">IF(F40="NA","-",IF(M40=0,"-",ABS(F40-M40)))</f>
        <v>0.70999999999997954</v>
      </c>
      <c r="K40" s="42">
        <v>49.063000000000002</v>
      </c>
      <c r="L40" s="72">
        <v>131.958</v>
      </c>
      <c r="M40" s="62">
        <v>216.14</v>
      </c>
    </row>
    <row r="41" spans="2:13" ht="12" customHeight="1">
      <c r="B41" s="25"/>
      <c r="C41" s="30" t="s">
        <v>8</v>
      </c>
      <c r="D41" s="60">
        <v>35.18</v>
      </c>
      <c r="E41" s="61">
        <v>42.09</v>
      </c>
      <c r="F41" s="124">
        <v>48.11</v>
      </c>
      <c r="G41" s="114" t="str">
        <f t="shared" si="25"/>
        <v/>
      </c>
      <c r="H41" s="101">
        <f t="shared" si="26"/>
        <v>0.14302684723212145</v>
      </c>
      <c r="I41" s="85" t="str">
        <f t="shared" si="27"/>
        <v/>
      </c>
      <c r="J41" s="86">
        <f t="shared" si="28"/>
        <v>1.3599999999999994</v>
      </c>
      <c r="K41" s="42">
        <v>3.9965000000000002</v>
      </c>
      <c r="L41" s="72">
        <v>17.420000000000002</v>
      </c>
      <c r="M41" s="62">
        <v>46.75</v>
      </c>
    </row>
    <row r="42" spans="2:13" ht="12" customHeight="1">
      <c r="B42" s="29"/>
      <c r="C42" s="53" t="s">
        <v>9</v>
      </c>
      <c r="D42" s="107">
        <f>ROUND(D41/D40,3)</f>
        <v>0.185</v>
      </c>
      <c r="E42" s="108">
        <f>ROUND(E41/E40,3)</f>
        <v>0.20399999999999999</v>
      </c>
      <c r="F42" s="125">
        <f>ROUND(F41/F40,3)</f>
        <v>0.223</v>
      </c>
      <c r="G42" s="109" t="str">
        <f>IF(F42-D42&lt;0,"▲","")</f>
        <v/>
      </c>
      <c r="H42" s="94">
        <f>ABS(+F42-E42)*100</f>
        <v>1.9000000000000017</v>
      </c>
      <c r="I42" s="110" t="str">
        <f>IF(F42="NA","",IF(M42=0,"",IF((F42-M42)&lt;0,"▲","")))</f>
        <v/>
      </c>
      <c r="J42" s="96">
        <f>ABS(+F42-M42)*100</f>
        <v>0.70000000000000062</v>
      </c>
      <c r="K42" s="97">
        <f>K41/K40</f>
        <v>8.1456494710881927E-2</v>
      </c>
      <c r="L42" s="123">
        <f>ROUND(L41/L40,3)</f>
        <v>0.13200000000000001</v>
      </c>
      <c r="M42" s="117">
        <f>ROUND(M41/M40,3)</f>
        <v>0.216</v>
      </c>
    </row>
    <row r="43" spans="2:13" ht="12" customHeight="1">
      <c r="B43" s="2" t="s">
        <v>67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45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46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421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0">
    <tabColor theme="1"/>
    <pageSetUpPr fitToPage="1"/>
  </sheetPr>
  <dimension ref="B1:M67"/>
  <sheetViews>
    <sheetView showGridLines="0" defaultGridColor="0" topLeftCell="A31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66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22</v>
      </c>
    </row>
    <row r="6" spans="2:13" ht="12" customHeight="1">
      <c r="B6" s="21"/>
      <c r="C6" s="22" t="s">
        <v>2</v>
      </c>
      <c r="D6" s="23" t="s">
        <v>38</v>
      </c>
      <c r="E6" s="24" t="s">
        <v>39</v>
      </c>
      <c r="F6" s="24" t="s">
        <v>53</v>
      </c>
      <c r="G6" s="444" t="s">
        <v>49</v>
      </c>
      <c r="H6" s="444"/>
      <c r="I6" s="444"/>
      <c r="J6" s="444"/>
      <c r="K6" s="444"/>
      <c r="L6" s="445"/>
      <c r="M6" s="431" t="s">
        <v>40</v>
      </c>
    </row>
    <row r="7" spans="2:13" ht="12" customHeight="1">
      <c r="B7" s="25"/>
      <c r="C7" s="26"/>
      <c r="D7" s="27"/>
      <c r="E7" s="28" t="s">
        <v>4</v>
      </c>
      <c r="F7" s="1" t="s">
        <v>51</v>
      </c>
      <c r="G7" s="434" t="s">
        <v>42</v>
      </c>
      <c r="H7" s="435"/>
      <c r="I7" s="438" t="s">
        <v>48</v>
      </c>
      <c r="J7" s="439"/>
      <c r="K7" s="442" t="s">
        <v>35</v>
      </c>
      <c r="L7" s="446" t="s">
        <v>54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1859</v>
      </c>
      <c r="E10" s="78">
        <v>2035.34</v>
      </c>
      <c r="F10" s="119">
        <v>1962.87</v>
      </c>
      <c r="G10" s="83" t="str">
        <f>IF((F10/E10)-1&lt;0,"▲","")</f>
        <v>▲</v>
      </c>
      <c r="H10" s="101">
        <f>ABS((+F10/E10)-1)</f>
        <v>3.5605844723731628E-2</v>
      </c>
      <c r="I10" s="85" t="str">
        <f>IF(F10="NA","",IF(M10=0,"",IF((F10-M10)&lt;0,"▲","")))</f>
        <v/>
      </c>
      <c r="J10" s="86">
        <f>IF(F10="NA","-",IF(M10=0,"-",ABS(F10-M10)))</f>
        <v>8.3099999999999454</v>
      </c>
      <c r="K10" s="42">
        <v>1196.8499999999999</v>
      </c>
      <c r="L10" s="66">
        <v>1711.4449999999997</v>
      </c>
      <c r="M10" s="62">
        <v>1954.56</v>
      </c>
    </row>
    <row r="11" spans="2:13" ht="12" customHeight="1">
      <c r="B11" s="25"/>
      <c r="C11" s="30" t="s">
        <v>7</v>
      </c>
      <c r="D11" s="77">
        <v>1948.84</v>
      </c>
      <c r="E11" s="78">
        <v>1995.18</v>
      </c>
      <c r="F11" s="119">
        <v>2002.92</v>
      </c>
      <c r="G11" s="83" t="str">
        <f t="shared" ref="G11:G12" si="0">IF((F11/E11)-1&lt;0,"▲","")</f>
        <v/>
      </c>
      <c r="H11" s="101">
        <f t="shared" ref="H11:H12" si="1">ABS((+F11/E11)-1)</f>
        <v>3.8793492316482325E-3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3.5800000000001546</v>
      </c>
      <c r="K11" s="42">
        <v>1209.5999999999999</v>
      </c>
      <c r="L11" s="66">
        <v>1748.6469999999999</v>
      </c>
      <c r="M11" s="62">
        <v>1999.34</v>
      </c>
    </row>
    <row r="12" spans="2:13" ht="12" customHeight="1">
      <c r="B12" s="25"/>
      <c r="C12" s="30" t="s">
        <v>8</v>
      </c>
      <c r="D12" s="39">
        <v>353.48</v>
      </c>
      <c r="E12" s="40">
        <v>393.63</v>
      </c>
      <c r="F12" s="119">
        <v>353.58</v>
      </c>
      <c r="G12" s="83" t="str">
        <f t="shared" si="0"/>
        <v>▲</v>
      </c>
      <c r="H12" s="101">
        <f t="shared" si="1"/>
        <v>0.10174529380382591</v>
      </c>
      <c r="I12" s="85" t="str">
        <f t="shared" si="2"/>
        <v/>
      </c>
      <c r="J12" s="86">
        <f t="shared" si="3"/>
        <v>4.8799999999999955</v>
      </c>
      <c r="K12" s="42">
        <v>185.60000000000002</v>
      </c>
      <c r="L12" s="66">
        <v>424.26499999999999</v>
      </c>
      <c r="M12" s="62">
        <v>348.7</v>
      </c>
    </row>
    <row r="13" spans="2:13" ht="12" customHeight="1">
      <c r="B13" s="25"/>
      <c r="C13" s="30" t="s">
        <v>9</v>
      </c>
      <c r="D13" s="81">
        <f>ROUND(D12/D11,3)</f>
        <v>0.18099999999999999</v>
      </c>
      <c r="E13" s="82">
        <f t="shared" ref="E13" si="4">ROUND(E12/E11,3)</f>
        <v>0.19700000000000001</v>
      </c>
      <c r="F13" s="73">
        <f>ROUND(F12/F11,3)</f>
        <v>0.17699999999999999</v>
      </c>
      <c r="G13" s="83" t="str">
        <f>IF((F13/E13)-1&lt;0,"▲","")</f>
        <v>▲</v>
      </c>
      <c r="H13" s="84">
        <f>ABS(+F13-E13)*100</f>
        <v>2.0000000000000018</v>
      </c>
      <c r="I13" s="85" t="str">
        <f t="shared" si="2"/>
        <v/>
      </c>
      <c r="J13" s="86">
        <f>IF(F13="NA","-",IF(M13=0,"-",ABS(F13-M13)*100))</f>
        <v>0.30000000000000027</v>
      </c>
      <c r="K13" s="87">
        <f>K12/K11</f>
        <v>0.15343915343915346</v>
      </c>
      <c r="L13" s="121">
        <f>ROUND(L12/L11,3)</f>
        <v>0.24299999999999999</v>
      </c>
      <c r="M13" s="115">
        <f>ROUND(M12/M11,3)</f>
        <v>0.17399999999999999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554.69000000000005</v>
      </c>
      <c r="E15" s="41">
        <v>625.65</v>
      </c>
      <c r="F15" s="119">
        <v>610.58000000000004</v>
      </c>
      <c r="G15" s="83" t="str">
        <f>IF((F15/E15)-1&lt;0,"▲","")</f>
        <v>▲</v>
      </c>
      <c r="H15" s="101">
        <f t="shared" ref="H15:H32" si="5">ABS((+F15/E15)-1)</f>
        <v>2.4086949572444505E-2</v>
      </c>
      <c r="I15" s="85" t="str">
        <f>IF(F15="NA","",IF(M15=0,"",IF((F15-M15)&lt;0,"▲","")))</f>
        <v/>
      </c>
      <c r="J15" s="86">
        <f>IF(F15="NA","-",IF(M15=0,"-",ABS(F15-M15)))</f>
        <v>2.6200000000000045</v>
      </c>
      <c r="K15" s="42">
        <v>351.77749999999997</v>
      </c>
      <c r="L15" s="66">
        <v>538.14499999999998</v>
      </c>
      <c r="M15" s="62">
        <v>607.96</v>
      </c>
    </row>
    <row r="16" spans="2:13" ht="12" customHeight="1">
      <c r="B16" s="25"/>
      <c r="C16" s="30" t="s">
        <v>7</v>
      </c>
      <c r="D16" s="77">
        <v>588.63</v>
      </c>
      <c r="E16" s="78">
        <v>608.64</v>
      </c>
      <c r="F16" s="119">
        <v>620.23</v>
      </c>
      <c r="G16" s="83" t="str">
        <f t="shared" ref="G16:G17" si="6">IF((F16/E16)-1&lt;0,"▲","")</f>
        <v/>
      </c>
      <c r="H16" s="101">
        <f t="shared" si="5"/>
        <v>1.9042455310199768E-2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0.92000000000007276</v>
      </c>
      <c r="K16" s="42">
        <v>352.10050000000001</v>
      </c>
      <c r="L16" s="66">
        <v>543.16800000000001</v>
      </c>
      <c r="M16" s="62">
        <v>619.30999999999995</v>
      </c>
    </row>
    <row r="17" spans="2:13" ht="12" customHeight="1">
      <c r="B17" s="25"/>
      <c r="C17" s="30" t="s">
        <v>8</v>
      </c>
      <c r="D17" s="39">
        <v>132.16999999999999</v>
      </c>
      <c r="E17" s="41">
        <v>149.18</v>
      </c>
      <c r="F17" s="119">
        <v>139.53</v>
      </c>
      <c r="G17" s="83" t="str">
        <f t="shared" si="6"/>
        <v>▲</v>
      </c>
      <c r="H17" s="101">
        <f t="shared" si="5"/>
        <v>6.4686955355945819E-2</v>
      </c>
      <c r="I17" s="85" t="str">
        <f t="shared" si="7"/>
        <v/>
      </c>
      <c r="J17" s="86">
        <f t="shared" si="8"/>
        <v>2.0999999999999943</v>
      </c>
      <c r="K17" s="42">
        <v>78.797499999999999</v>
      </c>
      <c r="L17" s="66">
        <v>153.31</v>
      </c>
      <c r="M17" s="62">
        <v>137.43</v>
      </c>
    </row>
    <row r="18" spans="2:13" ht="12" customHeight="1">
      <c r="B18" s="25"/>
      <c r="C18" s="30" t="s">
        <v>9</v>
      </c>
      <c r="D18" s="81">
        <f>ROUND(D17/D16,3)</f>
        <v>0.22500000000000001</v>
      </c>
      <c r="E18" s="82">
        <f>ROUND(E17/E16,3)</f>
        <v>0.245</v>
      </c>
      <c r="F18" s="73">
        <f>ROUND(F17/F16,3)</f>
        <v>0.22500000000000001</v>
      </c>
      <c r="G18" s="89" t="str">
        <f>IF((F18/E18)-1&lt;0,"▲","")</f>
        <v>▲</v>
      </c>
      <c r="H18" s="84">
        <f t="shared" ref="H18" si="9">ABS(+F18-E18)*100</f>
        <v>1.9999999999999991</v>
      </c>
      <c r="I18" s="90" t="str">
        <f t="shared" si="7"/>
        <v/>
      </c>
      <c r="J18" s="86">
        <f>IF(F18="NA","-",IF(M18=0,"-",ABS(F18-M18)*100))</f>
        <v>0.30000000000000027</v>
      </c>
      <c r="K18" s="87">
        <f>K17/K16</f>
        <v>0.22379263874944794</v>
      </c>
      <c r="L18" s="121">
        <f>ROUND(L17/L16,3)</f>
        <v>0.28199999999999997</v>
      </c>
      <c r="M18" s="115">
        <f>ROUND(M17/M16,3)</f>
        <v>0.222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912.82</v>
      </c>
      <c r="E20" s="41">
        <v>1007.8</v>
      </c>
      <c r="F20" s="119">
        <v>946.22</v>
      </c>
      <c r="G20" s="83" t="str">
        <f>IF((F20/E20)-1&lt;0,"▲","")</f>
        <v>▲</v>
      </c>
      <c r="H20" s="101">
        <f t="shared" ref="H20" si="10">ABS((+F20/E20)-1)</f>
        <v>6.1103393530462347E-2</v>
      </c>
      <c r="I20" s="85" t="str">
        <f>IF(F20="NA","",IF(M20=0,"",IF((F20-M20)&lt;0,"▲","")))</f>
        <v/>
      </c>
      <c r="J20" s="86">
        <f>IF(F20="NA","-",IF(M20=0,"-",ABS(F20-M20)))</f>
        <v>4.3300000000000409</v>
      </c>
      <c r="K20" s="42">
        <v>626.81349999999998</v>
      </c>
      <c r="L20" s="66">
        <v>802.37199999999996</v>
      </c>
      <c r="M20" s="62">
        <v>941.89</v>
      </c>
    </row>
    <row r="21" spans="2:13" ht="12" customHeight="1">
      <c r="B21" s="25"/>
      <c r="C21" s="30" t="s">
        <v>7</v>
      </c>
      <c r="D21" s="39">
        <v>944.61</v>
      </c>
      <c r="E21" s="41">
        <v>971.4</v>
      </c>
      <c r="F21" s="119">
        <v>968.48</v>
      </c>
      <c r="G21" s="83" t="str">
        <f t="shared" ref="G21:G22" si="11">IF((F21/E21)-1&lt;0,"▲","")</f>
        <v>▲</v>
      </c>
      <c r="H21" s="101">
        <f t="shared" si="5"/>
        <v>3.0059707638458999E-3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2.07000000000005</v>
      </c>
      <c r="K21" s="42">
        <v>631.89449999999999</v>
      </c>
      <c r="L21" s="66">
        <v>835.88300000000004</v>
      </c>
      <c r="M21" s="62">
        <v>966.41</v>
      </c>
    </row>
    <row r="22" spans="2:13" ht="12" customHeight="1">
      <c r="B22" s="25"/>
      <c r="C22" s="30" t="s">
        <v>8</v>
      </c>
      <c r="D22" s="39">
        <v>135.26</v>
      </c>
      <c r="E22" s="41">
        <v>171.66</v>
      </c>
      <c r="F22" s="119">
        <v>149.4</v>
      </c>
      <c r="G22" s="83" t="str">
        <f t="shared" si="11"/>
        <v>▲</v>
      </c>
      <c r="H22" s="101">
        <f t="shared" si="5"/>
        <v>0.12967493883257597</v>
      </c>
      <c r="I22" s="85" t="str">
        <f t="shared" si="12"/>
        <v/>
      </c>
      <c r="J22" s="86">
        <f t="shared" si="13"/>
        <v>2.9099999999999966</v>
      </c>
      <c r="K22" s="42">
        <v>80.498999999999995</v>
      </c>
      <c r="L22" s="66">
        <v>151.60900000000001</v>
      </c>
      <c r="M22" s="62">
        <v>146.49</v>
      </c>
    </row>
    <row r="23" spans="2:13" ht="12" customHeight="1">
      <c r="B23" s="25"/>
      <c r="C23" s="30" t="s">
        <v>9</v>
      </c>
      <c r="D23" s="81">
        <f>ROUND(D22/D21,3)</f>
        <v>0.14299999999999999</v>
      </c>
      <c r="E23" s="82">
        <f>ROUND(E22/E21,3)</f>
        <v>0.17699999999999999</v>
      </c>
      <c r="F23" s="73">
        <f>ROUND(F22/F21,3)</f>
        <v>0.154</v>
      </c>
      <c r="G23" s="89" t="str">
        <f>IF((F23/E23)-1&lt;0,"▲","")</f>
        <v>▲</v>
      </c>
      <c r="H23" s="84">
        <f t="shared" ref="H23" si="14">ABS(+F23-E23)*100</f>
        <v>2.2999999999999994</v>
      </c>
      <c r="I23" s="90" t="str">
        <f t="shared" si="12"/>
        <v/>
      </c>
      <c r="J23" s="86">
        <f>IF(F23="NA","-",IF(M23=0,"-",ABS(F23-M23)*100))</f>
        <v>0.20000000000000018</v>
      </c>
      <c r="K23" s="87">
        <f>K22/K21</f>
        <v>0.12739310122180206</v>
      </c>
      <c r="L23" s="121">
        <f>ROUND(L22/L21,3)</f>
        <v>0.18099999999999999</v>
      </c>
      <c r="M23" s="115">
        <f>ROUND(M22/M21,3)</f>
        <v>0.152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623.04</v>
      </c>
      <c r="E25" s="41">
        <v>708.57</v>
      </c>
      <c r="F25" s="119">
        <v>671.88</v>
      </c>
      <c r="G25" s="83" t="str">
        <f>IF((F25/E25)-1&lt;0,"▲","")</f>
        <v>▲</v>
      </c>
      <c r="H25" s="101">
        <f t="shared" ref="H25" si="15">ABS((+F25/E25)-1)</f>
        <v>5.178034633134343E-2</v>
      </c>
      <c r="I25" s="85" t="str">
        <f>IF(F25="NA","",IF(M25=0,"",IF((F25-M25)&lt;0,"▲","")))</f>
        <v/>
      </c>
      <c r="J25" s="86">
        <f>IF(F25="NA","-",IF(M25=0,"-",ABS(F25-M25)))</f>
        <v>3.7000000000000455</v>
      </c>
      <c r="K25" s="42">
        <v>315.98500000000001</v>
      </c>
      <c r="L25" s="66">
        <v>517.19600000000003</v>
      </c>
      <c r="M25" s="62">
        <v>668.18</v>
      </c>
    </row>
    <row r="26" spans="2:13" ht="12" customHeight="1">
      <c r="B26" s="51"/>
      <c r="C26" s="30" t="s">
        <v>7</v>
      </c>
      <c r="D26" s="39">
        <v>646.73</v>
      </c>
      <c r="E26" s="41">
        <v>681.78</v>
      </c>
      <c r="F26" s="119">
        <v>684.15</v>
      </c>
      <c r="G26" s="83" t="str">
        <f t="shared" ref="G26:G27" si="16">IF((F26/E26)-1&lt;0,"▲","")</f>
        <v/>
      </c>
      <c r="H26" s="101">
        <f t="shared" si="5"/>
        <v>3.4761946669013E-3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1.5799999999999272</v>
      </c>
      <c r="K26" s="42">
        <v>318.35149999999999</v>
      </c>
      <c r="L26" s="66">
        <v>537.40899999999999</v>
      </c>
      <c r="M26" s="62">
        <v>682.57</v>
      </c>
    </row>
    <row r="27" spans="2:13" ht="12" customHeight="1">
      <c r="B27" s="51"/>
      <c r="C27" s="30" t="s">
        <v>8</v>
      </c>
      <c r="D27" s="39">
        <v>99.69</v>
      </c>
      <c r="E27" s="41">
        <v>126.49</v>
      </c>
      <c r="F27" s="119">
        <v>114.21</v>
      </c>
      <c r="G27" s="83" t="str">
        <f t="shared" si="16"/>
        <v>▲</v>
      </c>
      <c r="H27" s="101">
        <f t="shared" si="5"/>
        <v>9.7082773341766182E-2</v>
      </c>
      <c r="I27" s="85" t="str">
        <f t="shared" si="17"/>
        <v/>
      </c>
      <c r="J27" s="86">
        <f t="shared" si="18"/>
        <v>2.3299999999999983</v>
      </c>
      <c r="K27" s="42">
        <v>38.368000000000002</v>
      </c>
      <c r="L27" s="66">
        <v>122.337</v>
      </c>
      <c r="M27" s="62">
        <v>111.88</v>
      </c>
    </row>
    <row r="28" spans="2:13" ht="12" customHeight="1">
      <c r="B28" s="51"/>
      <c r="C28" s="30" t="s">
        <v>9</v>
      </c>
      <c r="D28" s="81">
        <f>ROUND(D27/D26,3)</f>
        <v>0.154</v>
      </c>
      <c r="E28" s="82">
        <f>ROUND(E27/E26,3)</f>
        <v>0.186</v>
      </c>
      <c r="F28" s="73">
        <f>ROUND(F27/F26,3)</f>
        <v>0.16700000000000001</v>
      </c>
      <c r="G28" s="89" t="str">
        <f>IF((F28/E28)-1&lt;0,"▲","")</f>
        <v>▲</v>
      </c>
      <c r="H28" s="84">
        <f t="shared" ref="H28" si="19">ABS(+F28-E28)*100</f>
        <v>1.899999999999999</v>
      </c>
      <c r="I28" s="90" t="str">
        <f t="shared" si="17"/>
        <v/>
      </c>
      <c r="J28" s="86">
        <f>IF(F28="NA","-",IF(M28=0,"-",ABS(F28-M28)*100))</f>
        <v>0.30000000000000027</v>
      </c>
      <c r="K28" s="87">
        <f>K27/K26</f>
        <v>0.12052087079847276</v>
      </c>
      <c r="L28" s="121">
        <f>ROUND(L27/L26,3)</f>
        <v>0.22800000000000001</v>
      </c>
      <c r="M28" s="115">
        <f>ROUND(M27/M26,3)</f>
        <v>0.16400000000000001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391.49</v>
      </c>
      <c r="E30" s="41">
        <v>401.89</v>
      </c>
      <c r="F30" s="119">
        <v>406.07</v>
      </c>
      <c r="G30" s="83" t="str">
        <f>IF((F30/E30)-1&lt;0,"▲","")</f>
        <v/>
      </c>
      <c r="H30" s="101">
        <f t="shared" ref="H30" si="20">ABS((+F30/E30)-1)</f>
        <v>1.0400855955609689E-2</v>
      </c>
      <c r="I30" s="85" t="str">
        <f>IF(F30="NA","",IF(M30=0,"",IF((F30-M30)&lt;0,"▲","")))</f>
        <v/>
      </c>
      <c r="J30" s="86">
        <f>IF(F30="NA","-",IF(M30=0,"-",ABS(F30-M30)))</f>
        <v>1.3600000000000136</v>
      </c>
      <c r="K30" s="42">
        <v>218.245</v>
      </c>
      <c r="L30" s="66">
        <v>370.928</v>
      </c>
      <c r="M30" s="62">
        <v>404.71</v>
      </c>
    </row>
    <row r="31" spans="2:13" ht="12" customHeight="1">
      <c r="B31" s="25"/>
      <c r="C31" s="30" t="s">
        <v>7</v>
      </c>
      <c r="D31" s="39">
        <v>415.6</v>
      </c>
      <c r="E31" s="41">
        <v>415.15</v>
      </c>
      <c r="F31" s="119">
        <v>414.21</v>
      </c>
      <c r="G31" s="83" t="str">
        <f t="shared" ref="G31:G32" si="21">IF((F31/E31)-1&lt;0,"▲","")</f>
        <v>▲</v>
      </c>
      <c r="H31" s="101">
        <f t="shared" si="5"/>
        <v>2.2642418402987197E-3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0.57999999999998408</v>
      </c>
      <c r="K31" s="42">
        <v>217.77449999999999</v>
      </c>
      <c r="L31" s="66">
        <v>369.596</v>
      </c>
      <c r="M31" s="62">
        <v>413.63</v>
      </c>
    </row>
    <row r="32" spans="2:13" ht="12" customHeight="1">
      <c r="B32" s="25"/>
      <c r="C32" s="30" t="s">
        <v>8</v>
      </c>
      <c r="D32" s="39">
        <v>86.05</v>
      </c>
      <c r="E32" s="41">
        <v>72.790000000000006</v>
      </c>
      <c r="F32" s="119">
        <v>64.650000000000006</v>
      </c>
      <c r="G32" s="83" t="str">
        <f t="shared" si="21"/>
        <v>▲</v>
      </c>
      <c r="H32" s="101">
        <f t="shared" si="5"/>
        <v>0.11182854787745566</v>
      </c>
      <c r="I32" s="85" t="str">
        <f t="shared" si="22"/>
        <v/>
      </c>
      <c r="J32" s="86">
        <f t="shared" si="23"/>
        <v>0.35999999999999943</v>
      </c>
      <c r="K32" s="42">
        <v>26.731999999999999</v>
      </c>
      <c r="L32" s="66">
        <v>119.346</v>
      </c>
      <c r="M32" s="62">
        <v>64.290000000000006</v>
      </c>
    </row>
    <row r="33" spans="2:13" ht="12" customHeight="1">
      <c r="B33" s="29"/>
      <c r="C33" s="53" t="s">
        <v>9</v>
      </c>
      <c r="D33" s="91">
        <f>ROUND(D32/D31,3)</f>
        <v>0.20699999999999999</v>
      </c>
      <c r="E33" s="92">
        <f>ROUND(E32/E31,3)</f>
        <v>0.17499999999999999</v>
      </c>
      <c r="F33" s="74">
        <f>ROUND(F32/F31,3)</f>
        <v>0.156</v>
      </c>
      <c r="G33" s="93" t="str">
        <f>IF((F33/E33)-1&lt;0,"▲","")</f>
        <v>▲</v>
      </c>
      <c r="H33" s="94">
        <f t="shared" ref="H33" si="24">ABS(+F33-E33)*100</f>
        <v>1.899999999999999</v>
      </c>
      <c r="I33" s="95" t="str">
        <f t="shared" si="22"/>
        <v/>
      </c>
      <c r="J33" s="96">
        <f>IF(F33="NA","-",IF(M33=0,"-",ABS(F33-M33)*100))</f>
        <v>0.10000000000000009</v>
      </c>
      <c r="K33" s="97">
        <f>K32/K31</f>
        <v>0.1227508271170408</v>
      </c>
      <c r="L33" s="122">
        <f>ROUND(L32/L31,3)</f>
        <v>0.32300000000000001</v>
      </c>
      <c r="M33" s="116">
        <f>ROUND(M32/M31,3)</f>
        <v>0.155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38</v>
      </c>
      <c r="E36" s="24" t="s">
        <v>39</v>
      </c>
      <c r="F36" s="24" t="s">
        <v>53</v>
      </c>
      <c r="G36" s="444" t="s">
        <v>63</v>
      </c>
      <c r="H36" s="444"/>
      <c r="I36" s="444"/>
      <c r="J36" s="444"/>
      <c r="K36" s="444"/>
      <c r="L36" s="445"/>
      <c r="M36" s="431" t="s">
        <v>40</v>
      </c>
    </row>
    <row r="37" spans="2:13" ht="12" customHeight="1">
      <c r="B37" s="25"/>
      <c r="C37" s="26"/>
      <c r="D37" s="27"/>
      <c r="E37" s="28" t="s">
        <v>4</v>
      </c>
      <c r="F37" s="1" t="s">
        <v>64</v>
      </c>
      <c r="G37" s="434" t="s">
        <v>52</v>
      </c>
      <c r="H37" s="435"/>
      <c r="I37" s="438" t="s">
        <v>50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186.26</v>
      </c>
      <c r="E39" s="61">
        <v>213.34</v>
      </c>
      <c r="F39" s="124">
        <v>221.55</v>
      </c>
      <c r="G39" s="113" t="str">
        <f>IF((F39/E39)-1&lt;0,"▲","")</f>
        <v/>
      </c>
      <c r="H39" s="101">
        <f>ABS((+F39/E39)-1)</f>
        <v>3.848317240086252E-2</v>
      </c>
      <c r="I39" s="112" t="str">
        <f>IF(F39="NA","",IF(M39=0,"",IF((F39-M39)&lt;0,"▲","")))</f>
        <v/>
      </c>
      <c r="J39" s="86">
        <f>IF(F39="NA","-",IF(M39=0,"-",ABS(F39-M39)))</f>
        <v>0.68000000000000682</v>
      </c>
      <c r="K39" s="42">
        <v>48.954999999999998</v>
      </c>
      <c r="L39" s="70">
        <v>124.91200000000001</v>
      </c>
      <c r="M39" s="71">
        <v>220.87</v>
      </c>
    </row>
    <row r="40" spans="2:13" ht="12" customHeight="1">
      <c r="B40" s="25"/>
      <c r="C40" s="30" t="s">
        <v>7</v>
      </c>
      <c r="D40" s="60">
        <v>189.96</v>
      </c>
      <c r="E40" s="61">
        <v>206.13</v>
      </c>
      <c r="F40" s="124">
        <v>216.14</v>
      </c>
      <c r="G40" s="114" t="str">
        <f t="shared" ref="G40:G41" si="25">IF((F40/E40)-1&lt;0,"▲","")</f>
        <v/>
      </c>
      <c r="H40" s="101">
        <f t="shared" ref="H40:H41" si="26">ABS((+F40/E40)-1)</f>
        <v>4.8561587347790258E-2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0.29999999999998295</v>
      </c>
      <c r="K40" s="42">
        <v>49.063000000000002</v>
      </c>
      <c r="L40" s="72">
        <v>131.958</v>
      </c>
      <c r="M40" s="62">
        <v>215.84</v>
      </c>
    </row>
    <row r="41" spans="2:13" ht="12" customHeight="1">
      <c r="B41" s="25"/>
      <c r="C41" s="30" t="s">
        <v>8</v>
      </c>
      <c r="D41" s="60">
        <v>35.19</v>
      </c>
      <c r="E41" s="61">
        <v>42.09</v>
      </c>
      <c r="F41" s="124">
        <v>46.75</v>
      </c>
      <c r="G41" s="114" t="str">
        <f t="shared" si="25"/>
        <v/>
      </c>
      <c r="H41" s="101">
        <f t="shared" si="26"/>
        <v>0.11071513423616053</v>
      </c>
      <c r="I41" s="85" t="str">
        <f t="shared" si="27"/>
        <v>▲</v>
      </c>
      <c r="J41" s="86">
        <f t="shared" si="28"/>
        <v>0.65999999999999659</v>
      </c>
      <c r="K41" s="42">
        <v>3.9965000000000002</v>
      </c>
      <c r="L41" s="72">
        <v>17.420000000000002</v>
      </c>
      <c r="M41" s="62">
        <v>47.41</v>
      </c>
    </row>
    <row r="42" spans="2:13" ht="12" customHeight="1">
      <c r="B42" s="29"/>
      <c r="C42" s="53" t="s">
        <v>9</v>
      </c>
      <c r="D42" s="107">
        <f>ROUND(D41/D40,3)</f>
        <v>0.185</v>
      </c>
      <c r="E42" s="108">
        <f>ROUND(E41/E40,3)</f>
        <v>0.20399999999999999</v>
      </c>
      <c r="F42" s="125">
        <f>ROUND(F41/F40,3)</f>
        <v>0.216</v>
      </c>
      <c r="G42" s="109" t="str">
        <f>IF(F42-D42&lt;0,"▲","")</f>
        <v/>
      </c>
      <c r="H42" s="94">
        <f>ABS(+F42-E42)*100</f>
        <v>1.2000000000000011</v>
      </c>
      <c r="I42" s="110" t="str">
        <f>IF(F42="NA","",IF(M42=0,"",IF((F42-M42)&lt;0,"▲","")))</f>
        <v>▲</v>
      </c>
      <c r="J42" s="96">
        <f>ABS(+F42-M42)*100</f>
        <v>0.40000000000000036</v>
      </c>
      <c r="K42" s="97">
        <f>K41/K40</f>
        <v>8.1456494710881927E-2</v>
      </c>
      <c r="L42" s="123">
        <f>ROUND(L41/L40,3)</f>
        <v>0.13200000000000001</v>
      </c>
      <c r="M42" s="117">
        <f>ROUND(M41/M40,3)</f>
        <v>0.22</v>
      </c>
    </row>
    <row r="43" spans="2:13" ht="12" customHeight="1">
      <c r="B43" s="2" t="s">
        <v>65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45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46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420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9">
    <tabColor theme="1"/>
    <pageSetUpPr fitToPage="1"/>
  </sheetPr>
  <dimension ref="B1:M67"/>
  <sheetViews>
    <sheetView showGridLines="0" defaultGridColor="0" topLeftCell="A22" colorId="22" zoomScaleNormal="100" workbookViewId="0">
      <selection activeCell="A24" sqref="A24:XFD24"/>
    </sheetView>
  </sheetViews>
  <sheetFormatPr defaultColWidth="15.28515625" defaultRowHeight="12"/>
  <cols>
    <col min="1" max="1" width="5.7109375" style="11" customWidth="1"/>
    <col min="2" max="2" width="3.7109375" style="11" customWidth="1"/>
    <col min="3" max="3" width="11.7109375" style="11" customWidth="1"/>
    <col min="4" max="6" width="10.7109375" style="11" customWidth="1"/>
    <col min="7" max="7" width="3.7109375" style="14" customWidth="1"/>
    <col min="8" max="8" width="7.7109375" style="15" customWidth="1"/>
    <col min="9" max="9" width="3.7109375" style="14" customWidth="1"/>
    <col min="10" max="10" width="7.7109375" style="15" customWidth="1"/>
    <col min="11" max="12" width="10.7109375" style="15" customWidth="1"/>
    <col min="13" max="13" width="10.7109375" style="11" customWidth="1"/>
    <col min="14" max="16384" width="15.28515625" style="11"/>
  </cols>
  <sheetData>
    <row r="1" spans="2:13" ht="12" customHeight="1"/>
    <row r="2" spans="2:13" ht="15" customHeight="1">
      <c r="B2" s="76" t="s">
        <v>0</v>
      </c>
      <c r="J2" s="16"/>
      <c r="K2" s="16"/>
      <c r="L2" s="16"/>
    </row>
    <row r="3" spans="2:13" ht="12" customHeight="1">
      <c r="B3" s="17" t="s">
        <v>62</v>
      </c>
    </row>
    <row r="4" spans="2:13" ht="12" customHeight="1"/>
    <row r="5" spans="2:13" ht="12" customHeight="1">
      <c r="B5" s="18" t="s">
        <v>1</v>
      </c>
      <c r="G5" s="19"/>
      <c r="L5" s="20"/>
      <c r="M5" s="20" t="s">
        <v>55</v>
      </c>
    </row>
    <row r="6" spans="2:13" ht="12" customHeight="1">
      <c r="B6" s="21"/>
      <c r="C6" s="22" t="s">
        <v>2</v>
      </c>
      <c r="D6" s="23" t="s">
        <v>38</v>
      </c>
      <c r="E6" s="24" t="s">
        <v>39</v>
      </c>
      <c r="F6" s="24" t="s">
        <v>53</v>
      </c>
      <c r="G6" s="444" t="s">
        <v>56</v>
      </c>
      <c r="H6" s="444"/>
      <c r="I6" s="444"/>
      <c r="J6" s="444"/>
      <c r="K6" s="444"/>
      <c r="L6" s="445"/>
      <c r="M6" s="431" t="s">
        <v>40</v>
      </c>
    </row>
    <row r="7" spans="2:13" ht="12" customHeight="1">
      <c r="B7" s="25"/>
      <c r="C7" s="26"/>
      <c r="D7" s="27"/>
      <c r="E7" s="28" t="s">
        <v>4</v>
      </c>
      <c r="F7" s="1" t="s">
        <v>57</v>
      </c>
      <c r="G7" s="434" t="s">
        <v>58</v>
      </c>
      <c r="H7" s="435"/>
      <c r="I7" s="438" t="s">
        <v>50</v>
      </c>
      <c r="J7" s="439"/>
      <c r="K7" s="442" t="s">
        <v>35</v>
      </c>
      <c r="L7" s="446" t="s">
        <v>54</v>
      </c>
      <c r="M7" s="432"/>
    </row>
    <row r="8" spans="2:13" ht="12" customHeight="1">
      <c r="B8" s="29" t="s">
        <v>3</v>
      </c>
      <c r="C8" s="30"/>
      <c r="D8" s="31"/>
      <c r="E8" s="32"/>
      <c r="F8" s="33"/>
      <c r="G8" s="436"/>
      <c r="H8" s="437"/>
      <c r="I8" s="440"/>
      <c r="J8" s="441"/>
      <c r="K8" s="443"/>
      <c r="L8" s="447"/>
      <c r="M8" s="433"/>
    </row>
    <row r="9" spans="2:13" ht="12" customHeight="1">
      <c r="B9" s="34" t="s">
        <v>5</v>
      </c>
      <c r="C9" s="35"/>
      <c r="D9" s="36"/>
      <c r="E9" s="37"/>
      <c r="F9" s="118"/>
      <c r="G9" s="99"/>
      <c r="H9" s="100"/>
      <c r="I9" s="99" t="s">
        <v>20</v>
      </c>
      <c r="J9" s="100"/>
      <c r="K9" s="38"/>
      <c r="L9" s="64"/>
      <c r="M9" s="65"/>
    </row>
    <row r="10" spans="2:13" ht="12" customHeight="1">
      <c r="B10" s="25"/>
      <c r="C10" s="30" t="s">
        <v>6</v>
      </c>
      <c r="D10" s="77">
        <v>1859.49</v>
      </c>
      <c r="E10" s="78">
        <v>2035.2</v>
      </c>
      <c r="F10" s="119">
        <v>1954.56</v>
      </c>
      <c r="G10" s="83" t="str">
        <f>IF((F10/E10)-1&lt;0,"▲","")</f>
        <v>▲</v>
      </c>
      <c r="H10" s="101">
        <f>ABS((+F10/E10)-1)</f>
        <v>3.9622641509434064E-2</v>
      </c>
      <c r="I10" s="85" t="str">
        <f>IF(F10="NA","",IF(M10=0,"",IF((F10-M10)&lt;0,"▲","")))</f>
        <v>▲</v>
      </c>
      <c r="J10" s="86">
        <f>IF(F10="NA","-",IF(M10=0,"-",ABS(F10-M10)))</f>
        <v>0.28999999999996362</v>
      </c>
      <c r="K10" s="42">
        <v>1196.8499999999999</v>
      </c>
      <c r="L10" s="66">
        <v>1711.4449999999997</v>
      </c>
      <c r="M10" s="62">
        <v>1954.85</v>
      </c>
    </row>
    <row r="11" spans="2:13" ht="12" customHeight="1">
      <c r="B11" s="25"/>
      <c r="C11" s="30" t="s">
        <v>7</v>
      </c>
      <c r="D11" s="77">
        <v>1949.38</v>
      </c>
      <c r="E11" s="78">
        <v>1995.15</v>
      </c>
      <c r="F11" s="119">
        <v>1999.34</v>
      </c>
      <c r="G11" s="83" t="str">
        <f t="shared" ref="G11:G12" si="0">IF((F11/E11)-1&lt;0,"▲","")</f>
        <v/>
      </c>
      <c r="H11" s="101">
        <f t="shared" ref="H11:H12" si="1">ABS((+F11/E11)-1)</f>
        <v>2.1000927248577828E-3</v>
      </c>
      <c r="I11" s="85" t="str">
        <f t="shared" ref="I11:I13" si="2">IF(F11="NA","",IF(M11=0,"",IF((F11-M11)&lt;0,"▲","")))</f>
        <v/>
      </c>
      <c r="J11" s="86">
        <f t="shared" ref="J11:J12" si="3">IF(F11="NA","-",IF(M11=0,"-",ABS(F11-M11)))</f>
        <v>3.1999999999998181</v>
      </c>
      <c r="K11" s="42">
        <v>1209.5999999999999</v>
      </c>
      <c r="L11" s="66">
        <v>1748.6469999999999</v>
      </c>
      <c r="M11" s="62">
        <v>1996.14</v>
      </c>
    </row>
    <row r="12" spans="2:13" ht="12" customHeight="1">
      <c r="B12" s="25"/>
      <c r="C12" s="30" t="s">
        <v>8</v>
      </c>
      <c r="D12" s="39">
        <v>353.42</v>
      </c>
      <c r="E12" s="40">
        <v>393.48</v>
      </c>
      <c r="F12" s="119">
        <v>348.7</v>
      </c>
      <c r="G12" s="83" t="str">
        <f t="shared" si="0"/>
        <v>▲</v>
      </c>
      <c r="H12" s="101">
        <f t="shared" si="1"/>
        <v>0.11380502185625707</v>
      </c>
      <c r="I12" s="85" t="str">
        <f t="shared" si="2"/>
        <v>▲</v>
      </c>
      <c r="J12" s="86">
        <f t="shared" si="3"/>
        <v>4.4800000000000182</v>
      </c>
      <c r="K12" s="42">
        <v>185.60000000000002</v>
      </c>
      <c r="L12" s="66">
        <v>424.26499999999999</v>
      </c>
      <c r="M12" s="62">
        <v>353.18</v>
      </c>
    </row>
    <row r="13" spans="2:13" ht="12" customHeight="1">
      <c r="B13" s="25"/>
      <c r="C13" s="30" t="s">
        <v>9</v>
      </c>
      <c r="D13" s="81">
        <f>ROUND(D12/D11,3)</f>
        <v>0.18099999999999999</v>
      </c>
      <c r="E13" s="82">
        <f t="shared" ref="E13" si="4">ROUND(E12/E11,3)</f>
        <v>0.19700000000000001</v>
      </c>
      <c r="F13" s="73">
        <f>ROUND(F12/F11,3)</f>
        <v>0.17399999999999999</v>
      </c>
      <c r="G13" s="83" t="str">
        <f>IF((F13/E13)-1&lt;0,"▲","")</f>
        <v>▲</v>
      </c>
      <c r="H13" s="84">
        <f>ABS(+F13-E13)*100</f>
        <v>2.300000000000002</v>
      </c>
      <c r="I13" s="85" t="str">
        <f t="shared" si="2"/>
        <v>▲</v>
      </c>
      <c r="J13" s="86">
        <f>IF(F13="NA","-",IF(M13=0,"-",ABS(F13-M13)*100))</f>
        <v>0.30000000000000027</v>
      </c>
      <c r="K13" s="87">
        <f>K12/K11</f>
        <v>0.15343915343915346</v>
      </c>
      <c r="L13" s="121">
        <f>ROUND(L12/L11,3)</f>
        <v>0.24299999999999999</v>
      </c>
      <c r="M13" s="115">
        <f>ROUND(M12/M11,3)</f>
        <v>0.17699999999999999</v>
      </c>
    </row>
    <row r="14" spans="2:13" ht="12" customHeight="1">
      <c r="B14" s="43" t="s">
        <v>10</v>
      </c>
      <c r="C14" s="44"/>
      <c r="D14" s="45"/>
      <c r="E14" s="46"/>
      <c r="F14" s="120"/>
      <c r="G14" s="102"/>
      <c r="H14" s="103"/>
      <c r="I14" s="104"/>
      <c r="J14" s="105"/>
      <c r="K14" s="48"/>
      <c r="L14" s="67"/>
      <c r="M14" s="68"/>
    </row>
    <row r="15" spans="2:13" ht="12" customHeight="1">
      <c r="B15" s="25"/>
      <c r="C15" s="30" t="s">
        <v>6</v>
      </c>
      <c r="D15" s="77">
        <v>554.19000000000005</v>
      </c>
      <c r="E15" s="41">
        <v>625.19000000000005</v>
      </c>
      <c r="F15" s="119">
        <v>607.96</v>
      </c>
      <c r="G15" s="83" t="str">
        <f>IF((F15/E15)-1&lt;0,"▲","")</f>
        <v>▲</v>
      </c>
      <c r="H15" s="101">
        <f t="shared" ref="H15:H32" si="5">ABS((+F15/E15)-1)</f>
        <v>2.7559621874950091E-2</v>
      </c>
      <c r="I15" s="85" t="str">
        <f>IF(F15="NA","",IF(M15=0,"",IF((F15-M15)&lt;0,"▲","")))</f>
        <v>▲</v>
      </c>
      <c r="J15" s="86">
        <f>IF(F15="NA","-",IF(M15=0,"-",ABS(F15-M15)))</f>
        <v>2.2999999999999545</v>
      </c>
      <c r="K15" s="42">
        <v>351.77749999999997</v>
      </c>
      <c r="L15" s="66">
        <v>538.14499999999998</v>
      </c>
      <c r="M15" s="62">
        <v>610.26</v>
      </c>
    </row>
    <row r="16" spans="2:13" ht="12" customHeight="1">
      <c r="B16" s="25"/>
      <c r="C16" s="30" t="s">
        <v>7</v>
      </c>
      <c r="D16" s="77">
        <v>588.63</v>
      </c>
      <c r="E16" s="78">
        <v>608.04999999999995</v>
      </c>
      <c r="F16" s="119">
        <v>619.30999999999995</v>
      </c>
      <c r="G16" s="83" t="str">
        <f t="shared" ref="G16:G17" si="6">IF((F16/E16)-1&lt;0,"▲","")</f>
        <v/>
      </c>
      <c r="H16" s="101">
        <f t="shared" si="5"/>
        <v>1.8518213962667618E-2</v>
      </c>
      <c r="I16" s="85" t="str">
        <f t="shared" ref="I16:I18" si="7">IF(F16="NA","",IF(M16=0,"",IF((F16-M16)&lt;0,"▲","")))</f>
        <v/>
      </c>
      <c r="J16" s="86">
        <f t="shared" ref="J16:J17" si="8">IF(F16="NA","-",IF(M16=0,"-",ABS(F16-M16)))</f>
        <v>0.75</v>
      </c>
      <c r="K16" s="42">
        <v>352.10050000000001</v>
      </c>
      <c r="L16" s="66">
        <v>543.16800000000001</v>
      </c>
      <c r="M16" s="62">
        <v>618.55999999999995</v>
      </c>
    </row>
    <row r="17" spans="2:13" ht="12" customHeight="1">
      <c r="B17" s="25"/>
      <c r="C17" s="30" t="s">
        <v>8</v>
      </c>
      <c r="D17" s="39">
        <v>131.66999999999999</v>
      </c>
      <c r="E17" s="41">
        <v>148.77000000000001</v>
      </c>
      <c r="F17" s="119">
        <v>137.43</v>
      </c>
      <c r="G17" s="83" t="str">
        <f t="shared" si="6"/>
        <v>▲</v>
      </c>
      <c r="H17" s="101">
        <f t="shared" si="5"/>
        <v>7.6225045372050881E-2</v>
      </c>
      <c r="I17" s="85" t="str">
        <f t="shared" si="7"/>
        <v>▲</v>
      </c>
      <c r="J17" s="86">
        <f t="shared" si="8"/>
        <v>2.2299999999999898</v>
      </c>
      <c r="K17" s="42">
        <v>78.797499999999999</v>
      </c>
      <c r="L17" s="66">
        <v>153.31</v>
      </c>
      <c r="M17" s="62">
        <v>139.66</v>
      </c>
    </row>
    <row r="18" spans="2:13" ht="12" customHeight="1">
      <c r="B18" s="25"/>
      <c r="C18" s="30" t="s">
        <v>9</v>
      </c>
      <c r="D18" s="81">
        <f>ROUND(D17/D16,3)</f>
        <v>0.224</v>
      </c>
      <c r="E18" s="82">
        <f>ROUND(E17/E16,3)</f>
        <v>0.245</v>
      </c>
      <c r="F18" s="73">
        <f>ROUND(F17/F16,3)</f>
        <v>0.222</v>
      </c>
      <c r="G18" s="89" t="str">
        <f>IF((F18/E18)-1&lt;0,"▲","")</f>
        <v>▲</v>
      </c>
      <c r="H18" s="84">
        <f t="shared" ref="H18" si="9">ABS(+F18-E18)*100</f>
        <v>2.2999999999999994</v>
      </c>
      <c r="I18" s="90" t="str">
        <f t="shared" si="7"/>
        <v>▲</v>
      </c>
      <c r="J18" s="86">
        <f>IF(F18="NA","-",IF(M18=0,"-",ABS(F18-M18)*100))</f>
        <v>0.40000000000000036</v>
      </c>
      <c r="K18" s="87">
        <f>K17/K16</f>
        <v>0.22379263874944794</v>
      </c>
      <c r="L18" s="121">
        <f>ROUND(L17/L16,3)</f>
        <v>0.28199999999999997</v>
      </c>
      <c r="M18" s="115">
        <f>ROUND(M17/M16,3)</f>
        <v>0.22600000000000001</v>
      </c>
    </row>
    <row r="19" spans="2:13" ht="12" customHeight="1">
      <c r="B19" s="43" t="s">
        <v>15</v>
      </c>
      <c r="C19" s="44"/>
      <c r="D19" s="45"/>
      <c r="E19" s="47"/>
      <c r="F19" s="120"/>
      <c r="G19" s="102"/>
      <c r="H19" s="103"/>
      <c r="I19" s="104"/>
      <c r="J19" s="105"/>
      <c r="K19" s="48"/>
      <c r="L19" s="67"/>
      <c r="M19" s="68"/>
    </row>
    <row r="20" spans="2:13" ht="12" customHeight="1">
      <c r="B20" s="25"/>
      <c r="C20" s="30" t="s">
        <v>6</v>
      </c>
      <c r="D20" s="39">
        <v>913.8</v>
      </c>
      <c r="E20" s="41">
        <v>1008.16</v>
      </c>
      <c r="F20" s="119">
        <v>941.89</v>
      </c>
      <c r="G20" s="83" t="str">
        <f>IF((F20/E20)-1&lt;0,"▲","")</f>
        <v>▲</v>
      </c>
      <c r="H20" s="101">
        <f t="shared" ref="H20" si="10">ABS((+F20/E20)-1)</f>
        <v>6.5733613712109173E-2</v>
      </c>
      <c r="I20" s="85" t="str">
        <f>IF(F20="NA","",IF(M20=0,"",IF((F20-M20)&lt;0,"▲","")))</f>
        <v/>
      </c>
      <c r="J20" s="86">
        <f>IF(F20="NA","-",IF(M20=0,"-",ABS(F20-M20)))</f>
        <v>2.9199999999999591</v>
      </c>
      <c r="K20" s="42">
        <v>626.81349999999998</v>
      </c>
      <c r="L20" s="66">
        <v>802.37199999999996</v>
      </c>
      <c r="M20" s="62">
        <v>938.97</v>
      </c>
    </row>
    <row r="21" spans="2:13" ht="12" customHeight="1">
      <c r="B21" s="25"/>
      <c r="C21" s="30" t="s">
        <v>7</v>
      </c>
      <c r="D21" s="39">
        <v>945.45</v>
      </c>
      <c r="E21" s="41">
        <v>972.07</v>
      </c>
      <c r="F21" s="119">
        <v>966.41</v>
      </c>
      <c r="G21" s="83" t="str">
        <f t="shared" ref="G21:G22" si="11">IF((F21/E21)-1&lt;0,"▲","")</f>
        <v>▲</v>
      </c>
      <c r="H21" s="101">
        <f t="shared" si="5"/>
        <v>5.8226259425762095E-3</v>
      </c>
      <c r="I21" s="85" t="str">
        <f t="shared" ref="I21:I23" si="12">IF(F21="NA","",IF(M21=0,"",IF((F21-M21)&lt;0,"▲","")))</f>
        <v/>
      </c>
      <c r="J21" s="86">
        <f t="shared" ref="J21:J22" si="13">IF(F21="NA","-",IF(M21=0,"-",ABS(F21-M21)))</f>
        <v>2.2300000000000182</v>
      </c>
      <c r="K21" s="42">
        <v>631.89449999999999</v>
      </c>
      <c r="L21" s="66">
        <v>835.88300000000004</v>
      </c>
      <c r="M21" s="62">
        <v>964.18</v>
      </c>
    </row>
    <row r="22" spans="2:13" ht="12" customHeight="1">
      <c r="B22" s="25"/>
      <c r="C22" s="30" t="s">
        <v>8</v>
      </c>
      <c r="D22" s="39">
        <v>135.41</v>
      </c>
      <c r="E22" s="41">
        <v>171.49</v>
      </c>
      <c r="F22" s="119">
        <v>146.49</v>
      </c>
      <c r="G22" s="83" t="str">
        <f t="shared" si="11"/>
        <v>▲</v>
      </c>
      <c r="H22" s="101">
        <f t="shared" si="5"/>
        <v>0.14578109510758641</v>
      </c>
      <c r="I22" s="85" t="str">
        <f t="shared" si="12"/>
        <v>▲</v>
      </c>
      <c r="J22" s="86">
        <f t="shared" si="13"/>
        <v>1.3899999999999864</v>
      </c>
      <c r="K22" s="42">
        <v>80.498999999999995</v>
      </c>
      <c r="L22" s="66">
        <v>151.60900000000001</v>
      </c>
      <c r="M22" s="62">
        <v>147.88</v>
      </c>
    </row>
    <row r="23" spans="2:13" ht="12" customHeight="1">
      <c r="B23" s="25"/>
      <c r="C23" s="30" t="s">
        <v>9</v>
      </c>
      <c r="D23" s="81">
        <f>ROUND(D22/D21,3)</f>
        <v>0.14299999999999999</v>
      </c>
      <c r="E23" s="82">
        <f>ROUND(E22/E21,3)</f>
        <v>0.17599999999999999</v>
      </c>
      <c r="F23" s="73">
        <f>ROUND(F22/F21,3)</f>
        <v>0.152</v>
      </c>
      <c r="G23" s="89" t="str">
        <f>IF((F23/E23)-1&lt;0,"▲","")</f>
        <v>▲</v>
      </c>
      <c r="H23" s="84">
        <f t="shared" ref="H23" si="14">ABS(+F23-E23)*100</f>
        <v>2.3999999999999995</v>
      </c>
      <c r="I23" s="90" t="str">
        <f t="shared" si="12"/>
        <v>▲</v>
      </c>
      <c r="J23" s="86">
        <f>IF(F23="NA","-",IF(M23=0,"-",ABS(F23-M23)*100))</f>
        <v>0.10000000000000009</v>
      </c>
      <c r="K23" s="87">
        <f>K22/K21</f>
        <v>0.12739310122180206</v>
      </c>
      <c r="L23" s="121">
        <f>ROUND(L22/L21,3)</f>
        <v>0.18099999999999999</v>
      </c>
      <c r="M23" s="115">
        <f>ROUND(M22/M21,3)</f>
        <v>0.153</v>
      </c>
    </row>
    <row r="24" spans="2:13" ht="12" customHeight="1">
      <c r="B24" s="49"/>
      <c r="C24" s="50" t="s">
        <v>11</v>
      </c>
      <c r="D24" s="45"/>
      <c r="E24" s="47"/>
      <c r="F24" s="120"/>
      <c r="G24" s="102"/>
      <c r="H24" s="103"/>
      <c r="I24" s="104"/>
      <c r="J24" s="105"/>
      <c r="K24" s="48"/>
      <c r="L24" s="67"/>
      <c r="M24" s="68"/>
    </row>
    <row r="25" spans="2:13" ht="12" customHeight="1">
      <c r="B25" s="51"/>
      <c r="C25" s="30" t="s">
        <v>6</v>
      </c>
      <c r="D25" s="39">
        <v>623.34</v>
      </c>
      <c r="E25" s="41">
        <v>708.58</v>
      </c>
      <c r="F25" s="119">
        <v>668.18</v>
      </c>
      <c r="G25" s="83" t="str">
        <f>IF((F25/E25)-1&lt;0,"▲","")</f>
        <v>▲</v>
      </c>
      <c r="H25" s="101">
        <f t="shared" ref="H25" si="15">ABS((+F25/E25)-1)</f>
        <v>5.7015439329363038E-2</v>
      </c>
      <c r="I25" s="85" t="str">
        <f>IF(F25="NA","",IF(M25=0,"",IF((F25-M25)&lt;0,"▲","")))</f>
        <v/>
      </c>
      <c r="J25" s="86">
        <f>IF(F25="NA","-",IF(M25=0,"-",ABS(F25-M25)))</f>
        <v>4.6899999999999409</v>
      </c>
      <c r="K25" s="42">
        <v>315.98500000000001</v>
      </c>
      <c r="L25" s="66">
        <v>517.19600000000003</v>
      </c>
      <c r="M25" s="62">
        <v>663.49</v>
      </c>
    </row>
    <row r="26" spans="2:13" ht="12" customHeight="1">
      <c r="B26" s="51"/>
      <c r="C26" s="30" t="s">
        <v>7</v>
      </c>
      <c r="D26" s="39">
        <v>647.02</v>
      </c>
      <c r="E26" s="41">
        <v>682.02</v>
      </c>
      <c r="F26" s="119">
        <v>682.57</v>
      </c>
      <c r="G26" s="83" t="str">
        <f t="shared" ref="G26:G27" si="16">IF((F26/E26)-1&lt;0,"▲","")</f>
        <v/>
      </c>
      <c r="H26" s="101">
        <f t="shared" si="5"/>
        <v>8.0642796398944228E-4</v>
      </c>
      <c r="I26" s="85" t="str">
        <f t="shared" ref="I26:I28" si="17">IF(F26="NA","",IF(M26=0,"",IF((F26-M26)&lt;0,"▲","")))</f>
        <v/>
      </c>
      <c r="J26" s="86">
        <f t="shared" ref="J26:J27" si="18">IF(F26="NA","-",IF(M26=0,"-",ABS(F26-M26)))</f>
        <v>2.5400000000000773</v>
      </c>
      <c r="K26" s="42">
        <v>318.35149999999999</v>
      </c>
      <c r="L26" s="66">
        <v>537.40899999999999</v>
      </c>
      <c r="M26" s="62">
        <v>680.03</v>
      </c>
    </row>
    <row r="27" spans="2:13" ht="12" customHeight="1">
      <c r="B27" s="51"/>
      <c r="C27" s="30" t="s">
        <v>8</v>
      </c>
      <c r="D27" s="39">
        <v>99.7</v>
      </c>
      <c r="E27" s="41">
        <v>126.26</v>
      </c>
      <c r="F27" s="119">
        <v>111.88</v>
      </c>
      <c r="G27" s="83" t="str">
        <f t="shared" si="16"/>
        <v>▲</v>
      </c>
      <c r="H27" s="101">
        <f t="shared" si="5"/>
        <v>0.11389196895295428</v>
      </c>
      <c r="I27" s="85" t="str">
        <f t="shared" si="17"/>
        <v/>
      </c>
      <c r="J27" s="86">
        <f t="shared" si="18"/>
        <v>0.10999999999999943</v>
      </c>
      <c r="K27" s="42">
        <v>38.368000000000002</v>
      </c>
      <c r="L27" s="66">
        <v>122.337</v>
      </c>
      <c r="M27" s="62">
        <v>111.77</v>
      </c>
    </row>
    <row r="28" spans="2:13" ht="12" customHeight="1">
      <c r="B28" s="51"/>
      <c r="C28" s="30" t="s">
        <v>9</v>
      </c>
      <c r="D28" s="81">
        <f>ROUND(D27/D26,3)</f>
        <v>0.154</v>
      </c>
      <c r="E28" s="82">
        <f>ROUND(E27/E26,3)</f>
        <v>0.185</v>
      </c>
      <c r="F28" s="73">
        <f>ROUND(F27/F26,3)</f>
        <v>0.16400000000000001</v>
      </c>
      <c r="G28" s="89" t="str">
        <f>IF((F28/E28)-1&lt;0,"▲","")</f>
        <v>▲</v>
      </c>
      <c r="H28" s="84">
        <f t="shared" ref="H28" si="19">ABS(+F28-E28)*100</f>
        <v>2.0999999999999992</v>
      </c>
      <c r="I28" s="90" t="str">
        <f t="shared" si="17"/>
        <v/>
      </c>
      <c r="J28" s="86">
        <f>IF(F28="NA","-",IF(M28=0,"-",ABS(F28-M28)*100))</f>
        <v>0</v>
      </c>
      <c r="K28" s="87">
        <f>K27/K26</f>
        <v>0.12052087079847276</v>
      </c>
      <c r="L28" s="121">
        <f>ROUND(L27/L26,3)</f>
        <v>0.22800000000000001</v>
      </c>
      <c r="M28" s="115">
        <f>ROUND(M27/M26,3)</f>
        <v>0.16400000000000001</v>
      </c>
    </row>
    <row r="29" spans="2:13" ht="12" customHeight="1">
      <c r="B29" s="43" t="s">
        <v>12</v>
      </c>
      <c r="C29" s="44"/>
      <c r="D29" s="45"/>
      <c r="E29" s="47"/>
      <c r="F29" s="120"/>
      <c r="G29" s="102"/>
      <c r="H29" s="103"/>
      <c r="I29" s="104"/>
      <c r="J29" s="106"/>
      <c r="K29" s="52"/>
      <c r="L29" s="69"/>
      <c r="M29" s="68"/>
    </row>
    <row r="30" spans="2:13" ht="12" customHeight="1">
      <c r="B30" s="25"/>
      <c r="C30" s="30" t="s">
        <v>6</v>
      </c>
      <c r="D30" s="39">
        <v>391.49</v>
      </c>
      <c r="E30" s="41">
        <v>401.89</v>
      </c>
      <c r="F30" s="119">
        <v>404.71</v>
      </c>
      <c r="G30" s="83" t="str">
        <f>IF((F30/E30)-1&lt;0,"▲","")</f>
        <v/>
      </c>
      <c r="H30" s="101">
        <f t="shared" ref="H30" si="20">ABS((+F30/E30)-1)</f>
        <v>7.0168454054591045E-3</v>
      </c>
      <c r="I30" s="85" t="str">
        <f>IF(F30="NA","",IF(M30=0,"",IF((F30-M30)&lt;0,"▲","")))</f>
        <v>▲</v>
      </c>
      <c r="J30" s="86">
        <f>IF(F30="NA","-",IF(M30=0,"-",ABS(F30-M30)))</f>
        <v>0.91000000000002501</v>
      </c>
      <c r="K30" s="42">
        <v>218.245</v>
      </c>
      <c r="L30" s="66">
        <v>370.928</v>
      </c>
      <c r="M30" s="62">
        <v>405.62</v>
      </c>
    </row>
    <row r="31" spans="2:13" ht="12" customHeight="1">
      <c r="B31" s="25"/>
      <c r="C31" s="30" t="s">
        <v>7</v>
      </c>
      <c r="D31" s="39">
        <v>415.3</v>
      </c>
      <c r="E31" s="41">
        <v>415.03</v>
      </c>
      <c r="F31" s="119">
        <v>413.63</v>
      </c>
      <c r="G31" s="83" t="str">
        <f t="shared" ref="G31:G32" si="21">IF((F31/E31)-1&lt;0,"▲","")</f>
        <v>▲</v>
      </c>
      <c r="H31" s="101">
        <f t="shared" si="5"/>
        <v>3.3732501264968073E-3</v>
      </c>
      <c r="I31" s="85" t="str">
        <f t="shared" ref="I31:I33" si="22">IF(F31="NA","",IF(M31=0,"",IF((F31-M31)&lt;0,"▲","")))</f>
        <v/>
      </c>
      <c r="J31" s="86">
        <f t="shared" ref="J31:J32" si="23">IF(F31="NA","-",IF(M31=0,"-",ABS(F31-M31)))</f>
        <v>0.23000000000001819</v>
      </c>
      <c r="K31" s="42">
        <v>217.77449999999999</v>
      </c>
      <c r="L31" s="66">
        <v>369.596</v>
      </c>
      <c r="M31" s="62">
        <v>413.4</v>
      </c>
    </row>
    <row r="32" spans="2:13" ht="12" customHeight="1">
      <c r="B32" s="25"/>
      <c r="C32" s="30" t="s">
        <v>8</v>
      </c>
      <c r="D32" s="39">
        <v>86.35</v>
      </c>
      <c r="E32" s="41">
        <v>73.209999999999994</v>
      </c>
      <c r="F32" s="119">
        <v>64.290000000000006</v>
      </c>
      <c r="G32" s="83" t="str">
        <f t="shared" si="21"/>
        <v>▲</v>
      </c>
      <c r="H32" s="101">
        <f t="shared" si="5"/>
        <v>0.12184127851386406</v>
      </c>
      <c r="I32" s="85" t="str">
        <f t="shared" si="22"/>
        <v>▲</v>
      </c>
      <c r="J32" s="86">
        <f t="shared" si="23"/>
        <v>1.3499999999999943</v>
      </c>
      <c r="K32" s="42">
        <v>26.731999999999999</v>
      </c>
      <c r="L32" s="66">
        <v>119.346</v>
      </c>
      <c r="M32" s="62">
        <v>65.64</v>
      </c>
    </row>
    <row r="33" spans="2:13" ht="12" customHeight="1">
      <c r="B33" s="29"/>
      <c r="C33" s="53" t="s">
        <v>9</v>
      </c>
      <c r="D33" s="91">
        <f>ROUND(D32/D31,3)</f>
        <v>0.20799999999999999</v>
      </c>
      <c r="E33" s="92">
        <f>ROUND(E32/E31,3)</f>
        <v>0.17599999999999999</v>
      </c>
      <c r="F33" s="74">
        <f>ROUND(F32/F31,3)</f>
        <v>0.155</v>
      </c>
      <c r="G33" s="93" t="str">
        <f>IF((F33/E33)-1&lt;0,"▲","")</f>
        <v>▲</v>
      </c>
      <c r="H33" s="94">
        <f t="shared" ref="H33" si="24">ABS(+F33-E33)*100</f>
        <v>2.0999999999999992</v>
      </c>
      <c r="I33" s="95" t="str">
        <f t="shared" si="22"/>
        <v>▲</v>
      </c>
      <c r="J33" s="96">
        <f>IF(F33="NA","-",IF(M33=0,"-",ABS(F33-M33)*100))</f>
        <v>0.40000000000000036</v>
      </c>
      <c r="K33" s="97">
        <f>K32/K31</f>
        <v>0.1227508271170408</v>
      </c>
      <c r="L33" s="122">
        <f>ROUND(L32/L31,3)</f>
        <v>0.32300000000000001</v>
      </c>
      <c r="M33" s="116">
        <f>ROUND(M32/M31,3)</f>
        <v>0.159</v>
      </c>
    </row>
    <row r="34" spans="2:13" ht="12" customHeight="1">
      <c r="D34" s="54"/>
      <c r="E34" s="54"/>
      <c r="F34" s="55"/>
      <c r="G34" s="56"/>
      <c r="H34" s="57"/>
      <c r="I34" s="58"/>
      <c r="J34" s="59"/>
      <c r="K34" s="59"/>
      <c r="L34" s="59"/>
      <c r="M34" s="55"/>
    </row>
    <row r="35" spans="2:13" ht="12" customHeight="1">
      <c r="B35" s="18" t="s">
        <v>13</v>
      </c>
      <c r="D35" s="54"/>
      <c r="E35" s="54"/>
      <c r="F35" s="55"/>
      <c r="G35" s="56"/>
      <c r="H35" s="57"/>
      <c r="I35" s="58"/>
      <c r="J35" s="57"/>
      <c r="K35" s="57"/>
      <c r="L35" s="57"/>
      <c r="M35" s="55"/>
    </row>
    <row r="36" spans="2:13" ht="12" customHeight="1">
      <c r="B36" s="21"/>
      <c r="C36" s="22" t="s">
        <v>2</v>
      </c>
      <c r="D36" s="23" t="s">
        <v>38</v>
      </c>
      <c r="E36" s="24" t="s">
        <v>39</v>
      </c>
      <c r="F36" s="24" t="s">
        <v>53</v>
      </c>
      <c r="G36" s="444" t="s">
        <v>47</v>
      </c>
      <c r="H36" s="444"/>
      <c r="I36" s="444"/>
      <c r="J36" s="444"/>
      <c r="K36" s="444"/>
      <c r="L36" s="445"/>
      <c r="M36" s="431" t="s">
        <v>40</v>
      </c>
    </row>
    <row r="37" spans="2:13" ht="12" customHeight="1">
      <c r="B37" s="25"/>
      <c r="C37" s="26"/>
      <c r="D37" s="27"/>
      <c r="E37" s="28" t="s">
        <v>4</v>
      </c>
      <c r="F37" s="1" t="s">
        <v>41</v>
      </c>
      <c r="G37" s="434" t="s">
        <v>42</v>
      </c>
      <c r="H37" s="435"/>
      <c r="I37" s="438" t="s">
        <v>48</v>
      </c>
      <c r="J37" s="439"/>
      <c r="K37" s="442" t="s">
        <v>35</v>
      </c>
      <c r="L37" s="446" t="s">
        <v>54</v>
      </c>
      <c r="M37" s="432"/>
    </row>
    <row r="38" spans="2:13" ht="12" customHeight="1">
      <c r="B38" s="29" t="s">
        <v>3</v>
      </c>
      <c r="C38" s="53"/>
      <c r="D38" s="31"/>
      <c r="E38" s="32"/>
      <c r="F38" s="33"/>
      <c r="G38" s="436"/>
      <c r="H38" s="437"/>
      <c r="I38" s="440"/>
      <c r="J38" s="441"/>
      <c r="K38" s="443"/>
      <c r="L38" s="447"/>
      <c r="M38" s="433"/>
    </row>
    <row r="39" spans="2:13" ht="12" customHeight="1">
      <c r="B39" s="25"/>
      <c r="C39" s="30" t="s">
        <v>6</v>
      </c>
      <c r="D39" s="60">
        <v>186.26</v>
      </c>
      <c r="E39" s="61">
        <v>213.35</v>
      </c>
      <c r="F39" s="124">
        <v>220.87</v>
      </c>
      <c r="G39" s="113" t="str">
        <f>IF((F39/E39)-1&lt;0,"▲","")</f>
        <v/>
      </c>
      <c r="H39" s="101">
        <f>ABS((+F39/E39)-1)</f>
        <v>3.5247246308882207E-2</v>
      </c>
      <c r="I39" s="112" t="str">
        <f>IF(F39="NA","",IF(M39=0,"",IF((F39-M39)&lt;0,"▲","")))</f>
        <v/>
      </c>
      <c r="J39" s="86">
        <f>IF(F39="NA","-",IF(M39=0,"-",ABS(F39-M39)))</f>
        <v>4.1500000000000057</v>
      </c>
      <c r="K39" s="42">
        <v>48.954999999999998</v>
      </c>
      <c r="L39" s="70">
        <v>124.91200000000001</v>
      </c>
      <c r="M39" s="71">
        <v>216.72</v>
      </c>
    </row>
    <row r="40" spans="2:13" ht="12" customHeight="1">
      <c r="B40" s="25"/>
      <c r="C40" s="30" t="s">
        <v>7</v>
      </c>
      <c r="D40" s="60">
        <v>189.96</v>
      </c>
      <c r="E40" s="61">
        <v>205.58</v>
      </c>
      <c r="F40" s="124">
        <v>215.84</v>
      </c>
      <c r="G40" s="114" t="str">
        <f t="shared" ref="G40:G41" si="25">IF((F40/E40)-1&lt;0,"▲","")</f>
        <v/>
      </c>
      <c r="H40" s="101">
        <f t="shared" ref="H40:H41" si="26">ABS((+F40/E40)-1)</f>
        <v>4.9907578558225474E-2</v>
      </c>
      <c r="I40" s="85" t="str">
        <f t="shared" ref="I40:I41" si="27">IF(F40="NA","",IF(M40=0,"",IF((F40-M40)&lt;0,"▲","")))</f>
        <v/>
      </c>
      <c r="J40" s="86">
        <f t="shared" ref="J40:J41" si="28">IF(F40="NA","-",IF(M40=0,"-",ABS(F40-M40)))</f>
        <v>0.65999999999999659</v>
      </c>
      <c r="K40" s="42">
        <v>49.063000000000002</v>
      </c>
      <c r="L40" s="72">
        <v>131.958</v>
      </c>
      <c r="M40" s="62">
        <v>215.18</v>
      </c>
    </row>
    <row r="41" spans="2:13" ht="12" customHeight="1">
      <c r="B41" s="25"/>
      <c r="C41" s="30" t="s">
        <v>8</v>
      </c>
      <c r="D41" s="60">
        <v>35.19</v>
      </c>
      <c r="E41" s="61">
        <v>43.02</v>
      </c>
      <c r="F41" s="124">
        <v>47.41</v>
      </c>
      <c r="G41" s="114" t="str">
        <f t="shared" si="25"/>
        <v/>
      </c>
      <c r="H41" s="101">
        <f t="shared" si="26"/>
        <v>0.1020455602045558</v>
      </c>
      <c r="I41" s="85" t="str">
        <f t="shared" si="27"/>
        <v/>
      </c>
      <c r="J41" s="86">
        <f t="shared" si="28"/>
        <v>2.4899999999999949</v>
      </c>
      <c r="K41" s="42">
        <v>3.9965000000000002</v>
      </c>
      <c r="L41" s="72">
        <v>17.420000000000002</v>
      </c>
      <c r="M41" s="62">
        <v>44.92</v>
      </c>
    </row>
    <row r="42" spans="2:13" ht="12" customHeight="1">
      <c r="B42" s="29"/>
      <c r="C42" s="53" t="s">
        <v>9</v>
      </c>
      <c r="D42" s="107">
        <f>ROUND(D41/D40,3)</f>
        <v>0.185</v>
      </c>
      <c r="E42" s="108">
        <f>ROUND(E41/E40,3)</f>
        <v>0.20899999999999999</v>
      </c>
      <c r="F42" s="125">
        <f>ROUND(F41/F40,3)</f>
        <v>0.22</v>
      </c>
      <c r="G42" s="109" t="str">
        <f>IF(F42-D42&lt;0,"▲","")</f>
        <v/>
      </c>
      <c r="H42" s="94">
        <f>ABS(+F42-E42)*100</f>
        <v>1.100000000000001</v>
      </c>
      <c r="I42" s="110" t="str">
        <f>IF(F42="NA","",IF(M42=0,"",IF((F42-M42)&lt;0,"▲","")))</f>
        <v/>
      </c>
      <c r="J42" s="96">
        <f>ABS(+F42-M42)*100</f>
        <v>1.100000000000001</v>
      </c>
      <c r="K42" s="97">
        <f>K41/K40</f>
        <v>8.1456494710881927E-2</v>
      </c>
      <c r="L42" s="123">
        <f>ROUND(L41/L40,3)</f>
        <v>0.13200000000000001</v>
      </c>
      <c r="M42" s="117">
        <f>ROUND(M41/M40,3)</f>
        <v>0.20899999999999999</v>
      </c>
    </row>
    <row r="43" spans="2:13" ht="12" customHeight="1">
      <c r="B43" s="2" t="s">
        <v>61</v>
      </c>
      <c r="C43" s="2"/>
      <c r="D43" s="2"/>
      <c r="E43" s="2"/>
      <c r="F43" s="2"/>
      <c r="G43" s="3"/>
      <c r="H43" s="4"/>
      <c r="I43" s="5"/>
      <c r="J43" s="6"/>
      <c r="K43" s="7"/>
      <c r="L43" s="7"/>
    </row>
    <row r="44" spans="2:13" ht="12" customHeight="1">
      <c r="B44" s="2" t="s">
        <v>59</v>
      </c>
      <c r="C44" s="2"/>
      <c r="D44" s="2"/>
      <c r="E44" s="2"/>
      <c r="F44" s="2"/>
      <c r="G44" s="3"/>
      <c r="H44" s="4"/>
      <c r="I44" s="3"/>
      <c r="J44" s="7"/>
      <c r="K44" s="7"/>
      <c r="L44" s="7"/>
      <c r="M44" s="10"/>
    </row>
    <row r="45" spans="2:13" ht="12" customHeight="1">
      <c r="B45" s="2" t="s">
        <v>411</v>
      </c>
      <c r="C45" s="2"/>
      <c r="D45" s="2"/>
      <c r="E45" s="2"/>
      <c r="F45" s="2"/>
      <c r="G45" s="3"/>
      <c r="H45" s="4"/>
      <c r="I45" s="3"/>
      <c r="J45" s="7"/>
      <c r="K45" s="8"/>
      <c r="L45" s="7"/>
    </row>
    <row r="46" spans="2:13" ht="12" customHeight="1">
      <c r="B46" s="2" t="s">
        <v>413</v>
      </c>
      <c r="C46" s="2"/>
      <c r="D46" s="2"/>
      <c r="E46" s="2"/>
      <c r="F46" s="2"/>
      <c r="G46" s="3"/>
      <c r="H46" s="4"/>
      <c r="I46" s="3"/>
      <c r="J46" s="7"/>
      <c r="K46" s="8"/>
      <c r="L46" s="8"/>
    </row>
    <row r="47" spans="2:13" ht="12" customHeight="1">
      <c r="B47" s="2" t="s">
        <v>415</v>
      </c>
      <c r="C47" s="2"/>
      <c r="D47" s="2"/>
      <c r="E47" s="2"/>
      <c r="F47" s="2"/>
      <c r="G47" s="3"/>
      <c r="H47" s="4"/>
      <c r="I47" s="3"/>
      <c r="J47" s="7"/>
      <c r="K47" s="8"/>
      <c r="L47" s="8"/>
    </row>
    <row r="48" spans="2:13" ht="12" customHeight="1">
      <c r="B48" s="2" t="s">
        <v>417</v>
      </c>
      <c r="C48" s="2"/>
      <c r="D48" s="2"/>
      <c r="E48" s="2"/>
      <c r="F48" s="2"/>
      <c r="G48" s="3"/>
      <c r="H48" s="4"/>
      <c r="I48" s="3"/>
      <c r="J48" s="7"/>
      <c r="K48" s="7"/>
      <c r="L48" s="7"/>
    </row>
    <row r="49" spans="2:13" s="12" customFormat="1" ht="12" customHeight="1">
      <c r="B49" s="2" t="s">
        <v>60</v>
      </c>
      <c r="C49" s="2"/>
      <c r="D49" s="2"/>
      <c r="E49" s="2"/>
      <c r="F49" s="2"/>
      <c r="G49" s="3"/>
      <c r="H49" s="4"/>
      <c r="I49" s="3"/>
      <c r="J49" s="7"/>
      <c r="K49" s="7"/>
      <c r="L49" s="7"/>
    </row>
    <row r="50" spans="2:13" ht="12" customHeight="1">
      <c r="B50" s="2" t="s">
        <v>419</v>
      </c>
      <c r="C50" s="2"/>
      <c r="D50" s="2"/>
      <c r="E50" s="2"/>
      <c r="F50" s="2"/>
      <c r="G50" s="3"/>
      <c r="H50" s="4"/>
      <c r="I50" s="3"/>
      <c r="J50" s="7"/>
      <c r="K50" s="7"/>
      <c r="L50" s="7"/>
    </row>
    <row r="51" spans="2:13" ht="22.5" customHeight="1">
      <c r="B51" s="413" t="s">
        <v>420</v>
      </c>
      <c r="C51" s="448"/>
      <c r="D51" s="448"/>
      <c r="E51" s="448"/>
      <c r="F51" s="448"/>
      <c r="G51" s="448"/>
      <c r="H51" s="448"/>
      <c r="I51" s="448"/>
      <c r="J51" s="448"/>
      <c r="K51" s="448"/>
      <c r="L51" s="448"/>
    </row>
    <row r="52" spans="2:13" ht="12" customHeight="1">
      <c r="B52" s="10" t="s">
        <v>423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</row>
    <row r="53" spans="2:13" ht="12" customHeight="1"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</row>
    <row r="54" spans="2:13" ht="12" customHeight="1"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</row>
    <row r="55" spans="2:13" ht="12" customHeight="1">
      <c r="B55" s="13"/>
      <c r="C55" s="13"/>
      <c r="D55" s="13"/>
      <c r="E55" s="13"/>
      <c r="F55" s="13"/>
      <c r="G55" s="13"/>
      <c r="H55" s="13"/>
      <c r="I55" s="13"/>
      <c r="J55" s="13"/>
      <c r="K55" s="13"/>
      <c r="M55" s="9"/>
    </row>
    <row r="56" spans="2:13" ht="12" customHeight="1">
      <c r="B56" s="2"/>
      <c r="G56" s="11"/>
      <c r="H56" s="11"/>
      <c r="I56" s="11"/>
      <c r="J56" s="11"/>
      <c r="K56" s="11"/>
      <c r="L56" s="11"/>
    </row>
    <row r="57" spans="2:13">
      <c r="B57" s="2"/>
    </row>
    <row r="58" spans="2:13">
      <c r="B58" s="2"/>
      <c r="G58" s="11"/>
      <c r="H58" s="11"/>
      <c r="I58" s="11"/>
      <c r="J58" s="11"/>
      <c r="K58" s="11"/>
      <c r="L58" s="11"/>
    </row>
    <row r="59" spans="2:13">
      <c r="B59" s="63"/>
      <c r="G59" s="11"/>
      <c r="H59" s="11"/>
      <c r="I59" s="11"/>
      <c r="J59" s="11"/>
      <c r="K59" s="11"/>
      <c r="L59" s="11"/>
    </row>
    <row r="60" spans="2:13">
      <c r="G60" s="11"/>
      <c r="H60" s="11"/>
      <c r="I60" s="11"/>
      <c r="J60" s="11"/>
      <c r="K60" s="11"/>
      <c r="L60" s="11"/>
    </row>
    <row r="66" s="11" customFormat="1" ht="12" customHeight="1"/>
    <row r="67" s="11" customFormat="1" ht="12" customHeight="1"/>
  </sheetData>
  <mergeCells count="14">
    <mergeCell ref="B51:L51"/>
    <mergeCell ref="B53:L53"/>
    <mergeCell ref="G36:L36"/>
    <mergeCell ref="M36:M38"/>
    <mergeCell ref="G37:H38"/>
    <mergeCell ref="I37:J38"/>
    <mergeCell ref="K37:K38"/>
    <mergeCell ref="L37:L38"/>
    <mergeCell ref="G6:L6"/>
    <mergeCell ref="M6:M8"/>
    <mergeCell ref="G7:H8"/>
    <mergeCell ref="I7:J8"/>
    <mergeCell ref="K7:K8"/>
    <mergeCell ref="L7:L8"/>
  </mergeCells>
  <phoneticPr fontId="21"/>
  <pageMargins left="0.59055118110236227" right="0" top="0.59055118110236227" bottom="0" header="0.51181102362204722" footer="0.51181102362204722"/>
  <pageSetup paperSize="9" scale="9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Q18" sqref="Q18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760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696</v>
      </c>
      <c r="E6" s="168" t="s">
        <v>730</v>
      </c>
      <c r="F6" s="414" t="s">
        <v>761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2798.13</v>
      </c>
      <c r="E9" s="232">
        <v>2738</v>
      </c>
      <c r="F9" s="321">
        <v>2819.82</v>
      </c>
      <c r="G9" s="220"/>
      <c r="H9" s="161" t="s">
        <v>20</v>
      </c>
      <c r="I9" s="221">
        <v>2.9883126369612878E-2</v>
      </c>
      <c r="J9" s="220"/>
      <c r="K9" s="160"/>
      <c r="L9" s="306" t="s">
        <v>507</v>
      </c>
      <c r="M9" s="183">
        <v>2295.7220000000002</v>
      </c>
      <c r="N9" s="136"/>
      <c r="O9" s="137"/>
    </row>
    <row r="10" spans="2:16" ht="12" customHeight="1">
      <c r="B10" s="180"/>
      <c r="C10" s="177" t="s">
        <v>7</v>
      </c>
      <c r="D10" s="320">
        <v>2803.55</v>
      </c>
      <c r="E10" s="232">
        <v>2768.15</v>
      </c>
      <c r="F10" s="321">
        <v>2810.2</v>
      </c>
      <c r="G10" s="220"/>
      <c r="H10" s="161" t="s">
        <v>20</v>
      </c>
      <c r="I10" s="221">
        <v>1.5190650795657623E-2</v>
      </c>
      <c r="J10" s="220"/>
      <c r="L10" s="306" t="s">
        <v>507</v>
      </c>
      <c r="M10" s="183">
        <v>2284.3690000000001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790.34</v>
      </c>
      <c r="E11" s="232">
        <v>760.19</v>
      </c>
      <c r="F11" s="321">
        <v>769.81</v>
      </c>
      <c r="G11" s="220"/>
      <c r="H11" s="161" t="s">
        <v>20</v>
      </c>
      <c r="I11" s="221">
        <v>1.265473105407855E-2</v>
      </c>
      <c r="J11" s="220"/>
      <c r="K11" s="160"/>
      <c r="L11" s="306" t="s">
        <v>507</v>
      </c>
      <c r="M11" s="183">
        <v>480.88300000000004</v>
      </c>
      <c r="N11" s="136"/>
      <c r="O11" s="137"/>
    </row>
    <row r="12" spans="2:16" ht="12" customHeight="1">
      <c r="B12" s="180"/>
      <c r="C12" s="177" t="s">
        <v>9</v>
      </c>
      <c r="D12" s="330">
        <v>0.28190686807797255</v>
      </c>
      <c r="E12" s="332">
        <v>0.27462023373010858</v>
      </c>
      <c r="F12" s="323">
        <v>0.27393423955590351</v>
      </c>
      <c r="G12" s="220"/>
      <c r="H12" s="161" t="s">
        <v>460</v>
      </c>
      <c r="I12" s="246">
        <v>6.8599417420506237E-2</v>
      </c>
      <c r="J12" s="220"/>
      <c r="K12" s="160"/>
      <c r="L12" s="306" t="s">
        <v>507</v>
      </c>
      <c r="M12" s="248">
        <v>0.21051021091601227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780.29</v>
      </c>
      <c r="E14" s="232">
        <v>788.26</v>
      </c>
      <c r="F14" s="326">
        <v>789.76</v>
      </c>
      <c r="G14" s="220"/>
      <c r="H14" s="161" t="s">
        <v>20</v>
      </c>
      <c r="I14" s="221">
        <v>1.902925430695479E-3</v>
      </c>
      <c r="J14" s="220"/>
      <c r="K14" s="160"/>
      <c r="L14" s="306" t="s">
        <v>507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793.12</v>
      </c>
      <c r="E15" s="232">
        <v>794.65</v>
      </c>
      <c r="F15" s="326">
        <v>791.7</v>
      </c>
      <c r="G15" s="220"/>
      <c r="H15" s="161" t="s">
        <v>460</v>
      </c>
      <c r="I15" s="221">
        <v>3.7123261813376551E-3</v>
      </c>
      <c r="J15" s="220"/>
      <c r="K15" s="160"/>
      <c r="L15" s="306" t="s">
        <v>507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272.67</v>
      </c>
      <c r="E16" s="232">
        <v>266.27999999999997</v>
      </c>
      <c r="F16" s="326">
        <v>264.33999999999997</v>
      </c>
      <c r="G16" s="220"/>
      <c r="H16" s="161" t="s">
        <v>460</v>
      </c>
      <c r="I16" s="221">
        <v>7.2855640678984868E-3</v>
      </c>
      <c r="J16" s="220"/>
      <c r="K16" s="160"/>
      <c r="L16" s="306" t="s">
        <v>507</v>
      </c>
      <c r="M16" s="186">
        <v>181.14599999999999</v>
      </c>
      <c r="N16" s="136"/>
    </row>
    <row r="17" spans="2:16" ht="12" customHeight="1">
      <c r="B17" s="258"/>
      <c r="C17" s="259" t="s">
        <v>9</v>
      </c>
      <c r="D17" s="327">
        <v>0.34379412951381888</v>
      </c>
      <c r="E17" s="261">
        <v>0.33509092053105138</v>
      </c>
      <c r="F17" s="328">
        <v>0.33388909940634076</v>
      </c>
      <c r="G17" s="262"/>
      <c r="H17" s="263" t="s">
        <v>460</v>
      </c>
      <c r="I17" s="264">
        <v>0.12018211247106225</v>
      </c>
      <c r="J17" s="262"/>
      <c r="K17" s="160"/>
      <c r="L17" s="313" t="s">
        <v>507</v>
      </c>
      <c r="M17" s="267">
        <v>0.26638294993831074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1503.97</v>
      </c>
      <c r="E19" s="232">
        <v>1441.33</v>
      </c>
      <c r="F19" s="326">
        <v>1509.53</v>
      </c>
      <c r="G19" s="220"/>
      <c r="H19" s="161" t="s">
        <v>20</v>
      </c>
      <c r="I19" s="221">
        <v>4.7317408227123492E-2</v>
      </c>
      <c r="J19" s="220"/>
      <c r="K19" s="333"/>
      <c r="L19" s="306" t="s">
        <v>507</v>
      </c>
      <c r="M19" s="187">
        <v>1159.1300000000001</v>
      </c>
      <c r="N19" s="136"/>
      <c r="O19" s="141"/>
    </row>
    <row r="20" spans="2:16" ht="12" customHeight="1">
      <c r="B20" s="180"/>
      <c r="C20" s="177" t="s">
        <v>7</v>
      </c>
      <c r="D20" s="320">
        <v>1491.66</v>
      </c>
      <c r="E20" s="232">
        <v>1451.98</v>
      </c>
      <c r="F20" s="326">
        <v>1495.48</v>
      </c>
      <c r="G20" s="220"/>
      <c r="H20" s="161" t="s">
        <v>20</v>
      </c>
      <c r="I20" s="221">
        <v>2.9959090345597073E-2</v>
      </c>
      <c r="J20" s="220"/>
      <c r="K20" s="333"/>
      <c r="L20" s="306" t="s">
        <v>507</v>
      </c>
      <c r="M20" s="187">
        <v>1139.4760000000001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335.39</v>
      </c>
      <c r="E21" s="232">
        <v>324.73</v>
      </c>
      <c r="F21" s="326">
        <v>338.78</v>
      </c>
      <c r="G21" s="220"/>
      <c r="H21" s="161" t="s">
        <v>20</v>
      </c>
      <c r="I21" s="221">
        <v>4.3266713885381503E-2</v>
      </c>
      <c r="J21" s="220"/>
      <c r="K21" s="160"/>
      <c r="L21" s="306" t="s">
        <v>507</v>
      </c>
      <c r="M21" s="186">
        <v>175.661</v>
      </c>
      <c r="N21" s="136"/>
      <c r="O21" s="141"/>
    </row>
    <row r="22" spans="2:16" ht="12" customHeight="1">
      <c r="B22" s="180"/>
      <c r="C22" s="177" t="s">
        <v>9</v>
      </c>
      <c r="D22" s="330">
        <v>0.22484346298754407</v>
      </c>
      <c r="E22" s="237">
        <v>0.22364633121668342</v>
      </c>
      <c r="F22" s="323">
        <v>0.22653596169791637</v>
      </c>
      <c r="G22" s="220"/>
      <c r="H22" s="161" t="s">
        <v>20</v>
      </c>
      <c r="I22" s="246">
        <v>0.28896304812329465</v>
      </c>
      <c r="J22" s="220"/>
      <c r="K22" s="160"/>
      <c r="L22" s="306" t="s">
        <v>507</v>
      </c>
      <c r="M22" s="248">
        <v>0.15415945574983589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1217.31</v>
      </c>
      <c r="E24" s="232">
        <v>1150.2</v>
      </c>
      <c r="F24" s="326">
        <v>1219.6300000000001</v>
      </c>
      <c r="G24" s="220"/>
      <c r="H24" s="161" t="s">
        <v>20</v>
      </c>
      <c r="I24" s="221">
        <v>6.0363415058250824E-2</v>
      </c>
      <c r="J24" s="220"/>
      <c r="K24" s="333"/>
      <c r="L24" s="306" t="s">
        <v>507</v>
      </c>
      <c r="M24" s="186">
        <v>898.82399999999996</v>
      </c>
      <c r="N24" s="136"/>
      <c r="O24" s="142"/>
    </row>
    <row r="25" spans="2:16" ht="12" customHeight="1">
      <c r="B25" s="180"/>
      <c r="C25" s="270" t="s">
        <v>7</v>
      </c>
      <c r="D25" s="320">
        <v>1202.07</v>
      </c>
      <c r="E25" s="232">
        <v>1160.94</v>
      </c>
      <c r="F25" s="326">
        <v>1204.1400000000001</v>
      </c>
      <c r="G25" s="220"/>
      <c r="H25" s="161" t="s">
        <v>20</v>
      </c>
      <c r="I25" s="221">
        <v>3.721122538632482E-2</v>
      </c>
      <c r="J25" s="220"/>
      <c r="K25" s="333"/>
      <c r="L25" s="306" t="s">
        <v>507</v>
      </c>
      <c r="M25" s="186">
        <v>877.38900000000001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308.14999999999998</v>
      </c>
      <c r="E26" s="232">
        <v>297.41000000000003</v>
      </c>
      <c r="F26" s="326">
        <v>312.89999999999998</v>
      </c>
      <c r="G26" s="220"/>
      <c r="H26" s="161" t="s">
        <v>20</v>
      </c>
      <c r="I26" s="221">
        <v>5.20829830873204E-2</v>
      </c>
      <c r="J26" s="220"/>
      <c r="K26" s="160"/>
      <c r="L26" s="306" t="s">
        <v>507</v>
      </c>
      <c r="M26" s="188">
        <v>144.75200000000001</v>
      </c>
      <c r="N26" s="136"/>
      <c r="O26" s="142"/>
    </row>
    <row r="27" spans="2:16" ht="12" customHeight="1">
      <c r="B27" s="180"/>
      <c r="C27" s="270" t="s">
        <v>9</v>
      </c>
      <c r="D27" s="327">
        <v>0.25634946384154</v>
      </c>
      <c r="E27" s="268">
        <v>0.25618033662377038</v>
      </c>
      <c r="F27" s="328">
        <v>0.25985350540634805</v>
      </c>
      <c r="G27" s="262"/>
      <c r="H27" s="263" t="s">
        <v>20</v>
      </c>
      <c r="I27" s="264">
        <v>0.36731687825776738</v>
      </c>
      <c r="J27" s="262"/>
      <c r="K27" s="160"/>
      <c r="L27" s="313" t="s">
        <v>507</v>
      </c>
      <c r="M27" s="267">
        <v>0.16498041347680448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513.87</v>
      </c>
      <c r="E29" s="232">
        <v>508.41</v>
      </c>
      <c r="F29" s="326">
        <v>520.52</v>
      </c>
      <c r="G29" s="220"/>
      <c r="H29" s="161" t="s">
        <v>20</v>
      </c>
      <c r="I29" s="221">
        <v>2.3819358391849121E-2</v>
      </c>
      <c r="J29" s="220"/>
      <c r="K29" s="333"/>
      <c r="L29" s="306" t="s">
        <v>507</v>
      </c>
      <c r="M29" s="186">
        <v>476.10899999999998</v>
      </c>
      <c r="N29" s="136"/>
      <c r="O29" s="143"/>
    </row>
    <row r="30" spans="2:16" ht="12" customHeight="1">
      <c r="B30" s="180"/>
      <c r="C30" s="272" t="s">
        <v>7</v>
      </c>
      <c r="D30" s="320">
        <v>518.77</v>
      </c>
      <c r="E30" s="232">
        <v>521.52</v>
      </c>
      <c r="F30" s="326">
        <v>523.02</v>
      </c>
      <c r="G30" s="220"/>
      <c r="H30" s="161" t="s">
        <v>20</v>
      </c>
      <c r="I30" s="221">
        <v>2.8762080073629903E-3</v>
      </c>
      <c r="J30" s="220"/>
      <c r="K30" s="160"/>
      <c r="L30" s="306" t="s">
        <v>507</v>
      </c>
      <c r="M30" s="186">
        <v>464.87200000000001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182.28</v>
      </c>
      <c r="E31" s="232">
        <v>169.18</v>
      </c>
      <c r="F31" s="326">
        <v>166.68</v>
      </c>
      <c r="G31" s="220"/>
      <c r="H31" s="161" t="s">
        <v>460</v>
      </c>
      <c r="I31" s="221">
        <v>1.477716042085353E-2</v>
      </c>
      <c r="J31" s="220"/>
      <c r="K31" s="333"/>
      <c r="L31" s="306" t="s">
        <v>507</v>
      </c>
      <c r="M31" s="186">
        <v>124.07599999999999</v>
      </c>
      <c r="N31" s="136"/>
      <c r="O31" s="144"/>
    </row>
    <row r="32" spans="2:16" ht="12" customHeight="1">
      <c r="B32" s="170"/>
      <c r="C32" s="273" t="s">
        <v>9</v>
      </c>
      <c r="D32" s="322">
        <v>0.35136958575091082</v>
      </c>
      <c r="E32" s="239">
        <v>0.32439791379045868</v>
      </c>
      <c r="F32" s="331">
        <v>0.31868762188826433</v>
      </c>
      <c r="G32" s="222"/>
      <c r="H32" s="189" t="s">
        <v>460</v>
      </c>
      <c r="I32" s="223">
        <v>0.57102919021943532</v>
      </c>
      <c r="J32" s="222"/>
      <c r="K32" s="337"/>
      <c r="L32" s="312" t="s">
        <v>507</v>
      </c>
      <c r="M32" s="191">
        <v>0.266903577759039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696</v>
      </c>
      <c r="E35" s="168" t="s">
        <v>730</v>
      </c>
      <c r="F35" s="414" t="s">
        <v>761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359.85</v>
      </c>
      <c r="E37" s="231">
        <v>370.42</v>
      </c>
      <c r="F37" s="274">
        <v>410.59</v>
      </c>
      <c r="G37" s="218"/>
      <c r="H37" s="212" t="s">
        <v>20</v>
      </c>
      <c r="I37" s="219">
        <v>0.10844446844122868</v>
      </c>
      <c r="J37" s="218"/>
      <c r="K37" s="333"/>
      <c r="L37" s="311" t="s">
        <v>507</v>
      </c>
      <c r="M37" s="215">
        <v>268.82299999999998</v>
      </c>
      <c r="N37" s="148"/>
    </row>
    <row r="38" spans="2:17" ht="12" customHeight="1">
      <c r="B38" s="207"/>
      <c r="C38" s="199" t="s">
        <v>7</v>
      </c>
      <c r="D38" s="185">
        <v>363.82</v>
      </c>
      <c r="E38" s="232">
        <v>364.87</v>
      </c>
      <c r="F38" s="275">
        <v>386.49</v>
      </c>
      <c r="G38" s="220"/>
      <c r="H38" s="161" t="s">
        <v>20</v>
      </c>
      <c r="I38" s="221">
        <v>5.9253980869898859E-2</v>
      </c>
      <c r="J38" s="220"/>
      <c r="K38" s="333"/>
      <c r="L38" s="306" t="s">
        <v>507</v>
      </c>
      <c r="M38" s="216">
        <v>265.23200000000003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98.67</v>
      </c>
      <c r="E39" s="232">
        <v>101.04</v>
      </c>
      <c r="F39" s="275">
        <v>122.5</v>
      </c>
      <c r="G39" s="220"/>
      <c r="H39" s="161" t="s">
        <v>20</v>
      </c>
      <c r="I39" s="221">
        <v>0.21239113222486128</v>
      </c>
      <c r="J39" s="220"/>
      <c r="K39" s="333"/>
      <c r="L39" s="306" t="s">
        <v>507</v>
      </c>
      <c r="M39" s="216">
        <v>58.411999999999999</v>
      </c>
      <c r="N39" s="136"/>
    </row>
    <row r="40" spans="2:17" ht="12" customHeight="1">
      <c r="B40" s="208"/>
      <c r="C40" s="209" t="s">
        <v>9</v>
      </c>
      <c r="D40" s="230">
        <v>0.27120554120169316</v>
      </c>
      <c r="E40" s="233">
        <v>0.2769205470441527</v>
      </c>
      <c r="F40" s="276">
        <v>0.31695516054749151</v>
      </c>
      <c r="G40" s="222"/>
      <c r="H40" s="189" t="s">
        <v>20</v>
      </c>
      <c r="I40" s="223">
        <v>4.0034613503338807</v>
      </c>
      <c r="J40" s="222"/>
      <c r="K40" s="343"/>
      <c r="L40" s="312" t="s">
        <v>507</v>
      </c>
      <c r="M40" s="217">
        <v>0.22022983652048014</v>
      </c>
      <c r="N40" s="136"/>
    </row>
    <row r="41" spans="2:17" ht="12" customHeight="1">
      <c r="B41" s="294" t="s">
        <v>762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61"/>
      <c r="D52" s="362"/>
      <c r="E52" s="362"/>
      <c r="F52" s="362"/>
      <c r="G52" s="362"/>
      <c r="H52" s="362"/>
      <c r="I52" s="362"/>
      <c r="J52" s="362"/>
      <c r="K52" s="362"/>
      <c r="L52" s="362"/>
      <c r="M52" s="362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F37" sqref="F37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758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2725.4</v>
      </c>
      <c r="E9" s="232">
        <v>2796.37</v>
      </c>
      <c r="F9" s="321">
        <v>2734.73</v>
      </c>
      <c r="G9" s="220"/>
      <c r="H9" s="161" t="s">
        <v>460</v>
      </c>
      <c r="I9" s="221">
        <v>2.2042862711300626E-2</v>
      </c>
      <c r="J9" s="220"/>
      <c r="K9" s="160" t="s">
        <v>460</v>
      </c>
      <c r="L9" s="306">
        <v>3.66</v>
      </c>
      <c r="M9" s="183">
        <v>2295.7220000000002</v>
      </c>
      <c r="N9" s="136"/>
      <c r="O9" s="137"/>
    </row>
    <row r="10" spans="2:16" ht="12" customHeight="1">
      <c r="B10" s="180"/>
      <c r="C10" s="177" t="s">
        <v>7</v>
      </c>
      <c r="D10" s="320">
        <v>2747.42</v>
      </c>
      <c r="E10" s="232">
        <v>2804.78</v>
      </c>
      <c r="F10" s="321">
        <v>2764.46</v>
      </c>
      <c r="G10" s="220"/>
      <c r="H10" s="161" t="s">
        <v>460</v>
      </c>
      <c r="I10" s="221">
        <v>1.4375459037785587E-2</v>
      </c>
      <c r="J10" s="220"/>
      <c r="L10" s="306">
        <v>1.23</v>
      </c>
      <c r="M10" s="183">
        <v>2284.3690000000001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796.57</v>
      </c>
      <c r="E11" s="232">
        <v>788.17</v>
      </c>
      <c r="F11" s="321">
        <v>758.43</v>
      </c>
      <c r="G11" s="220"/>
      <c r="H11" s="161" t="s">
        <v>460</v>
      </c>
      <c r="I11" s="221">
        <v>3.7732976388342609E-2</v>
      </c>
      <c r="J11" s="220"/>
      <c r="K11" s="160" t="s">
        <v>460</v>
      </c>
      <c r="L11" s="306">
        <v>4.53</v>
      </c>
      <c r="M11" s="183">
        <v>480.88300000000004</v>
      </c>
      <c r="N11" s="136"/>
      <c r="O11" s="137"/>
    </row>
    <row r="12" spans="2:16" ht="12" customHeight="1">
      <c r="B12" s="180"/>
      <c r="C12" s="177" t="s">
        <v>9</v>
      </c>
      <c r="D12" s="330">
        <v>0.28993382882850094</v>
      </c>
      <c r="E12" s="332">
        <v>0.28100956224730633</v>
      </c>
      <c r="F12" s="323">
        <v>0.27435014433198524</v>
      </c>
      <c r="G12" s="220"/>
      <c r="H12" s="161" t="s">
        <v>460</v>
      </c>
      <c r="I12" s="246">
        <v>0.66594179153210975</v>
      </c>
      <c r="J12" s="220"/>
      <c r="K12" s="160" t="s">
        <v>460</v>
      </c>
      <c r="L12" s="306">
        <v>0.17615076115735701</v>
      </c>
      <c r="M12" s="248">
        <v>0.21051021091601227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774.41</v>
      </c>
      <c r="E14" s="232">
        <v>779.13</v>
      </c>
      <c r="F14" s="326">
        <v>789.02</v>
      </c>
      <c r="G14" s="220"/>
      <c r="H14" s="161" t="s">
        <v>20</v>
      </c>
      <c r="I14" s="221">
        <v>1.2693645476364646E-2</v>
      </c>
      <c r="J14" s="220"/>
      <c r="K14" s="160"/>
      <c r="L14" s="306">
        <v>0.08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787.74</v>
      </c>
      <c r="E15" s="232">
        <v>793.36</v>
      </c>
      <c r="F15" s="326">
        <v>796.06</v>
      </c>
      <c r="G15" s="220"/>
      <c r="H15" s="161" t="s">
        <v>20</v>
      </c>
      <c r="I15" s="221">
        <v>3.4032469496823037E-3</v>
      </c>
      <c r="J15" s="220"/>
      <c r="K15" s="160"/>
      <c r="L15" s="306">
        <v>2.87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286.33</v>
      </c>
      <c r="E16" s="232">
        <v>272.08999999999997</v>
      </c>
      <c r="F16" s="326">
        <v>265.05</v>
      </c>
      <c r="G16" s="220"/>
      <c r="H16" s="161" t="s">
        <v>460</v>
      </c>
      <c r="I16" s="221">
        <v>2.5873791760079201E-2</v>
      </c>
      <c r="J16" s="220"/>
      <c r="K16" s="160" t="s">
        <v>460</v>
      </c>
      <c r="L16" s="306">
        <v>2.15</v>
      </c>
      <c r="M16" s="186">
        <v>181.14599999999999</v>
      </c>
      <c r="N16" s="136"/>
    </row>
    <row r="17" spans="2:16" ht="12" customHeight="1">
      <c r="B17" s="258"/>
      <c r="C17" s="259" t="s">
        <v>9</v>
      </c>
      <c r="D17" s="327">
        <v>0.36348287506029908</v>
      </c>
      <c r="E17" s="261">
        <v>0.34295906019965711</v>
      </c>
      <c r="F17" s="328">
        <v>0.33295229002838983</v>
      </c>
      <c r="G17" s="262"/>
      <c r="H17" s="263" t="s">
        <v>460</v>
      </c>
      <c r="I17" s="264">
        <v>1.0006770171267276</v>
      </c>
      <c r="J17" s="262"/>
      <c r="K17" s="160" t="s">
        <v>460</v>
      </c>
      <c r="L17" s="313">
        <v>0.39152952916469702</v>
      </c>
      <c r="M17" s="267">
        <v>0.26638294993831074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1441.67</v>
      </c>
      <c r="E19" s="232">
        <v>1503.4</v>
      </c>
      <c r="F19" s="326">
        <v>1436.29</v>
      </c>
      <c r="G19" s="220"/>
      <c r="H19" s="161" t="s">
        <v>460</v>
      </c>
      <c r="I19" s="221">
        <v>4.4638818677664061E-2</v>
      </c>
      <c r="J19" s="220"/>
      <c r="K19" s="333" t="s">
        <v>460</v>
      </c>
      <c r="L19" s="306">
        <v>3.33</v>
      </c>
      <c r="M19" s="187">
        <v>1159.1300000000001</v>
      </c>
      <c r="N19" s="136"/>
      <c r="O19" s="141"/>
    </row>
    <row r="20" spans="2:16" ht="12" customHeight="1">
      <c r="B20" s="180"/>
      <c r="C20" s="177" t="s">
        <v>7</v>
      </c>
      <c r="D20" s="320">
        <v>1456.02</v>
      </c>
      <c r="E20" s="232">
        <v>1492.26</v>
      </c>
      <c r="F20" s="326">
        <v>1448.36</v>
      </c>
      <c r="G20" s="220"/>
      <c r="H20" s="161" t="s">
        <v>460</v>
      </c>
      <c r="I20" s="221">
        <v>2.9418465950973749E-2</v>
      </c>
      <c r="J20" s="220"/>
      <c r="K20" s="333" t="s">
        <v>460</v>
      </c>
      <c r="L20" s="306">
        <v>1.73</v>
      </c>
      <c r="M20" s="187">
        <v>1139.4760000000001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322.94</v>
      </c>
      <c r="E21" s="232">
        <v>334.08</v>
      </c>
      <c r="F21" s="326">
        <v>322.01</v>
      </c>
      <c r="G21" s="220"/>
      <c r="H21" s="161" t="s">
        <v>460</v>
      </c>
      <c r="I21" s="221">
        <v>3.6129070881226077E-2</v>
      </c>
      <c r="J21" s="220"/>
      <c r="K21" s="160" t="s">
        <v>460</v>
      </c>
      <c r="L21" s="306">
        <v>0.43</v>
      </c>
      <c r="M21" s="186">
        <v>175.661</v>
      </c>
      <c r="N21" s="136"/>
      <c r="O21" s="141"/>
    </row>
    <row r="22" spans="2:16" ht="12" customHeight="1">
      <c r="B22" s="180"/>
      <c r="C22" s="177" t="s">
        <v>9</v>
      </c>
      <c r="D22" s="330">
        <v>0.22179640389555089</v>
      </c>
      <c r="E22" s="237">
        <v>0.22387519601141892</v>
      </c>
      <c r="F22" s="323">
        <v>0.22232732193653512</v>
      </c>
      <c r="G22" s="220"/>
      <c r="H22" s="161" t="s">
        <v>460</v>
      </c>
      <c r="I22" s="246">
        <v>0.15478740748837982</v>
      </c>
      <c r="J22" s="220"/>
      <c r="K22" s="160" t="s">
        <v>460</v>
      </c>
      <c r="L22" s="306">
        <v>3.1290287533736198E-3</v>
      </c>
      <c r="M22" s="248">
        <v>0.15415945574983589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1129.42</v>
      </c>
      <c r="E24" s="232">
        <v>1217</v>
      </c>
      <c r="F24" s="326">
        <v>1144.5</v>
      </c>
      <c r="G24" s="220"/>
      <c r="H24" s="161" t="s">
        <v>460</v>
      </c>
      <c r="I24" s="221">
        <v>5.9572719802793772E-2</v>
      </c>
      <c r="J24" s="220"/>
      <c r="K24" s="333" t="s">
        <v>460</v>
      </c>
      <c r="L24" s="306">
        <v>3.02</v>
      </c>
      <c r="M24" s="186">
        <v>898.82399999999996</v>
      </c>
      <c r="N24" s="136"/>
      <c r="O24" s="142"/>
    </row>
    <row r="25" spans="2:16" ht="12" customHeight="1">
      <c r="B25" s="180"/>
      <c r="C25" s="270" t="s">
        <v>7</v>
      </c>
      <c r="D25" s="320">
        <v>1144.01</v>
      </c>
      <c r="E25" s="232">
        <v>1202.92</v>
      </c>
      <c r="F25" s="326">
        <v>1156.06</v>
      </c>
      <c r="G25" s="220"/>
      <c r="H25" s="161" t="s">
        <v>460</v>
      </c>
      <c r="I25" s="221">
        <v>3.8955208991454215E-2</v>
      </c>
      <c r="J25" s="220"/>
      <c r="K25" s="333" t="s">
        <v>460</v>
      </c>
      <c r="L25" s="306">
        <v>0.69</v>
      </c>
      <c r="M25" s="186">
        <v>877.38900000000001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292.83</v>
      </c>
      <c r="E26" s="232">
        <v>306.91000000000003</v>
      </c>
      <c r="F26" s="326">
        <v>295.35000000000002</v>
      </c>
      <c r="G26" s="220"/>
      <c r="H26" s="161" t="s">
        <v>460</v>
      </c>
      <c r="I26" s="221">
        <v>3.7665765208041435E-2</v>
      </c>
      <c r="J26" s="220"/>
      <c r="K26" s="160" t="s">
        <v>460</v>
      </c>
      <c r="L26" s="306">
        <v>1.1100000000000001</v>
      </c>
      <c r="M26" s="188">
        <v>144.75200000000001</v>
      </c>
      <c r="N26" s="136"/>
      <c r="O26" s="142"/>
    </row>
    <row r="27" spans="2:16" ht="12" customHeight="1">
      <c r="B27" s="180"/>
      <c r="C27" s="270" t="s">
        <v>9</v>
      </c>
      <c r="D27" s="327">
        <v>0.255968042237393</v>
      </c>
      <c r="E27" s="268">
        <v>0.25513749875303426</v>
      </c>
      <c r="F27" s="328">
        <v>0.25547981938653708</v>
      </c>
      <c r="G27" s="262"/>
      <c r="H27" s="263" t="s">
        <v>20</v>
      </c>
      <c r="I27" s="264">
        <v>3.4232063350281283E-2</v>
      </c>
      <c r="J27" s="262"/>
      <c r="K27" s="160" t="s">
        <v>460</v>
      </c>
      <c r="L27" s="313">
        <v>8.0719163572357006E-2</v>
      </c>
      <c r="M27" s="267">
        <v>0.16498041347680448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509.32</v>
      </c>
      <c r="E29" s="232">
        <v>513.85</v>
      </c>
      <c r="F29" s="326">
        <v>509.42</v>
      </c>
      <c r="G29" s="220"/>
      <c r="H29" s="161" t="s">
        <v>460</v>
      </c>
      <c r="I29" s="221">
        <v>8.6211929551425204E-3</v>
      </c>
      <c r="J29" s="220"/>
      <c r="K29" s="333" t="s">
        <v>460</v>
      </c>
      <c r="L29" s="306">
        <v>0.41</v>
      </c>
      <c r="M29" s="186">
        <v>476.10899999999998</v>
      </c>
      <c r="N29" s="136"/>
      <c r="O29" s="143"/>
    </row>
    <row r="30" spans="2:16" ht="12" customHeight="1">
      <c r="B30" s="180"/>
      <c r="C30" s="272" t="s">
        <v>7</v>
      </c>
      <c r="D30" s="320">
        <v>503.65</v>
      </c>
      <c r="E30" s="232">
        <v>519.16</v>
      </c>
      <c r="F30" s="326">
        <v>520.04999999999995</v>
      </c>
      <c r="G30" s="220"/>
      <c r="H30" s="161" t="s">
        <v>20</v>
      </c>
      <c r="I30" s="221">
        <v>1.7143077278680696E-3</v>
      </c>
      <c r="J30" s="220"/>
      <c r="K30" s="160"/>
      <c r="L30" s="306">
        <v>0.1</v>
      </c>
      <c r="M30" s="186">
        <v>464.87200000000001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187.31</v>
      </c>
      <c r="E31" s="232">
        <v>182</v>
      </c>
      <c r="F31" s="326">
        <v>171.37</v>
      </c>
      <c r="G31" s="220"/>
      <c r="H31" s="161" t="s">
        <v>460</v>
      </c>
      <c r="I31" s="221">
        <v>5.8406593406593377E-2</v>
      </c>
      <c r="J31" s="220"/>
      <c r="K31" s="333" t="s">
        <v>460</v>
      </c>
      <c r="L31" s="306">
        <v>1.95</v>
      </c>
      <c r="M31" s="186">
        <v>124.07599999999999</v>
      </c>
      <c r="N31" s="136"/>
      <c r="O31" s="144"/>
    </row>
    <row r="32" spans="2:16" ht="12" customHeight="1">
      <c r="B32" s="170"/>
      <c r="C32" s="273" t="s">
        <v>9</v>
      </c>
      <c r="D32" s="322">
        <v>0.37190509282239653</v>
      </c>
      <c r="E32" s="239">
        <v>0.35056629940673395</v>
      </c>
      <c r="F32" s="331">
        <v>0.32952600711470054</v>
      </c>
      <c r="G32" s="222"/>
      <c r="H32" s="189" t="s">
        <v>460</v>
      </c>
      <c r="I32" s="223">
        <v>2.1040292292033413</v>
      </c>
      <c r="J32" s="222"/>
      <c r="K32" s="337" t="s">
        <v>460</v>
      </c>
      <c r="L32" s="312">
        <v>0.381373709147309</v>
      </c>
      <c r="M32" s="191">
        <v>0.266903577759039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368.6</v>
      </c>
      <c r="E37" s="231">
        <v>359.8</v>
      </c>
      <c r="F37" s="274">
        <v>369.64</v>
      </c>
      <c r="G37" s="218"/>
      <c r="H37" s="212" t="s">
        <v>20</v>
      </c>
      <c r="I37" s="219">
        <v>2.7348526959421804E-2</v>
      </c>
      <c r="J37" s="218"/>
      <c r="K37" s="333" t="s">
        <v>460</v>
      </c>
      <c r="L37" s="311">
        <v>5.51</v>
      </c>
      <c r="M37" s="215">
        <v>268.82299999999998</v>
      </c>
      <c r="N37" s="148"/>
    </row>
    <row r="38" spans="2:17" ht="12" customHeight="1">
      <c r="B38" s="207"/>
      <c r="C38" s="199" t="s">
        <v>7</v>
      </c>
      <c r="D38" s="185">
        <v>363.97</v>
      </c>
      <c r="E38" s="232">
        <v>363</v>
      </c>
      <c r="F38" s="275">
        <v>365.83</v>
      </c>
      <c r="G38" s="220"/>
      <c r="H38" s="161" t="s">
        <v>20</v>
      </c>
      <c r="I38" s="221">
        <v>7.7961432506885586E-3</v>
      </c>
      <c r="J38" s="220"/>
      <c r="K38" s="333" t="s">
        <v>460</v>
      </c>
      <c r="L38" s="306">
        <v>5.3</v>
      </c>
      <c r="M38" s="216">
        <v>265.23200000000003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100.35</v>
      </c>
      <c r="E39" s="232">
        <v>99.73</v>
      </c>
      <c r="F39" s="275">
        <v>100.29</v>
      </c>
      <c r="G39" s="220"/>
      <c r="H39" s="161" t="s">
        <v>20</v>
      </c>
      <c r="I39" s="221">
        <v>5.615160934523189E-3</v>
      </c>
      <c r="J39" s="220"/>
      <c r="K39" s="333"/>
      <c r="L39" s="306">
        <v>0.28000000000000003</v>
      </c>
      <c r="M39" s="216">
        <v>58.411999999999999</v>
      </c>
      <c r="N39" s="136"/>
    </row>
    <row r="40" spans="2:17" ht="12" customHeight="1">
      <c r="B40" s="208"/>
      <c r="C40" s="209" t="s">
        <v>9</v>
      </c>
      <c r="D40" s="230">
        <v>0.27570953650026098</v>
      </c>
      <c r="E40" s="233">
        <v>0.27473829201101929</v>
      </c>
      <c r="F40" s="276">
        <v>0.27414372796107483</v>
      </c>
      <c r="G40" s="222"/>
      <c r="H40" s="189" t="s">
        <v>460</v>
      </c>
      <c r="I40" s="223">
        <v>5.9456404994445711E-2</v>
      </c>
      <c r="J40" s="222"/>
      <c r="K40" s="343"/>
      <c r="L40" s="312">
        <v>0.46694197671804938</v>
      </c>
      <c r="M40" s="217">
        <v>0.22022983652048014</v>
      </c>
      <c r="N40" s="136"/>
    </row>
    <row r="41" spans="2:17" ht="12" customHeight="1">
      <c r="B41" s="294" t="s">
        <v>759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63"/>
      <c r="D52" s="364"/>
      <c r="E52" s="364"/>
      <c r="F52" s="364"/>
      <c r="G52" s="364"/>
      <c r="H52" s="364"/>
      <c r="I52" s="364"/>
      <c r="J52" s="364"/>
      <c r="K52" s="364"/>
      <c r="L52" s="364"/>
      <c r="M52" s="364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E37" sqref="E37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756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2725.09</v>
      </c>
      <c r="E9" s="232">
        <v>2795.57</v>
      </c>
      <c r="F9" s="321">
        <v>2738.39</v>
      </c>
      <c r="G9" s="220"/>
      <c r="H9" s="161" t="s">
        <v>460</v>
      </c>
      <c r="I9" s="221">
        <v>2.0453789388210741E-2</v>
      </c>
      <c r="J9" s="220"/>
      <c r="K9" s="333"/>
      <c r="L9" s="306">
        <v>8.85</v>
      </c>
      <c r="M9" s="183">
        <v>2295.7220000000002</v>
      </c>
      <c r="N9" s="136"/>
      <c r="O9" s="137"/>
    </row>
    <row r="10" spans="2:16" ht="12" customHeight="1">
      <c r="B10" s="180"/>
      <c r="C10" s="177" t="s">
        <v>7</v>
      </c>
      <c r="D10" s="320">
        <v>2746.75</v>
      </c>
      <c r="E10" s="232">
        <v>2804.29</v>
      </c>
      <c r="F10" s="321">
        <v>2763.23</v>
      </c>
      <c r="G10" s="220"/>
      <c r="H10" s="161" t="s">
        <v>460</v>
      </c>
      <c r="I10" s="221">
        <v>1.464185230486148E-2</v>
      </c>
      <c r="J10" s="220"/>
      <c r="L10" s="306">
        <v>0.03</v>
      </c>
      <c r="M10" s="183">
        <v>2284.3690000000001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796.53</v>
      </c>
      <c r="E11" s="232">
        <v>787.81</v>
      </c>
      <c r="F11" s="321">
        <v>762.96</v>
      </c>
      <c r="G11" s="220"/>
      <c r="H11" s="161" t="s">
        <v>460</v>
      </c>
      <c r="I11" s="221">
        <v>3.1543138574021579E-2</v>
      </c>
      <c r="J11" s="220"/>
      <c r="K11" s="160"/>
      <c r="L11" s="306">
        <v>2.96</v>
      </c>
      <c r="M11" s="183">
        <v>480.88300000000004</v>
      </c>
      <c r="N11" s="136"/>
      <c r="O11" s="137"/>
    </row>
    <row r="12" spans="2:16" ht="12" customHeight="1">
      <c r="B12" s="180"/>
      <c r="C12" s="177" t="s">
        <v>9</v>
      </c>
      <c r="D12" s="330">
        <v>0.28998998816783472</v>
      </c>
      <c r="E12" s="332">
        <v>0.28093028895014421</v>
      </c>
      <c r="F12" s="323">
        <v>0.2761116519435588</v>
      </c>
      <c r="G12" s="220"/>
      <c r="H12" s="161" t="s">
        <v>460</v>
      </c>
      <c r="I12" s="246">
        <v>0.48186370065854134</v>
      </c>
      <c r="J12" s="220"/>
      <c r="K12" s="344"/>
      <c r="L12" s="306">
        <v>0.10682240338888427</v>
      </c>
      <c r="M12" s="248">
        <v>0.21051021091601227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774.42</v>
      </c>
      <c r="E14" s="232">
        <v>779.21</v>
      </c>
      <c r="F14" s="326">
        <v>788.94</v>
      </c>
      <c r="G14" s="220"/>
      <c r="H14" s="161" t="s">
        <v>20</v>
      </c>
      <c r="I14" s="221">
        <v>1.2487006070250661E-2</v>
      </c>
      <c r="J14" s="220"/>
      <c r="K14" s="160"/>
      <c r="L14" s="306">
        <v>5.14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787.7</v>
      </c>
      <c r="E15" s="232">
        <v>792.71</v>
      </c>
      <c r="F15" s="326">
        <v>793.19</v>
      </c>
      <c r="G15" s="220"/>
      <c r="H15" s="161" t="s">
        <v>20</v>
      </c>
      <c r="I15" s="221">
        <v>6.0551778077733154E-4</v>
      </c>
      <c r="J15" s="220"/>
      <c r="K15" s="160"/>
      <c r="L15" s="306">
        <v>2.0299999999999998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284.94</v>
      </c>
      <c r="E16" s="232">
        <v>271.45</v>
      </c>
      <c r="F16" s="326">
        <v>267.2</v>
      </c>
      <c r="G16" s="220"/>
      <c r="H16" s="161" t="s">
        <v>460</v>
      </c>
      <c r="I16" s="221">
        <v>1.5656658684840674E-2</v>
      </c>
      <c r="J16" s="220"/>
      <c r="K16" s="160" t="s">
        <v>460</v>
      </c>
      <c r="L16" s="306">
        <v>2.14</v>
      </c>
      <c r="M16" s="186">
        <v>181.14599999999999</v>
      </c>
      <c r="N16" s="136"/>
    </row>
    <row r="17" spans="2:16" ht="12" customHeight="1">
      <c r="B17" s="258"/>
      <c r="C17" s="259" t="s">
        <v>9</v>
      </c>
      <c r="D17" s="327">
        <v>0.36173670179002154</v>
      </c>
      <c r="E17" s="261">
        <v>0.34243291998334824</v>
      </c>
      <c r="F17" s="328">
        <v>0.3368675853200368</v>
      </c>
      <c r="G17" s="262"/>
      <c r="H17" s="263" t="s">
        <v>460</v>
      </c>
      <c r="I17" s="264">
        <v>0.55653346633114387</v>
      </c>
      <c r="J17" s="262"/>
      <c r="K17" s="160" t="s">
        <v>460</v>
      </c>
      <c r="L17" s="313">
        <v>0.35692416176243402</v>
      </c>
      <c r="M17" s="267">
        <v>0.26638294993831074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1441.35</v>
      </c>
      <c r="E19" s="232">
        <v>1502.39</v>
      </c>
      <c r="F19" s="326">
        <v>1439.62</v>
      </c>
      <c r="G19" s="220"/>
      <c r="H19" s="161" t="s">
        <v>460</v>
      </c>
      <c r="I19" s="221">
        <v>4.1780097045374553E-2</v>
      </c>
      <c r="J19" s="220"/>
      <c r="K19" s="333" t="s">
        <v>460</v>
      </c>
      <c r="L19" s="306">
        <v>3.15</v>
      </c>
      <c r="M19" s="187">
        <v>1159.1300000000001</v>
      </c>
      <c r="N19" s="136"/>
      <c r="O19" s="141"/>
    </row>
    <row r="20" spans="2:16" ht="12" customHeight="1">
      <c r="B20" s="180"/>
      <c r="C20" s="177" t="s">
        <v>7</v>
      </c>
      <c r="D20" s="320">
        <v>1455.69</v>
      </c>
      <c r="E20" s="232">
        <v>1492.41</v>
      </c>
      <c r="F20" s="326">
        <v>1450.09</v>
      </c>
      <c r="G20" s="220"/>
      <c r="H20" s="161" t="s">
        <v>460</v>
      </c>
      <c r="I20" s="221">
        <v>2.8356818836646869E-2</v>
      </c>
      <c r="J20" s="220"/>
      <c r="K20" s="333" t="s">
        <v>460</v>
      </c>
      <c r="L20" s="306">
        <v>4.76</v>
      </c>
      <c r="M20" s="187">
        <v>1139.4760000000001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322.93</v>
      </c>
      <c r="E21" s="232">
        <v>332.91</v>
      </c>
      <c r="F21" s="326">
        <v>322.44</v>
      </c>
      <c r="G21" s="220"/>
      <c r="H21" s="161" t="s">
        <v>460</v>
      </c>
      <c r="I21" s="221">
        <v>3.1449941425610639E-2</v>
      </c>
      <c r="J21" s="220"/>
      <c r="K21" s="333"/>
      <c r="L21" s="306">
        <v>0.91</v>
      </c>
      <c r="M21" s="186">
        <v>175.661</v>
      </c>
      <c r="N21" s="136"/>
      <c r="O21" s="141"/>
    </row>
    <row r="22" spans="2:16" ht="12" customHeight="1">
      <c r="B22" s="180"/>
      <c r="C22" s="177" t="s">
        <v>9</v>
      </c>
      <c r="D22" s="330">
        <v>0.22183981479573261</v>
      </c>
      <c r="E22" s="237">
        <v>0.22306872776247813</v>
      </c>
      <c r="F22" s="323">
        <v>0.22235861222406886</v>
      </c>
      <c r="G22" s="220"/>
      <c r="H22" s="161" t="s">
        <v>460</v>
      </c>
      <c r="I22" s="246">
        <v>7.1011553840927277E-2</v>
      </c>
      <c r="J22" s="220"/>
      <c r="K22" s="344"/>
      <c r="L22" s="306">
        <v>0.13530102719775949</v>
      </c>
      <c r="M22" s="248">
        <v>0.15415945574983589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1129.3900000000001</v>
      </c>
      <c r="E24" s="232">
        <v>1216.03</v>
      </c>
      <c r="F24" s="326">
        <v>1147.52</v>
      </c>
      <c r="G24" s="220"/>
      <c r="H24" s="161" t="s">
        <v>460</v>
      </c>
      <c r="I24" s="221">
        <v>5.6339070582140272E-2</v>
      </c>
      <c r="J24" s="220"/>
      <c r="K24" s="333" t="s">
        <v>460</v>
      </c>
      <c r="L24" s="306">
        <v>3.84</v>
      </c>
      <c r="M24" s="186">
        <v>898.82100000000003</v>
      </c>
      <c r="N24" s="136"/>
      <c r="O24" s="142"/>
    </row>
    <row r="25" spans="2:16" ht="12" customHeight="1">
      <c r="B25" s="180"/>
      <c r="C25" s="270" t="s">
        <v>7</v>
      </c>
      <c r="D25" s="320">
        <v>1143.97</v>
      </c>
      <c r="E25" s="232">
        <v>1203.1600000000001</v>
      </c>
      <c r="F25" s="326">
        <v>1156.75</v>
      </c>
      <c r="G25" s="220"/>
      <c r="H25" s="161" t="s">
        <v>460</v>
      </c>
      <c r="I25" s="221">
        <v>3.857342331859448E-2</v>
      </c>
      <c r="J25" s="220"/>
      <c r="K25" s="333" t="s">
        <v>460</v>
      </c>
      <c r="L25" s="306">
        <v>5.62</v>
      </c>
      <c r="M25" s="186">
        <v>877.38599999999997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292.83</v>
      </c>
      <c r="E26" s="232">
        <v>305.69</v>
      </c>
      <c r="F26" s="326">
        <v>296.45999999999998</v>
      </c>
      <c r="G26" s="220"/>
      <c r="H26" s="161" t="s">
        <v>460</v>
      </c>
      <c r="I26" s="221">
        <v>3.0193987372828746E-2</v>
      </c>
      <c r="J26" s="220"/>
      <c r="K26" s="333"/>
      <c r="L26" s="306">
        <v>1.18</v>
      </c>
      <c r="M26" s="188">
        <v>144.75200000000001</v>
      </c>
      <c r="N26" s="136"/>
      <c r="O26" s="142"/>
    </row>
    <row r="27" spans="2:16" ht="12" customHeight="1">
      <c r="B27" s="180"/>
      <c r="C27" s="270" t="s">
        <v>9</v>
      </c>
      <c r="D27" s="327">
        <v>0.25597699240364691</v>
      </c>
      <c r="E27" s="268">
        <v>0.25407260879683496</v>
      </c>
      <c r="F27" s="328">
        <v>0.25628701102226065</v>
      </c>
      <c r="G27" s="262"/>
      <c r="H27" s="263" t="s">
        <v>20</v>
      </c>
      <c r="I27" s="264">
        <v>0.22144022254256823</v>
      </c>
      <c r="J27" s="262"/>
      <c r="K27" s="344"/>
      <c r="L27" s="313">
        <v>0.22543019881320903</v>
      </c>
      <c r="M27" s="267">
        <v>0.16498097758569205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509.32</v>
      </c>
      <c r="E29" s="232">
        <v>513.97</v>
      </c>
      <c r="F29" s="326">
        <v>509.83</v>
      </c>
      <c r="G29" s="220"/>
      <c r="H29" s="161" t="s">
        <v>460</v>
      </c>
      <c r="I29" s="221">
        <v>8.054944841138667E-3</v>
      </c>
      <c r="J29" s="220"/>
      <c r="K29" s="333"/>
      <c r="L29" s="306">
        <v>6.85</v>
      </c>
      <c r="M29" s="186">
        <v>476.10899999999998</v>
      </c>
      <c r="N29" s="136"/>
      <c r="O29" s="143"/>
    </row>
    <row r="30" spans="2:16" ht="12" customHeight="1">
      <c r="B30" s="180"/>
      <c r="C30" s="272" t="s">
        <v>7</v>
      </c>
      <c r="D30" s="320">
        <v>503.36</v>
      </c>
      <c r="E30" s="232">
        <v>519.17999999999995</v>
      </c>
      <c r="F30" s="326">
        <v>519.95000000000005</v>
      </c>
      <c r="G30" s="220"/>
      <c r="H30" s="161" t="s">
        <v>20</v>
      </c>
      <c r="I30" s="221">
        <v>1.4831079779653589E-3</v>
      </c>
      <c r="J30" s="220"/>
      <c r="K30" s="160"/>
      <c r="L30" s="306">
        <v>2.76</v>
      </c>
      <c r="M30" s="186">
        <v>464.87200000000001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188.65</v>
      </c>
      <c r="E31" s="232">
        <v>183.44</v>
      </c>
      <c r="F31" s="326">
        <v>173.32</v>
      </c>
      <c r="G31" s="220"/>
      <c r="H31" s="161" t="s">
        <v>460</v>
      </c>
      <c r="I31" s="221">
        <v>5.5167902311382466E-2</v>
      </c>
      <c r="J31" s="220"/>
      <c r="K31" s="333"/>
      <c r="L31" s="306">
        <v>4.1900000000000004</v>
      </c>
      <c r="M31" s="186">
        <v>124.07599999999999</v>
      </c>
      <c r="N31" s="136"/>
      <c r="O31" s="144"/>
    </row>
    <row r="32" spans="2:16" ht="12" customHeight="1">
      <c r="B32" s="170"/>
      <c r="C32" s="273" t="s">
        <v>9</v>
      </c>
      <c r="D32" s="322">
        <v>0.37478146853146854</v>
      </c>
      <c r="E32" s="239">
        <v>0.35332639932200782</v>
      </c>
      <c r="F32" s="331">
        <v>0.33333974420617363</v>
      </c>
      <c r="G32" s="222"/>
      <c r="H32" s="189" t="s">
        <v>460</v>
      </c>
      <c r="I32" s="223">
        <v>1.9986655115834195</v>
      </c>
      <c r="J32" s="222"/>
      <c r="K32" s="343"/>
      <c r="L32" s="312">
        <v>0.63225938359035561</v>
      </c>
      <c r="M32" s="191">
        <v>0.266903577759039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368.48</v>
      </c>
      <c r="E37" s="231">
        <v>358.14</v>
      </c>
      <c r="F37" s="274">
        <v>375.15</v>
      </c>
      <c r="G37" s="218"/>
      <c r="H37" s="212" t="s">
        <v>20</v>
      </c>
      <c r="I37" s="219">
        <v>4.7495392863126096E-2</v>
      </c>
      <c r="J37" s="218"/>
      <c r="K37" s="333" t="s">
        <v>460</v>
      </c>
      <c r="L37" s="311">
        <v>7.86</v>
      </c>
      <c r="M37" s="215">
        <v>268.82299999999998</v>
      </c>
      <c r="N37" s="148"/>
    </row>
    <row r="38" spans="2:17" ht="12" customHeight="1">
      <c r="B38" s="207"/>
      <c r="C38" s="199" t="s">
        <v>7</v>
      </c>
      <c r="D38" s="185">
        <v>363.97</v>
      </c>
      <c r="E38" s="232">
        <v>362.27</v>
      </c>
      <c r="F38" s="275">
        <v>371.13</v>
      </c>
      <c r="G38" s="220"/>
      <c r="H38" s="161" t="s">
        <v>20</v>
      </c>
      <c r="I38" s="221">
        <v>2.445689678968721E-2</v>
      </c>
      <c r="J38" s="220"/>
      <c r="K38" s="333" t="s">
        <v>460</v>
      </c>
      <c r="L38" s="306">
        <v>5.28</v>
      </c>
      <c r="M38" s="216">
        <v>265.23200000000003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100.03</v>
      </c>
      <c r="E39" s="232">
        <v>99</v>
      </c>
      <c r="F39" s="275">
        <v>100.01</v>
      </c>
      <c r="G39" s="220"/>
      <c r="H39" s="161" t="s">
        <v>20</v>
      </c>
      <c r="I39" s="221">
        <v>1.0202020202020323E-2</v>
      </c>
      <c r="J39" s="220"/>
      <c r="K39" s="333" t="s">
        <v>460</v>
      </c>
      <c r="L39" s="306">
        <v>2.02</v>
      </c>
      <c r="M39" s="216">
        <v>58.411999999999999</v>
      </c>
      <c r="N39" s="136"/>
    </row>
    <row r="40" spans="2:17" ht="12" customHeight="1">
      <c r="B40" s="208"/>
      <c r="C40" s="209" t="s">
        <v>9</v>
      </c>
      <c r="D40" s="230">
        <v>0.27483034316015054</v>
      </c>
      <c r="E40" s="233">
        <v>0.27327683771772437</v>
      </c>
      <c r="F40" s="276">
        <v>0.26947430819389434</v>
      </c>
      <c r="G40" s="222"/>
      <c r="H40" s="189" t="s">
        <v>460</v>
      </c>
      <c r="I40" s="223">
        <v>0.38025295238300338</v>
      </c>
      <c r="J40" s="222"/>
      <c r="K40" s="343" t="s">
        <v>703</v>
      </c>
      <c r="L40" s="312">
        <v>0.15865031554321801</v>
      </c>
      <c r="M40" s="217">
        <v>0.22022983652048014</v>
      </c>
      <c r="N40" s="136"/>
    </row>
    <row r="41" spans="2:17" ht="12" customHeight="1">
      <c r="B41" s="294" t="s">
        <v>757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59"/>
      <c r="D52" s="360"/>
      <c r="E52" s="360"/>
      <c r="F52" s="360"/>
      <c r="G52" s="360"/>
      <c r="H52" s="360"/>
      <c r="I52" s="360"/>
      <c r="J52" s="360"/>
      <c r="K52" s="360"/>
      <c r="L52" s="360"/>
      <c r="M52" s="360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F35" sqref="F35:L35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753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2725.36</v>
      </c>
      <c r="E9" s="232">
        <v>2796.48</v>
      </c>
      <c r="F9" s="321">
        <v>2729.54</v>
      </c>
      <c r="G9" s="220"/>
      <c r="H9" s="161" t="s">
        <v>460</v>
      </c>
      <c r="I9" s="221">
        <v>2.3937235381622624E-2</v>
      </c>
      <c r="J9" s="220"/>
      <c r="K9" s="333" t="s">
        <v>460</v>
      </c>
      <c r="L9" s="306">
        <v>1.1000000000000001</v>
      </c>
      <c r="M9" s="183">
        <v>2295.7220000000002</v>
      </c>
      <c r="N9" s="136"/>
      <c r="O9" s="137"/>
    </row>
    <row r="10" spans="2:16" ht="12" customHeight="1">
      <c r="B10" s="180"/>
      <c r="C10" s="177" t="s">
        <v>7</v>
      </c>
      <c r="D10" s="320">
        <v>2741.97</v>
      </c>
      <c r="E10" s="232">
        <v>2804.28</v>
      </c>
      <c r="F10" s="321">
        <v>2763.2</v>
      </c>
      <c r="G10" s="220"/>
      <c r="H10" s="161" t="s">
        <v>460</v>
      </c>
      <c r="I10" s="221">
        <v>1.4649036472820232E-2</v>
      </c>
      <c r="J10" s="220"/>
      <c r="L10" s="306">
        <v>0.23</v>
      </c>
      <c r="M10" s="183">
        <v>2284.3690000000001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801.44</v>
      </c>
      <c r="E11" s="232">
        <v>793.65</v>
      </c>
      <c r="F11" s="321">
        <v>760</v>
      </c>
      <c r="G11" s="220"/>
      <c r="H11" s="161" t="s">
        <v>460</v>
      </c>
      <c r="I11" s="221">
        <v>4.2399042399042353E-2</v>
      </c>
      <c r="J11" s="220"/>
      <c r="K11" s="160" t="s">
        <v>460</v>
      </c>
      <c r="L11" s="306">
        <v>0.69</v>
      </c>
      <c r="M11" s="183">
        <v>480.88300000000004</v>
      </c>
      <c r="N11" s="136"/>
      <c r="O11" s="137"/>
    </row>
    <row r="12" spans="2:16" ht="12" customHeight="1">
      <c r="B12" s="180"/>
      <c r="C12" s="177" t="s">
        <v>9</v>
      </c>
      <c r="D12" s="330">
        <v>0.29228620298544483</v>
      </c>
      <c r="E12" s="332">
        <v>0.28301382172964179</v>
      </c>
      <c r="F12" s="323">
        <v>0.27504342790966996</v>
      </c>
      <c r="G12" s="220"/>
      <c r="H12" s="161" t="s">
        <v>460</v>
      </c>
      <c r="I12" s="246">
        <v>0.79703938199718327</v>
      </c>
      <c r="J12" s="220"/>
      <c r="K12" s="344" t="s">
        <v>754</v>
      </c>
      <c r="L12" s="306">
        <v>2.72626915391538E-2</v>
      </c>
      <c r="M12" s="248">
        <v>0.21051021091601227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774.55</v>
      </c>
      <c r="E14" s="232">
        <v>779.33</v>
      </c>
      <c r="F14" s="326">
        <v>783.8</v>
      </c>
      <c r="G14" s="220"/>
      <c r="H14" s="161" t="s">
        <v>20</v>
      </c>
      <c r="I14" s="221">
        <v>5.7356960466039553E-3</v>
      </c>
      <c r="J14" s="220"/>
      <c r="K14" s="160"/>
      <c r="L14" s="306">
        <v>2.4900000000000002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782.71</v>
      </c>
      <c r="E15" s="232">
        <v>792.69</v>
      </c>
      <c r="F15" s="326">
        <v>791.16</v>
      </c>
      <c r="G15" s="220"/>
      <c r="H15" s="161" t="s">
        <v>460</v>
      </c>
      <c r="I15" s="221">
        <v>1.9301366233963613E-3</v>
      </c>
      <c r="J15" s="220"/>
      <c r="K15" s="160"/>
      <c r="L15" s="306">
        <v>1.42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290.06</v>
      </c>
      <c r="E16" s="232">
        <v>276.7</v>
      </c>
      <c r="F16" s="326">
        <v>269.33999999999997</v>
      </c>
      <c r="G16" s="220"/>
      <c r="H16" s="161" t="s">
        <v>460</v>
      </c>
      <c r="I16" s="221">
        <v>2.6599204915070507E-2</v>
      </c>
      <c r="J16" s="220"/>
      <c r="K16" s="333"/>
      <c r="L16" s="306">
        <v>0.95</v>
      </c>
      <c r="M16" s="186">
        <v>181.14599999999999</v>
      </c>
      <c r="N16" s="136"/>
    </row>
    <row r="17" spans="2:16" ht="12" customHeight="1">
      <c r="B17" s="258"/>
      <c r="C17" s="259" t="s">
        <v>9</v>
      </c>
      <c r="D17" s="327">
        <v>0.37058425214958285</v>
      </c>
      <c r="E17" s="261">
        <v>0.34906457757761544</v>
      </c>
      <c r="F17" s="328">
        <v>0.34043682693766114</v>
      </c>
      <c r="G17" s="262"/>
      <c r="H17" s="263" t="s">
        <v>460</v>
      </c>
      <c r="I17" s="264">
        <v>0.86277506399543014</v>
      </c>
      <c r="J17" s="262"/>
      <c r="K17" s="342"/>
      <c r="L17" s="313">
        <v>5.9080166352032393E-2</v>
      </c>
      <c r="M17" s="267">
        <v>0.26638294993831074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1441.49</v>
      </c>
      <c r="E19" s="232">
        <v>1502.36</v>
      </c>
      <c r="F19" s="326">
        <v>1442.77</v>
      </c>
      <c r="G19" s="220"/>
      <c r="H19" s="161" t="s">
        <v>460</v>
      </c>
      <c r="I19" s="221">
        <v>3.9664261561809355E-2</v>
      </c>
      <c r="J19" s="220"/>
      <c r="K19" s="333" t="s">
        <v>460</v>
      </c>
      <c r="L19" s="306">
        <v>3.59</v>
      </c>
      <c r="M19" s="187">
        <v>1159.1300000000001</v>
      </c>
      <c r="N19" s="136"/>
      <c r="O19" s="141"/>
    </row>
    <row r="20" spans="2:16" ht="12" customHeight="1">
      <c r="B20" s="180"/>
      <c r="C20" s="177" t="s">
        <v>7</v>
      </c>
      <c r="D20" s="320">
        <v>1455.83</v>
      </c>
      <c r="E20" s="232">
        <v>1491.69</v>
      </c>
      <c r="F20" s="326">
        <v>1454.85</v>
      </c>
      <c r="G20" s="220"/>
      <c r="H20" s="161" t="s">
        <v>460</v>
      </c>
      <c r="I20" s="221">
        <v>2.4696820384932594E-2</v>
      </c>
      <c r="J20" s="220"/>
      <c r="K20" s="333" t="s">
        <v>460</v>
      </c>
      <c r="L20" s="306">
        <v>2.2799999999999998</v>
      </c>
      <c r="M20" s="187">
        <v>1139.4760000000001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322.94</v>
      </c>
      <c r="E21" s="232">
        <v>333.61</v>
      </c>
      <c r="F21" s="326">
        <v>321.52999999999997</v>
      </c>
      <c r="G21" s="220"/>
      <c r="H21" s="161" t="s">
        <v>460</v>
      </c>
      <c r="I21" s="221">
        <v>3.620994574503178E-2</v>
      </c>
      <c r="J21" s="220"/>
      <c r="K21" s="333" t="s">
        <v>460</v>
      </c>
      <c r="L21" s="306">
        <v>0.79</v>
      </c>
      <c r="M21" s="186">
        <v>175.661</v>
      </c>
      <c r="N21" s="136"/>
      <c r="O21" s="141"/>
    </row>
    <row r="22" spans="2:16" ht="12" customHeight="1">
      <c r="B22" s="180"/>
      <c r="C22" s="177" t="s">
        <v>9</v>
      </c>
      <c r="D22" s="330">
        <v>0.22182535048735086</v>
      </c>
      <c r="E22" s="237">
        <v>0.22364566364325028</v>
      </c>
      <c r="F22" s="323">
        <v>0.22100560195209126</v>
      </c>
      <c r="G22" s="220"/>
      <c r="H22" s="161" t="s">
        <v>460</v>
      </c>
      <c r="I22" s="246">
        <v>0.2640061691159018</v>
      </c>
      <c r="J22" s="220"/>
      <c r="K22" s="344" t="s">
        <v>703</v>
      </c>
      <c r="L22" s="306">
        <v>1.9634982983621201E-2</v>
      </c>
      <c r="M22" s="248">
        <v>0.15415945574983589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1129.5</v>
      </c>
      <c r="E24" s="232">
        <v>1216</v>
      </c>
      <c r="F24" s="326">
        <v>1151.3599999999999</v>
      </c>
      <c r="G24" s="220"/>
      <c r="H24" s="161" t="s">
        <v>460</v>
      </c>
      <c r="I24" s="221">
        <v>5.3157894736842182E-2</v>
      </c>
      <c r="J24" s="220"/>
      <c r="K24" s="333" t="s">
        <v>460</v>
      </c>
      <c r="L24" s="306">
        <v>4.57</v>
      </c>
      <c r="M24" s="186">
        <v>898.82100000000003</v>
      </c>
      <c r="N24" s="136"/>
      <c r="O24" s="142"/>
    </row>
    <row r="25" spans="2:16" ht="12" customHeight="1">
      <c r="B25" s="180"/>
      <c r="C25" s="270" t="s">
        <v>7</v>
      </c>
      <c r="D25" s="320">
        <v>1144.08</v>
      </c>
      <c r="E25" s="232">
        <v>1202.55</v>
      </c>
      <c r="F25" s="326">
        <v>1162.3699999999999</v>
      </c>
      <c r="G25" s="220"/>
      <c r="H25" s="161" t="s">
        <v>460</v>
      </c>
      <c r="I25" s="221">
        <v>3.3412332127562339E-2</v>
      </c>
      <c r="J25" s="220"/>
      <c r="K25" s="333" t="s">
        <v>460</v>
      </c>
      <c r="L25" s="306">
        <v>3.1</v>
      </c>
      <c r="M25" s="186">
        <v>877.38599999999997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292.83999999999997</v>
      </c>
      <c r="E26" s="232">
        <v>306.27999999999997</v>
      </c>
      <c r="F26" s="326">
        <v>295.27999999999997</v>
      </c>
      <c r="G26" s="220"/>
      <c r="H26" s="161" t="s">
        <v>460</v>
      </c>
      <c r="I26" s="221">
        <v>3.5914849157633544E-2</v>
      </c>
      <c r="J26" s="220"/>
      <c r="K26" s="333" t="s">
        <v>460</v>
      </c>
      <c r="L26" s="306">
        <v>1.1399999999999999</v>
      </c>
      <c r="M26" s="188">
        <v>144.75200000000001</v>
      </c>
      <c r="N26" s="136"/>
      <c r="O26" s="142"/>
    </row>
    <row r="27" spans="2:16" ht="12" customHeight="1">
      <c r="B27" s="180"/>
      <c r="C27" s="270" t="s">
        <v>9</v>
      </c>
      <c r="D27" s="327">
        <v>0.2559611215998881</v>
      </c>
      <c r="E27" s="268">
        <v>0.25469211259407093</v>
      </c>
      <c r="F27" s="328">
        <v>0.25403270903412856</v>
      </c>
      <c r="G27" s="262"/>
      <c r="H27" s="263" t="s">
        <v>460</v>
      </c>
      <c r="I27" s="264">
        <v>6.594035599423731E-2</v>
      </c>
      <c r="J27" s="262"/>
      <c r="K27" s="344" t="s">
        <v>703</v>
      </c>
      <c r="L27" s="313">
        <v>3.0245188807448399E-2</v>
      </c>
      <c r="M27" s="267">
        <v>0.16498097758569205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509.33</v>
      </c>
      <c r="E29" s="232">
        <v>514.79999999999995</v>
      </c>
      <c r="F29" s="326">
        <v>502.98</v>
      </c>
      <c r="G29" s="220"/>
      <c r="H29" s="161" t="s">
        <v>460</v>
      </c>
      <c r="I29" s="221">
        <v>2.2960372960372788E-2</v>
      </c>
      <c r="J29" s="220"/>
      <c r="K29" s="333"/>
      <c r="L29" s="306">
        <v>0.01</v>
      </c>
      <c r="M29" s="186">
        <v>476.10899999999998</v>
      </c>
      <c r="N29" s="136"/>
      <c r="O29" s="143"/>
    </row>
    <row r="30" spans="2:16" ht="12" customHeight="1">
      <c r="B30" s="180"/>
      <c r="C30" s="272" t="s">
        <v>7</v>
      </c>
      <c r="D30" s="320">
        <v>503.44</v>
      </c>
      <c r="E30" s="232">
        <v>519.89</v>
      </c>
      <c r="F30" s="326">
        <v>517.19000000000005</v>
      </c>
      <c r="G30" s="220"/>
      <c r="H30" s="161" t="s">
        <v>460</v>
      </c>
      <c r="I30" s="221">
        <v>5.1934062974858808E-3</v>
      </c>
      <c r="J30" s="220"/>
      <c r="K30" s="160"/>
      <c r="L30" s="306">
        <v>1.0900000000000001</v>
      </c>
      <c r="M30" s="186">
        <v>464.87200000000001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188.44</v>
      </c>
      <c r="E31" s="232">
        <v>183.34</v>
      </c>
      <c r="F31" s="326">
        <v>169.13</v>
      </c>
      <c r="G31" s="220"/>
      <c r="H31" s="161" t="s">
        <v>460</v>
      </c>
      <c r="I31" s="221">
        <v>7.750627249918185E-2</v>
      </c>
      <c r="J31" s="220"/>
      <c r="K31" s="333" t="s">
        <v>460</v>
      </c>
      <c r="L31" s="306">
        <v>0.85</v>
      </c>
      <c r="M31" s="186">
        <v>124.07599999999999</v>
      </c>
      <c r="N31" s="136"/>
      <c r="O31" s="144"/>
    </row>
    <row r="32" spans="2:16" ht="12" customHeight="1">
      <c r="B32" s="170"/>
      <c r="C32" s="273" t="s">
        <v>9</v>
      </c>
      <c r="D32" s="322">
        <v>0.37430478309232479</v>
      </c>
      <c r="E32" s="239">
        <v>0.35265152243743869</v>
      </c>
      <c r="F32" s="331">
        <v>0.32701715037027007</v>
      </c>
      <c r="G32" s="222"/>
      <c r="H32" s="189" t="s">
        <v>460</v>
      </c>
      <c r="I32" s="223">
        <v>2.5634372067168618</v>
      </c>
      <c r="J32" s="222"/>
      <c r="K32" s="343" t="s">
        <v>754</v>
      </c>
      <c r="L32" s="312">
        <v>0.233762583589148</v>
      </c>
      <c r="M32" s="191">
        <v>0.266903577759039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368.52</v>
      </c>
      <c r="E37" s="231">
        <v>358</v>
      </c>
      <c r="F37" s="274">
        <v>383.01</v>
      </c>
      <c r="G37" s="218"/>
      <c r="H37" s="212" t="s">
        <v>20</v>
      </c>
      <c r="I37" s="219">
        <v>6.9860335195530698E-2</v>
      </c>
      <c r="J37" s="218"/>
      <c r="K37" s="333" t="s">
        <v>460</v>
      </c>
      <c r="L37" s="311">
        <v>5</v>
      </c>
      <c r="M37" s="215">
        <v>269.13</v>
      </c>
      <c r="N37" s="148"/>
    </row>
    <row r="38" spans="2:17" ht="12" customHeight="1">
      <c r="B38" s="207"/>
      <c r="C38" s="199" t="s">
        <v>7</v>
      </c>
      <c r="D38" s="185">
        <v>363.87</v>
      </c>
      <c r="E38" s="232">
        <v>362.11</v>
      </c>
      <c r="F38" s="275">
        <v>376.41</v>
      </c>
      <c r="G38" s="220"/>
      <c r="H38" s="161" t="s">
        <v>20</v>
      </c>
      <c r="I38" s="221">
        <v>3.9490762475490993E-2</v>
      </c>
      <c r="J38" s="220"/>
      <c r="K38" s="333" t="s">
        <v>460</v>
      </c>
      <c r="L38" s="306">
        <v>3.08</v>
      </c>
      <c r="M38" s="216">
        <v>265.125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99.75</v>
      </c>
      <c r="E39" s="232">
        <v>98.83</v>
      </c>
      <c r="F39" s="275">
        <v>102.03</v>
      </c>
      <c r="G39" s="220"/>
      <c r="H39" s="161" t="s">
        <v>20</v>
      </c>
      <c r="I39" s="221">
        <v>3.237883233835892E-2</v>
      </c>
      <c r="J39" s="220"/>
      <c r="K39" s="333" t="s">
        <v>460</v>
      </c>
      <c r="L39" s="306">
        <v>1.49</v>
      </c>
      <c r="M39" s="216">
        <v>58.71</v>
      </c>
      <c r="N39" s="136"/>
    </row>
    <row r="40" spans="2:17" ht="12" customHeight="1">
      <c r="B40" s="208"/>
      <c r="C40" s="209" t="s">
        <v>9</v>
      </c>
      <c r="D40" s="230">
        <v>0.2741363673839558</v>
      </c>
      <c r="E40" s="233">
        <v>0.27292811576592746</v>
      </c>
      <c r="F40" s="276">
        <v>0.27106081134932652</v>
      </c>
      <c r="G40" s="222"/>
      <c r="H40" s="189" t="s">
        <v>460</v>
      </c>
      <c r="I40" s="223">
        <v>0.18673044166009345</v>
      </c>
      <c r="J40" s="222"/>
      <c r="K40" s="343" t="s">
        <v>754</v>
      </c>
      <c r="L40" s="312">
        <v>0.17263503677147399</v>
      </c>
      <c r="M40" s="217">
        <v>0.22144271570014146</v>
      </c>
      <c r="N40" s="136"/>
    </row>
    <row r="41" spans="2:17" ht="12" customHeight="1">
      <c r="B41" s="294" t="s">
        <v>755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57"/>
      <c r="D52" s="358"/>
      <c r="E52" s="358"/>
      <c r="F52" s="358"/>
      <c r="G52" s="358"/>
      <c r="H52" s="358"/>
      <c r="I52" s="358"/>
      <c r="J52" s="358"/>
      <c r="K52" s="358"/>
      <c r="L52" s="358"/>
      <c r="M52" s="358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E36" sqref="B5:M5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751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2725.06</v>
      </c>
      <c r="E9" s="232">
        <v>2794.97</v>
      </c>
      <c r="F9" s="321">
        <v>2730.64</v>
      </c>
      <c r="G9" s="220"/>
      <c r="H9" s="161" t="s">
        <v>460</v>
      </c>
      <c r="I9" s="221">
        <v>2.3016347223762668E-2</v>
      </c>
      <c r="J9" s="220"/>
      <c r="K9" s="333" t="s">
        <v>460</v>
      </c>
      <c r="L9" s="306">
        <v>6.84</v>
      </c>
      <c r="M9" s="183">
        <v>2295.7220000000002</v>
      </c>
      <c r="N9" s="136"/>
      <c r="O9" s="137"/>
    </row>
    <row r="10" spans="2:16" ht="12" customHeight="1">
      <c r="B10" s="180"/>
      <c r="C10" s="177" t="s">
        <v>7</v>
      </c>
      <c r="D10" s="320">
        <v>2742.07</v>
      </c>
      <c r="E10" s="232">
        <v>2802.81</v>
      </c>
      <c r="F10" s="321">
        <v>2762.97</v>
      </c>
      <c r="G10" s="220"/>
      <c r="H10" s="161" t="s">
        <v>460</v>
      </c>
      <c r="I10" s="221">
        <v>1.4214306356834849E-2</v>
      </c>
      <c r="J10" s="220"/>
      <c r="K10" s="160" t="s">
        <v>460</v>
      </c>
      <c r="L10" s="306">
        <v>6.97</v>
      </c>
      <c r="M10" s="183">
        <v>2284.3690000000001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800.86</v>
      </c>
      <c r="E11" s="232">
        <v>793.02</v>
      </c>
      <c r="F11" s="321">
        <v>760.69</v>
      </c>
      <c r="G11" s="220"/>
      <c r="H11" s="161" t="s">
        <v>460</v>
      </c>
      <c r="I11" s="221">
        <v>4.0768202567400436E-2</v>
      </c>
      <c r="J11" s="220"/>
      <c r="K11" s="333"/>
      <c r="L11" s="306">
        <v>0.45</v>
      </c>
      <c r="M11" s="183">
        <v>480.88300000000004</v>
      </c>
      <c r="N11" s="136"/>
      <c r="O11" s="137"/>
    </row>
    <row r="12" spans="2:16" ht="12" customHeight="1">
      <c r="B12" s="180"/>
      <c r="C12" s="177" t="s">
        <v>9</v>
      </c>
      <c r="D12" s="330">
        <v>0.29206402462373315</v>
      </c>
      <c r="E12" s="332">
        <v>0.2829374805998266</v>
      </c>
      <c r="F12" s="323">
        <v>0.2753160548250615</v>
      </c>
      <c r="G12" s="220"/>
      <c r="H12" s="161" t="s">
        <v>460</v>
      </c>
      <c r="I12" s="246">
        <v>0.76214257747651004</v>
      </c>
      <c r="J12" s="220"/>
      <c r="K12" s="344"/>
      <c r="L12" s="306">
        <v>8.5523617917027117E-2</v>
      </c>
      <c r="M12" s="248">
        <v>0.21051021091601227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774.55</v>
      </c>
      <c r="E14" s="232">
        <v>779.31</v>
      </c>
      <c r="F14" s="326">
        <v>781.31</v>
      </c>
      <c r="G14" s="220"/>
      <c r="H14" s="161" t="s">
        <v>20</v>
      </c>
      <c r="I14" s="221">
        <v>2.5663728169791344E-3</v>
      </c>
      <c r="J14" s="220"/>
      <c r="K14" s="160"/>
      <c r="L14" s="306">
        <v>0.72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782.66</v>
      </c>
      <c r="E15" s="232">
        <v>792.49</v>
      </c>
      <c r="F15" s="326">
        <v>789.74</v>
      </c>
      <c r="G15" s="220"/>
      <c r="H15" s="161" t="s">
        <v>460</v>
      </c>
      <c r="I15" s="221">
        <v>3.4700753321807998E-3</v>
      </c>
      <c r="J15" s="220"/>
      <c r="K15" s="160"/>
      <c r="L15" s="306">
        <v>0.21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289.99</v>
      </c>
      <c r="E16" s="232">
        <v>276.82</v>
      </c>
      <c r="F16" s="326">
        <v>268.39</v>
      </c>
      <c r="G16" s="220"/>
      <c r="H16" s="161" t="s">
        <v>460</v>
      </c>
      <c r="I16" s="221">
        <v>3.0453001950726089E-2</v>
      </c>
      <c r="J16" s="220"/>
      <c r="K16" s="333"/>
      <c r="L16" s="306">
        <v>1.06</v>
      </c>
      <c r="M16" s="186">
        <v>181.14599999999999</v>
      </c>
      <c r="N16" s="136"/>
    </row>
    <row r="17" spans="2:16" ht="12" customHeight="1">
      <c r="B17" s="258"/>
      <c r="C17" s="259" t="s">
        <v>9</v>
      </c>
      <c r="D17" s="327">
        <v>0.3705184882324381</v>
      </c>
      <c r="E17" s="261">
        <v>0.34930409216520081</v>
      </c>
      <c r="F17" s="328">
        <v>0.33984602527414082</v>
      </c>
      <c r="G17" s="262"/>
      <c r="H17" s="263" t="s">
        <v>460</v>
      </c>
      <c r="I17" s="264">
        <v>0.94580668910599908</v>
      </c>
      <c r="J17" s="262"/>
      <c r="K17" s="342"/>
      <c r="L17" s="313">
        <v>0.12521783018915045</v>
      </c>
      <c r="M17" s="267">
        <v>0.26638294993831074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1441.19</v>
      </c>
      <c r="E19" s="232">
        <v>1500.7</v>
      </c>
      <c r="F19" s="326">
        <v>1446.36</v>
      </c>
      <c r="G19" s="220"/>
      <c r="H19" s="161" t="s">
        <v>460</v>
      </c>
      <c r="I19" s="221">
        <v>3.6209768774571938E-2</v>
      </c>
      <c r="J19" s="220"/>
      <c r="K19" s="333" t="s">
        <v>460</v>
      </c>
      <c r="L19" s="306">
        <v>7.26</v>
      </c>
      <c r="M19" s="187">
        <v>1159.1300000000001</v>
      </c>
      <c r="N19" s="136"/>
      <c r="O19" s="141"/>
    </row>
    <row r="20" spans="2:16" ht="12" customHeight="1">
      <c r="B20" s="180"/>
      <c r="C20" s="177" t="s">
        <v>7</v>
      </c>
      <c r="D20" s="320">
        <v>1455.84</v>
      </c>
      <c r="E20" s="232">
        <v>1490.23</v>
      </c>
      <c r="F20" s="326">
        <v>1457.13</v>
      </c>
      <c r="G20" s="220"/>
      <c r="H20" s="161" t="s">
        <v>460</v>
      </c>
      <c r="I20" s="221">
        <v>2.2211336505103207E-2</v>
      </c>
      <c r="J20" s="220"/>
      <c r="K20" s="333" t="s">
        <v>460</v>
      </c>
      <c r="L20" s="306">
        <v>6.37</v>
      </c>
      <c r="M20" s="187">
        <v>1139.4760000000001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322.63</v>
      </c>
      <c r="E21" s="232">
        <v>333.09</v>
      </c>
      <c r="F21" s="326">
        <v>322.32</v>
      </c>
      <c r="G21" s="220"/>
      <c r="H21" s="161" t="s">
        <v>460</v>
      </c>
      <c r="I21" s="221">
        <v>3.2333603530577237E-2</v>
      </c>
      <c r="J21" s="220"/>
      <c r="K21" s="333" t="s">
        <v>460</v>
      </c>
      <c r="L21" s="306">
        <v>1.95</v>
      </c>
      <c r="M21" s="186">
        <v>175.661</v>
      </c>
      <c r="N21" s="136"/>
      <c r="O21" s="141"/>
    </row>
    <row r="22" spans="2:16" ht="12" customHeight="1">
      <c r="B22" s="180"/>
      <c r="C22" s="177" t="s">
        <v>9</v>
      </c>
      <c r="D22" s="330">
        <v>0.221610891306737</v>
      </c>
      <c r="E22" s="237">
        <v>0.22351583312643014</v>
      </c>
      <c r="F22" s="323">
        <v>0.22120195178192747</v>
      </c>
      <c r="G22" s="220"/>
      <c r="H22" s="161" t="s">
        <v>460</v>
      </c>
      <c r="I22" s="246">
        <v>0.23138813445026662</v>
      </c>
      <c r="J22" s="220"/>
      <c r="K22" s="344" t="s">
        <v>706</v>
      </c>
      <c r="L22" s="306">
        <v>3.6962320953135001E-2</v>
      </c>
      <c r="M22" s="248">
        <v>0.15415945574983589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1129.2</v>
      </c>
      <c r="E24" s="232">
        <v>1214.8800000000001</v>
      </c>
      <c r="F24" s="326">
        <v>1155.93</v>
      </c>
      <c r="G24" s="220"/>
      <c r="H24" s="161" t="s">
        <v>460</v>
      </c>
      <c r="I24" s="221">
        <v>4.8523310944290854E-2</v>
      </c>
      <c r="J24" s="220"/>
      <c r="K24" s="333" t="s">
        <v>460</v>
      </c>
      <c r="L24" s="306">
        <v>5.93</v>
      </c>
      <c r="M24" s="186">
        <v>898.82100000000003</v>
      </c>
      <c r="N24" s="136"/>
      <c r="O24" s="142"/>
    </row>
    <row r="25" spans="2:16" ht="12" customHeight="1">
      <c r="B25" s="180"/>
      <c r="C25" s="270" t="s">
        <v>7</v>
      </c>
      <c r="D25" s="320">
        <v>1144.08</v>
      </c>
      <c r="E25" s="232">
        <v>1201.46</v>
      </c>
      <c r="F25" s="326">
        <v>1165.47</v>
      </c>
      <c r="G25" s="220"/>
      <c r="H25" s="161" t="s">
        <v>460</v>
      </c>
      <c r="I25" s="221">
        <v>2.9955221147603739E-2</v>
      </c>
      <c r="J25" s="220"/>
      <c r="K25" s="333" t="s">
        <v>460</v>
      </c>
      <c r="L25" s="306">
        <v>5.08</v>
      </c>
      <c r="M25" s="186">
        <v>877.38599999999997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292.54000000000002</v>
      </c>
      <c r="E26" s="232">
        <v>305.95</v>
      </c>
      <c r="F26" s="326">
        <v>296.42</v>
      </c>
      <c r="G26" s="220"/>
      <c r="H26" s="161" t="s">
        <v>460</v>
      </c>
      <c r="I26" s="221">
        <v>3.1148880536035262E-2</v>
      </c>
      <c r="J26" s="220"/>
      <c r="K26" s="333" t="s">
        <v>460</v>
      </c>
      <c r="L26" s="306">
        <v>1.98</v>
      </c>
      <c r="M26" s="188">
        <v>144.75200000000001</v>
      </c>
      <c r="N26" s="136"/>
      <c r="O26" s="142"/>
    </row>
    <row r="27" spans="2:16" ht="12" customHeight="1">
      <c r="B27" s="180"/>
      <c r="C27" s="270" t="s">
        <v>9</v>
      </c>
      <c r="D27" s="327">
        <v>0.25569890217467311</v>
      </c>
      <c r="E27" s="268">
        <v>0.25464851097830971</v>
      </c>
      <c r="F27" s="328">
        <v>0.25433516092220304</v>
      </c>
      <c r="G27" s="262"/>
      <c r="H27" s="263" t="s">
        <v>460</v>
      </c>
      <c r="I27" s="264">
        <v>3.1335005610666489E-2</v>
      </c>
      <c r="J27" s="262"/>
      <c r="K27" s="344" t="s">
        <v>706</v>
      </c>
      <c r="L27" s="313">
        <v>5.87738569488905E-2</v>
      </c>
      <c r="M27" s="267">
        <v>0.16498097758569205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509.33</v>
      </c>
      <c r="E29" s="232">
        <v>514.95000000000005</v>
      </c>
      <c r="F29" s="326">
        <v>502.97</v>
      </c>
      <c r="G29" s="220"/>
      <c r="H29" s="161" t="s">
        <v>460</v>
      </c>
      <c r="I29" s="221">
        <v>2.3264394601417604E-2</v>
      </c>
      <c r="J29" s="220"/>
      <c r="K29" s="333" t="s">
        <v>460</v>
      </c>
      <c r="L29" s="306">
        <v>0.3</v>
      </c>
      <c r="M29" s="186">
        <v>476.10899999999998</v>
      </c>
      <c r="N29" s="136"/>
      <c r="O29" s="143"/>
    </row>
    <row r="30" spans="2:16" ht="12" customHeight="1">
      <c r="B30" s="180"/>
      <c r="C30" s="272" t="s">
        <v>7</v>
      </c>
      <c r="D30" s="320">
        <v>503.57</v>
      </c>
      <c r="E30" s="232">
        <v>520.09</v>
      </c>
      <c r="F30" s="326">
        <v>516.1</v>
      </c>
      <c r="G30" s="220"/>
      <c r="H30" s="161" t="s">
        <v>460</v>
      </c>
      <c r="I30" s="221">
        <v>7.6717491203445176E-3</v>
      </c>
      <c r="J30" s="220"/>
      <c r="K30" s="160" t="s">
        <v>460</v>
      </c>
      <c r="L30" s="306">
        <v>0.81</v>
      </c>
      <c r="M30" s="186">
        <v>464.87200000000001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188.25</v>
      </c>
      <c r="E31" s="232">
        <v>183.11</v>
      </c>
      <c r="F31" s="326">
        <v>169.98</v>
      </c>
      <c r="G31" s="220"/>
      <c r="H31" s="161" t="s">
        <v>460</v>
      </c>
      <c r="I31" s="221">
        <v>7.170553219376341E-2</v>
      </c>
      <c r="J31" s="220"/>
      <c r="K31" s="338"/>
      <c r="L31" s="306">
        <v>1.34</v>
      </c>
      <c r="M31" s="186">
        <v>124.07599999999999</v>
      </c>
      <c r="N31" s="136"/>
      <c r="O31" s="144"/>
    </row>
    <row r="32" spans="2:16" ht="12" customHeight="1">
      <c r="B32" s="170"/>
      <c r="C32" s="273" t="s">
        <v>9</v>
      </c>
      <c r="D32" s="322">
        <v>0.3738308477470858</v>
      </c>
      <c r="E32" s="239">
        <v>0.35207367955546154</v>
      </c>
      <c r="F32" s="331">
        <v>0.32935477620616155</v>
      </c>
      <c r="G32" s="222"/>
      <c r="H32" s="189" t="s">
        <v>460</v>
      </c>
      <c r="I32" s="223">
        <v>2.2718903349299993</v>
      </c>
      <c r="J32" s="222"/>
      <c r="K32" s="343"/>
      <c r="L32" s="312">
        <v>0.31084277122264137</v>
      </c>
      <c r="M32" s="191">
        <v>0.266903577759039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368.52</v>
      </c>
      <c r="E37" s="231">
        <v>358.1</v>
      </c>
      <c r="F37" s="274">
        <v>388.01</v>
      </c>
      <c r="G37" s="218"/>
      <c r="H37" s="212" t="s">
        <v>20</v>
      </c>
      <c r="I37" s="219">
        <v>8.3524155263892563E-2</v>
      </c>
      <c r="J37" s="218"/>
      <c r="K37" s="333" t="s">
        <v>460</v>
      </c>
      <c r="L37" s="311">
        <v>3.16</v>
      </c>
      <c r="M37" s="215">
        <v>269.13</v>
      </c>
      <c r="N37" s="148"/>
    </row>
    <row r="38" spans="2:17" ht="12" customHeight="1">
      <c r="B38" s="207"/>
      <c r="C38" s="199" t="s">
        <v>7</v>
      </c>
      <c r="D38" s="185">
        <v>363.77</v>
      </c>
      <c r="E38" s="232">
        <v>363.16</v>
      </c>
      <c r="F38" s="275">
        <v>379.49</v>
      </c>
      <c r="G38" s="220"/>
      <c r="H38" s="161" t="s">
        <v>20</v>
      </c>
      <c r="I38" s="221">
        <v>4.4966405991849312E-2</v>
      </c>
      <c r="J38" s="220"/>
      <c r="K38" s="333" t="s">
        <v>460</v>
      </c>
      <c r="L38" s="306">
        <v>1.39</v>
      </c>
      <c r="M38" s="216">
        <v>265.125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100.03</v>
      </c>
      <c r="E39" s="232">
        <v>98.22</v>
      </c>
      <c r="F39" s="275">
        <v>103.52</v>
      </c>
      <c r="G39" s="220"/>
      <c r="H39" s="161" t="s">
        <v>20</v>
      </c>
      <c r="I39" s="221">
        <v>5.3960496843819872E-2</v>
      </c>
      <c r="J39" s="220"/>
      <c r="K39" s="182" t="s">
        <v>20</v>
      </c>
      <c r="L39" s="306">
        <v>0.81</v>
      </c>
      <c r="M39" s="216">
        <v>58.71</v>
      </c>
      <c r="N39" s="136"/>
    </row>
    <row r="40" spans="2:17" ht="12" customHeight="1">
      <c r="B40" s="208"/>
      <c r="C40" s="209" t="s">
        <v>9</v>
      </c>
      <c r="D40" s="230">
        <v>0.27498144431921273</v>
      </c>
      <c r="E40" s="233">
        <v>0.2704593016852076</v>
      </c>
      <c r="F40" s="276">
        <v>0.27278716171704126</v>
      </c>
      <c r="G40" s="222"/>
      <c r="H40" s="189" t="s">
        <v>20</v>
      </c>
      <c r="I40" s="223">
        <v>0.23278600318336617</v>
      </c>
      <c r="J40" s="222"/>
      <c r="K40" s="350"/>
      <c r="L40" s="312">
        <v>0.31221753696352716</v>
      </c>
      <c r="M40" s="217">
        <v>0.22144271570014146</v>
      </c>
      <c r="N40" s="136"/>
    </row>
    <row r="41" spans="2:17" ht="12" customHeight="1">
      <c r="B41" s="294" t="s">
        <v>752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55"/>
      <c r="D52" s="356"/>
      <c r="E52" s="356"/>
      <c r="F52" s="356"/>
      <c r="G52" s="356"/>
      <c r="H52" s="356"/>
      <c r="I52" s="356"/>
      <c r="J52" s="356"/>
      <c r="K52" s="356"/>
      <c r="L52" s="356"/>
      <c r="M52" s="35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E38" sqref="E38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748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2725.06</v>
      </c>
      <c r="E9" s="232">
        <v>2797.07</v>
      </c>
      <c r="F9" s="321">
        <v>2737.48</v>
      </c>
      <c r="G9" s="220"/>
      <c r="H9" s="161" t="s">
        <v>460</v>
      </c>
      <c r="I9" s="221">
        <v>2.1304436428119522E-2</v>
      </c>
      <c r="J9" s="220"/>
      <c r="K9" s="333" t="s">
        <v>460</v>
      </c>
      <c r="L9" s="306">
        <v>8.42</v>
      </c>
      <c r="M9" s="183">
        <v>2295.7220000000002</v>
      </c>
      <c r="N9" s="136"/>
      <c r="O9" s="137"/>
    </row>
    <row r="10" spans="2:16" ht="12" customHeight="1">
      <c r="B10" s="180"/>
      <c r="C10" s="177" t="s">
        <v>7</v>
      </c>
      <c r="D10" s="320">
        <v>2741.74</v>
      </c>
      <c r="E10" s="232">
        <v>2805.36</v>
      </c>
      <c r="F10" s="321">
        <v>2769.94</v>
      </c>
      <c r="G10" s="220"/>
      <c r="H10" s="161" t="s">
        <v>460</v>
      </c>
      <c r="I10" s="221">
        <v>1.262583055294153E-2</v>
      </c>
      <c r="J10" s="220"/>
      <c r="K10" s="160" t="s">
        <v>460</v>
      </c>
      <c r="L10" s="306">
        <v>6.75</v>
      </c>
      <c r="M10" s="183">
        <v>2284.3690000000001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800.98</v>
      </c>
      <c r="E11" s="232">
        <v>792.7</v>
      </c>
      <c r="F11" s="321">
        <v>760.24</v>
      </c>
      <c r="G11" s="220"/>
      <c r="H11" s="161" t="s">
        <v>460</v>
      </c>
      <c r="I11" s="221">
        <v>4.0948656490475632E-2</v>
      </c>
      <c r="J11" s="220"/>
      <c r="K11" s="333" t="s">
        <v>460</v>
      </c>
      <c r="L11" s="306">
        <v>3.03</v>
      </c>
      <c r="M11" s="183">
        <v>480.28300000000002</v>
      </c>
      <c r="N11" s="136"/>
      <c r="O11" s="137"/>
    </row>
    <row r="12" spans="2:16" ht="12" customHeight="1">
      <c r="B12" s="180"/>
      <c r="C12" s="177" t="s">
        <v>9</v>
      </c>
      <c r="D12" s="330">
        <v>0.29214294572060084</v>
      </c>
      <c r="E12" s="332">
        <v>0.282566230359027</v>
      </c>
      <c r="F12" s="323">
        <v>0.27446081864589122</v>
      </c>
      <c r="G12" s="220"/>
      <c r="H12" s="161" t="s">
        <v>460</v>
      </c>
      <c r="I12" s="246">
        <v>0.81054117131357795</v>
      </c>
      <c r="J12" s="220"/>
      <c r="K12" s="344" t="s">
        <v>749</v>
      </c>
      <c r="L12" s="306">
        <v>4.2402625937365497E-2</v>
      </c>
      <c r="M12" s="248">
        <v>0.21024755632737091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774.55</v>
      </c>
      <c r="E14" s="232">
        <v>779.33</v>
      </c>
      <c r="F14" s="326">
        <v>780.59</v>
      </c>
      <c r="G14" s="220"/>
      <c r="H14" s="161" t="s">
        <v>20</v>
      </c>
      <c r="I14" s="221">
        <v>1.6167733822642916E-3</v>
      </c>
      <c r="J14" s="220"/>
      <c r="K14" s="160" t="s">
        <v>460</v>
      </c>
      <c r="L14" s="306">
        <v>2.09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782.42</v>
      </c>
      <c r="E15" s="232">
        <v>793.4</v>
      </c>
      <c r="F15" s="326">
        <v>789.53</v>
      </c>
      <c r="G15" s="220"/>
      <c r="H15" s="161" t="s">
        <v>460</v>
      </c>
      <c r="I15" s="221">
        <v>4.8777413662717262E-3</v>
      </c>
      <c r="J15" s="220"/>
      <c r="K15" s="160" t="s">
        <v>460</v>
      </c>
      <c r="L15" s="306">
        <v>1.64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290.33999999999997</v>
      </c>
      <c r="E16" s="232">
        <v>276.27</v>
      </c>
      <c r="F16" s="326">
        <v>267.33</v>
      </c>
      <c r="G16" s="220"/>
      <c r="H16" s="161" t="s">
        <v>460</v>
      </c>
      <c r="I16" s="221">
        <v>3.2359648170268263E-2</v>
      </c>
      <c r="J16" s="220"/>
      <c r="K16" s="333" t="s">
        <v>460</v>
      </c>
      <c r="L16" s="306">
        <v>0.49</v>
      </c>
      <c r="M16" s="186">
        <v>181.14599999999999</v>
      </c>
      <c r="N16" s="136"/>
    </row>
    <row r="17" spans="2:16" ht="12" customHeight="1">
      <c r="B17" s="258"/>
      <c r="C17" s="259" t="s">
        <v>9</v>
      </c>
      <c r="D17" s="327">
        <v>0.37107947138365582</v>
      </c>
      <c r="E17" s="261">
        <v>0.34821023443408117</v>
      </c>
      <c r="F17" s="328">
        <v>0.33859384697224931</v>
      </c>
      <c r="G17" s="262"/>
      <c r="H17" s="263" t="s">
        <v>460</v>
      </c>
      <c r="I17" s="264">
        <v>0.96163874618318546</v>
      </c>
      <c r="J17" s="262"/>
      <c r="K17" s="342"/>
      <c r="L17" s="313">
        <v>8.2528292319583585E-3</v>
      </c>
      <c r="M17" s="267">
        <v>0.26638294993831074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1441.19</v>
      </c>
      <c r="E19" s="232">
        <v>1502.69</v>
      </c>
      <c r="F19" s="326">
        <v>1453.62</v>
      </c>
      <c r="G19" s="220"/>
      <c r="H19" s="161" t="s">
        <v>460</v>
      </c>
      <c r="I19" s="221">
        <v>3.2654772441421787E-2</v>
      </c>
      <c r="J19" s="220"/>
      <c r="K19" s="333" t="s">
        <v>460</v>
      </c>
      <c r="L19" s="306">
        <v>5.92</v>
      </c>
      <c r="M19" s="187">
        <v>1159.1300000000001</v>
      </c>
      <c r="N19" s="136"/>
      <c r="O19" s="141"/>
    </row>
    <row r="20" spans="2:16" ht="12" customHeight="1">
      <c r="B20" s="180"/>
      <c r="C20" s="177" t="s">
        <v>7</v>
      </c>
      <c r="D20" s="320">
        <v>1455.84</v>
      </c>
      <c r="E20" s="232">
        <v>1491.17</v>
      </c>
      <c r="F20" s="326">
        <v>1463.5</v>
      </c>
      <c r="G20" s="220"/>
      <c r="H20" s="161" t="s">
        <v>460</v>
      </c>
      <c r="I20" s="221">
        <v>1.8555899059128134E-2</v>
      </c>
      <c r="J20" s="220"/>
      <c r="K20" s="333" t="s">
        <v>460</v>
      </c>
      <c r="L20" s="306">
        <v>4.25</v>
      </c>
      <c r="M20" s="187">
        <v>1139.4760000000001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322.63</v>
      </c>
      <c r="E21" s="232">
        <v>334.14</v>
      </c>
      <c r="F21" s="326">
        <v>324.27</v>
      </c>
      <c r="G21" s="220"/>
      <c r="H21" s="161" t="s">
        <v>460</v>
      </c>
      <c r="I21" s="221">
        <v>2.9538516789369695E-2</v>
      </c>
      <c r="J21" s="220"/>
      <c r="K21" s="333" t="s">
        <v>460</v>
      </c>
      <c r="L21" s="306">
        <v>2.16</v>
      </c>
      <c r="M21" s="186">
        <v>175.661</v>
      </c>
      <c r="N21" s="136"/>
      <c r="O21" s="141"/>
    </row>
    <row r="22" spans="2:16" ht="12" customHeight="1">
      <c r="B22" s="180"/>
      <c r="C22" s="177" t="s">
        <v>9</v>
      </c>
      <c r="D22" s="330">
        <v>0.221610891306737</v>
      </c>
      <c r="E22" s="237">
        <v>0.22407907884412909</v>
      </c>
      <c r="F22" s="323">
        <v>0.22157157499145883</v>
      </c>
      <c r="G22" s="220"/>
      <c r="H22" s="161" t="s">
        <v>460</v>
      </c>
      <c r="I22" s="246">
        <v>0.2507503852670262</v>
      </c>
      <c r="J22" s="220"/>
      <c r="K22" s="344" t="s">
        <v>749</v>
      </c>
      <c r="L22" s="306">
        <v>0.1</v>
      </c>
      <c r="M22" s="248">
        <v>0.15415945574983589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1129.2</v>
      </c>
      <c r="E24" s="232">
        <v>1216.8699999999999</v>
      </c>
      <c r="F24" s="326">
        <v>1161.8599999999999</v>
      </c>
      <c r="G24" s="220"/>
      <c r="H24" s="161" t="s">
        <v>460</v>
      </c>
      <c r="I24" s="221">
        <v>4.5206143630790452E-2</v>
      </c>
      <c r="J24" s="220"/>
      <c r="K24" s="333" t="s">
        <v>460</v>
      </c>
      <c r="L24" s="306">
        <v>6.53</v>
      </c>
      <c r="M24" s="186">
        <v>898.82100000000003</v>
      </c>
      <c r="N24" s="136"/>
      <c r="O24" s="142"/>
    </row>
    <row r="25" spans="2:16" ht="12" customHeight="1">
      <c r="B25" s="180"/>
      <c r="C25" s="270" t="s">
        <v>7</v>
      </c>
      <c r="D25" s="320">
        <v>1144.08</v>
      </c>
      <c r="E25" s="232">
        <v>1202.31</v>
      </c>
      <c r="F25" s="326">
        <v>1170.55</v>
      </c>
      <c r="G25" s="220"/>
      <c r="H25" s="161" t="s">
        <v>460</v>
      </c>
      <c r="I25" s="221">
        <v>2.6415816220442312E-2</v>
      </c>
      <c r="J25" s="220"/>
      <c r="K25" s="333" t="s">
        <v>460</v>
      </c>
      <c r="L25" s="306">
        <v>4.75</v>
      </c>
      <c r="M25" s="186">
        <v>877.38599999999997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292.54000000000002</v>
      </c>
      <c r="E26" s="232">
        <v>307.08999999999997</v>
      </c>
      <c r="F26" s="326">
        <v>298.39999999999998</v>
      </c>
      <c r="G26" s="220"/>
      <c r="H26" s="161" t="s">
        <v>460</v>
      </c>
      <c r="I26" s="221">
        <v>2.8297893125793783E-2</v>
      </c>
      <c r="J26" s="220"/>
      <c r="K26" s="333" t="s">
        <v>460</v>
      </c>
      <c r="L26" s="306">
        <v>2.36</v>
      </c>
      <c r="M26" s="188">
        <v>144.75200000000001</v>
      </c>
      <c r="N26" s="136"/>
      <c r="O26" s="142"/>
    </row>
    <row r="27" spans="2:16" ht="12" customHeight="1">
      <c r="B27" s="180"/>
      <c r="C27" s="270" t="s">
        <v>9</v>
      </c>
      <c r="D27" s="327">
        <v>0.25569890217467311</v>
      </c>
      <c r="E27" s="268">
        <v>0.25541665627001353</v>
      </c>
      <c r="F27" s="328">
        <v>0.25492289949169195</v>
      </c>
      <c r="G27" s="262"/>
      <c r="H27" s="263" t="s">
        <v>460</v>
      </c>
      <c r="I27" s="264">
        <v>4.9375677832158571E-2</v>
      </c>
      <c r="J27" s="262"/>
      <c r="K27" s="344" t="s">
        <v>749</v>
      </c>
      <c r="L27" s="313">
        <v>0.1</v>
      </c>
      <c r="M27" s="267">
        <v>0.16498097758569205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509.32</v>
      </c>
      <c r="E29" s="232">
        <v>515.04999999999995</v>
      </c>
      <c r="F29" s="326">
        <v>503.27</v>
      </c>
      <c r="G29" s="220"/>
      <c r="H29" s="161" t="s">
        <v>460</v>
      </c>
      <c r="I29" s="221">
        <v>2.2871565867391475E-2</v>
      </c>
      <c r="J29" s="220"/>
      <c r="K29" s="333" t="s">
        <v>460</v>
      </c>
      <c r="L29" s="306">
        <v>0.42</v>
      </c>
      <c r="M29" s="186">
        <v>476.10899999999998</v>
      </c>
      <c r="N29" s="136"/>
      <c r="O29" s="143"/>
    </row>
    <row r="30" spans="2:16" ht="12" customHeight="1">
      <c r="B30" s="180"/>
      <c r="C30" s="272" t="s">
        <v>7</v>
      </c>
      <c r="D30" s="320">
        <v>503.48</v>
      </c>
      <c r="E30" s="232">
        <v>520.78</v>
      </c>
      <c r="F30" s="326">
        <v>516.91</v>
      </c>
      <c r="G30" s="220"/>
      <c r="H30" s="161" t="s">
        <v>460</v>
      </c>
      <c r="I30" s="221">
        <v>7.4311609508813659E-3</v>
      </c>
      <c r="J30" s="220"/>
      <c r="K30" s="160" t="s">
        <v>460</v>
      </c>
      <c r="L30" s="306">
        <v>0.86</v>
      </c>
      <c r="M30" s="186">
        <v>464.87200000000001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188.02</v>
      </c>
      <c r="E31" s="232">
        <v>182.29</v>
      </c>
      <c r="F31" s="326">
        <v>168.64</v>
      </c>
      <c r="G31" s="220"/>
      <c r="H31" s="161" t="s">
        <v>460</v>
      </c>
      <c r="I31" s="221">
        <v>7.488068462340236E-2</v>
      </c>
      <c r="J31" s="220"/>
      <c r="K31" s="338" t="s">
        <v>460</v>
      </c>
      <c r="L31" s="306">
        <v>0.38</v>
      </c>
      <c r="M31" s="186">
        <v>123.476</v>
      </c>
      <c r="N31" s="136"/>
      <c r="O31" s="144"/>
    </row>
    <row r="32" spans="2:16" ht="12" customHeight="1">
      <c r="B32" s="170"/>
      <c r="C32" s="273" t="s">
        <v>9</v>
      </c>
      <c r="D32" s="322">
        <v>0.37344085167236035</v>
      </c>
      <c r="E32" s="239">
        <v>0.35003264334267831</v>
      </c>
      <c r="F32" s="331">
        <v>0.32624634849393513</v>
      </c>
      <c r="G32" s="222"/>
      <c r="H32" s="189" t="s">
        <v>460</v>
      </c>
      <c r="I32" s="223">
        <v>2.3786294848743172</v>
      </c>
      <c r="J32" s="222"/>
      <c r="K32" s="343" t="s">
        <v>749</v>
      </c>
      <c r="L32" s="312">
        <v>1.9203148172974902E-2</v>
      </c>
      <c r="M32" s="191">
        <v>0.26561289989502485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368.52</v>
      </c>
      <c r="E37" s="231">
        <v>355.61</v>
      </c>
      <c r="F37" s="274">
        <v>391.17</v>
      </c>
      <c r="G37" s="218"/>
      <c r="H37" s="212" t="s">
        <v>20</v>
      </c>
      <c r="I37" s="219">
        <v>9.9997187930598086E-2</v>
      </c>
      <c r="J37" s="218"/>
      <c r="K37" s="341" t="s">
        <v>20</v>
      </c>
      <c r="L37" s="311">
        <v>0.64</v>
      </c>
      <c r="M37" s="215">
        <v>269.13</v>
      </c>
      <c r="N37" s="148"/>
    </row>
    <row r="38" spans="2:17" ht="12" customHeight="1">
      <c r="B38" s="207"/>
      <c r="C38" s="199" t="s">
        <v>7</v>
      </c>
      <c r="D38" s="185">
        <v>363.76</v>
      </c>
      <c r="E38" s="232">
        <v>363.38</v>
      </c>
      <c r="F38" s="275">
        <v>380.88</v>
      </c>
      <c r="G38" s="220"/>
      <c r="H38" s="161" t="s">
        <v>20</v>
      </c>
      <c r="I38" s="221">
        <v>4.8158952061203131E-2</v>
      </c>
      <c r="J38" s="220"/>
      <c r="K38" s="182" t="s">
        <v>20</v>
      </c>
      <c r="L38" s="306">
        <v>0.71</v>
      </c>
      <c r="M38" s="216">
        <v>265.125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100.03</v>
      </c>
      <c r="E39" s="232">
        <v>95.59</v>
      </c>
      <c r="F39" s="275">
        <v>102.71</v>
      </c>
      <c r="G39" s="220"/>
      <c r="H39" s="161" t="s">
        <v>20</v>
      </c>
      <c r="I39" s="221">
        <v>7.448477874254622E-2</v>
      </c>
      <c r="J39" s="220"/>
      <c r="K39" s="182" t="s">
        <v>20</v>
      </c>
      <c r="L39" s="306">
        <v>0.54</v>
      </c>
      <c r="M39" s="216">
        <v>58.71</v>
      </c>
      <c r="N39" s="136"/>
    </row>
    <row r="40" spans="2:17" ht="12" customHeight="1">
      <c r="B40" s="208"/>
      <c r="C40" s="209" t="s">
        <v>9</v>
      </c>
      <c r="D40" s="230">
        <v>0.27498900373872887</v>
      </c>
      <c r="E40" s="233">
        <v>0.26305795585888053</v>
      </c>
      <c r="F40" s="276">
        <v>0.26966498634740599</v>
      </c>
      <c r="G40" s="222"/>
      <c r="H40" s="189" t="s">
        <v>20</v>
      </c>
      <c r="I40" s="223">
        <v>0.6607030488525456</v>
      </c>
      <c r="J40" s="222"/>
      <c r="K40" s="350"/>
      <c r="L40" s="312">
        <v>0.1</v>
      </c>
      <c r="M40" s="217">
        <v>0.22144271570014146</v>
      </c>
      <c r="N40" s="136"/>
    </row>
    <row r="41" spans="2:17" ht="12" customHeight="1">
      <c r="B41" s="294" t="s">
        <v>750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53"/>
      <c r="D52" s="354"/>
      <c r="E52" s="354"/>
      <c r="F52" s="354"/>
      <c r="G52" s="354"/>
      <c r="H52" s="354"/>
      <c r="I52" s="354"/>
      <c r="J52" s="354"/>
      <c r="K52" s="354"/>
      <c r="L52" s="354"/>
      <c r="M52" s="354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N33" sqref="N33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805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2762</v>
      </c>
      <c r="E9" s="232">
        <v>2820.02</v>
      </c>
      <c r="F9" s="321">
        <v>2818.97</v>
      </c>
      <c r="G9" s="220"/>
      <c r="H9" s="161" t="s">
        <v>460</v>
      </c>
      <c r="I9" s="221">
        <v>3.7233778483847235E-4</v>
      </c>
      <c r="J9" s="220"/>
      <c r="K9" s="160"/>
      <c r="L9" s="306">
        <v>-1.43</v>
      </c>
      <c r="M9" s="183">
        <v>2299.4079999999999</v>
      </c>
      <c r="N9" s="136"/>
      <c r="O9" s="137"/>
    </row>
    <row r="10" spans="2:16" ht="12" customHeight="1">
      <c r="B10" s="180"/>
      <c r="C10" s="177" t="s">
        <v>7</v>
      </c>
      <c r="D10" s="320">
        <v>2770.43</v>
      </c>
      <c r="E10" s="232">
        <v>2818.11</v>
      </c>
      <c r="F10" s="321">
        <v>2856.08</v>
      </c>
      <c r="G10" s="220"/>
      <c r="H10" s="161" t="s">
        <v>20</v>
      </c>
      <c r="I10" s="221">
        <v>1.3473569165149524E-2</v>
      </c>
      <c r="J10" s="220"/>
      <c r="L10" s="306">
        <v>1.17</v>
      </c>
      <c r="M10" s="183">
        <v>2287.1839999999997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791.53</v>
      </c>
      <c r="E11" s="232">
        <v>793.44</v>
      </c>
      <c r="F11" s="321">
        <v>756.33</v>
      </c>
      <c r="G11" s="220"/>
      <c r="H11" s="161" t="s">
        <v>460</v>
      </c>
      <c r="I11" s="221">
        <v>4.6771022383545136E-2</v>
      </c>
      <c r="J11" s="220"/>
      <c r="K11" s="160"/>
      <c r="L11" s="306">
        <v>-4.5999999999999996</v>
      </c>
      <c r="M11" s="183">
        <v>480.99400000000003</v>
      </c>
      <c r="N11" s="136"/>
      <c r="O11" s="137"/>
    </row>
    <row r="12" spans="2:16" ht="12" customHeight="1">
      <c r="B12" s="180"/>
      <c r="C12" s="177" t="s">
        <v>9</v>
      </c>
      <c r="D12" s="330">
        <v>0.28570655096862219</v>
      </c>
      <c r="E12" s="332">
        <v>0.28155040080053656</v>
      </c>
      <c r="F12" s="323">
        <v>0.2648140108120221</v>
      </c>
      <c r="G12" s="220"/>
      <c r="H12" s="161" t="s">
        <v>460</v>
      </c>
      <c r="I12" s="246">
        <v>1.6736389988514455</v>
      </c>
      <c r="J12" s="220"/>
      <c r="K12" s="160"/>
      <c r="L12" s="306">
        <v>-0.171978534967826</v>
      </c>
      <c r="M12" s="248">
        <v>0.21029965232355599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789.89</v>
      </c>
      <c r="E14" s="232">
        <v>791.21</v>
      </c>
      <c r="F14" s="326">
        <v>793.79</v>
      </c>
      <c r="G14" s="220"/>
      <c r="H14" s="161" t="s">
        <v>20</v>
      </c>
      <c r="I14" s="221">
        <v>3.2608283515120906E-3</v>
      </c>
      <c r="J14" s="220"/>
      <c r="K14" s="160"/>
      <c r="L14" s="306">
        <v>0.55000000000000004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789.58</v>
      </c>
      <c r="E15" s="232">
        <v>797.99</v>
      </c>
      <c r="F15" s="326">
        <v>803.72</v>
      </c>
      <c r="G15" s="220"/>
      <c r="H15" s="161" t="s">
        <v>20</v>
      </c>
      <c r="I15" s="221">
        <v>7.180541109537808E-3</v>
      </c>
      <c r="J15" s="220"/>
      <c r="K15" s="160"/>
      <c r="L15" s="306">
        <v>1.83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274.27</v>
      </c>
      <c r="E16" s="232">
        <v>267.49</v>
      </c>
      <c r="F16" s="326">
        <v>257.56</v>
      </c>
      <c r="G16" s="220"/>
      <c r="H16" s="161" t="s">
        <v>460</v>
      </c>
      <c r="I16" s="221">
        <v>3.712288309843359E-2</v>
      </c>
      <c r="J16" s="220"/>
      <c r="K16" s="160"/>
      <c r="L16" s="306">
        <v>-1.26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0.34736188859900197</v>
      </c>
      <c r="E17" s="261">
        <v>0.33520470181330592</v>
      </c>
      <c r="F17" s="328">
        <v>0.32045986164335838</v>
      </c>
      <c r="G17" s="262"/>
      <c r="H17" s="263" t="s">
        <v>460</v>
      </c>
      <c r="I17" s="264">
        <v>1.4744840169947537</v>
      </c>
      <c r="J17" s="262"/>
      <c r="K17" s="160"/>
      <c r="L17" s="313">
        <v>-0.23026120126293237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1455.44</v>
      </c>
      <c r="E19" s="232">
        <v>1506.51</v>
      </c>
      <c r="F19" s="326">
        <v>1492.52</v>
      </c>
      <c r="G19" s="220"/>
      <c r="H19" s="161" t="s">
        <v>460</v>
      </c>
      <c r="I19" s="221">
        <v>9.286363847568202E-3</v>
      </c>
      <c r="J19" s="220"/>
      <c r="K19" s="333"/>
      <c r="L19" s="306">
        <v>-1.77</v>
      </c>
      <c r="M19" s="187">
        <v>1162.558</v>
      </c>
      <c r="N19" s="136"/>
      <c r="O19" s="141"/>
    </row>
    <row r="20" spans="2:16" ht="12" customHeight="1">
      <c r="B20" s="180"/>
      <c r="C20" s="177" t="s">
        <v>7</v>
      </c>
      <c r="D20" s="320">
        <v>1460.64</v>
      </c>
      <c r="E20" s="232">
        <v>1496.64</v>
      </c>
      <c r="F20" s="326">
        <v>1521.84</v>
      </c>
      <c r="G20" s="220"/>
      <c r="H20" s="161" t="s">
        <v>20</v>
      </c>
      <c r="I20" s="221">
        <v>1.6837716484926046E-2</v>
      </c>
      <c r="J20" s="220"/>
      <c r="K20" s="333"/>
      <c r="L20" s="306">
        <v>-0.94</v>
      </c>
      <c r="M20" s="187">
        <v>1141.98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336.6</v>
      </c>
      <c r="E21" s="232">
        <v>346.47</v>
      </c>
      <c r="F21" s="326">
        <v>317.14</v>
      </c>
      <c r="G21" s="220"/>
      <c r="H21" s="161" t="s">
        <v>460</v>
      </c>
      <c r="I21" s="221">
        <v>8.4653793979276859E-2</v>
      </c>
      <c r="J21" s="220"/>
      <c r="K21" s="160"/>
      <c r="L21" s="306">
        <v>-2.85</v>
      </c>
      <c r="M21" s="186">
        <v>176.52799999999999</v>
      </c>
      <c r="N21" s="136"/>
      <c r="O21" s="141"/>
    </row>
    <row r="22" spans="2:16" ht="12" customHeight="1">
      <c r="B22" s="180"/>
      <c r="C22" s="177" t="s">
        <v>9</v>
      </c>
      <c r="D22" s="330">
        <v>0.23044692737430167</v>
      </c>
      <c r="E22" s="237">
        <v>0.23149855676715844</v>
      </c>
      <c r="F22" s="323">
        <v>0.2083924722704095</v>
      </c>
      <c r="G22" s="220"/>
      <c r="H22" s="161" t="s">
        <v>460</v>
      </c>
      <c r="I22" s="246">
        <v>2.3106084496748949</v>
      </c>
      <c r="J22" s="220"/>
      <c r="K22" s="160"/>
      <c r="L22" s="306">
        <v>-0.17429379661315636</v>
      </c>
      <c r="M22" s="248">
        <v>0.1545806406416925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1163.33</v>
      </c>
      <c r="E24" s="232">
        <v>1230.07</v>
      </c>
      <c r="F24" s="326">
        <v>1212.47</v>
      </c>
      <c r="G24" s="220"/>
      <c r="H24" s="161" t="s">
        <v>460</v>
      </c>
      <c r="I24" s="221">
        <v>1.4308128805677667E-2</v>
      </c>
      <c r="J24" s="220"/>
      <c r="K24" s="333"/>
      <c r="L24" s="306">
        <v>-1.88</v>
      </c>
      <c r="M24" s="186">
        <v>903.26499999999999</v>
      </c>
      <c r="N24" s="136"/>
      <c r="O24" s="142"/>
    </row>
    <row r="25" spans="2:16" ht="12" customHeight="1">
      <c r="B25" s="180"/>
      <c r="C25" s="270" t="s">
        <v>7</v>
      </c>
      <c r="D25" s="320">
        <v>1172.4100000000001</v>
      </c>
      <c r="E25" s="232">
        <v>1219.0899999999999</v>
      </c>
      <c r="F25" s="326">
        <v>1237.96</v>
      </c>
      <c r="G25" s="220"/>
      <c r="H25" s="161" t="s">
        <v>20</v>
      </c>
      <c r="I25" s="221">
        <v>1.5478758746278132E-2</v>
      </c>
      <c r="J25" s="220"/>
      <c r="K25" s="333"/>
      <c r="L25" s="306">
        <v>-0.51</v>
      </c>
      <c r="M25" s="186">
        <v>880.63300000000004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304.83</v>
      </c>
      <c r="E26" s="232">
        <v>315.81</v>
      </c>
      <c r="F26" s="326">
        <v>290.31</v>
      </c>
      <c r="G26" s="220"/>
      <c r="H26" s="161" t="s">
        <v>460</v>
      </c>
      <c r="I26" s="221">
        <v>8.074475159114658E-2</v>
      </c>
      <c r="J26" s="220"/>
      <c r="K26" s="160"/>
      <c r="L26" s="306">
        <v>-3.03</v>
      </c>
      <c r="M26" s="188">
        <v>145.965</v>
      </c>
      <c r="N26" s="136"/>
      <c r="O26" s="142"/>
    </row>
    <row r="27" spans="2:16" ht="12" customHeight="1">
      <c r="B27" s="180"/>
      <c r="C27" s="270" t="s">
        <v>9</v>
      </c>
      <c r="D27" s="327">
        <v>0.26000290000938237</v>
      </c>
      <c r="E27" s="268">
        <v>0.25905388445479827</v>
      </c>
      <c r="F27" s="328">
        <v>0.23450676920094349</v>
      </c>
      <c r="G27" s="262"/>
      <c r="H27" s="263" t="s">
        <v>460</v>
      </c>
      <c r="I27" s="264">
        <v>2.4547115253854779</v>
      </c>
      <c r="J27" s="262"/>
      <c r="K27" s="160"/>
      <c r="L27" s="313">
        <v>-0.23499976161776015</v>
      </c>
      <c r="M27" s="267">
        <v>0.16575009112763206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516.66999999999996</v>
      </c>
      <c r="E29" s="232">
        <v>522.30999999999995</v>
      </c>
      <c r="F29" s="326">
        <v>532.66999999999996</v>
      </c>
      <c r="G29" s="220"/>
      <c r="H29" s="161" t="s">
        <v>20</v>
      </c>
      <c r="I29" s="221">
        <v>1.9834963910321468E-2</v>
      </c>
      <c r="J29" s="220"/>
      <c r="K29" s="333"/>
      <c r="L29" s="306">
        <v>-0.2</v>
      </c>
      <c r="M29" s="186">
        <v>476.04</v>
      </c>
      <c r="N29" s="136"/>
      <c r="O29" s="143"/>
    </row>
    <row r="30" spans="2:16" ht="12" customHeight="1">
      <c r="B30" s="180"/>
      <c r="C30" s="272" t="s">
        <v>7</v>
      </c>
      <c r="D30" s="320">
        <v>520.21</v>
      </c>
      <c r="E30" s="232">
        <v>523.48</v>
      </c>
      <c r="F30" s="326">
        <v>530.52</v>
      </c>
      <c r="G30" s="220"/>
      <c r="H30" s="161" t="s">
        <v>20</v>
      </c>
      <c r="I30" s="221">
        <v>1.3448460304118504E-2</v>
      </c>
      <c r="J30" s="220"/>
      <c r="K30" s="160"/>
      <c r="L30" s="306">
        <v>0.28000000000000003</v>
      </c>
      <c r="M30" s="186">
        <v>464.88299999999998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180.66</v>
      </c>
      <c r="E31" s="232">
        <v>179.48</v>
      </c>
      <c r="F31" s="326">
        <v>181.63</v>
      </c>
      <c r="G31" s="220"/>
      <c r="H31" s="161" t="s">
        <v>20</v>
      </c>
      <c r="I31" s="221">
        <v>1.1979050590595008E-2</v>
      </c>
      <c r="J31" s="220"/>
      <c r="K31" s="333"/>
      <c r="L31" s="306">
        <v>-0.5</v>
      </c>
      <c r="M31" s="186">
        <v>123.85599999999999</v>
      </c>
      <c r="N31" s="136"/>
      <c r="O31" s="144"/>
    </row>
    <row r="32" spans="2:16" ht="12" customHeight="1">
      <c r="B32" s="170"/>
      <c r="C32" s="273" t="s">
        <v>9</v>
      </c>
      <c r="D32" s="322">
        <v>0.34728282808865646</v>
      </c>
      <c r="E32" s="239">
        <v>0.34285932604875063</v>
      </c>
      <c r="F32" s="331">
        <v>0.34236221066123801</v>
      </c>
      <c r="G32" s="222"/>
      <c r="H32" s="189" t="s">
        <v>460</v>
      </c>
      <c r="I32" s="223">
        <v>4.9711538751262552E-2</v>
      </c>
      <c r="J32" s="222"/>
      <c r="K32" s="337"/>
      <c r="L32" s="312">
        <v>-0.11237579567462963</v>
      </c>
      <c r="M32" s="191">
        <v>0.26642402496972356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378.16</v>
      </c>
      <c r="E37" s="231">
        <v>394.97</v>
      </c>
      <c r="F37" s="274">
        <v>420.76</v>
      </c>
      <c r="G37" s="218"/>
      <c r="H37" s="212" t="s">
        <v>20</v>
      </c>
      <c r="I37" s="219">
        <v>6.5296098437855887E-2</v>
      </c>
      <c r="J37" s="218"/>
      <c r="K37" s="333"/>
      <c r="L37" s="311">
        <v>-3.5</v>
      </c>
      <c r="M37" s="215">
        <v>268.923</v>
      </c>
      <c r="N37" s="148"/>
    </row>
    <row r="38" spans="2:17" ht="12" customHeight="1">
      <c r="B38" s="207"/>
      <c r="C38" s="199" t="s">
        <v>7</v>
      </c>
      <c r="D38" s="185">
        <v>366.67</v>
      </c>
      <c r="E38" s="232">
        <v>384.31</v>
      </c>
      <c r="F38" s="275">
        <v>406.18</v>
      </c>
      <c r="G38" s="220"/>
      <c r="H38" s="161" t="s">
        <v>20</v>
      </c>
      <c r="I38" s="221">
        <v>5.690718430433761E-2</v>
      </c>
      <c r="J38" s="220"/>
      <c r="K38" s="333"/>
      <c r="L38" s="306">
        <v>0.65</v>
      </c>
      <c r="M38" s="216">
        <v>265.39299999999997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101.24</v>
      </c>
      <c r="E39" s="232">
        <v>112.49</v>
      </c>
      <c r="F39" s="275">
        <v>124.34</v>
      </c>
      <c r="G39" s="220"/>
      <c r="H39" s="161" t="s">
        <v>20</v>
      </c>
      <c r="I39" s="221">
        <v>0.10534269712863376</v>
      </c>
      <c r="J39" s="220"/>
      <c r="K39" s="333"/>
      <c r="L39" s="306">
        <v>-4.03</v>
      </c>
      <c r="M39" s="216">
        <v>58.314</v>
      </c>
      <c r="N39" s="136"/>
    </row>
    <row r="40" spans="2:17" ht="12" customHeight="1">
      <c r="B40" s="208"/>
      <c r="C40" s="209" t="s">
        <v>9</v>
      </c>
      <c r="D40" s="230">
        <v>0.27610658084926498</v>
      </c>
      <c r="E40" s="233">
        <v>0.29270640888865757</v>
      </c>
      <c r="F40" s="276">
        <v>0.3061204392141415</v>
      </c>
      <c r="G40" s="222"/>
      <c r="H40" s="189" t="s">
        <v>20</v>
      </c>
      <c r="I40" s="223">
        <v>1.3414030325483939</v>
      </c>
      <c r="J40" s="222"/>
      <c r="K40" s="343"/>
      <c r="L40" s="312">
        <v>-1.0428274814413774</v>
      </c>
      <c r="M40" s="217">
        <v>0.21972697094497595</v>
      </c>
      <c r="N40" s="136"/>
    </row>
    <row r="41" spans="2:17" ht="12" customHeight="1">
      <c r="B41" s="294" t="s">
        <v>806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405"/>
      <c r="D52" s="406"/>
      <c r="E52" s="406"/>
      <c r="F52" s="406"/>
      <c r="G52" s="406"/>
      <c r="H52" s="406"/>
      <c r="I52" s="406"/>
      <c r="J52" s="406"/>
      <c r="K52" s="406"/>
      <c r="L52" s="406"/>
      <c r="M52" s="40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M43" sqref="M43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745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2725.14</v>
      </c>
      <c r="E9" s="232">
        <v>2797.89</v>
      </c>
      <c r="F9" s="321">
        <v>2745.9</v>
      </c>
      <c r="G9" s="220"/>
      <c r="H9" s="161" t="s">
        <v>460</v>
      </c>
      <c r="I9" s="221">
        <v>1.8581859901568576E-2</v>
      </c>
      <c r="J9" s="220"/>
      <c r="K9" s="333" t="s">
        <v>460</v>
      </c>
      <c r="L9" s="306">
        <v>0.63</v>
      </c>
      <c r="M9" s="183">
        <v>2295.7380000000003</v>
      </c>
      <c r="N9" s="136"/>
      <c r="O9" s="137"/>
    </row>
    <row r="10" spans="2:16" ht="12" customHeight="1">
      <c r="B10" s="180"/>
      <c r="C10" s="177" t="s">
        <v>7</v>
      </c>
      <c r="D10" s="320">
        <v>2741.31</v>
      </c>
      <c r="E10" s="232">
        <v>2805.31</v>
      </c>
      <c r="F10" s="321">
        <v>2776.69</v>
      </c>
      <c r="G10" s="220"/>
      <c r="H10" s="161" t="s">
        <v>460</v>
      </c>
      <c r="I10" s="221">
        <v>1.0202081053430789E-2</v>
      </c>
      <c r="J10" s="220"/>
      <c r="K10" s="160" t="s">
        <v>20</v>
      </c>
      <c r="L10" s="306">
        <v>1.53</v>
      </c>
      <c r="M10" s="183">
        <v>2284.3710000000001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801.47</v>
      </c>
      <c r="E11" s="232">
        <v>794.06</v>
      </c>
      <c r="F11" s="321">
        <v>763.27</v>
      </c>
      <c r="G11" s="220"/>
      <c r="H11" s="161" t="s">
        <v>460</v>
      </c>
      <c r="I11" s="221">
        <v>3.8775407399944561E-2</v>
      </c>
      <c r="J11" s="220"/>
      <c r="K11" s="333" t="s">
        <v>460</v>
      </c>
      <c r="L11" s="306">
        <v>2.48</v>
      </c>
      <c r="M11" s="183">
        <v>480.37099999999998</v>
      </c>
      <c r="N11" s="136"/>
      <c r="O11" s="137"/>
    </row>
    <row r="12" spans="2:16" ht="12" customHeight="1">
      <c r="B12" s="180"/>
      <c r="C12" s="177" t="s">
        <v>9</v>
      </c>
      <c r="D12" s="330">
        <v>0.29236751771963043</v>
      </c>
      <c r="E12" s="332">
        <v>0.28305606154043578</v>
      </c>
      <c r="F12" s="323">
        <v>0.27488484490526488</v>
      </c>
      <c r="G12" s="220"/>
      <c r="H12" s="161" t="s">
        <v>460</v>
      </c>
      <c r="I12" s="246">
        <v>0.8171216635170897</v>
      </c>
      <c r="J12" s="220"/>
      <c r="K12" s="342" t="s">
        <v>746</v>
      </c>
      <c r="L12" s="306">
        <v>0.104519156110106</v>
      </c>
      <c r="M12" s="248">
        <v>0.21028589489185423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774.53</v>
      </c>
      <c r="E14" s="232">
        <v>779.44</v>
      </c>
      <c r="F14" s="326">
        <v>782.68</v>
      </c>
      <c r="G14" s="220"/>
      <c r="H14" s="161" t="s">
        <v>20</v>
      </c>
      <c r="I14" s="221">
        <v>4.1568305450065957E-3</v>
      </c>
      <c r="J14" s="220"/>
      <c r="K14" s="160" t="s">
        <v>20</v>
      </c>
      <c r="L14" s="306">
        <v>0.98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782.08</v>
      </c>
      <c r="E15" s="232">
        <v>793.78</v>
      </c>
      <c r="F15" s="326">
        <v>791.17</v>
      </c>
      <c r="G15" s="220"/>
      <c r="H15" s="161" t="s">
        <v>460</v>
      </c>
      <c r="I15" s="221">
        <v>3.2880647030663068E-3</v>
      </c>
      <c r="J15" s="220"/>
      <c r="K15" s="160" t="s">
        <v>20</v>
      </c>
      <c r="L15" s="306">
        <v>1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290.64999999999998</v>
      </c>
      <c r="E16" s="232">
        <v>276.31</v>
      </c>
      <c r="F16" s="326">
        <v>267.82</v>
      </c>
      <c r="G16" s="220"/>
      <c r="H16" s="161" t="s">
        <v>460</v>
      </c>
      <c r="I16" s="221">
        <v>3.0726358076074045E-2</v>
      </c>
      <c r="J16" s="220"/>
      <c r="K16" s="333" t="s">
        <v>20</v>
      </c>
      <c r="L16" s="306">
        <v>0.28000000000000003</v>
      </c>
      <c r="M16" s="186">
        <v>181.14599999999999</v>
      </c>
      <c r="N16" s="136"/>
    </row>
    <row r="17" spans="2:16" ht="12" customHeight="1">
      <c r="B17" s="258"/>
      <c r="C17" s="259" t="s">
        <v>9</v>
      </c>
      <c r="D17" s="327">
        <v>0.3716371726677577</v>
      </c>
      <c r="E17" s="261">
        <v>0.34809393030814584</v>
      </c>
      <c r="F17" s="328">
        <v>0.33851131867992973</v>
      </c>
      <c r="G17" s="262"/>
      <c r="H17" s="263" t="s">
        <v>460</v>
      </c>
      <c r="I17" s="264">
        <v>0.95826116282161089</v>
      </c>
      <c r="J17" s="262"/>
      <c r="K17" s="342" t="s">
        <v>746</v>
      </c>
      <c r="L17" s="313">
        <v>7.4049025753919499E-3</v>
      </c>
      <c r="M17" s="267">
        <v>0.26638294993831074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1441.28</v>
      </c>
      <c r="E19" s="232">
        <v>1503.36</v>
      </c>
      <c r="F19" s="326">
        <v>1459.54</v>
      </c>
      <c r="G19" s="220"/>
      <c r="H19" s="161" t="s">
        <v>460</v>
      </c>
      <c r="I19" s="221">
        <v>2.9148041719880724E-2</v>
      </c>
      <c r="J19" s="220"/>
      <c r="K19" s="333" t="s">
        <v>460</v>
      </c>
      <c r="L19" s="306">
        <v>0.26</v>
      </c>
      <c r="M19" s="187">
        <v>1159.1500000000001</v>
      </c>
      <c r="N19" s="136"/>
      <c r="O19" s="141"/>
    </row>
    <row r="20" spans="2:16" ht="12" customHeight="1">
      <c r="B20" s="180"/>
      <c r="C20" s="177" t="s">
        <v>7</v>
      </c>
      <c r="D20" s="320">
        <v>1455.74</v>
      </c>
      <c r="E20" s="232">
        <v>1491.61</v>
      </c>
      <c r="F20" s="326">
        <v>1467.75</v>
      </c>
      <c r="G20" s="220"/>
      <c r="H20" s="161" t="s">
        <v>460</v>
      </c>
      <c r="I20" s="221">
        <v>1.5996138400788396E-2</v>
      </c>
      <c r="J20" s="220"/>
      <c r="K20" s="333" t="s">
        <v>20</v>
      </c>
      <c r="L20" s="306">
        <v>0.84</v>
      </c>
      <c r="M20" s="187">
        <v>1139.4829999999999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322.89999999999998</v>
      </c>
      <c r="E21" s="232">
        <v>334.64</v>
      </c>
      <c r="F21" s="326">
        <v>326.43</v>
      </c>
      <c r="G21" s="220"/>
      <c r="H21" s="161" t="s">
        <v>460</v>
      </c>
      <c r="I21" s="221">
        <v>2.4533827396605257E-2</v>
      </c>
      <c r="J21" s="220"/>
      <c r="K21" s="333" t="s">
        <v>460</v>
      </c>
      <c r="L21" s="306">
        <v>0.57999999999999996</v>
      </c>
      <c r="M21" s="186">
        <v>175.749</v>
      </c>
      <c r="N21" s="136"/>
      <c r="O21" s="141"/>
    </row>
    <row r="22" spans="2:16" ht="12" customHeight="1">
      <c r="B22" s="180"/>
      <c r="C22" s="177" t="s">
        <v>9</v>
      </c>
      <c r="D22" s="330">
        <v>0.22181158723398409</v>
      </c>
      <c r="E22" s="237">
        <v>0.22434818752891172</v>
      </c>
      <c r="F22" s="323">
        <v>0.22240163515585079</v>
      </c>
      <c r="G22" s="220"/>
      <c r="H22" s="161" t="s">
        <v>460</v>
      </c>
      <c r="I22" s="246">
        <v>0.19465523730609335</v>
      </c>
      <c r="J22" s="220"/>
      <c r="K22" s="342" t="s">
        <v>746</v>
      </c>
      <c r="L22" s="306">
        <v>0.1</v>
      </c>
      <c r="M22" s="248">
        <v>0.15423573673323779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1129.29</v>
      </c>
      <c r="E24" s="232">
        <v>1217.46</v>
      </c>
      <c r="F24" s="326">
        <v>1168.3900000000001</v>
      </c>
      <c r="G24" s="220"/>
      <c r="H24" s="161" t="s">
        <v>460</v>
      </c>
      <c r="I24" s="221">
        <v>4.0305225633696318E-2</v>
      </c>
      <c r="J24" s="220"/>
      <c r="K24" s="333" t="s">
        <v>460</v>
      </c>
      <c r="L24" s="306">
        <v>0.35</v>
      </c>
      <c r="M24" s="186">
        <v>898.80399999999997</v>
      </c>
      <c r="N24" s="136"/>
      <c r="O24" s="142"/>
    </row>
    <row r="25" spans="2:16" ht="12" customHeight="1">
      <c r="B25" s="180"/>
      <c r="C25" s="270" t="s">
        <v>7</v>
      </c>
      <c r="D25" s="320">
        <v>1143.97</v>
      </c>
      <c r="E25" s="232">
        <v>1202.5899999999999</v>
      </c>
      <c r="F25" s="326">
        <v>1175.3</v>
      </c>
      <c r="G25" s="220"/>
      <c r="H25" s="161" t="s">
        <v>460</v>
      </c>
      <c r="I25" s="221">
        <v>2.2692688281126583E-2</v>
      </c>
      <c r="J25" s="220"/>
      <c r="K25" s="333" t="s">
        <v>20</v>
      </c>
      <c r="L25" s="306">
        <v>0.75</v>
      </c>
      <c r="M25" s="186">
        <v>877.35599999999999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292.8</v>
      </c>
      <c r="E26" s="232">
        <v>307.68</v>
      </c>
      <c r="F26" s="326">
        <v>300.76</v>
      </c>
      <c r="G26" s="220"/>
      <c r="H26" s="161" t="s">
        <v>460</v>
      </c>
      <c r="I26" s="221">
        <v>2.2490899635985495E-2</v>
      </c>
      <c r="J26" s="220"/>
      <c r="K26" s="333" t="s">
        <v>460</v>
      </c>
      <c r="L26" s="306">
        <v>0.43</v>
      </c>
      <c r="M26" s="188">
        <v>144.84</v>
      </c>
      <c r="N26" s="136"/>
      <c r="O26" s="142"/>
    </row>
    <row r="27" spans="2:16" ht="12" customHeight="1">
      <c r="B27" s="180"/>
      <c r="C27" s="270" t="s">
        <v>9</v>
      </c>
      <c r="D27" s="327">
        <v>0.25595076793971872</v>
      </c>
      <c r="E27" s="268">
        <v>0.25584779517541312</v>
      </c>
      <c r="F27" s="328">
        <v>0.25590062111801243</v>
      </c>
      <c r="G27" s="262"/>
      <c r="H27" s="263" t="s">
        <v>20</v>
      </c>
      <c r="I27" s="264">
        <v>5.2825942599310505E-3</v>
      </c>
      <c r="J27" s="262"/>
      <c r="K27" s="342" t="s">
        <v>746</v>
      </c>
      <c r="L27" s="313">
        <v>0.1</v>
      </c>
      <c r="M27" s="267">
        <v>0.16508692024674135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509.32</v>
      </c>
      <c r="E29" s="232">
        <v>515.09</v>
      </c>
      <c r="F29" s="326">
        <v>503.69</v>
      </c>
      <c r="G29" s="220"/>
      <c r="H29" s="161" t="s">
        <v>460</v>
      </c>
      <c r="I29" s="221">
        <v>2.2132054592401418E-2</v>
      </c>
      <c r="J29" s="220"/>
      <c r="K29" s="333" t="s">
        <v>460</v>
      </c>
      <c r="L29" s="306">
        <v>1.35</v>
      </c>
      <c r="M29" s="186">
        <v>476.10500000000002</v>
      </c>
      <c r="N29" s="136"/>
      <c r="O29" s="143"/>
    </row>
    <row r="30" spans="2:16" ht="12" customHeight="1">
      <c r="B30" s="180"/>
      <c r="C30" s="272" t="s">
        <v>7</v>
      </c>
      <c r="D30" s="320">
        <v>503.49</v>
      </c>
      <c r="E30" s="232">
        <v>519.91</v>
      </c>
      <c r="F30" s="326">
        <v>517.77</v>
      </c>
      <c r="G30" s="220"/>
      <c r="H30" s="161" t="s">
        <v>460</v>
      </c>
      <c r="I30" s="221">
        <v>4.1160970167913868E-3</v>
      </c>
      <c r="J30" s="220"/>
      <c r="K30" s="160" t="s">
        <v>460</v>
      </c>
      <c r="L30" s="306">
        <v>0.32</v>
      </c>
      <c r="M30" s="186">
        <v>464.86700000000002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187.92</v>
      </c>
      <c r="E31" s="232">
        <v>183.1</v>
      </c>
      <c r="F31" s="326">
        <v>169.02</v>
      </c>
      <c r="G31" s="220"/>
      <c r="H31" s="161" t="s">
        <v>460</v>
      </c>
      <c r="I31" s="221">
        <v>7.6897870016384373E-2</v>
      </c>
      <c r="J31" s="220"/>
      <c r="K31" s="338" t="s">
        <v>460</v>
      </c>
      <c r="L31" s="306">
        <v>2.1800000000000002</v>
      </c>
      <c r="M31" s="186">
        <v>123.476</v>
      </c>
      <c r="N31" s="136"/>
      <c r="O31" s="144"/>
    </row>
    <row r="32" spans="2:16" ht="12" customHeight="1">
      <c r="B32" s="170"/>
      <c r="C32" s="273" t="s">
        <v>9</v>
      </c>
      <c r="D32" s="322">
        <v>0.37323482094977056</v>
      </c>
      <c r="E32" s="239">
        <v>0.35217633821238292</v>
      </c>
      <c r="F32" s="331">
        <v>0.32643837997566488</v>
      </c>
      <c r="G32" s="222"/>
      <c r="H32" s="189" t="s">
        <v>460</v>
      </c>
      <c r="I32" s="223">
        <v>2.5737958236718042</v>
      </c>
      <c r="J32" s="222"/>
      <c r="K32" s="343" t="s">
        <v>746</v>
      </c>
      <c r="L32" s="312">
        <v>0.4</v>
      </c>
      <c r="M32" s="191">
        <v>0.26561575676483812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368.52</v>
      </c>
      <c r="E37" s="231">
        <v>355.59</v>
      </c>
      <c r="F37" s="274">
        <v>390.53</v>
      </c>
      <c r="G37" s="218"/>
      <c r="H37" s="212" t="s">
        <v>20</v>
      </c>
      <c r="I37" s="219">
        <v>9.8259231136983649E-2</v>
      </c>
      <c r="J37" s="218"/>
      <c r="K37" s="341" t="s">
        <v>460</v>
      </c>
      <c r="L37" s="311">
        <v>0.46</v>
      </c>
      <c r="M37" s="215">
        <v>269.13</v>
      </c>
      <c r="N37" s="148"/>
    </row>
    <row r="38" spans="2:17" ht="12" customHeight="1">
      <c r="B38" s="207"/>
      <c r="C38" s="199" t="s">
        <v>7</v>
      </c>
      <c r="D38" s="185">
        <v>363.76</v>
      </c>
      <c r="E38" s="232">
        <v>363.17</v>
      </c>
      <c r="F38" s="275">
        <v>380.17</v>
      </c>
      <c r="G38" s="220"/>
      <c r="H38" s="161" t="s">
        <v>20</v>
      </c>
      <c r="I38" s="221">
        <v>4.6810033868436296E-2</v>
      </c>
      <c r="J38" s="220"/>
      <c r="K38" s="182" t="s">
        <v>460</v>
      </c>
      <c r="L38" s="306">
        <v>7.0000000000000007E-2</v>
      </c>
      <c r="M38" s="216">
        <v>265.125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100.03</v>
      </c>
      <c r="E39" s="232">
        <v>94.67</v>
      </c>
      <c r="F39" s="275">
        <v>102.17</v>
      </c>
      <c r="G39" s="220"/>
      <c r="H39" s="161" t="s">
        <v>20</v>
      </c>
      <c r="I39" s="221">
        <v>7.9222562585824496E-2</v>
      </c>
      <c r="J39" s="220"/>
      <c r="K39" s="182" t="s">
        <v>20</v>
      </c>
      <c r="L39" s="306">
        <v>1.65</v>
      </c>
      <c r="M39" s="216">
        <v>58.71</v>
      </c>
      <c r="N39" s="136"/>
    </row>
    <row r="40" spans="2:17" ht="12" customHeight="1">
      <c r="B40" s="208"/>
      <c r="C40" s="209" t="s">
        <v>9</v>
      </c>
      <c r="D40" s="230">
        <v>0.27498900373872887</v>
      </c>
      <c r="E40" s="233">
        <v>0.26067681801910952</v>
      </c>
      <c r="F40" s="276">
        <v>0.26874819159849539</v>
      </c>
      <c r="G40" s="222"/>
      <c r="H40" s="189" t="s">
        <v>20</v>
      </c>
      <c r="I40" s="223">
        <v>0.80713735793858654</v>
      </c>
      <c r="J40" s="222"/>
      <c r="K40" s="350"/>
      <c r="L40" s="312">
        <v>0.4</v>
      </c>
      <c r="M40" s="217">
        <v>0.22144271570014146</v>
      </c>
      <c r="N40" s="136"/>
    </row>
    <row r="41" spans="2:17" ht="12" customHeight="1">
      <c r="B41" s="294" t="s">
        <v>747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51"/>
      <c r="D52" s="352"/>
      <c r="E52" s="352"/>
      <c r="F52" s="352"/>
      <c r="G52" s="352"/>
      <c r="H52" s="352"/>
      <c r="I52" s="352"/>
      <c r="J52" s="352"/>
      <c r="K52" s="352"/>
      <c r="L52" s="352"/>
      <c r="M52" s="352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O36" sqref="O36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743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2724.98</v>
      </c>
      <c r="E9" s="232">
        <v>2798.8</v>
      </c>
      <c r="F9" s="321">
        <v>2746.53</v>
      </c>
      <c r="G9" s="220"/>
      <c r="H9" s="161" t="s">
        <v>460</v>
      </c>
      <c r="I9" s="221">
        <v>1.8675861083321421E-2</v>
      </c>
      <c r="J9" s="220"/>
      <c r="K9" s="333" t="s">
        <v>460</v>
      </c>
      <c r="L9" s="306">
        <v>9</v>
      </c>
      <c r="M9" s="183">
        <v>2295.7380000000003</v>
      </c>
      <c r="N9" s="136"/>
      <c r="O9" s="137"/>
    </row>
    <row r="10" spans="2:16" ht="12" customHeight="1">
      <c r="B10" s="180"/>
      <c r="C10" s="177" t="s">
        <v>7</v>
      </c>
      <c r="D10" s="320">
        <v>2741.29</v>
      </c>
      <c r="E10" s="232">
        <v>2805.79</v>
      </c>
      <c r="F10" s="321">
        <v>2775.16</v>
      </c>
      <c r="G10" s="220"/>
      <c r="H10" s="161" t="s">
        <v>460</v>
      </c>
      <c r="I10" s="221">
        <v>1.0916711514404209E-2</v>
      </c>
      <c r="J10" s="220"/>
      <c r="K10" s="160" t="s">
        <v>460</v>
      </c>
      <c r="L10" s="306">
        <v>7.79</v>
      </c>
      <c r="M10" s="183">
        <v>2284.3710000000001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801.36</v>
      </c>
      <c r="E11" s="232">
        <v>794.38</v>
      </c>
      <c r="F11" s="321">
        <v>765.75</v>
      </c>
      <c r="G11" s="220"/>
      <c r="H11" s="161" t="s">
        <v>460</v>
      </c>
      <c r="I11" s="221">
        <v>3.6040685817870566E-2</v>
      </c>
      <c r="J11" s="220"/>
      <c r="K11" s="333" t="s">
        <v>460</v>
      </c>
      <c r="L11" s="306">
        <v>6.07</v>
      </c>
      <c r="M11" s="183">
        <v>480.37099999999998</v>
      </c>
      <c r="N11" s="136"/>
      <c r="O11" s="137"/>
    </row>
    <row r="12" spans="2:16" ht="12" customHeight="1">
      <c r="B12" s="180"/>
      <c r="C12" s="177" t="s">
        <v>9</v>
      </c>
      <c r="D12" s="330">
        <v>0.29232952369140075</v>
      </c>
      <c r="E12" s="332">
        <v>0.28312168765303175</v>
      </c>
      <c r="F12" s="323">
        <v>0.27593003646636594</v>
      </c>
      <c r="G12" s="220"/>
      <c r="H12" s="161" t="s">
        <v>460</v>
      </c>
      <c r="I12" s="246">
        <v>0.7191651186665815</v>
      </c>
      <c r="J12" s="220"/>
      <c r="K12" s="333" t="s">
        <v>460</v>
      </c>
      <c r="L12" s="306">
        <v>0.140875869703982</v>
      </c>
      <c r="M12" s="248">
        <v>0.21028589489185423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774.53</v>
      </c>
      <c r="E14" s="232">
        <v>779.76</v>
      </c>
      <c r="F14" s="326">
        <v>781.7</v>
      </c>
      <c r="G14" s="220"/>
      <c r="H14" s="161" t="s">
        <v>20</v>
      </c>
      <c r="I14" s="221">
        <v>2.4879450087207378E-3</v>
      </c>
      <c r="J14" s="220"/>
      <c r="K14" s="160" t="s">
        <v>460</v>
      </c>
      <c r="L14" s="306">
        <v>2.2200000000000002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782.24</v>
      </c>
      <c r="E15" s="232">
        <v>794.15</v>
      </c>
      <c r="F15" s="326">
        <v>790.17</v>
      </c>
      <c r="G15" s="220"/>
      <c r="H15" s="161" t="s">
        <v>460</v>
      </c>
      <c r="I15" s="221">
        <v>5.0116476736132842E-3</v>
      </c>
      <c r="J15" s="220"/>
      <c r="K15" s="160" t="s">
        <v>460</v>
      </c>
      <c r="L15" s="306">
        <v>0.85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290.39999999999998</v>
      </c>
      <c r="E16" s="232">
        <v>276.01</v>
      </c>
      <c r="F16" s="326">
        <v>267.54000000000002</v>
      </c>
      <c r="G16" s="220"/>
      <c r="H16" s="161" t="s">
        <v>460</v>
      </c>
      <c r="I16" s="221">
        <v>3.0687293938625348E-2</v>
      </c>
      <c r="J16" s="220"/>
      <c r="K16" s="333" t="s">
        <v>460</v>
      </c>
      <c r="L16" s="306">
        <v>1.03</v>
      </c>
      <c r="M16" s="186">
        <v>181.14599999999999</v>
      </c>
      <c r="N16" s="136"/>
    </row>
    <row r="17" spans="2:16" ht="12" customHeight="1">
      <c r="B17" s="258"/>
      <c r="C17" s="259" t="s">
        <v>9</v>
      </c>
      <c r="D17" s="327">
        <v>0.37124156269175695</v>
      </c>
      <c r="E17" s="261">
        <v>0.34755398854120756</v>
      </c>
      <c r="F17" s="328">
        <v>0.33858536770568365</v>
      </c>
      <c r="G17" s="262"/>
      <c r="H17" s="263" t="s">
        <v>460</v>
      </c>
      <c r="I17" s="264">
        <v>0.89686208355239105</v>
      </c>
      <c r="J17" s="262"/>
      <c r="K17" s="333" t="s">
        <v>460</v>
      </c>
      <c r="L17" s="313">
        <v>9.3828529929723695E-2</v>
      </c>
      <c r="M17" s="267">
        <v>0.26638294993831074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1441.19</v>
      </c>
      <c r="E19" s="232">
        <v>1503.73</v>
      </c>
      <c r="F19" s="326">
        <v>1459.8</v>
      </c>
      <c r="G19" s="220"/>
      <c r="H19" s="161" t="s">
        <v>460</v>
      </c>
      <c r="I19" s="221">
        <v>2.9214021134113199E-2</v>
      </c>
      <c r="J19" s="220"/>
      <c r="K19" s="333" t="s">
        <v>460</v>
      </c>
      <c r="L19" s="306">
        <v>3.82</v>
      </c>
      <c r="M19" s="187">
        <v>1159.1500000000001</v>
      </c>
      <c r="N19" s="136"/>
      <c r="O19" s="141"/>
    </row>
    <row r="20" spans="2:16" ht="12" customHeight="1">
      <c r="B20" s="180"/>
      <c r="C20" s="177" t="s">
        <v>7</v>
      </c>
      <c r="D20" s="320">
        <v>1455.7</v>
      </c>
      <c r="E20" s="232">
        <v>1492.42</v>
      </c>
      <c r="F20" s="326">
        <v>1466.91</v>
      </c>
      <c r="G20" s="220"/>
      <c r="H20" s="161" t="s">
        <v>460</v>
      </c>
      <c r="I20" s="221">
        <v>1.7093043513220163E-2</v>
      </c>
      <c r="J20" s="220"/>
      <c r="K20" s="333" t="s">
        <v>460</v>
      </c>
      <c r="L20" s="306">
        <v>5.7</v>
      </c>
      <c r="M20" s="187">
        <v>1139.4829999999999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322.81</v>
      </c>
      <c r="E21" s="232">
        <v>334.12</v>
      </c>
      <c r="F21" s="326">
        <v>327.01</v>
      </c>
      <c r="G21" s="220"/>
      <c r="H21" s="161" t="s">
        <v>460</v>
      </c>
      <c r="I21" s="221">
        <v>2.1279779719861169E-2</v>
      </c>
      <c r="J21" s="220"/>
      <c r="K21" s="333" t="s">
        <v>460</v>
      </c>
      <c r="L21" s="306">
        <v>2.67</v>
      </c>
      <c r="M21" s="186">
        <v>175.749</v>
      </c>
      <c r="N21" s="136"/>
      <c r="O21" s="141"/>
    </row>
    <row r="22" spans="2:16" ht="12" customHeight="1">
      <c r="B22" s="180"/>
      <c r="C22" s="177" t="s">
        <v>9</v>
      </c>
      <c r="D22" s="330">
        <v>0.22175585628907055</v>
      </c>
      <c r="E22" s="237">
        <v>0.22387799681054929</v>
      </c>
      <c r="F22" s="323">
        <v>0.22292437845539262</v>
      </c>
      <c r="G22" s="220"/>
      <c r="H22" s="161" t="s">
        <v>460</v>
      </c>
      <c r="I22" s="246">
        <v>9.5361835515667126E-2</v>
      </c>
      <c r="J22" s="220"/>
      <c r="K22" s="333" t="s">
        <v>460</v>
      </c>
      <c r="L22" s="306">
        <v>0.1</v>
      </c>
      <c r="M22" s="248">
        <v>0.15423573673323779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1129.33</v>
      </c>
      <c r="E24" s="232">
        <v>1217.3</v>
      </c>
      <c r="F24" s="326">
        <v>1168.74</v>
      </c>
      <c r="G24" s="220"/>
      <c r="H24" s="161" t="s">
        <v>460</v>
      </c>
      <c r="I24" s="221">
        <v>3.9891563295818555E-2</v>
      </c>
      <c r="J24" s="220"/>
      <c r="K24" s="333" t="s">
        <v>460</v>
      </c>
      <c r="L24" s="306">
        <v>3.84</v>
      </c>
      <c r="M24" s="186">
        <v>898.80399999999997</v>
      </c>
      <c r="N24" s="136"/>
      <c r="O24" s="142"/>
    </row>
    <row r="25" spans="2:16" ht="12" customHeight="1">
      <c r="B25" s="180"/>
      <c r="C25" s="270" t="s">
        <v>7</v>
      </c>
      <c r="D25" s="320">
        <v>1144</v>
      </c>
      <c r="E25" s="232">
        <v>1203.08</v>
      </c>
      <c r="F25" s="326">
        <v>1174.55</v>
      </c>
      <c r="G25" s="220"/>
      <c r="H25" s="161" t="s">
        <v>460</v>
      </c>
      <c r="I25" s="221">
        <v>2.3714133723443109E-2</v>
      </c>
      <c r="J25" s="220"/>
      <c r="K25" s="333" t="s">
        <v>460</v>
      </c>
      <c r="L25" s="306">
        <v>5.63</v>
      </c>
      <c r="M25" s="186">
        <v>877.35599999999999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292.77999999999997</v>
      </c>
      <c r="E26" s="232">
        <v>307.01</v>
      </c>
      <c r="F26" s="326">
        <v>301.19</v>
      </c>
      <c r="G26" s="220"/>
      <c r="H26" s="161" t="s">
        <v>460</v>
      </c>
      <c r="I26" s="221">
        <v>1.8957037230057594E-2</v>
      </c>
      <c r="J26" s="220"/>
      <c r="K26" s="333" t="s">
        <v>460</v>
      </c>
      <c r="L26" s="306">
        <v>3.34</v>
      </c>
      <c r="M26" s="188">
        <v>144.84</v>
      </c>
      <c r="N26" s="136"/>
      <c r="O26" s="142"/>
    </row>
    <row r="27" spans="2:16" ht="12" customHeight="1">
      <c r="B27" s="180"/>
      <c r="C27" s="270" t="s">
        <v>9</v>
      </c>
      <c r="D27" s="327">
        <v>0.25592657342657338</v>
      </c>
      <c r="E27" s="268">
        <v>0.25518668750207801</v>
      </c>
      <c r="F27" s="328">
        <v>0.25643012217444977</v>
      </c>
      <c r="G27" s="262"/>
      <c r="H27" s="263" t="s">
        <v>20</v>
      </c>
      <c r="I27" s="264">
        <v>0.12434346723717571</v>
      </c>
      <c r="J27" s="262"/>
      <c r="K27" s="333" t="s">
        <v>460</v>
      </c>
      <c r="L27" s="313">
        <v>0.2</v>
      </c>
      <c r="M27" s="267">
        <v>0.16508692024674135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509.26</v>
      </c>
      <c r="E29" s="232">
        <v>515.30999999999995</v>
      </c>
      <c r="F29" s="326">
        <v>505.04</v>
      </c>
      <c r="G29" s="220"/>
      <c r="H29" s="161" t="s">
        <v>460</v>
      </c>
      <c r="I29" s="221">
        <v>1.9929751023655573E-2</v>
      </c>
      <c r="J29" s="220"/>
      <c r="K29" s="333" t="s">
        <v>460</v>
      </c>
      <c r="L29" s="306">
        <v>2.95</v>
      </c>
      <c r="M29" s="186">
        <v>476.10500000000002</v>
      </c>
      <c r="N29" s="136"/>
      <c r="O29" s="143"/>
    </row>
    <row r="30" spans="2:16" ht="12" customHeight="1">
      <c r="B30" s="180"/>
      <c r="C30" s="272" t="s">
        <v>7</v>
      </c>
      <c r="D30" s="320">
        <v>503.35</v>
      </c>
      <c r="E30" s="232">
        <v>519.21</v>
      </c>
      <c r="F30" s="326">
        <v>518.09</v>
      </c>
      <c r="G30" s="220"/>
      <c r="H30" s="161" t="s">
        <v>460</v>
      </c>
      <c r="I30" s="221">
        <v>2.1571233219699337E-3</v>
      </c>
      <c r="J30" s="220"/>
      <c r="K30" s="160" t="s">
        <v>460</v>
      </c>
      <c r="L30" s="306">
        <v>1.23</v>
      </c>
      <c r="M30" s="186">
        <v>464.86700000000002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188.15</v>
      </c>
      <c r="E31" s="232">
        <v>184.25</v>
      </c>
      <c r="F31" s="326">
        <v>171.2</v>
      </c>
      <c r="G31" s="220"/>
      <c r="H31" s="161" t="s">
        <v>460</v>
      </c>
      <c r="I31" s="221">
        <v>7.0827679782903719E-2</v>
      </c>
      <c r="J31" s="220"/>
      <c r="K31" s="338" t="s">
        <v>460</v>
      </c>
      <c r="L31" s="306">
        <v>2.36</v>
      </c>
      <c r="M31" s="186">
        <v>123.476</v>
      </c>
      <c r="N31" s="136"/>
      <c r="O31" s="144"/>
    </row>
    <row r="32" spans="2:16" ht="12" customHeight="1">
      <c r="B32" s="170"/>
      <c r="C32" s="273" t="s">
        <v>9</v>
      </c>
      <c r="D32" s="322">
        <v>0.37379556968312305</v>
      </c>
      <c r="E32" s="239">
        <v>0.35486604649371156</v>
      </c>
      <c r="F32" s="331">
        <v>0.33044451736184827</v>
      </c>
      <c r="G32" s="222"/>
      <c r="H32" s="189" t="s">
        <v>460</v>
      </c>
      <c r="I32" s="223">
        <v>2.4421529131863293</v>
      </c>
      <c r="J32" s="222"/>
      <c r="K32" s="335" t="s">
        <v>460</v>
      </c>
      <c r="L32" s="312">
        <v>0.4</v>
      </c>
      <c r="M32" s="191">
        <v>0.26561575676483812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368.44</v>
      </c>
      <c r="E37" s="231">
        <v>355.69</v>
      </c>
      <c r="F37" s="274">
        <v>390.99</v>
      </c>
      <c r="G37" s="218"/>
      <c r="H37" s="212" t="s">
        <v>20</v>
      </c>
      <c r="I37" s="219">
        <v>9.9243723467064004E-2</v>
      </c>
      <c r="J37" s="218"/>
      <c r="K37" s="341" t="s">
        <v>20</v>
      </c>
      <c r="L37" s="311">
        <v>1.22</v>
      </c>
      <c r="M37" s="215">
        <v>269.13</v>
      </c>
      <c r="N37" s="148"/>
    </row>
    <row r="38" spans="2:17" ht="12" customHeight="1">
      <c r="B38" s="207"/>
      <c r="C38" s="199" t="s">
        <v>7</v>
      </c>
      <c r="D38" s="185">
        <v>363.76</v>
      </c>
      <c r="E38" s="232">
        <v>363.58</v>
      </c>
      <c r="F38" s="275">
        <v>380.24</v>
      </c>
      <c r="G38" s="220"/>
      <c r="H38" s="161" t="s">
        <v>20</v>
      </c>
      <c r="I38" s="221">
        <v>4.5822102425876032E-2</v>
      </c>
      <c r="J38" s="220"/>
      <c r="K38" s="182" t="s">
        <v>20</v>
      </c>
      <c r="L38" s="306">
        <v>2.56</v>
      </c>
      <c r="M38" s="216">
        <v>265.125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100.05</v>
      </c>
      <c r="E39" s="232">
        <v>92.38</v>
      </c>
      <c r="F39" s="275">
        <v>100.52</v>
      </c>
      <c r="G39" s="220"/>
      <c r="H39" s="161" t="s">
        <v>20</v>
      </c>
      <c r="I39" s="221">
        <v>8.8114310456808953E-2</v>
      </c>
      <c r="J39" s="220"/>
      <c r="K39" s="182" t="s">
        <v>20</v>
      </c>
      <c r="L39" s="306">
        <v>1.6</v>
      </c>
      <c r="M39" s="216">
        <v>58.71</v>
      </c>
      <c r="N39" s="136"/>
    </row>
    <row r="40" spans="2:17" ht="12" customHeight="1">
      <c r="B40" s="208"/>
      <c r="C40" s="209" t="s">
        <v>9</v>
      </c>
      <c r="D40" s="230">
        <v>0.27504398504508465</v>
      </c>
      <c r="E40" s="233">
        <v>0.25408438307937731</v>
      </c>
      <c r="F40" s="276">
        <v>0.26435935198821797</v>
      </c>
      <c r="G40" s="222"/>
      <c r="H40" s="189" t="s">
        <v>20</v>
      </c>
      <c r="I40" s="223">
        <v>1.0274968908840665</v>
      </c>
      <c r="J40" s="222"/>
      <c r="K40" s="350"/>
      <c r="L40" s="312">
        <v>0.2</v>
      </c>
      <c r="M40" s="217">
        <v>0.22144271570014146</v>
      </c>
      <c r="N40" s="136"/>
    </row>
    <row r="41" spans="2:17" ht="12" customHeight="1">
      <c r="B41" s="294" t="s">
        <v>744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47"/>
      <c r="D52" s="348"/>
      <c r="E52" s="348"/>
      <c r="F52" s="348"/>
      <c r="G52" s="348"/>
      <c r="H52" s="348"/>
      <c r="I52" s="348"/>
      <c r="J52" s="348"/>
      <c r="K52" s="348"/>
      <c r="L52" s="348"/>
      <c r="M52" s="348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F37" sqref="F37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740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2724.9</v>
      </c>
      <c r="E9" s="232">
        <v>2801.01</v>
      </c>
      <c r="F9" s="321">
        <v>2755.53</v>
      </c>
      <c r="G9" s="220"/>
      <c r="H9" s="161" t="s">
        <v>460</v>
      </c>
      <c r="I9" s="221">
        <v>1.6237000224918918E-2</v>
      </c>
      <c r="J9" s="220"/>
      <c r="K9" s="333" t="s">
        <v>460</v>
      </c>
      <c r="L9" s="306">
        <v>5.99</v>
      </c>
      <c r="M9" s="183">
        <v>2295.7380000000003</v>
      </c>
      <c r="N9" s="136"/>
      <c r="O9" s="137"/>
    </row>
    <row r="10" spans="2:16" ht="12" customHeight="1">
      <c r="B10" s="180"/>
      <c r="C10" s="177" t="s">
        <v>7</v>
      </c>
      <c r="D10" s="320">
        <v>2741.33</v>
      </c>
      <c r="E10" s="232">
        <v>2803.22</v>
      </c>
      <c r="F10" s="321">
        <v>2782.95</v>
      </c>
      <c r="G10" s="220"/>
      <c r="H10" s="161" t="s">
        <v>460</v>
      </c>
      <c r="I10" s="221">
        <v>7.2309700986722403E-3</v>
      </c>
      <c r="J10" s="220"/>
      <c r="K10" s="160" t="s">
        <v>460</v>
      </c>
      <c r="L10" s="306">
        <v>0.54</v>
      </c>
      <c r="M10" s="183">
        <v>2284.3710000000001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801.45</v>
      </c>
      <c r="E11" s="232">
        <v>799.24</v>
      </c>
      <c r="F11" s="321">
        <v>771.82</v>
      </c>
      <c r="G11" s="220"/>
      <c r="H11" s="161" t="s">
        <v>460</v>
      </c>
      <c r="I11" s="221">
        <v>3.4307592212601934E-2</v>
      </c>
      <c r="J11" s="220"/>
      <c r="K11" s="333" t="s">
        <v>460</v>
      </c>
      <c r="L11" s="306">
        <v>5.68</v>
      </c>
      <c r="M11" s="183">
        <v>480.37099999999998</v>
      </c>
      <c r="N11" s="136"/>
      <c r="O11" s="137"/>
    </row>
    <row r="12" spans="2:16" ht="12" customHeight="1">
      <c r="B12" s="180"/>
      <c r="C12" s="177" t="s">
        <v>9</v>
      </c>
      <c r="D12" s="330">
        <v>0.29235808895682025</v>
      </c>
      <c r="E12" s="332">
        <v>0.28511497492169724</v>
      </c>
      <c r="F12" s="323">
        <v>0.27733879516340576</v>
      </c>
      <c r="G12" s="220"/>
      <c r="H12" s="161" t="s">
        <v>460</v>
      </c>
      <c r="I12" s="246">
        <v>0.77761797582914793</v>
      </c>
      <c r="J12" s="220"/>
      <c r="K12" s="342" t="s">
        <v>742</v>
      </c>
      <c r="L12" s="306">
        <v>0.19867996833514101</v>
      </c>
      <c r="M12" s="248">
        <v>0.21028589489185423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774.53</v>
      </c>
      <c r="E14" s="232">
        <v>779.9</v>
      </c>
      <c r="F14" s="326">
        <v>783.92</v>
      </c>
      <c r="G14" s="220"/>
      <c r="H14" s="161" t="s">
        <v>20</v>
      </c>
      <c r="I14" s="221">
        <v>5.1545069880754024E-3</v>
      </c>
      <c r="J14" s="220"/>
      <c r="K14" s="160" t="s">
        <v>20</v>
      </c>
      <c r="L14" s="306">
        <v>4.32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782.19</v>
      </c>
      <c r="E15" s="232">
        <v>794.78</v>
      </c>
      <c r="F15" s="326">
        <v>791.02</v>
      </c>
      <c r="G15" s="220"/>
      <c r="H15" s="161" t="s">
        <v>460</v>
      </c>
      <c r="I15" s="221">
        <v>4.7308689197010922E-3</v>
      </c>
      <c r="J15" s="220"/>
      <c r="K15" s="160" t="s">
        <v>20</v>
      </c>
      <c r="L15" s="306">
        <v>2.42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290.55</v>
      </c>
      <c r="E16" s="232">
        <v>275.67</v>
      </c>
      <c r="F16" s="326">
        <v>268.57</v>
      </c>
      <c r="G16" s="220"/>
      <c r="H16" s="161" t="s">
        <v>460</v>
      </c>
      <c r="I16" s="221">
        <v>2.5755432219683017E-2</v>
      </c>
      <c r="J16" s="220"/>
      <c r="K16" s="333" t="s">
        <v>20</v>
      </c>
      <c r="L16" s="306">
        <v>1.23</v>
      </c>
      <c r="M16" s="186">
        <v>181.14599999999999</v>
      </c>
      <c r="N16" s="136"/>
    </row>
    <row r="17" spans="2:16" ht="12" customHeight="1">
      <c r="B17" s="258"/>
      <c r="C17" s="259" t="s">
        <v>9</v>
      </c>
      <c r="D17" s="327">
        <v>0.37145706286196445</v>
      </c>
      <c r="E17" s="261">
        <v>0.34685070082286923</v>
      </c>
      <c r="F17" s="328">
        <v>0.33952365300498089</v>
      </c>
      <c r="G17" s="262"/>
      <c r="H17" s="263" t="s">
        <v>460</v>
      </c>
      <c r="I17" s="264">
        <v>0.73270478178883436</v>
      </c>
      <c r="J17" s="262"/>
      <c r="K17" s="263"/>
      <c r="L17" s="313">
        <v>5.178198829925984E-2</v>
      </c>
      <c r="M17" s="267">
        <v>0.26638294993831074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1441.1</v>
      </c>
      <c r="E19" s="232">
        <v>1506.03</v>
      </c>
      <c r="F19" s="326">
        <v>1463.62</v>
      </c>
      <c r="G19" s="220"/>
      <c r="H19" s="161" t="s">
        <v>460</v>
      </c>
      <c r="I19" s="221">
        <v>2.8160129612291973E-2</v>
      </c>
      <c r="J19" s="220"/>
      <c r="K19" s="333" t="s">
        <v>460</v>
      </c>
      <c r="L19" s="306">
        <v>5.87</v>
      </c>
      <c r="M19" s="187">
        <v>1159.1500000000001</v>
      </c>
      <c r="N19" s="136"/>
      <c r="O19" s="141"/>
    </row>
    <row r="20" spans="2:16" ht="12" customHeight="1">
      <c r="B20" s="180"/>
      <c r="C20" s="177" t="s">
        <v>7</v>
      </c>
      <c r="D20" s="320">
        <v>1455.63</v>
      </c>
      <c r="E20" s="232">
        <v>1490.25</v>
      </c>
      <c r="F20" s="326">
        <v>1472.61</v>
      </c>
      <c r="G20" s="220"/>
      <c r="H20" s="161" t="s">
        <v>460</v>
      </c>
      <c r="I20" s="221">
        <v>1.1836940110719785E-2</v>
      </c>
      <c r="J20" s="220"/>
      <c r="K20" s="333" t="s">
        <v>460</v>
      </c>
      <c r="L20" s="306">
        <v>3.54</v>
      </c>
      <c r="M20" s="187">
        <v>1139.4829999999999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322.89999999999998</v>
      </c>
      <c r="E21" s="232">
        <v>338.68</v>
      </c>
      <c r="F21" s="326">
        <v>329.68</v>
      </c>
      <c r="G21" s="220"/>
      <c r="H21" s="161" t="s">
        <v>460</v>
      </c>
      <c r="I21" s="221">
        <v>2.657375693870323E-2</v>
      </c>
      <c r="J21" s="220"/>
      <c r="K21" s="333" t="s">
        <v>460</v>
      </c>
      <c r="L21" s="306">
        <v>1.96</v>
      </c>
      <c r="M21" s="186">
        <v>175.749</v>
      </c>
      <c r="N21" s="136"/>
      <c r="O21" s="141"/>
    </row>
    <row r="22" spans="2:16" ht="12" customHeight="1">
      <c r="B22" s="180"/>
      <c r="C22" s="177" t="s">
        <v>9</v>
      </c>
      <c r="D22" s="330">
        <v>0.22182834923710004</v>
      </c>
      <c r="E22" s="237">
        <v>0.22726388189901023</v>
      </c>
      <c r="F22" s="323">
        <v>0.22387461717630602</v>
      </c>
      <c r="G22" s="220"/>
      <c r="H22" s="161" t="s">
        <v>460</v>
      </c>
      <c r="I22" s="246">
        <v>0.3389264722704205</v>
      </c>
      <c r="J22" s="220"/>
      <c r="K22" s="342" t="s">
        <v>742</v>
      </c>
      <c r="L22" s="306">
        <v>0.1</v>
      </c>
      <c r="M22" s="248">
        <v>0.15423573673323779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1129.29</v>
      </c>
      <c r="E24" s="232">
        <v>1219.76</v>
      </c>
      <c r="F24" s="326">
        <v>1172.58</v>
      </c>
      <c r="G24" s="220"/>
      <c r="H24" s="161" t="s">
        <v>460</v>
      </c>
      <c r="I24" s="221">
        <v>3.8679740276775787E-2</v>
      </c>
      <c r="J24" s="220"/>
      <c r="K24" s="333" t="s">
        <v>460</v>
      </c>
      <c r="L24" s="306">
        <v>7.03</v>
      </c>
      <c r="M24" s="186">
        <v>898.80399999999997</v>
      </c>
      <c r="N24" s="136"/>
      <c r="O24" s="142"/>
    </row>
    <row r="25" spans="2:16" ht="12" customHeight="1">
      <c r="B25" s="180"/>
      <c r="C25" s="270" t="s">
        <v>7</v>
      </c>
      <c r="D25" s="320">
        <v>1143.97</v>
      </c>
      <c r="E25" s="232">
        <v>1200.4000000000001</v>
      </c>
      <c r="F25" s="326">
        <v>1180.18</v>
      </c>
      <c r="G25" s="220"/>
      <c r="H25" s="161" t="s">
        <v>460</v>
      </c>
      <c r="I25" s="221">
        <v>1.68443852049317E-2</v>
      </c>
      <c r="J25" s="220"/>
      <c r="K25" s="333" t="s">
        <v>460</v>
      </c>
      <c r="L25" s="306">
        <v>4.59</v>
      </c>
      <c r="M25" s="186">
        <v>877.35599999999999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292.77999999999997</v>
      </c>
      <c r="E26" s="232">
        <v>312.14</v>
      </c>
      <c r="F26" s="326">
        <v>304.52999999999997</v>
      </c>
      <c r="G26" s="220"/>
      <c r="H26" s="161" t="s">
        <v>460</v>
      </c>
      <c r="I26" s="221">
        <v>2.4380085858909495E-2</v>
      </c>
      <c r="J26" s="220"/>
      <c r="K26" s="333" t="s">
        <v>460</v>
      </c>
      <c r="L26" s="306">
        <v>2.15</v>
      </c>
      <c r="M26" s="188">
        <v>144.84</v>
      </c>
      <c r="N26" s="136"/>
      <c r="O26" s="142"/>
    </row>
    <row r="27" spans="2:16" ht="12" customHeight="1">
      <c r="B27" s="180"/>
      <c r="C27" s="270" t="s">
        <v>9</v>
      </c>
      <c r="D27" s="327">
        <v>0.25593328496376649</v>
      </c>
      <c r="E27" s="268">
        <v>0.26002999000333221</v>
      </c>
      <c r="F27" s="328">
        <v>0.25803690962395565</v>
      </c>
      <c r="G27" s="262"/>
      <c r="H27" s="263" t="s">
        <v>460</v>
      </c>
      <c r="I27" s="264">
        <v>0.19930803793765661</v>
      </c>
      <c r="J27" s="262"/>
      <c r="K27" s="342" t="s">
        <v>742</v>
      </c>
      <c r="L27" s="313">
        <v>0.1</v>
      </c>
      <c r="M27" s="267">
        <v>0.16508692024674135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509.26</v>
      </c>
      <c r="E29" s="232">
        <v>515.08000000000004</v>
      </c>
      <c r="F29" s="326">
        <v>507.99</v>
      </c>
      <c r="G29" s="220"/>
      <c r="H29" s="161" t="s">
        <v>460</v>
      </c>
      <c r="I29" s="221">
        <v>1.3764852061815658E-2</v>
      </c>
      <c r="J29" s="220"/>
      <c r="K29" s="333" t="s">
        <v>460</v>
      </c>
      <c r="L29" s="306">
        <v>4.45</v>
      </c>
      <c r="M29" s="186">
        <v>476.10500000000002</v>
      </c>
      <c r="N29" s="136"/>
      <c r="O29" s="143"/>
    </row>
    <row r="30" spans="2:16" ht="12" customHeight="1">
      <c r="B30" s="180"/>
      <c r="C30" s="272" t="s">
        <v>7</v>
      </c>
      <c r="D30" s="320">
        <v>503.51</v>
      </c>
      <c r="E30" s="232">
        <v>518.19000000000005</v>
      </c>
      <c r="F30" s="326">
        <v>519.32000000000005</v>
      </c>
      <c r="G30" s="220"/>
      <c r="H30" s="161" t="s">
        <v>20</v>
      </c>
      <c r="I30" s="221">
        <v>2.1806673227966478E-3</v>
      </c>
      <c r="J30" s="220"/>
      <c r="K30" s="160" t="s">
        <v>20</v>
      </c>
      <c r="L30" s="306">
        <v>0.57999999999999996</v>
      </c>
      <c r="M30" s="186">
        <v>464.86700000000002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188</v>
      </c>
      <c r="E31" s="232">
        <v>184.89</v>
      </c>
      <c r="F31" s="326">
        <v>173.56</v>
      </c>
      <c r="G31" s="220"/>
      <c r="H31" s="161" t="s">
        <v>460</v>
      </c>
      <c r="I31" s="221">
        <v>6.1279679809616461E-2</v>
      </c>
      <c r="J31" s="220"/>
      <c r="K31" s="338" t="s">
        <v>460</v>
      </c>
      <c r="L31" s="306">
        <v>4.96</v>
      </c>
      <c r="M31" s="186">
        <v>123.476</v>
      </c>
      <c r="N31" s="136"/>
      <c r="O31" s="144"/>
    </row>
    <row r="32" spans="2:16" ht="12" customHeight="1">
      <c r="B32" s="170"/>
      <c r="C32" s="273" t="s">
        <v>9</v>
      </c>
      <c r="D32" s="322">
        <v>0.37337888026057081</v>
      </c>
      <c r="E32" s="239">
        <v>0.35679962947953447</v>
      </c>
      <c r="F32" s="331">
        <v>0.33420626973734879</v>
      </c>
      <c r="G32" s="222"/>
      <c r="H32" s="189" t="s">
        <v>460</v>
      </c>
      <c r="I32" s="223">
        <v>2.2593359742185681</v>
      </c>
      <c r="J32" s="222"/>
      <c r="K32" s="350" t="s">
        <v>460</v>
      </c>
      <c r="L32" s="312">
        <v>1</v>
      </c>
      <c r="M32" s="191">
        <v>0.26561575676483812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368.44</v>
      </c>
      <c r="E37" s="231">
        <v>353.24</v>
      </c>
      <c r="F37" s="274">
        <v>389.77</v>
      </c>
      <c r="G37" s="218"/>
      <c r="H37" s="212" t="s">
        <v>20</v>
      </c>
      <c r="I37" s="219">
        <v>0.10341410938738527</v>
      </c>
      <c r="J37" s="218"/>
      <c r="K37" s="341" t="s">
        <v>460</v>
      </c>
      <c r="L37" s="311">
        <v>3.02</v>
      </c>
      <c r="M37" s="215">
        <v>269.13</v>
      </c>
      <c r="N37" s="148"/>
    </row>
    <row r="38" spans="2:17" ht="12" customHeight="1">
      <c r="B38" s="207"/>
      <c r="C38" s="199" t="s">
        <v>7</v>
      </c>
      <c r="D38" s="185">
        <v>363.76</v>
      </c>
      <c r="E38" s="232">
        <v>362.96</v>
      </c>
      <c r="F38" s="275">
        <v>377.68</v>
      </c>
      <c r="G38" s="220"/>
      <c r="H38" s="161" t="s">
        <v>20</v>
      </c>
      <c r="I38" s="221">
        <v>4.0555433105576411E-2</v>
      </c>
      <c r="J38" s="220"/>
      <c r="K38" s="182" t="s">
        <v>460</v>
      </c>
      <c r="L38" s="306">
        <v>0.56999999999999995</v>
      </c>
      <c r="M38" s="216">
        <v>265.125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100.04</v>
      </c>
      <c r="E39" s="232">
        <v>89.7</v>
      </c>
      <c r="F39" s="275">
        <v>98.92</v>
      </c>
      <c r="G39" s="220"/>
      <c r="H39" s="161" t="s">
        <v>20</v>
      </c>
      <c r="I39" s="221">
        <v>0.10278706800445936</v>
      </c>
      <c r="J39" s="220"/>
      <c r="K39" s="182" t="s">
        <v>460</v>
      </c>
      <c r="L39" s="306">
        <v>2.4900000000000002</v>
      </c>
      <c r="M39" s="216">
        <v>58.71</v>
      </c>
      <c r="N39" s="136"/>
    </row>
    <row r="40" spans="2:17" ht="12" customHeight="1">
      <c r="B40" s="208"/>
      <c r="C40" s="209" t="s">
        <v>9</v>
      </c>
      <c r="D40" s="230">
        <v>0.27501649439190679</v>
      </c>
      <c r="E40" s="233">
        <v>0.24713467048710605</v>
      </c>
      <c r="F40" s="276">
        <v>0.26191484854903624</v>
      </c>
      <c r="G40" s="222"/>
      <c r="H40" s="189" t="s">
        <v>20</v>
      </c>
      <c r="I40" s="223">
        <v>1.4780178061930189</v>
      </c>
      <c r="J40" s="222"/>
      <c r="K40" s="350" t="s">
        <v>460</v>
      </c>
      <c r="L40" s="312">
        <v>0.6</v>
      </c>
      <c r="M40" s="217">
        <v>0.22144271570014146</v>
      </c>
      <c r="N40" s="136"/>
    </row>
    <row r="41" spans="2:17" ht="12" customHeight="1">
      <c r="B41" s="294" t="s">
        <v>741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45"/>
      <c r="D52" s="346"/>
      <c r="E52" s="346"/>
      <c r="F52" s="346"/>
      <c r="G52" s="346"/>
      <c r="H52" s="346"/>
      <c r="I52" s="346"/>
      <c r="J52" s="346"/>
      <c r="K52" s="346"/>
      <c r="L52" s="346"/>
      <c r="M52" s="34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16" colorId="22" zoomScaleNormal="100" workbookViewId="0">
      <selection activeCell="E55" sqref="E55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738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2724.79</v>
      </c>
      <c r="E9" s="232">
        <v>2797.39</v>
      </c>
      <c r="F9" s="321">
        <v>2761.52</v>
      </c>
      <c r="G9" s="220"/>
      <c r="H9" s="161" t="s">
        <v>460</v>
      </c>
      <c r="I9" s="221">
        <v>1.2822666843021469E-2</v>
      </c>
      <c r="J9" s="220"/>
      <c r="K9" s="333" t="s">
        <v>460</v>
      </c>
      <c r="L9" s="306">
        <v>2.08</v>
      </c>
      <c r="M9" s="183">
        <v>2295.7380000000003</v>
      </c>
      <c r="N9" s="136"/>
      <c r="O9" s="137"/>
    </row>
    <row r="10" spans="2:16" ht="12" customHeight="1">
      <c r="B10" s="180"/>
      <c r="C10" s="177" t="s">
        <v>7</v>
      </c>
      <c r="D10" s="320">
        <v>2741.48</v>
      </c>
      <c r="E10" s="232">
        <v>2799.04</v>
      </c>
      <c r="F10" s="321">
        <v>2783.49</v>
      </c>
      <c r="G10" s="220"/>
      <c r="H10" s="161" t="s">
        <v>460</v>
      </c>
      <c r="I10" s="221">
        <v>5.5554761632560234E-3</v>
      </c>
      <c r="J10" s="220"/>
      <c r="K10" s="160" t="s">
        <v>20</v>
      </c>
      <c r="L10" s="306">
        <v>2.98</v>
      </c>
      <c r="M10" s="183">
        <v>2284.3710000000001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801.11</v>
      </c>
      <c r="E11" s="232">
        <v>799.46</v>
      </c>
      <c r="F11" s="321">
        <v>777.5</v>
      </c>
      <c r="G11" s="220"/>
      <c r="H11" s="161" t="s">
        <v>460</v>
      </c>
      <c r="I11" s="221">
        <v>2.7468541265354141E-2</v>
      </c>
      <c r="J11" s="220"/>
      <c r="K11" s="333" t="s">
        <v>460</v>
      </c>
      <c r="L11" s="306">
        <v>10.69</v>
      </c>
      <c r="M11" s="183">
        <v>480.37099999999998</v>
      </c>
      <c r="N11" s="136"/>
      <c r="O11" s="137"/>
    </row>
    <row r="12" spans="2:16" ht="12" customHeight="1">
      <c r="B12" s="180"/>
      <c r="C12" s="177" t="s">
        <v>9</v>
      </c>
      <c r="D12" s="330">
        <v>0.2922180719903118</v>
      </c>
      <c r="E12" s="332">
        <v>0.2856193552074997</v>
      </c>
      <c r="F12" s="323">
        <v>0.27932559484675717</v>
      </c>
      <c r="G12" s="220"/>
      <c r="H12" s="161" t="s">
        <v>460</v>
      </c>
      <c r="I12" s="246">
        <v>0.62937603607425285</v>
      </c>
      <c r="J12" s="220"/>
      <c r="K12" s="263" t="s">
        <v>703</v>
      </c>
      <c r="L12" s="306">
        <v>0.41439844750219001</v>
      </c>
      <c r="M12" s="248">
        <v>0.21028589489185423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774.28</v>
      </c>
      <c r="E14" s="232">
        <v>779.24</v>
      </c>
      <c r="F14" s="326">
        <v>779.6</v>
      </c>
      <c r="G14" s="220"/>
      <c r="H14" s="161" t="s">
        <v>20</v>
      </c>
      <c r="I14" s="221">
        <v>4.6198860428114941E-4</v>
      </c>
      <c r="J14" s="220"/>
      <c r="K14" s="160" t="s">
        <v>20</v>
      </c>
      <c r="L14" s="306">
        <v>7.96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782.22</v>
      </c>
      <c r="E15" s="232">
        <v>793.16</v>
      </c>
      <c r="F15" s="326">
        <v>788.6</v>
      </c>
      <c r="G15" s="220"/>
      <c r="H15" s="161" t="s">
        <v>460</v>
      </c>
      <c r="I15" s="221">
        <v>5.7491552776236521E-3</v>
      </c>
      <c r="J15" s="220"/>
      <c r="K15" s="160" t="s">
        <v>20</v>
      </c>
      <c r="L15" s="306">
        <v>4.38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290.27</v>
      </c>
      <c r="E16" s="232">
        <v>276.35000000000002</v>
      </c>
      <c r="F16" s="326">
        <v>267.33999999999997</v>
      </c>
      <c r="G16" s="220"/>
      <c r="H16" s="161" t="s">
        <v>460</v>
      </c>
      <c r="I16" s="221">
        <v>3.2603582413606058E-2</v>
      </c>
      <c r="J16" s="220"/>
      <c r="K16" s="333" t="s">
        <v>460</v>
      </c>
      <c r="L16" s="306">
        <v>0.18</v>
      </c>
      <c r="M16" s="186">
        <v>181.14599999999999</v>
      </c>
      <c r="N16" s="136"/>
    </row>
    <row r="17" spans="2:16" ht="12" customHeight="1">
      <c r="B17" s="258"/>
      <c r="C17" s="259" t="s">
        <v>9</v>
      </c>
      <c r="D17" s="327">
        <v>0.37108486103653698</v>
      </c>
      <c r="E17" s="261">
        <v>0.34841646073932125</v>
      </c>
      <c r="F17" s="328">
        <v>0.33900583312198829</v>
      </c>
      <c r="G17" s="262"/>
      <c r="H17" s="263" t="s">
        <v>460</v>
      </c>
      <c r="I17" s="264">
        <v>0.94106276173329673</v>
      </c>
      <c r="J17" s="262"/>
      <c r="K17" s="263" t="s">
        <v>703</v>
      </c>
      <c r="L17" s="313">
        <v>0.21229317654157301</v>
      </c>
      <c r="M17" s="267">
        <v>0.26638294993831074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1441.25</v>
      </c>
      <c r="E19" s="232">
        <v>1504.5</v>
      </c>
      <c r="F19" s="326">
        <v>1469.49</v>
      </c>
      <c r="G19" s="220"/>
      <c r="H19" s="161" t="s">
        <v>460</v>
      </c>
      <c r="I19" s="221">
        <v>2.3270189431704891E-2</v>
      </c>
      <c r="J19" s="220"/>
      <c r="K19" s="333" t="s">
        <v>460</v>
      </c>
      <c r="L19" s="306">
        <v>7.71</v>
      </c>
      <c r="M19" s="187">
        <v>1159.1500000000001</v>
      </c>
      <c r="N19" s="136"/>
      <c r="O19" s="141"/>
    </row>
    <row r="20" spans="2:16" ht="12" customHeight="1">
      <c r="B20" s="180"/>
      <c r="C20" s="177" t="s">
        <v>7</v>
      </c>
      <c r="D20" s="320">
        <v>1455.71</v>
      </c>
      <c r="E20" s="232">
        <v>1489.16</v>
      </c>
      <c r="F20" s="326">
        <v>1476.15</v>
      </c>
      <c r="G20" s="220"/>
      <c r="H20" s="161" t="s">
        <v>460</v>
      </c>
      <c r="I20" s="221">
        <v>8.7364688817856972E-3</v>
      </c>
      <c r="J20" s="220"/>
      <c r="K20" s="333" t="s">
        <v>460</v>
      </c>
      <c r="L20" s="306">
        <v>1.5</v>
      </c>
      <c r="M20" s="187">
        <v>1139.4829999999999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322.97000000000003</v>
      </c>
      <c r="E21" s="232">
        <v>338.3</v>
      </c>
      <c r="F21" s="326">
        <v>331.64</v>
      </c>
      <c r="G21" s="220"/>
      <c r="H21" s="161" t="s">
        <v>460</v>
      </c>
      <c r="I21" s="221">
        <v>1.9686668637304283E-2</v>
      </c>
      <c r="J21" s="220"/>
      <c r="K21" s="333" t="s">
        <v>460</v>
      </c>
      <c r="L21" s="306">
        <v>6.27</v>
      </c>
      <c r="M21" s="186">
        <v>175.749</v>
      </c>
      <c r="N21" s="136"/>
      <c r="O21" s="141"/>
    </row>
    <row r="22" spans="2:16" ht="12" customHeight="1">
      <c r="B22" s="180"/>
      <c r="C22" s="177" t="s">
        <v>9</v>
      </c>
      <c r="D22" s="330">
        <v>0.22186424493889581</v>
      </c>
      <c r="E22" s="237">
        <v>0.22717505170700261</v>
      </c>
      <c r="F22" s="323">
        <v>0.22466551502218607</v>
      </c>
      <c r="G22" s="220"/>
      <c r="H22" s="161" t="s">
        <v>460</v>
      </c>
      <c r="I22" s="246">
        <v>0.25095366848165435</v>
      </c>
      <c r="J22" s="220"/>
      <c r="K22" s="263" t="s">
        <v>703</v>
      </c>
      <c r="L22" s="306">
        <v>0.4</v>
      </c>
      <c r="M22" s="248">
        <v>0.15423573673323779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1129.44</v>
      </c>
      <c r="E24" s="232">
        <v>1218.76</v>
      </c>
      <c r="F24" s="326">
        <v>1179.6099999999999</v>
      </c>
      <c r="G24" s="220"/>
      <c r="H24" s="161" t="s">
        <v>460</v>
      </c>
      <c r="I24" s="221">
        <v>3.2122813351275092E-2</v>
      </c>
      <c r="J24" s="220"/>
      <c r="K24" s="333" t="s">
        <v>460</v>
      </c>
      <c r="L24" s="306">
        <v>6.29</v>
      </c>
      <c r="M24" s="186">
        <v>898.80399999999997</v>
      </c>
      <c r="N24" s="136"/>
      <c r="O24" s="142"/>
    </row>
    <row r="25" spans="2:16" ht="12" customHeight="1">
      <c r="B25" s="180"/>
      <c r="C25" s="270" t="s">
        <v>7</v>
      </c>
      <c r="D25" s="320">
        <v>1144.02</v>
      </c>
      <c r="E25" s="232">
        <v>1199.8</v>
      </c>
      <c r="F25" s="326">
        <v>1184.77</v>
      </c>
      <c r="G25" s="220"/>
      <c r="H25" s="161" t="s">
        <v>460</v>
      </c>
      <c r="I25" s="221">
        <v>1.2527087847974627E-2</v>
      </c>
      <c r="J25" s="220"/>
      <c r="K25" s="333" t="s">
        <v>460</v>
      </c>
      <c r="L25" s="306">
        <v>0.47</v>
      </c>
      <c r="M25" s="186">
        <v>877.35599999999999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292.89</v>
      </c>
      <c r="E26" s="232">
        <v>311.83999999999997</v>
      </c>
      <c r="F26" s="326">
        <v>306.68</v>
      </c>
      <c r="G26" s="220"/>
      <c r="H26" s="161" t="s">
        <v>460</v>
      </c>
      <c r="I26" s="221">
        <v>1.6546947152385694E-2</v>
      </c>
      <c r="J26" s="220"/>
      <c r="K26" s="333" t="s">
        <v>460</v>
      </c>
      <c r="L26" s="306">
        <v>6.26</v>
      </c>
      <c r="M26" s="188">
        <v>144.84</v>
      </c>
      <c r="N26" s="136"/>
      <c r="O26" s="142"/>
    </row>
    <row r="27" spans="2:16" ht="12" customHeight="1">
      <c r="B27" s="180"/>
      <c r="C27" s="270" t="s">
        <v>9</v>
      </c>
      <c r="D27" s="327">
        <v>0.25601825142917078</v>
      </c>
      <c r="E27" s="268">
        <v>0.25990998499749957</v>
      </c>
      <c r="F27" s="328">
        <v>0.25885192906640109</v>
      </c>
      <c r="G27" s="262"/>
      <c r="H27" s="263" t="s">
        <v>460</v>
      </c>
      <c r="I27" s="264">
        <v>0.10580559310984783</v>
      </c>
      <c r="J27" s="262"/>
      <c r="K27" s="263" t="s">
        <v>703</v>
      </c>
      <c r="L27" s="313">
        <v>0.5</v>
      </c>
      <c r="M27" s="267">
        <v>0.16508692024674135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509.26</v>
      </c>
      <c r="E29" s="232">
        <v>513.65</v>
      </c>
      <c r="F29" s="326">
        <v>512.44000000000005</v>
      </c>
      <c r="G29" s="220"/>
      <c r="H29" s="161" t="s">
        <v>460</v>
      </c>
      <c r="I29" s="221">
        <v>2.3556896719554299E-3</v>
      </c>
      <c r="J29" s="220"/>
      <c r="K29" s="333" t="s">
        <v>460</v>
      </c>
      <c r="L29" s="306">
        <v>2.3199999999999998</v>
      </c>
      <c r="M29" s="186">
        <v>476.10500000000002</v>
      </c>
      <c r="N29" s="136"/>
      <c r="O29" s="143"/>
    </row>
    <row r="30" spans="2:16" ht="12" customHeight="1">
      <c r="B30" s="180"/>
      <c r="C30" s="272" t="s">
        <v>7</v>
      </c>
      <c r="D30" s="320">
        <v>503.55</v>
      </c>
      <c r="E30" s="232">
        <v>516.71</v>
      </c>
      <c r="F30" s="326">
        <v>518.74</v>
      </c>
      <c r="G30" s="220"/>
      <c r="H30" s="161" t="s">
        <v>20</v>
      </c>
      <c r="I30" s="221">
        <v>3.9287027539625097E-3</v>
      </c>
      <c r="J30" s="220"/>
      <c r="K30" s="160" t="s">
        <v>20</v>
      </c>
      <c r="L30" s="306">
        <v>0.11</v>
      </c>
      <c r="M30" s="186">
        <v>464.86700000000002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187.88</v>
      </c>
      <c r="E31" s="232">
        <v>184.82</v>
      </c>
      <c r="F31" s="326">
        <v>178.52</v>
      </c>
      <c r="G31" s="220"/>
      <c r="H31" s="161" t="s">
        <v>460</v>
      </c>
      <c r="I31" s="221">
        <v>3.4087219997835594E-2</v>
      </c>
      <c r="J31" s="220"/>
      <c r="K31" s="338" t="s">
        <v>460</v>
      </c>
      <c r="L31" s="306">
        <v>4.24</v>
      </c>
      <c r="M31" s="186">
        <v>123.476</v>
      </c>
      <c r="N31" s="136"/>
      <c r="O31" s="144"/>
    </row>
    <row r="32" spans="2:16" ht="12" customHeight="1">
      <c r="B32" s="170"/>
      <c r="C32" s="273" t="s">
        <v>9</v>
      </c>
      <c r="D32" s="322">
        <v>0.37311091252110018</v>
      </c>
      <c r="E32" s="239">
        <v>0.35768612955042478</v>
      </c>
      <c r="F32" s="331">
        <v>0.3441415738134711</v>
      </c>
      <c r="G32" s="222"/>
      <c r="H32" s="189" t="s">
        <v>460</v>
      </c>
      <c r="I32" s="223">
        <v>1.3544555736953678</v>
      </c>
      <c r="J32" s="222"/>
      <c r="K32" s="189" t="s">
        <v>703</v>
      </c>
      <c r="L32" s="312">
        <v>0.8</v>
      </c>
      <c r="M32" s="191">
        <v>0.26561575676483812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368.44</v>
      </c>
      <c r="E37" s="231">
        <v>352.74</v>
      </c>
      <c r="F37" s="274">
        <v>392.79</v>
      </c>
      <c r="G37" s="218"/>
      <c r="H37" s="212" t="s">
        <v>20</v>
      </c>
      <c r="I37" s="219">
        <v>0.11353971763905424</v>
      </c>
      <c r="J37" s="218"/>
      <c r="K37" s="341" t="s">
        <v>20</v>
      </c>
      <c r="L37" s="311">
        <v>1.39</v>
      </c>
      <c r="M37" s="215">
        <v>269.13</v>
      </c>
      <c r="N37" s="148"/>
    </row>
    <row r="38" spans="2:17" ht="12" customHeight="1">
      <c r="B38" s="207"/>
      <c r="C38" s="199" t="s">
        <v>7</v>
      </c>
      <c r="D38" s="185">
        <v>364.02</v>
      </c>
      <c r="E38" s="232">
        <v>363.03</v>
      </c>
      <c r="F38" s="275">
        <v>378.25</v>
      </c>
      <c r="G38" s="220"/>
      <c r="H38" s="161" t="s">
        <v>20</v>
      </c>
      <c r="I38" s="221">
        <v>4.1924909787069975E-2</v>
      </c>
      <c r="J38" s="220"/>
      <c r="K38" s="182" t="s">
        <v>20</v>
      </c>
      <c r="L38" s="306">
        <v>0.5</v>
      </c>
      <c r="M38" s="216">
        <v>265.125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99.88</v>
      </c>
      <c r="E39" s="232">
        <v>89.73</v>
      </c>
      <c r="F39" s="275">
        <v>101.41</v>
      </c>
      <c r="G39" s="220"/>
      <c r="H39" s="161" t="s">
        <v>20</v>
      </c>
      <c r="I39" s="221">
        <v>0.13016828262565472</v>
      </c>
      <c r="J39" s="220"/>
      <c r="K39" s="182" t="s">
        <v>20</v>
      </c>
      <c r="L39" s="306">
        <v>1.8</v>
      </c>
      <c r="M39" s="216">
        <v>58.71</v>
      </c>
      <c r="N39" s="136"/>
    </row>
    <row r="40" spans="2:17" ht="12" customHeight="1">
      <c r="B40" s="208"/>
      <c r="C40" s="209" t="s">
        <v>9</v>
      </c>
      <c r="D40" s="230">
        <v>0.27438052854238776</v>
      </c>
      <c r="E40" s="233">
        <v>0.24716965540038016</v>
      </c>
      <c r="F40" s="276">
        <v>0.26810310641110374</v>
      </c>
      <c r="G40" s="222"/>
      <c r="H40" s="189" t="s">
        <v>20</v>
      </c>
      <c r="I40" s="223">
        <v>2.0933451010723578</v>
      </c>
      <c r="J40" s="222"/>
      <c r="K40" s="343"/>
      <c r="L40" s="312">
        <v>0.4</v>
      </c>
      <c r="M40" s="217">
        <v>0.22144271570014146</v>
      </c>
      <c r="N40" s="136"/>
    </row>
    <row r="41" spans="2:17" ht="12" customHeight="1">
      <c r="B41" s="294" t="s">
        <v>739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F39" sqref="F39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735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2724.09</v>
      </c>
      <c r="E9" s="232">
        <v>2796.23</v>
      </c>
      <c r="F9" s="321">
        <v>2763.6</v>
      </c>
      <c r="G9" s="220"/>
      <c r="H9" s="161" t="s">
        <v>460</v>
      </c>
      <c r="I9" s="221">
        <v>1.2E-2</v>
      </c>
      <c r="J9" s="220"/>
      <c r="K9" s="333" t="s">
        <v>460</v>
      </c>
      <c r="L9" s="306">
        <v>4.4000000000000004</v>
      </c>
      <c r="M9" s="183">
        <v>2295.6999999999998</v>
      </c>
      <c r="N9" s="136"/>
      <c r="O9" s="137"/>
    </row>
    <row r="10" spans="2:16" ht="12" customHeight="1">
      <c r="B10" s="180"/>
      <c r="C10" s="177" t="s">
        <v>7</v>
      </c>
      <c r="D10" s="320">
        <v>2739.56</v>
      </c>
      <c r="E10" s="232">
        <v>2793.42</v>
      </c>
      <c r="F10" s="321">
        <v>2780.51</v>
      </c>
      <c r="G10" s="220"/>
      <c r="H10" s="161" t="s">
        <v>460</v>
      </c>
      <c r="I10" s="221">
        <v>5.0000000000000001E-3</v>
      </c>
      <c r="J10" s="220"/>
      <c r="K10" s="160" t="s">
        <v>460</v>
      </c>
      <c r="L10" s="306">
        <v>4.5</v>
      </c>
      <c r="M10" s="183">
        <v>2284.4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802.34</v>
      </c>
      <c r="E11" s="232">
        <v>805.1</v>
      </c>
      <c r="F11" s="321">
        <v>788.19</v>
      </c>
      <c r="G11" s="220"/>
      <c r="H11" s="161" t="s">
        <v>460</v>
      </c>
      <c r="I11" s="221">
        <v>2.1000000000000001E-2</v>
      </c>
      <c r="J11" s="220"/>
      <c r="K11" s="333"/>
      <c r="L11" s="306">
        <v>2.2000000000000002</v>
      </c>
      <c r="M11" s="183">
        <v>480.4</v>
      </c>
      <c r="N11" s="136"/>
      <c r="O11" s="137"/>
    </row>
    <row r="12" spans="2:16" ht="12" customHeight="1">
      <c r="B12" s="180"/>
      <c r="C12" s="177" t="s">
        <v>9</v>
      </c>
      <c r="D12" s="330">
        <v>0.29299999999999998</v>
      </c>
      <c r="E12" s="332">
        <v>0.28799999999999998</v>
      </c>
      <c r="F12" s="323">
        <v>0.28299999999999997</v>
      </c>
      <c r="G12" s="220"/>
      <c r="H12" s="161" t="s">
        <v>460</v>
      </c>
      <c r="I12" s="246">
        <v>0.5</v>
      </c>
      <c r="J12" s="220"/>
      <c r="K12" s="342"/>
      <c r="L12" s="306">
        <v>0.1</v>
      </c>
      <c r="M12" s="248">
        <v>0.21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775.71</v>
      </c>
      <c r="E14" s="232">
        <v>779.03</v>
      </c>
      <c r="F14" s="326">
        <v>771.64</v>
      </c>
      <c r="G14" s="220"/>
      <c r="H14" s="161" t="s">
        <v>460</v>
      </c>
      <c r="I14" s="221">
        <v>8.9999999999999993E-3</v>
      </c>
      <c r="J14" s="220"/>
      <c r="K14" s="160" t="s">
        <v>460</v>
      </c>
      <c r="L14" s="306">
        <v>1.8</v>
      </c>
      <c r="M14" s="186">
        <v>660.5</v>
      </c>
      <c r="N14" s="136"/>
    </row>
    <row r="15" spans="2:16" ht="12" customHeight="1">
      <c r="B15" s="180"/>
      <c r="C15" s="177" t="s">
        <v>7</v>
      </c>
      <c r="D15" s="320">
        <v>782.3</v>
      </c>
      <c r="E15" s="232">
        <v>790.51</v>
      </c>
      <c r="F15" s="326">
        <v>784.22</v>
      </c>
      <c r="G15" s="220"/>
      <c r="H15" s="161" t="s">
        <v>460</v>
      </c>
      <c r="I15" s="221">
        <v>8.0000000000000002E-3</v>
      </c>
      <c r="J15" s="220"/>
      <c r="K15" s="160" t="s">
        <v>460</v>
      </c>
      <c r="L15" s="306">
        <v>1.8</v>
      </c>
      <c r="M15" s="186">
        <v>680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291.63</v>
      </c>
      <c r="E16" s="232">
        <v>280.10000000000002</v>
      </c>
      <c r="F16" s="326">
        <v>267.52</v>
      </c>
      <c r="G16" s="220"/>
      <c r="H16" s="161" t="s">
        <v>460</v>
      </c>
      <c r="I16" s="221">
        <v>4.4999999999999998E-2</v>
      </c>
      <c r="J16" s="220"/>
      <c r="K16" s="333"/>
      <c r="L16" s="306">
        <v>0.7</v>
      </c>
      <c r="M16" s="186">
        <v>181.1</v>
      </c>
      <c r="N16" s="136"/>
    </row>
    <row r="17" spans="2:16" ht="12" customHeight="1">
      <c r="B17" s="258"/>
      <c r="C17" s="259" t="s">
        <v>9</v>
      </c>
      <c r="D17" s="327">
        <v>0.373</v>
      </c>
      <c r="E17" s="261">
        <v>0.35399999999999998</v>
      </c>
      <c r="F17" s="328">
        <v>0.34100000000000003</v>
      </c>
      <c r="G17" s="262"/>
      <c r="H17" s="263" t="s">
        <v>460</v>
      </c>
      <c r="I17" s="264">
        <v>1.3</v>
      </c>
      <c r="J17" s="262"/>
      <c r="K17" s="342"/>
      <c r="L17" s="313">
        <v>0.2</v>
      </c>
      <c r="M17" s="267">
        <v>0.26600000000000001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1439.1</v>
      </c>
      <c r="E19" s="232">
        <v>1503.64</v>
      </c>
      <c r="F19" s="326">
        <v>1477.2</v>
      </c>
      <c r="G19" s="220"/>
      <c r="H19" s="161" t="s">
        <v>460</v>
      </c>
      <c r="I19" s="221">
        <v>1.7999999999999999E-2</v>
      </c>
      <c r="J19" s="220"/>
      <c r="K19" s="333" t="s">
        <v>460</v>
      </c>
      <c r="L19" s="306">
        <v>2</v>
      </c>
      <c r="M19" s="187">
        <v>1159.2</v>
      </c>
      <c r="N19" s="136"/>
      <c r="O19" s="141"/>
    </row>
    <row r="20" spans="2:16" ht="12" customHeight="1">
      <c r="B20" s="180"/>
      <c r="C20" s="177" t="s">
        <v>7</v>
      </c>
      <c r="D20" s="320">
        <v>1453.71</v>
      </c>
      <c r="E20" s="232">
        <v>1488.1</v>
      </c>
      <c r="F20" s="326">
        <v>1477.65</v>
      </c>
      <c r="G20" s="220"/>
      <c r="H20" s="161" t="s">
        <v>460</v>
      </c>
      <c r="I20" s="221">
        <v>7.0000000000000001E-3</v>
      </c>
      <c r="J20" s="220"/>
      <c r="K20" s="333" t="s">
        <v>460</v>
      </c>
      <c r="L20" s="306">
        <v>2.2000000000000002</v>
      </c>
      <c r="M20" s="187">
        <v>1139.5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322.81</v>
      </c>
      <c r="E21" s="232">
        <v>338.36</v>
      </c>
      <c r="F21" s="326">
        <v>337.91</v>
      </c>
      <c r="G21" s="220"/>
      <c r="H21" s="161" t="s">
        <v>460</v>
      </c>
      <c r="I21" s="221">
        <v>1E-3</v>
      </c>
      <c r="J21" s="220"/>
      <c r="K21" s="333"/>
      <c r="L21" s="306">
        <v>2.2000000000000002</v>
      </c>
      <c r="M21" s="186">
        <v>175.7</v>
      </c>
      <c r="N21" s="136"/>
      <c r="O21" s="141"/>
    </row>
    <row r="22" spans="2:16" ht="12" customHeight="1">
      <c r="B22" s="180"/>
      <c r="C22" s="177" t="s">
        <v>9</v>
      </c>
      <c r="D22" s="330">
        <v>0.222</v>
      </c>
      <c r="E22" s="237">
        <v>0.22700000000000001</v>
      </c>
      <c r="F22" s="323">
        <v>0.22900000000000001</v>
      </c>
      <c r="G22" s="220"/>
      <c r="H22" s="161"/>
      <c r="I22" s="246">
        <v>0.1</v>
      </c>
      <c r="J22" s="220"/>
      <c r="K22" s="342"/>
      <c r="L22" s="306">
        <v>0.2</v>
      </c>
      <c r="M22" s="248">
        <v>0.154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</v>
      </c>
      <c r="E24" s="232">
        <v>1217.8699999999999</v>
      </c>
      <c r="F24" s="326">
        <v>1185.9000000000001</v>
      </c>
      <c r="G24" s="220"/>
      <c r="H24" s="161" t="s">
        <v>460</v>
      </c>
      <c r="I24" s="221">
        <v>2.5999999999999999E-2</v>
      </c>
      <c r="J24" s="220"/>
      <c r="K24" s="333"/>
      <c r="L24" s="306">
        <v>0.1</v>
      </c>
      <c r="M24" s="186">
        <v>898.8</v>
      </c>
      <c r="N24" s="136"/>
      <c r="O24" s="142"/>
    </row>
    <row r="25" spans="2:16" ht="12" customHeight="1">
      <c r="B25" s="180"/>
      <c r="C25" s="270" t="s">
        <v>7</v>
      </c>
      <c r="D25" s="320">
        <v>1143.17</v>
      </c>
      <c r="E25" s="232">
        <v>1198.8800000000001</v>
      </c>
      <c r="F25" s="326">
        <v>1185.24</v>
      </c>
      <c r="G25" s="220"/>
      <c r="H25" s="161" t="s">
        <v>460</v>
      </c>
      <c r="I25" s="221">
        <v>1.0999999999999999E-2</v>
      </c>
      <c r="J25" s="220"/>
      <c r="K25" s="333" t="s">
        <v>460</v>
      </c>
      <c r="L25" s="306">
        <v>1</v>
      </c>
      <c r="M25" s="186">
        <v>877.4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293.29000000000002</v>
      </c>
      <c r="E26" s="232">
        <v>312.27999999999997</v>
      </c>
      <c r="F26" s="326">
        <v>312.94</v>
      </c>
      <c r="G26" s="220"/>
      <c r="H26" s="161"/>
      <c r="I26" s="221">
        <v>2E-3</v>
      </c>
      <c r="J26" s="220"/>
      <c r="K26" s="333"/>
      <c r="L26" s="306">
        <v>2.5</v>
      </c>
      <c r="M26" s="188">
        <v>144.80000000000001</v>
      </c>
      <c r="N26" s="136"/>
      <c r="O26" s="142"/>
    </row>
    <row r="27" spans="2:16" ht="12" customHeight="1">
      <c r="B27" s="180"/>
      <c r="C27" s="270" t="s">
        <v>9</v>
      </c>
      <c r="D27" s="327">
        <v>0.25700000000000001</v>
      </c>
      <c r="E27" s="268">
        <v>0.26</v>
      </c>
      <c r="F27" s="328">
        <v>0.26400000000000001</v>
      </c>
      <c r="G27" s="262"/>
      <c r="H27" s="263"/>
      <c r="I27" s="264">
        <v>0.4</v>
      </c>
      <c r="J27" s="262"/>
      <c r="K27" s="342"/>
      <c r="L27" s="313">
        <v>0.2</v>
      </c>
      <c r="M27" s="267">
        <v>0.16500000000000001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509.29</v>
      </c>
      <c r="E29" s="232">
        <v>513.55999999999995</v>
      </c>
      <c r="F29" s="326">
        <v>514.76</v>
      </c>
      <c r="G29" s="220"/>
      <c r="H29" s="161"/>
      <c r="I29" s="221">
        <v>2E-3</v>
      </c>
      <c r="J29" s="220"/>
      <c r="K29" s="333" t="s">
        <v>460</v>
      </c>
      <c r="L29" s="306">
        <v>0.6</v>
      </c>
      <c r="M29" s="186">
        <v>476.1</v>
      </c>
      <c r="N29" s="136"/>
      <c r="O29" s="143"/>
    </row>
    <row r="30" spans="2:16" ht="12" customHeight="1">
      <c r="B30" s="180"/>
      <c r="C30" s="272" t="s">
        <v>7</v>
      </c>
      <c r="D30" s="320">
        <v>503.55</v>
      </c>
      <c r="E30" s="232">
        <v>514.82000000000005</v>
      </c>
      <c r="F30" s="326">
        <v>518.63</v>
      </c>
      <c r="G30" s="220"/>
      <c r="H30" s="161"/>
      <c r="I30" s="221">
        <v>7.0000000000000001E-3</v>
      </c>
      <c r="J30" s="220"/>
      <c r="K30" s="160" t="s">
        <v>460</v>
      </c>
      <c r="L30" s="306">
        <v>0.6</v>
      </c>
      <c r="M30" s="186">
        <v>464.9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187.9</v>
      </c>
      <c r="E31" s="232">
        <v>186.64</v>
      </c>
      <c r="F31" s="326">
        <v>182.76</v>
      </c>
      <c r="G31" s="220"/>
      <c r="H31" s="161" t="s">
        <v>460</v>
      </c>
      <c r="I31" s="221">
        <v>2.1000000000000001E-2</v>
      </c>
      <c r="J31" s="220"/>
      <c r="K31" s="338" t="s">
        <v>460</v>
      </c>
      <c r="L31" s="306">
        <v>0.7</v>
      </c>
      <c r="M31" s="186">
        <v>123.5</v>
      </c>
      <c r="N31" s="136"/>
      <c r="O31" s="144"/>
    </row>
    <row r="32" spans="2:16" ht="12" customHeight="1">
      <c r="B32" s="170"/>
      <c r="C32" s="273" t="s">
        <v>9</v>
      </c>
      <c r="D32" s="322">
        <v>0.373</v>
      </c>
      <c r="E32" s="239">
        <v>0.36299999999999999</v>
      </c>
      <c r="F32" s="331">
        <v>0.35199999999999998</v>
      </c>
      <c r="G32" s="222"/>
      <c r="H32" s="189" t="s">
        <v>460</v>
      </c>
      <c r="I32" s="223">
        <v>1</v>
      </c>
      <c r="J32" s="222"/>
      <c r="K32" s="343" t="s">
        <v>736</v>
      </c>
      <c r="L32" s="312">
        <v>0.1</v>
      </c>
      <c r="M32" s="191">
        <v>0.26600000000000001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368.13</v>
      </c>
      <c r="E37" s="231">
        <v>352.74</v>
      </c>
      <c r="F37" s="274">
        <v>391.4</v>
      </c>
      <c r="G37" s="218"/>
      <c r="H37" s="212" t="s">
        <v>20</v>
      </c>
      <c r="I37" s="219">
        <v>0.11</v>
      </c>
      <c r="J37" s="218"/>
      <c r="K37" s="341" t="s">
        <v>460</v>
      </c>
      <c r="L37" s="311">
        <v>4</v>
      </c>
      <c r="M37" s="215">
        <v>269.10000000000002</v>
      </c>
      <c r="N37" s="148"/>
    </row>
    <row r="38" spans="2:17" ht="12" customHeight="1">
      <c r="B38" s="207"/>
      <c r="C38" s="199" t="s">
        <v>7</v>
      </c>
      <c r="D38" s="185">
        <v>363.9</v>
      </c>
      <c r="E38" s="232">
        <v>363.13</v>
      </c>
      <c r="F38" s="275">
        <v>377.75</v>
      </c>
      <c r="G38" s="220"/>
      <c r="H38" s="161" t="s">
        <v>20</v>
      </c>
      <c r="I38" s="221">
        <v>0.04</v>
      </c>
      <c r="J38" s="220"/>
      <c r="K38" s="182" t="s">
        <v>460</v>
      </c>
      <c r="L38" s="306">
        <v>0.1</v>
      </c>
      <c r="M38" s="216">
        <v>265.10000000000002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99.83</v>
      </c>
      <c r="E39" s="232">
        <v>88.73</v>
      </c>
      <c r="F39" s="275">
        <v>99.61</v>
      </c>
      <c r="G39" s="220"/>
      <c r="H39" s="161" t="s">
        <v>20</v>
      </c>
      <c r="I39" s="221">
        <v>0.123</v>
      </c>
      <c r="J39" s="220"/>
      <c r="K39" s="182" t="s">
        <v>460</v>
      </c>
      <c r="L39" s="306">
        <v>0.9</v>
      </c>
      <c r="M39" s="216">
        <v>58.7</v>
      </c>
      <c r="N39" s="136"/>
    </row>
    <row r="40" spans="2:17" ht="12" customHeight="1">
      <c r="B40" s="208"/>
      <c r="C40" s="209" t="s">
        <v>9</v>
      </c>
      <c r="D40" s="230">
        <v>0.27400000000000002</v>
      </c>
      <c r="E40" s="233">
        <v>0.24399999999999999</v>
      </c>
      <c r="F40" s="276">
        <v>0.26400000000000001</v>
      </c>
      <c r="G40" s="222"/>
      <c r="H40" s="189" t="s">
        <v>20</v>
      </c>
      <c r="I40" s="223">
        <v>1.9</v>
      </c>
      <c r="J40" s="222"/>
      <c r="K40" s="343" t="s">
        <v>736</v>
      </c>
      <c r="L40" s="312">
        <v>0.2</v>
      </c>
      <c r="M40" s="217">
        <v>0.221</v>
      </c>
      <c r="N40" s="136"/>
    </row>
    <row r="41" spans="2:17" ht="12" customHeight="1">
      <c r="B41" s="294" t="s">
        <v>737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N30" sqref="N30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732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2724.09</v>
      </c>
      <c r="E9" s="232">
        <v>2794.47</v>
      </c>
      <c r="F9" s="321">
        <v>2767.97</v>
      </c>
      <c r="G9" s="220"/>
      <c r="H9" s="161" t="s">
        <v>460</v>
      </c>
      <c r="I9" s="221">
        <v>9.4830146682555183E-3</v>
      </c>
      <c r="J9" s="220"/>
      <c r="K9" s="333" t="s">
        <v>20</v>
      </c>
      <c r="L9" s="306">
        <v>2.64</v>
      </c>
      <c r="M9" s="183">
        <v>2295.7380000000003</v>
      </c>
      <c r="N9" s="136"/>
      <c r="O9" s="137"/>
    </row>
    <row r="10" spans="2:16" ht="12" customHeight="1">
      <c r="B10" s="180"/>
      <c r="C10" s="177" t="s">
        <v>7</v>
      </c>
      <c r="D10" s="320">
        <v>2739.62</v>
      </c>
      <c r="E10" s="232">
        <v>2793.82</v>
      </c>
      <c r="F10" s="321">
        <v>2785</v>
      </c>
      <c r="G10" s="220"/>
      <c r="H10" s="161" t="s">
        <v>460</v>
      </c>
      <c r="I10" s="221">
        <v>3.1569678791046885E-3</v>
      </c>
      <c r="J10" s="220"/>
      <c r="K10" s="160" t="s">
        <v>460</v>
      </c>
      <c r="L10" s="306">
        <v>0.91</v>
      </c>
      <c r="M10" s="183">
        <v>2284.3710000000001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802.36</v>
      </c>
      <c r="E11" s="232">
        <v>803.01</v>
      </c>
      <c r="F11" s="321">
        <v>785.98</v>
      </c>
      <c r="G11" s="220"/>
      <c r="H11" s="161" t="s">
        <v>460</v>
      </c>
      <c r="I11" s="221">
        <v>2.120770600615185E-2</v>
      </c>
      <c r="J11" s="220"/>
      <c r="K11" s="333" t="s">
        <v>20</v>
      </c>
      <c r="L11" s="306">
        <v>2.35</v>
      </c>
      <c r="M11" s="183">
        <v>480.43700000000001</v>
      </c>
      <c r="N11" s="136"/>
      <c r="O11" s="137"/>
    </row>
    <row r="12" spans="2:16" ht="12" customHeight="1">
      <c r="B12" s="180"/>
      <c r="C12" s="177" t="s">
        <v>9</v>
      </c>
      <c r="D12" s="330">
        <v>0.29287273417481258</v>
      </c>
      <c r="E12" s="332">
        <v>0.28742367081630166</v>
      </c>
      <c r="F12" s="323">
        <v>0.28221903052064634</v>
      </c>
      <c r="G12" s="220"/>
      <c r="H12" s="161" t="s">
        <v>460</v>
      </c>
      <c r="I12" s="246">
        <v>0.52046402956553162</v>
      </c>
      <c r="J12" s="220"/>
      <c r="K12" s="342"/>
      <c r="L12" s="306">
        <v>9.3571555354399205E-2</v>
      </c>
      <c r="M12" s="248">
        <v>0.21031478687130942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775.71</v>
      </c>
      <c r="E14" s="232">
        <v>779.03</v>
      </c>
      <c r="F14" s="326">
        <v>773.43</v>
      </c>
      <c r="G14" s="220"/>
      <c r="H14" s="161" t="s">
        <v>460</v>
      </c>
      <c r="I14" s="221">
        <v>7.1884266331206925E-3</v>
      </c>
      <c r="J14" s="220"/>
      <c r="K14" s="160" t="s">
        <v>460</v>
      </c>
      <c r="L14" s="306">
        <v>1.4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782.3</v>
      </c>
      <c r="E15" s="232">
        <v>791.21</v>
      </c>
      <c r="F15" s="326">
        <v>785.99</v>
      </c>
      <c r="G15" s="220"/>
      <c r="H15" s="161" t="s">
        <v>460</v>
      </c>
      <c r="I15" s="221">
        <v>6.5974899205015758E-3</v>
      </c>
      <c r="J15" s="220"/>
      <c r="K15" s="160" t="s">
        <v>460</v>
      </c>
      <c r="L15" s="306">
        <v>1.53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291.57</v>
      </c>
      <c r="E16" s="232">
        <v>279.39999999999998</v>
      </c>
      <c r="F16" s="326">
        <v>266.85000000000002</v>
      </c>
      <c r="G16" s="220"/>
      <c r="H16" s="161" t="s">
        <v>460</v>
      </c>
      <c r="I16" s="221">
        <v>4.4917680744452237E-2</v>
      </c>
      <c r="J16" s="220"/>
      <c r="K16" s="333" t="s">
        <v>460</v>
      </c>
      <c r="L16" s="306">
        <v>0.17</v>
      </c>
      <c r="M16" s="186">
        <v>181.09399999999999</v>
      </c>
      <c r="N16" s="136"/>
    </row>
    <row r="17" spans="2:16" ht="12" customHeight="1">
      <c r="B17" s="258"/>
      <c r="C17" s="259" t="s">
        <v>9</v>
      </c>
      <c r="D17" s="327">
        <v>0.37270867953470538</v>
      </c>
      <c r="E17" s="261">
        <v>0.35313001605136435</v>
      </c>
      <c r="F17" s="328">
        <v>0.33950813623582998</v>
      </c>
      <c r="G17" s="262"/>
      <c r="H17" s="263" t="s">
        <v>460</v>
      </c>
      <c r="I17" s="264">
        <v>1.3621879815534366</v>
      </c>
      <c r="J17" s="262"/>
      <c r="K17" s="342"/>
      <c r="L17" s="313">
        <v>4.4373152229892909E-2</v>
      </c>
      <c r="M17" s="267">
        <v>0.26630648171159421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1439.1</v>
      </c>
      <c r="E19" s="232">
        <v>1501.77</v>
      </c>
      <c r="F19" s="326">
        <v>1479.19</v>
      </c>
      <c r="G19" s="220"/>
      <c r="H19" s="161" t="s">
        <v>460</v>
      </c>
      <c r="I19" s="221">
        <v>1.5035591335557319E-2</v>
      </c>
      <c r="J19" s="220"/>
      <c r="K19" s="333" t="s">
        <v>20</v>
      </c>
      <c r="L19" s="306">
        <v>3.32</v>
      </c>
      <c r="M19" s="187">
        <v>1159.1500000000001</v>
      </c>
      <c r="N19" s="136"/>
      <c r="O19" s="141"/>
    </row>
    <row r="20" spans="2:16" ht="12" customHeight="1">
      <c r="B20" s="180"/>
      <c r="C20" s="177" t="s">
        <v>7</v>
      </c>
      <c r="D20" s="320">
        <v>1453.77</v>
      </c>
      <c r="E20" s="232">
        <v>1488.24</v>
      </c>
      <c r="F20" s="326">
        <v>1479.8</v>
      </c>
      <c r="G20" s="220"/>
      <c r="H20" s="161" t="s">
        <v>460</v>
      </c>
      <c r="I20" s="221">
        <v>5.6711283126378298E-3</v>
      </c>
      <c r="J20" s="220"/>
      <c r="K20" s="333" t="s">
        <v>460</v>
      </c>
      <c r="L20" s="306">
        <v>0.15</v>
      </c>
      <c r="M20" s="187">
        <v>1139.4829999999999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322.77</v>
      </c>
      <c r="E21" s="232">
        <v>336.3</v>
      </c>
      <c r="F21" s="326">
        <v>335.69</v>
      </c>
      <c r="G21" s="220"/>
      <c r="H21" s="161" t="s">
        <v>460</v>
      </c>
      <c r="I21" s="221">
        <v>1.8138566755873109E-3</v>
      </c>
      <c r="J21" s="220"/>
      <c r="K21" s="333" t="s">
        <v>20</v>
      </c>
      <c r="L21" s="306">
        <v>5.34</v>
      </c>
      <c r="M21" s="186">
        <v>175.75200000000001</v>
      </c>
      <c r="N21" s="136"/>
      <c r="O21" s="141"/>
    </row>
    <row r="22" spans="2:16" ht="12" customHeight="1">
      <c r="B22" s="180"/>
      <c r="C22" s="177" t="s">
        <v>9</v>
      </c>
      <c r="D22" s="330">
        <v>0.22202274087372831</v>
      </c>
      <c r="E22" s="237">
        <v>0.22597161748105146</v>
      </c>
      <c r="F22" s="323">
        <v>0.22684822273280172</v>
      </c>
      <c r="G22" s="220"/>
      <c r="H22" s="161" t="s">
        <v>20</v>
      </c>
      <c r="I22" s="246">
        <v>8.7660525175026205E-2</v>
      </c>
      <c r="J22" s="220"/>
      <c r="K22" s="342"/>
      <c r="L22" s="306">
        <v>0.4</v>
      </c>
      <c r="M22" s="248">
        <v>0.15423836950617079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</v>
      </c>
      <c r="E24" s="232">
        <v>1216.07</v>
      </c>
      <c r="F24" s="326">
        <v>1185.81</v>
      </c>
      <c r="G24" s="220"/>
      <c r="H24" s="161" t="s">
        <v>460</v>
      </c>
      <c r="I24" s="221">
        <v>2.4883435986415292E-2</v>
      </c>
      <c r="J24" s="220"/>
      <c r="K24" s="333" t="s">
        <v>20</v>
      </c>
      <c r="L24" s="306">
        <v>5.09</v>
      </c>
      <c r="M24" s="186">
        <v>898.80399999999997</v>
      </c>
      <c r="N24" s="136"/>
      <c r="O24" s="142"/>
    </row>
    <row r="25" spans="2:16" ht="12" customHeight="1">
      <c r="B25" s="180"/>
      <c r="C25" s="270" t="s">
        <v>7</v>
      </c>
      <c r="D25" s="320">
        <v>1143.22</v>
      </c>
      <c r="E25" s="232">
        <v>1198.3900000000001</v>
      </c>
      <c r="F25" s="326">
        <v>1186.28</v>
      </c>
      <c r="G25" s="220"/>
      <c r="H25" s="161" t="s">
        <v>460</v>
      </c>
      <c r="I25" s="221">
        <v>1.0105224509550426E-2</v>
      </c>
      <c r="J25" s="220"/>
      <c r="K25" s="333" t="s">
        <v>20</v>
      </c>
      <c r="L25" s="306">
        <v>1.31</v>
      </c>
      <c r="M25" s="186">
        <v>877.35599999999999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293.25</v>
      </c>
      <c r="E26" s="232">
        <v>310.92</v>
      </c>
      <c r="F26" s="326">
        <v>310.45</v>
      </c>
      <c r="G26" s="220"/>
      <c r="H26" s="161" t="s">
        <v>460</v>
      </c>
      <c r="I26" s="221">
        <v>1.5116428663322079E-3</v>
      </c>
      <c r="J26" s="220"/>
      <c r="K26" s="333" t="s">
        <v>20</v>
      </c>
      <c r="L26" s="306">
        <v>5.32</v>
      </c>
      <c r="M26" s="188">
        <v>144.84299999999999</v>
      </c>
      <c r="N26" s="136"/>
      <c r="O26" s="142"/>
    </row>
    <row r="27" spans="2:16" ht="12" customHeight="1">
      <c r="B27" s="180"/>
      <c r="C27" s="270" t="s">
        <v>9</v>
      </c>
      <c r="D27" s="327">
        <v>0.25651230734241875</v>
      </c>
      <c r="E27" s="268">
        <v>0.2594480928579177</v>
      </c>
      <c r="F27" s="328">
        <v>0.26170044171696394</v>
      </c>
      <c r="G27" s="262"/>
      <c r="H27" s="263" t="s">
        <v>20</v>
      </c>
      <c r="I27" s="264">
        <v>0.22523488590462382</v>
      </c>
      <c r="J27" s="262"/>
      <c r="K27" s="342"/>
      <c r="L27" s="313">
        <v>0.4</v>
      </c>
      <c r="M27" s="267">
        <v>0.16509033961128664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509.29</v>
      </c>
      <c r="E29" s="232">
        <v>513.66999999999996</v>
      </c>
      <c r="F29" s="326">
        <v>515.35</v>
      </c>
      <c r="G29" s="220"/>
      <c r="H29" s="161" t="s">
        <v>20</v>
      </c>
      <c r="I29" s="221">
        <v>3.2705822804526274E-3</v>
      </c>
      <c r="J29" s="220"/>
      <c r="K29" s="333" t="s">
        <v>20</v>
      </c>
      <c r="L29" s="306">
        <v>0.72</v>
      </c>
      <c r="M29" s="186">
        <v>476.10500000000002</v>
      </c>
      <c r="N29" s="136"/>
      <c r="O29" s="143"/>
    </row>
    <row r="30" spans="2:16" ht="12" customHeight="1">
      <c r="B30" s="180"/>
      <c r="C30" s="272" t="s">
        <v>7</v>
      </c>
      <c r="D30" s="320">
        <v>503.55</v>
      </c>
      <c r="E30" s="232">
        <v>514.38</v>
      </c>
      <c r="F30" s="326">
        <v>519.22</v>
      </c>
      <c r="G30" s="220"/>
      <c r="H30" s="161" t="s">
        <v>20</v>
      </c>
      <c r="I30" s="221">
        <v>9.4093860570008125E-3</v>
      </c>
      <c r="J30" s="220"/>
      <c r="K30" s="160" t="s">
        <v>20</v>
      </c>
      <c r="L30" s="306">
        <v>0.78</v>
      </c>
      <c r="M30" s="186">
        <v>464.86700000000002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188.01</v>
      </c>
      <c r="E31" s="232">
        <v>187.31</v>
      </c>
      <c r="F31" s="326">
        <v>183.44</v>
      </c>
      <c r="G31" s="220"/>
      <c r="H31" s="161" t="s">
        <v>460</v>
      </c>
      <c r="I31" s="221">
        <v>2.0660936415567766E-2</v>
      </c>
      <c r="J31" s="220"/>
      <c r="K31" s="338" t="s">
        <v>460</v>
      </c>
      <c r="L31" s="306">
        <v>2.82</v>
      </c>
      <c r="M31" s="186">
        <v>123.59099999999999</v>
      </c>
      <c r="N31" s="136"/>
      <c r="O31" s="144"/>
    </row>
    <row r="32" spans="2:16" ht="12" customHeight="1">
      <c r="B32" s="170"/>
      <c r="C32" s="273" t="s">
        <v>9</v>
      </c>
      <c r="D32" s="322">
        <v>0.37336907953529935</v>
      </c>
      <c r="E32" s="239">
        <v>0.36414712858198223</v>
      </c>
      <c r="F32" s="331">
        <v>0.35329917953853857</v>
      </c>
      <c r="G32" s="222"/>
      <c r="H32" s="189" t="s">
        <v>460</v>
      </c>
      <c r="I32" s="223">
        <v>1.0847949043443661</v>
      </c>
      <c r="J32" s="222"/>
      <c r="K32" s="189" t="s">
        <v>703</v>
      </c>
      <c r="L32" s="312">
        <v>0.6</v>
      </c>
      <c r="M32" s="191">
        <v>0.26586313934953437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368.13</v>
      </c>
      <c r="E37" s="231">
        <v>351.99</v>
      </c>
      <c r="F37" s="274">
        <v>395.37</v>
      </c>
      <c r="G37" s="218"/>
      <c r="H37" s="212" t="s">
        <v>20</v>
      </c>
      <c r="I37" s="219">
        <v>0.12324213756072622</v>
      </c>
      <c r="J37" s="218"/>
      <c r="K37" s="341" t="s">
        <v>20</v>
      </c>
      <c r="L37" s="311">
        <v>0.68</v>
      </c>
      <c r="M37" s="215">
        <v>269.13</v>
      </c>
      <c r="N37" s="148"/>
    </row>
    <row r="38" spans="2:17" ht="12" customHeight="1">
      <c r="B38" s="207"/>
      <c r="C38" s="199" t="s">
        <v>7</v>
      </c>
      <c r="D38" s="185">
        <v>363.85</v>
      </c>
      <c r="E38" s="232">
        <v>364.65</v>
      </c>
      <c r="F38" s="275">
        <v>377.86</v>
      </c>
      <c r="G38" s="220"/>
      <c r="H38" s="161" t="s">
        <v>20</v>
      </c>
      <c r="I38" s="221">
        <v>3.622651857945991E-2</v>
      </c>
      <c r="J38" s="220"/>
      <c r="K38" s="182" t="s">
        <v>20</v>
      </c>
      <c r="L38" s="306">
        <v>0.42</v>
      </c>
      <c r="M38" s="216">
        <v>265.125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99.89</v>
      </c>
      <c r="E39" s="232">
        <v>86.15</v>
      </c>
      <c r="F39" s="275">
        <v>100.46</v>
      </c>
      <c r="G39" s="220"/>
      <c r="H39" s="161" t="s">
        <v>20</v>
      </c>
      <c r="I39" s="221">
        <v>0.16610562971561205</v>
      </c>
      <c r="J39" s="220"/>
      <c r="K39" s="182" t="s">
        <v>20</v>
      </c>
      <c r="L39" s="306">
        <v>0.86</v>
      </c>
      <c r="M39" s="216">
        <v>58.71</v>
      </c>
      <c r="N39" s="136"/>
    </row>
    <row r="40" spans="2:17" ht="12" customHeight="1">
      <c r="B40" s="208"/>
      <c r="C40" s="209" t="s">
        <v>9</v>
      </c>
      <c r="D40" s="230">
        <v>0.27453620997663869</v>
      </c>
      <c r="E40" s="233">
        <v>0.23625394213629511</v>
      </c>
      <c r="F40" s="276">
        <v>0.26586566453183719</v>
      </c>
      <c r="G40" s="222"/>
      <c r="H40" s="189" t="s">
        <v>20</v>
      </c>
      <c r="I40" s="223">
        <v>2.9611722395542079</v>
      </c>
      <c r="J40" s="222"/>
      <c r="K40" s="343"/>
      <c r="L40" s="312">
        <v>0.2</v>
      </c>
      <c r="M40" s="217">
        <v>0.22144271570014146</v>
      </c>
      <c r="N40" s="136"/>
    </row>
    <row r="41" spans="2:17" ht="12" customHeight="1">
      <c r="B41" s="294" t="s">
        <v>733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7" colorId="22" zoomScaleNormal="100" workbookViewId="0">
      <selection activeCell="N33" sqref="N33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729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695</v>
      </c>
      <c r="E6" s="168" t="s">
        <v>696</v>
      </c>
      <c r="F6" s="414" t="s">
        <v>730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2724.13</v>
      </c>
      <c r="E9" s="232">
        <v>2793.56</v>
      </c>
      <c r="F9" s="321">
        <v>2765.33</v>
      </c>
      <c r="G9" s="220"/>
      <c r="H9" s="161" t="s">
        <v>460</v>
      </c>
      <c r="I9" s="221">
        <v>1.0105385243202258E-2</v>
      </c>
      <c r="J9" s="220"/>
      <c r="K9" s="333" t="s">
        <v>20</v>
      </c>
      <c r="L9" s="306" t="s">
        <v>694</v>
      </c>
      <c r="M9" s="183">
        <v>2295.71</v>
      </c>
      <c r="N9" s="136"/>
      <c r="O9" s="137"/>
    </row>
    <row r="10" spans="2:16" ht="12" customHeight="1">
      <c r="B10" s="180"/>
      <c r="C10" s="177" t="s">
        <v>7</v>
      </c>
      <c r="D10" s="320">
        <v>2739.91</v>
      </c>
      <c r="E10" s="232">
        <v>2790.99</v>
      </c>
      <c r="F10" s="321">
        <v>2785.91</v>
      </c>
      <c r="G10" s="220"/>
      <c r="H10" s="161" t="s">
        <v>460</v>
      </c>
      <c r="I10" s="221">
        <v>1.8201426733882586E-3</v>
      </c>
      <c r="J10" s="220"/>
      <c r="K10" s="160" t="s">
        <v>20</v>
      </c>
      <c r="L10" s="306" t="s">
        <v>694</v>
      </c>
      <c r="M10" s="183">
        <v>2284.4479999999999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801.64</v>
      </c>
      <c r="E11" s="232">
        <v>804.21</v>
      </c>
      <c r="F11" s="321">
        <v>783.63</v>
      </c>
      <c r="G11" s="220"/>
      <c r="H11" s="161" t="s">
        <v>460</v>
      </c>
      <c r="I11" s="221">
        <v>2.5590330883724421E-2</v>
      </c>
      <c r="J11" s="220"/>
      <c r="K11" s="333" t="s">
        <v>20</v>
      </c>
      <c r="L11" s="306" t="s">
        <v>694</v>
      </c>
      <c r="M11" s="183">
        <v>480.34799999999996</v>
      </c>
      <c r="N11" s="136"/>
      <c r="O11" s="137"/>
    </row>
    <row r="12" spans="2:16" ht="12" customHeight="1">
      <c r="B12" s="180"/>
      <c r="C12" s="177" t="s">
        <v>9</v>
      </c>
      <c r="D12" s="330">
        <v>0.29257895332328437</v>
      </c>
      <c r="E12" s="332">
        <v>0.28814506680425228</v>
      </c>
      <c r="F12" s="323">
        <v>0.28128331496710235</v>
      </c>
      <c r="G12" s="220"/>
      <c r="H12" s="161" t="s">
        <v>460</v>
      </c>
      <c r="I12" s="246">
        <v>0.6861751837149932</v>
      </c>
      <c r="J12" s="220"/>
      <c r="K12" s="342"/>
      <c r="L12" s="306" t="s">
        <v>694</v>
      </c>
      <c r="M12" s="248">
        <v>0.21026873888134026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775.72</v>
      </c>
      <c r="E14" s="232">
        <v>779.29</v>
      </c>
      <c r="F14" s="326">
        <v>774.83</v>
      </c>
      <c r="G14" s="220"/>
      <c r="H14" s="161" t="s">
        <v>460</v>
      </c>
      <c r="I14" s="221">
        <v>5.7231582594411412E-3</v>
      </c>
      <c r="J14" s="220"/>
      <c r="K14" s="160" t="s">
        <v>20</v>
      </c>
      <c r="L14" s="306" t="s">
        <v>694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782.42</v>
      </c>
      <c r="E15" s="232">
        <v>790.79</v>
      </c>
      <c r="F15" s="326">
        <v>787.52</v>
      </c>
      <c r="G15" s="220"/>
      <c r="H15" s="161" t="s">
        <v>460</v>
      </c>
      <c r="I15" s="221">
        <v>4.1351054009282073E-3</v>
      </c>
      <c r="J15" s="220"/>
      <c r="K15" s="160" t="s">
        <v>20</v>
      </c>
      <c r="L15" s="306" t="s">
        <v>694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291.22000000000003</v>
      </c>
      <c r="E16" s="232">
        <v>279.72000000000003</v>
      </c>
      <c r="F16" s="326">
        <v>267.02</v>
      </c>
      <c r="G16" s="220"/>
      <c r="H16" s="161" t="s">
        <v>460</v>
      </c>
      <c r="I16" s="221">
        <v>4.5402545402545513E-2</v>
      </c>
      <c r="J16" s="220"/>
      <c r="K16" s="333" t="s">
        <v>20</v>
      </c>
      <c r="L16" s="306" t="s">
        <v>694</v>
      </c>
      <c r="M16" s="186">
        <v>181.09399999999999</v>
      </c>
      <c r="N16" s="136"/>
    </row>
    <row r="17" spans="2:16" ht="12" customHeight="1">
      <c r="B17" s="258"/>
      <c r="C17" s="259" t="s">
        <v>9</v>
      </c>
      <c r="D17" s="327">
        <v>0.37220418700953456</v>
      </c>
      <c r="E17" s="261">
        <v>0.35372222713994872</v>
      </c>
      <c r="F17" s="328">
        <v>0.33906440471353105</v>
      </c>
      <c r="G17" s="262"/>
      <c r="H17" s="263" t="s">
        <v>460</v>
      </c>
      <c r="I17" s="264">
        <v>1.4657822426417666</v>
      </c>
      <c r="J17" s="262"/>
      <c r="K17" s="342"/>
      <c r="L17" s="313" t="s">
        <v>694</v>
      </c>
      <c r="M17" s="267">
        <v>0.26630648171159421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1439.1</v>
      </c>
      <c r="E19" s="232">
        <v>1501.42</v>
      </c>
      <c r="F19" s="326">
        <v>1475.87</v>
      </c>
      <c r="G19" s="220"/>
      <c r="H19" s="161" t="s">
        <v>460</v>
      </c>
      <c r="I19" s="221">
        <v>1.7017223694902328E-2</v>
      </c>
      <c r="J19" s="220"/>
      <c r="K19" s="333" t="s">
        <v>20</v>
      </c>
      <c r="L19" s="306" t="s">
        <v>694</v>
      </c>
      <c r="M19" s="187">
        <v>1159.1489999999999</v>
      </c>
      <c r="N19" s="136"/>
      <c r="O19" s="141"/>
    </row>
    <row r="20" spans="2:16" ht="12" customHeight="1">
      <c r="B20" s="180"/>
      <c r="C20" s="177" t="s">
        <v>7</v>
      </c>
      <c r="D20" s="320">
        <v>1453.92</v>
      </c>
      <c r="E20" s="232">
        <v>1489.6</v>
      </c>
      <c r="F20" s="326">
        <v>1479.95</v>
      </c>
      <c r="G20" s="220"/>
      <c r="H20" s="161" t="s">
        <v>460</v>
      </c>
      <c r="I20" s="221">
        <v>6.4782491944145315E-3</v>
      </c>
      <c r="J20" s="220"/>
      <c r="K20" s="333" t="s">
        <v>20</v>
      </c>
      <c r="L20" s="306" t="s">
        <v>694</v>
      </c>
      <c r="M20" s="187">
        <v>1139.4829999999999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322.61</v>
      </c>
      <c r="E21" s="232">
        <v>334.42</v>
      </c>
      <c r="F21" s="326">
        <v>330.35</v>
      </c>
      <c r="G21" s="220"/>
      <c r="H21" s="161" t="s">
        <v>460</v>
      </c>
      <c r="I21" s="221">
        <v>1.2170324741343164E-2</v>
      </c>
      <c r="J21" s="220"/>
      <c r="K21" s="333" t="s">
        <v>20</v>
      </c>
      <c r="L21" s="306" t="s">
        <v>694</v>
      </c>
      <c r="M21" s="186">
        <v>175.75399999999999</v>
      </c>
      <c r="N21" s="136"/>
      <c r="O21" s="141"/>
    </row>
    <row r="22" spans="2:16" ht="12" customHeight="1">
      <c r="B22" s="180"/>
      <c r="C22" s="177" t="s">
        <v>9</v>
      </c>
      <c r="D22" s="330">
        <v>0.22188978760867173</v>
      </c>
      <c r="E22" s="237">
        <v>0.22450322234156822</v>
      </c>
      <c r="F22" s="323">
        <v>0.22321700057434374</v>
      </c>
      <c r="G22" s="220"/>
      <c r="H22" s="161" t="s">
        <v>460</v>
      </c>
      <c r="I22" s="246">
        <v>0.12862217672244824</v>
      </c>
      <c r="J22" s="220"/>
      <c r="K22" s="342"/>
      <c r="L22" s="306" t="s">
        <v>694</v>
      </c>
      <c r="M22" s="248">
        <v>0.15424012468812612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1129</v>
      </c>
      <c r="E24" s="232">
        <v>1215.6199999999999</v>
      </c>
      <c r="F24" s="326">
        <v>1180.72</v>
      </c>
      <c r="G24" s="220"/>
      <c r="H24" s="161" t="s">
        <v>460</v>
      </c>
      <c r="I24" s="221">
        <v>2.8709629654003588E-2</v>
      </c>
      <c r="J24" s="220"/>
      <c r="K24" s="333" t="s">
        <v>20</v>
      </c>
      <c r="L24" s="306" t="s">
        <v>694</v>
      </c>
      <c r="M24" s="186">
        <v>898.803</v>
      </c>
      <c r="N24" s="136"/>
      <c r="O24" s="142"/>
    </row>
    <row r="25" spans="2:16" ht="12" customHeight="1">
      <c r="B25" s="180"/>
      <c r="C25" s="270" t="s">
        <v>7</v>
      </c>
      <c r="D25" s="320">
        <v>1143.29</v>
      </c>
      <c r="E25" s="232">
        <v>1199.4000000000001</v>
      </c>
      <c r="F25" s="326">
        <v>1184.97</v>
      </c>
      <c r="G25" s="220"/>
      <c r="H25" s="161" t="s">
        <v>460</v>
      </c>
      <c r="I25" s="221">
        <v>1.2031015507753984E-2</v>
      </c>
      <c r="J25" s="220"/>
      <c r="K25" s="333" t="s">
        <v>20</v>
      </c>
      <c r="L25" s="306" t="s">
        <v>694</v>
      </c>
      <c r="M25" s="186">
        <v>877.35599999999999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293.17</v>
      </c>
      <c r="E26" s="232">
        <v>309.39</v>
      </c>
      <c r="F26" s="326">
        <v>305.13</v>
      </c>
      <c r="G26" s="220"/>
      <c r="H26" s="161" t="s">
        <v>460</v>
      </c>
      <c r="I26" s="221">
        <v>1.3769029380393594E-2</v>
      </c>
      <c r="J26" s="220"/>
      <c r="K26" s="333" t="s">
        <v>20</v>
      </c>
      <c r="L26" s="306" t="s">
        <v>694</v>
      </c>
      <c r="M26" s="188">
        <v>144.845</v>
      </c>
      <c r="N26" s="136"/>
      <c r="O26" s="142"/>
    </row>
    <row r="27" spans="2:16" ht="12" customHeight="1">
      <c r="B27" s="180"/>
      <c r="C27" s="270" t="s">
        <v>9</v>
      </c>
      <c r="D27" s="327">
        <v>0.25642662841448804</v>
      </c>
      <c r="E27" s="268">
        <v>0.2579539769884942</v>
      </c>
      <c r="F27" s="328">
        <v>0.25750018987822476</v>
      </c>
      <c r="G27" s="262"/>
      <c r="H27" s="263" t="s">
        <v>460</v>
      </c>
      <c r="I27" s="264">
        <v>4.5378711026944352E-2</v>
      </c>
      <c r="J27" s="262"/>
      <c r="K27" s="342"/>
      <c r="L27" s="313" t="s">
        <v>694</v>
      </c>
      <c r="M27" s="267">
        <v>0.16509261918765017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509.31</v>
      </c>
      <c r="E29" s="232">
        <v>512.86</v>
      </c>
      <c r="F29" s="326">
        <v>514.63</v>
      </c>
      <c r="G29" s="220"/>
      <c r="H29" s="161" t="s">
        <v>20</v>
      </c>
      <c r="I29" s="221">
        <v>3.4512342549624098E-3</v>
      </c>
      <c r="J29" s="220"/>
      <c r="K29" s="333" t="s">
        <v>20</v>
      </c>
      <c r="L29" s="306" t="s">
        <v>694</v>
      </c>
      <c r="M29" s="186">
        <v>476.07799999999997</v>
      </c>
      <c r="N29" s="136"/>
      <c r="O29" s="143"/>
    </row>
    <row r="30" spans="2:16" ht="12" customHeight="1">
      <c r="B30" s="180"/>
      <c r="C30" s="272" t="s">
        <v>7</v>
      </c>
      <c r="D30" s="320">
        <v>503.57</v>
      </c>
      <c r="E30" s="232">
        <v>510.6</v>
      </c>
      <c r="F30" s="326">
        <v>518.44000000000005</v>
      </c>
      <c r="G30" s="220"/>
      <c r="H30" s="161" t="s">
        <v>20</v>
      </c>
      <c r="I30" s="221">
        <v>1.5354484919702482E-2</v>
      </c>
      <c r="J30" s="220"/>
      <c r="K30" s="160" t="s">
        <v>20</v>
      </c>
      <c r="L30" s="306" t="s">
        <v>694</v>
      </c>
      <c r="M30" s="186">
        <v>464.94400000000002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187.81</v>
      </c>
      <c r="E31" s="232">
        <v>190.07</v>
      </c>
      <c r="F31" s="326">
        <v>186.26</v>
      </c>
      <c r="G31" s="220"/>
      <c r="H31" s="161" t="s">
        <v>460</v>
      </c>
      <c r="I31" s="221">
        <v>2.0045246488135993E-2</v>
      </c>
      <c r="J31" s="220"/>
      <c r="K31" s="338" t="s">
        <v>20</v>
      </c>
      <c r="L31" s="306" t="s">
        <v>694</v>
      </c>
      <c r="M31" s="186">
        <v>123.5</v>
      </c>
      <c r="N31" s="136"/>
      <c r="O31" s="144"/>
    </row>
    <row r="32" spans="2:16" ht="12" customHeight="1">
      <c r="B32" s="170"/>
      <c r="C32" s="273" t="s">
        <v>9</v>
      </c>
      <c r="D32" s="322">
        <v>0.37295708640308201</v>
      </c>
      <c r="E32" s="239">
        <v>0.3722483352918135</v>
      </c>
      <c r="F32" s="331">
        <v>0.35927011804644698</v>
      </c>
      <c r="G32" s="222"/>
      <c r="H32" s="189" t="s">
        <v>460</v>
      </c>
      <c r="I32" s="223">
        <v>1.2978217245366519</v>
      </c>
      <c r="J32" s="222"/>
      <c r="K32" s="343"/>
      <c r="L32" s="312" t="s">
        <v>694</v>
      </c>
      <c r="M32" s="191">
        <v>0.2656233869025087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695</v>
      </c>
      <c r="E35" s="168" t="s">
        <v>696</v>
      </c>
      <c r="F35" s="414" t="s">
        <v>730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368.12</v>
      </c>
      <c r="E37" s="231">
        <v>349.37</v>
      </c>
      <c r="F37" s="274">
        <v>394.69</v>
      </c>
      <c r="G37" s="218"/>
      <c r="H37" s="212" t="s">
        <v>20</v>
      </c>
      <c r="I37" s="219">
        <v>0.12971920886166521</v>
      </c>
      <c r="J37" s="218"/>
      <c r="K37" s="341" t="s">
        <v>20</v>
      </c>
      <c r="L37" s="311" t="s">
        <v>694</v>
      </c>
      <c r="M37" s="215">
        <v>269.13</v>
      </c>
      <c r="N37" s="148"/>
    </row>
    <row r="38" spans="2:17" ht="12" customHeight="1">
      <c r="B38" s="207"/>
      <c r="C38" s="199" t="s">
        <v>7</v>
      </c>
      <c r="D38" s="185">
        <v>363.84</v>
      </c>
      <c r="E38" s="232">
        <v>362.93</v>
      </c>
      <c r="F38" s="275">
        <v>377.44</v>
      </c>
      <c r="G38" s="220"/>
      <c r="H38" s="161" t="s">
        <v>20</v>
      </c>
      <c r="I38" s="221">
        <v>3.9980161463643027E-2</v>
      </c>
      <c r="J38" s="220"/>
      <c r="K38" s="182" t="s">
        <v>20</v>
      </c>
      <c r="L38" s="306" t="s">
        <v>694</v>
      </c>
      <c r="M38" s="216">
        <v>265.125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99.91</v>
      </c>
      <c r="E39" s="232">
        <v>85.24</v>
      </c>
      <c r="F39" s="275">
        <v>99.6</v>
      </c>
      <c r="G39" s="220"/>
      <c r="H39" s="161" t="s">
        <v>20</v>
      </c>
      <c r="I39" s="221">
        <v>0.16846550915063352</v>
      </c>
      <c r="J39" s="220"/>
      <c r="K39" s="182" t="s">
        <v>20</v>
      </c>
      <c r="L39" s="306" t="s">
        <v>694</v>
      </c>
      <c r="M39" s="216">
        <v>58.71</v>
      </c>
      <c r="N39" s="136"/>
    </row>
    <row r="40" spans="2:17" ht="12" customHeight="1">
      <c r="B40" s="208"/>
      <c r="C40" s="209" t="s">
        <v>9</v>
      </c>
      <c r="D40" s="230">
        <v>0.27459872471416008</v>
      </c>
      <c r="E40" s="233">
        <v>0.23486622764720469</v>
      </c>
      <c r="F40" s="276">
        <v>0.26388300127172531</v>
      </c>
      <c r="G40" s="222"/>
      <c r="H40" s="189" t="s">
        <v>20</v>
      </c>
      <c r="I40" s="223">
        <v>2.9016773624520624</v>
      </c>
      <c r="J40" s="222"/>
      <c r="K40" s="343"/>
      <c r="L40" s="312" t="s">
        <v>694</v>
      </c>
      <c r="M40" s="217">
        <v>0.22144271570014146</v>
      </c>
      <c r="N40" s="136"/>
    </row>
    <row r="41" spans="2:17" ht="12" customHeight="1">
      <c r="B41" s="294" t="s">
        <v>731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E38" sqref="E38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726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2678.88</v>
      </c>
      <c r="E9" s="232">
        <v>2721.7</v>
      </c>
      <c r="F9" s="321">
        <v>2793.41</v>
      </c>
      <c r="G9" s="220"/>
      <c r="H9" s="161" t="s">
        <v>20</v>
      </c>
      <c r="I9" s="221">
        <v>2.6347503398611138E-2</v>
      </c>
      <c r="J9" s="220"/>
      <c r="K9" s="333" t="s">
        <v>20</v>
      </c>
      <c r="L9" s="306">
        <v>1.93</v>
      </c>
      <c r="M9" s="183">
        <v>2295.846</v>
      </c>
      <c r="N9" s="136"/>
      <c r="O9" s="137"/>
    </row>
    <row r="10" spans="2:16" ht="12" customHeight="1">
      <c r="B10" s="180"/>
      <c r="C10" s="177" t="s">
        <v>7</v>
      </c>
      <c r="D10" s="320">
        <v>2673.36</v>
      </c>
      <c r="E10" s="232">
        <v>2737.89</v>
      </c>
      <c r="F10" s="321">
        <v>2794.93</v>
      </c>
      <c r="G10" s="220"/>
      <c r="H10" s="161" t="s">
        <v>20</v>
      </c>
      <c r="I10" s="221">
        <v>2.0833561611313778E-2</v>
      </c>
      <c r="J10" s="220"/>
      <c r="K10" s="160" t="s">
        <v>20</v>
      </c>
      <c r="L10" s="306">
        <v>3.05</v>
      </c>
      <c r="M10" s="183">
        <v>2284.4479999999999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815.18</v>
      </c>
      <c r="E11" s="232">
        <v>798.99</v>
      </c>
      <c r="F11" s="321">
        <v>797.47</v>
      </c>
      <c r="G11" s="220"/>
      <c r="H11" s="161" t="s">
        <v>460</v>
      </c>
      <c r="I11" s="221">
        <v>1.902401782250096E-3</v>
      </c>
      <c r="J11" s="220"/>
      <c r="K11" s="333" t="s">
        <v>460</v>
      </c>
      <c r="L11" s="306">
        <v>0.62</v>
      </c>
      <c r="M11" s="183">
        <v>480.00199999999995</v>
      </c>
      <c r="N11" s="136"/>
      <c r="O11" s="137"/>
    </row>
    <row r="12" spans="2:16" ht="12" customHeight="1">
      <c r="B12" s="180"/>
      <c r="C12" s="177" t="s">
        <v>9</v>
      </c>
      <c r="D12" s="330">
        <v>0.30492713289642992</v>
      </c>
      <c r="E12" s="332">
        <v>0.29182691780896969</v>
      </c>
      <c r="F12" s="323">
        <v>0.28532736061368263</v>
      </c>
      <c r="G12" s="220"/>
      <c r="H12" s="161" t="s">
        <v>460</v>
      </c>
      <c r="I12" s="246">
        <v>0.64995571952870534</v>
      </c>
      <c r="J12" s="220"/>
      <c r="K12" s="342" t="s">
        <v>728</v>
      </c>
      <c r="L12" s="306">
        <v>5.3377954993472101E-2</v>
      </c>
      <c r="M12" s="248">
        <v>0.21011727997310509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762.37</v>
      </c>
      <c r="E14" s="232">
        <v>776.26</v>
      </c>
      <c r="F14" s="326">
        <v>778.83</v>
      </c>
      <c r="G14" s="220"/>
      <c r="H14" s="161" t="s">
        <v>20</v>
      </c>
      <c r="I14" s="221">
        <v>3.3107463994024311E-3</v>
      </c>
      <c r="J14" s="220"/>
      <c r="K14" s="160" t="s">
        <v>20</v>
      </c>
      <c r="L14" s="306">
        <v>0.31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746.75</v>
      </c>
      <c r="E15" s="232">
        <v>782.43</v>
      </c>
      <c r="F15" s="326">
        <v>791.08</v>
      </c>
      <c r="G15" s="220"/>
      <c r="H15" s="161" t="s">
        <v>20</v>
      </c>
      <c r="I15" s="221">
        <v>1.1055302071750983E-2</v>
      </c>
      <c r="J15" s="220"/>
      <c r="K15" s="160" t="s">
        <v>20</v>
      </c>
      <c r="L15" s="306">
        <v>3.8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296.83</v>
      </c>
      <c r="E16" s="232">
        <v>290.67</v>
      </c>
      <c r="F16" s="326">
        <v>278.42</v>
      </c>
      <c r="G16" s="220"/>
      <c r="H16" s="161" t="s">
        <v>460</v>
      </c>
      <c r="I16" s="221">
        <v>4.2144012109952889E-2</v>
      </c>
      <c r="J16" s="220"/>
      <c r="K16" s="333" t="s">
        <v>460</v>
      </c>
      <c r="L16" s="306">
        <v>3.09</v>
      </c>
      <c r="M16" s="186">
        <v>181.09399999999999</v>
      </c>
      <c r="N16" s="136"/>
    </row>
    <row r="17" spans="2:16" ht="12" customHeight="1">
      <c r="B17" s="258"/>
      <c r="C17" s="259" t="s">
        <v>9</v>
      </c>
      <c r="D17" s="327">
        <v>0.39749581519919652</v>
      </c>
      <c r="E17" s="261">
        <v>0.37149649169893795</v>
      </c>
      <c r="F17" s="328">
        <v>0.35194923395863881</v>
      </c>
      <c r="G17" s="262"/>
      <c r="H17" s="263" t="s">
        <v>460</v>
      </c>
      <c r="I17" s="264">
        <v>1.954725774029914</v>
      </c>
      <c r="J17" s="262"/>
      <c r="K17" s="342" t="s">
        <v>728</v>
      </c>
      <c r="L17" s="313">
        <v>0.56236752985505101</v>
      </c>
      <c r="M17" s="267">
        <v>0.26630648171159421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1417.68</v>
      </c>
      <c r="E19" s="232">
        <v>1436.59</v>
      </c>
      <c r="F19" s="326">
        <v>1501.55</v>
      </c>
      <c r="G19" s="220"/>
      <c r="H19" s="161" t="s">
        <v>20</v>
      </c>
      <c r="I19" s="221">
        <v>4.5218190297858118E-2</v>
      </c>
      <c r="J19" s="220"/>
      <c r="K19" s="333" t="s">
        <v>20</v>
      </c>
      <c r="L19" s="306">
        <v>2.66</v>
      </c>
      <c r="M19" s="187">
        <v>1159.1489999999999</v>
      </c>
      <c r="N19" s="136"/>
      <c r="O19" s="141"/>
    </row>
    <row r="20" spans="2:16" ht="12" customHeight="1">
      <c r="B20" s="180"/>
      <c r="C20" s="177" t="s">
        <v>7</v>
      </c>
      <c r="D20" s="320">
        <v>1432.82</v>
      </c>
      <c r="E20" s="232">
        <v>1451.96</v>
      </c>
      <c r="F20" s="326">
        <v>1492.66</v>
      </c>
      <c r="G20" s="220"/>
      <c r="H20" s="161" t="s">
        <v>20</v>
      </c>
      <c r="I20" s="221">
        <v>2.8031075236232494E-2</v>
      </c>
      <c r="J20" s="220"/>
      <c r="K20" s="333" t="s">
        <v>460</v>
      </c>
      <c r="L20" s="306">
        <v>0.88</v>
      </c>
      <c r="M20" s="187">
        <v>1139.4829999999999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336.72</v>
      </c>
      <c r="E21" s="232">
        <v>321.35000000000002</v>
      </c>
      <c r="F21" s="326">
        <v>330.24</v>
      </c>
      <c r="G21" s="220"/>
      <c r="H21" s="161" t="s">
        <v>20</v>
      </c>
      <c r="I21" s="221">
        <v>2.7664540220942779E-2</v>
      </c>
      <c r="J21" s="220"/>
      <c r="K21" s="333" t="s">
        <v>20</v>
      </c>
      <c r="L21" s="306">
        <v>4.18</v>
      </c>
      <c r="M21" s="186">
        <v>175.75399999999999</v>
      </c>
      <c r="N21" s="136"/>
      <c r="O21" s="141"/>
    </row>
    <row r="22" spans="2:16" ht="12" customHeight="1">
      <c r="B22" s="180"/>
      <c r="C22" s="177" t="s">
        <v>9</v>
      </c>
      <c r="D22" s="330">
        <v>0.23500509484792231</v>
      </c>
      <c r="E22" s="237">
        <v>0.22132152400892588</v>
      </c>
      <c r="F22" s="323">
        <v>0.22124261385714095</v>
      </c>
      <c r="G22" s="220"/>
      <c r="H22" s="161" t="s">
        <v>460</v>
      </c>
      <c r="I22" s="246">
        <v>7.8910151784933324E-3</v>
      </c>
      <c r="J22" s="220"/>
      <c r="K22" s="342"/>
      <c r="L22" s="306">
        <v>0.3</v>
      </c>
      <c r="M22" s="248">
        <v>0.15424012468812612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1120.1300000000001</v>
      </c>
      <c r="E24" s="232">
        <v>1125.8800000000001</v>
      </c>
      <c r="F24" s="326">
        <v>1210.45</v>
      </c>
      <c r="G24" s="220"/>
      <c r="H24" s="161" t="s">
        <v>20</v>
      </c>
      <c r="I24" s="221">
        <v>7.5114577041958119E-2</v>
      </c>
      <c r="J24" s="220"/>
      <c r="K24" s="333" t="s">
        <v>20</v>
      </c>
      <c r="L24" s="306">
        <v>4.3099999999999996</v>
      </c>
      <c r="M24" s="186">
        <v>898.803</v>
      </c>
      <c r="N24" s="136"/>
      <c r="O24" s="142"/>
    </row>
    <row r="25" spans="2:16" ht="12" customHeight="1">
      <c r="B25" s="180"/>
      <c r="C25" s="270" t="s">
        <v>7</v>
      </c>
      <c r="D25" s="320">
        <v>1136.17</v>
      </c>
      <c r="E25" s="232">
        <v>1140.0999999999999</v>
      </c>
      <c r="F25" s="326">
        <v>1197.1500000000001</v>
      </c>
      <c r="G25" s="220"/>
      <c r="H25" s="161" t="s">
        <v>20</v>
      </c>
      <c r="I25" s="221">
        <v>5.0039470221910465E-2</v>
      </c>
      <c r="J25" s="220"/>
      <c r="K25" s="333" t="s">
        <v>20</v>
      </c>
      <c r="L25" s="306">
        <v>0.53</v>
      </c>
      <c r="M25" s="186">
        <v>877.35599999999999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306.37</v>
      </c>
      <c r="E26" s="232">
        <v>292.14999999999998</v>
      </c>
      <c r="F26" s="326">
        <v>305.45999999999998</v>
      </c>
      <c r="G26" s="220"/>
      <c r="H26" s="161" t="s">
        <v>20</v>
      </c>
      <c r="I26" s="221">
        <v>4.555878829368476E-2</v>
      </c>
      <c r="J26" s="220"/>
      <c r="K26" s="333" t="s">
        <v>20</v>
      </c>
      <c r="L26" s="306">
        <v>4.49</v>
      </c>
      <c r="M26" s="188">
        <v>144.845</v>
      </c>
      <c r="N26" s="136"/>
      <c r="O26" s="142"/>
    </row>
    <row r="27" spans="2:16" ht="12" customHeight="1">
      <c r="B27" s="180"/>
      <c r="C27" s="270" t="s">
        <v>9</v>
      </c>
      <c r="D27" s="327">
        <v>0.26965154862388552</v>
      </c>
      <c r="E27" s="268">
        <v>0.25624945180247349</v>
      </c>
      <c r="F27" s="328">
        <v>0.25515599548928702</v>
      </c>
      <c r="G27" s="262"/>
      <c r="H27" s="263" t="s">
        <v>460</v>
      </c>
      <c r="I27" s="264">
        <v>0.10934563131864694</v>
      </c>
      <c r="J27" s="262"/>
      <c r="K27" s="342"/>
      <c r="L27" s="313">
        <v>0.4</v>
      </c>
      <c r="M27" s="267">
        <v>0.16509261918765017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498.82</v>
      </c>
      <c r="E29" s="232">
        <v>508.84</v>
      </c>
      <c r="F29" s="326">
        <v>513.03</v>
      </c>
      <c r="G29" s="220"/>
      <c r="H29" s="161" t="s">
        <v>20</v>
      </c>
      <c r="I29" s="221">
        <v>8.2344155333700098E-3</v>
      </c>
      <c r="J29" s="220"/>
      <c r="K29" s="333" t="s">
        <v>460</v>
      </c>
      <c r="L29" s="306">
        <v>1.04</v>
      </c>
      <c r="M29" s="186">
        <v>476.214</v>
      </c>
      <c r="N29" s="136"/>
      <c r="O29" s="143"/>
    </row>
    <row r="30" spans="2:16" ht="12" customHeight="1">
      <c r="B30" s="180"/>
      <c r="C30" s="272" t="s">
        <v>7</v>
      </c>
      <c r="D30" s="320">
        <v>493.79</v>
      </c>
      <c r="E30" s="232">
        <v>503.5</v>
      </c>
      <c r="F30" s="326">
        <v>511.19</v>
      </c>
      <c r="G30" s="220"/>
      <c r="H30" s="161" t="s">
        <v>20</v>
      </c>
      <c r="I30" s="221">
        <v>1.527308838133079E-2</v>
      </c>
      <c r="J30" s="220"/>
      <c r="K30" s="160" t="s">
        <v>20</v>
      </c>
      <c r="L30" s="306">
        <v>0.13</v>
      </c>
      <c r="M30" s="186">
        <v>464.94400000000002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181.64</v>
      </c>
      <c r="E31" s="232">
        <v>186.98</v>
      </c>
      <c r="F31" s="326">
        <v>188.82</v>
      </c>
      <c r="G31" s="220"/>
      <c r="H31" s="161" t="s">
        <v>20</v>
      </c>
      <c r="I31" s="221">
        <v>9.8406246657396501E-3</v>
      </c>
      <c r="J31" s="220"/>
      <c r="K31" s="338" t="s">
        <v>460</v>
      </c>
      <c r="L31" s="306">
        <v>1.7</v>
      </c>
      <c r="M31" s="186">
        <v>123.154</v>
      </c>
      <c r="N31" s="136"/>
      <c r="O31" s="144"/>
    </row>
    <row r="32" spans="2:16" ht="12" customHeight="1">
      <c r="B32" s="170"/>
      <c r="C32" s="273" t="s">
        <v>9</v>
      </c>
      <c r="D32" s="322">
        <v>0.36784868061321613</v>
      </c>
      <c r="E32" s="239">
        <v>0.37136047666335648</v>
      </c>
      <c r="F32" s="331">
        <v>0.36937342279778557</v>
      </c>
      <c r="G32" s="222"/>
      <c r="H32" s="189" t="s">
        <v>460</v>
      </c>
      <c r="I32" s="223">
        <v>0.19870538655709091</v>
      </c>
      <c r="J32" s="222"/>
      <c r="K32" s="343" t="s">
        <v>728</v>
      </c>
      <c r="L32" s="312">
        <v>0.3</v>
      </c>
      <c r="M32" s="191">
        <v>0.26487921125985064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339.97</v>
      </c>
      <c r="E37" s="231">
        <v>367.76</v>
      </c>
      <c r="F37" s="274">
        <v>350.72</v>
      </c>
      <c r="G37" s="218"/>
      <c r="H37" s="212" t="s">
        <v>460</v>
      </c>
      <c r="I37" s="219">
        <v>4.6334566021318135E-2</v>
      </c>
      <c r="J37" s="218"/>
      <c r="K37" s="341" t="s">
        <v>460</v>
      </c>
      <c r="L37" s="311">
        <v>3.08</v>
      </c>
      <c r="M37" s="215">
        <v>268.95999999999998</v>
      </c>
      <c r="N37" s="148"/>
    </row>
    <row r="38" spans="2:17" ht="12" customHeight="1">
      <c r="B38" s="207"/>
      <c r="C38" s="199" t="s">
        <v>7</v>
      </c>
      <c r="D38" s="185">
        <v>358.32</v>
      </c>
      <c r="E38" s="232">
        <v>362.38</v>
      </c>
      <c r="F38" s="275">
        <v>361.88</v>
      </c>
      <c r="G38" s="220"/>
      <c r="H38" s="161" t="s">
        <v>460</v>
      </c>
      <c r="I38" s="221">
        <v>1.3797670953142882E-3</v>
      </c>
      <c r="J38" s="220"/>
      <c r="K38" s="182" t="s">
        <v>460</v>
      </c>
      <c r="L38" s="306">
        <v>1.8</v>
      </c>
      <c r="M38" s="216">
        <v>264.97800000000001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96.84</v>
      </c>
      <c r="E39" s="232">
        <v>103.11</v>
      </c>
      <c r="F39" s="275">
        <v>89.58</v>
      </c>
      <c r="G39" s="220"/>
      <c r="H39" s="161" t="s">
        <v>460</v>
      </c>
      <c r="I39" s="221">
        <v>0.13121908641256907</v>
      </c>
      <c r="J39" s="220"/>
      <c r="K39" s="182" t="s">
        <v>460</v>
      </c>
      <c r="L39" s="306">
        <v>0.38</v>
      </c>
      <c r="M39" s="216">
        <v>58.695</v>
      </c>
      <c r="N39" s="136"/>
    </row>
    <row r="40" spans="2:17" ht="12" customHeight="1">
      <c r="B40" s="208"/>
      <c r="C40" s="209" t="s">
        <v>9</v>
      </c>
      <c r="D40" s="230">
        <v>0.27026121902210315</v>
      </c>
      <c r="E40" s="233">
        <v>0.2845355703957172</v>
      </c>
      <c r="F40" s="276">
        <v>0.24754062120039791</v>
      </c>
      <c r="G40" s="222"/>
      <c r="H40" s="189" t="s">
        <v>460</v>
      </c>
      <c r="I40" s="223">
        <v>3.6994949195319289</v>
      </c>
      <c r="J40" s="222"/>
      <c r="K40" s="343"/>
      <c r="L40" s="312">
        <v>0</v>
      </c>
      <c r="M40" s="217">
        <v>0.22150895546045332</v>
      </c>
      <c r="N40" s="136"/>
    </row>
    <row r="41" spans="2:17" ht="12" customHeight="1">
      <c r="B41" s="294" t="s">
        <v>727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7" colorId="22" zoomScaleNormal="100" workbookViewId="0">
      <selection activeCell="N38" sqref="N38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723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2678.28</v>
      </c>
      <c r="E9" s="232">
        <v>2719.67</v>
      </c>
      <c r="F9" s="321">
        <v>2791.48</v>
      </c>
      <c r="G9" s="220"/>
      <c r="H9" s="161" t="s">
        <v>20</v>
      </c>
      <c r="I9" s="221">
        <v>2.6403938713152719E-2</v>
      </c>
      <c r="J9" s="220"/>
      <c r="K9" s="333" t="s">
        <v>20</v>
      </c>
      <c r="L9" s="306">
        <v>7.4</v>
      </c>
      <c r="M9" s="183">
        <v>2295.846</v>
      </c>
      <c r="N9" s="136"/>
      <c r="O9" s="137"/>
    </row>
    <row r="10" spans="2:16" ht="12" customHeight="1">
      <c r="B10" s="180"/>
      <c r="C10" s="177" t="s">
        <v>7</v>
      </c>
      <c r="D10" s="320">
        <v>2672.7</v>
      </c>
      <c r="E10" s="232">
        <v>2736.42</v>
      </c>
      <c r="F10" s="321">
        <v>2791.88</v>
      </c>
      <c r="G10" s="220"/>
      <c r="H10" s="161" t="s">
        <v>20</v>
      </c>
      <c r="I10" s="221">
        <v>2.0267356619232402E-2</v>
      </c>
      <c r="J10" s="220"/>
      <c r="K10" s="160" t="s">
        <v>20</v>
      </c>
      <c r="L10" s="306">
        <v>1.76</v>
      </c>
      <c r="M10" s="183">
        <v>2284.4479999999999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815.23</v>
      </c>
      <c r="E11" s="232">
        <v>798.49</v>
      </c>
      <c r="F11" s="321">
        <v>798.09</v>
      </c>
      <c r="G11" s="220"/>
      <c r="H11" s="161" t="s">
        <v>460</v>
      </c>
      <c r="I11" s="221">
        <v>5.0094553469670622E-4</v>
      </c>
      <c r="J11" s="220"/>
      <c r="K11" s="333" t="s">
        <v>20</v>
      </c>
      <c r="L11" s="306">
        <v>6.55</v>
      </c>
      <c r="M11" s="183">
        <v>480.00199999999995</v>
      </c>
      <c r="N11" s="136"/>
      <c r="O11" s="137"/>
    </row>
    <row r="12" spans="2:16" ht="12" customHeight="1">
      <c r="B12" s="180"/>
      <c r="C12" s="177" t="s">
        <v>9</v>
      </c>
      <c r="D12" s="330">
        <v>0.30502113967149325</v>
      </c>
      <c r="E12" s="332">
        <v>0.29180096622594487</v>
      </c>
      <c r="F12" s="323">
        <v>0.28586114016361736</v>
      </c>
      <c r="G12" s="220"/>
      <c r="H12" s="161" t="s">
        <v>460</v>
      </c>
      <c r="I12" s="246">
        <v>0.59398260623275134</v>
      </c>
      <c r="J12" s="220"/>
      <c r="K12" s="342"/>
      <c r="L12" s="306">
        <v>0.21672488614511431</v>
      </c>
      <c r="M12" s="248">
        <v>0.21011727997310509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762.37</v>
      </c>
      <c r="E14" s="232">
        <v>776</v>
      </c>
      <c r="F14" s="326">
        <v>778.52</v>
      </c>
      <c r="G14" s="220"/>
      <c r="H14" s="161" t="s">
        <v>20</v>
      </c>
      <c r="I14" s="221">
        <v>3.2474226804124484E-3</v>
      </c>
      <c r="J14" s="220"/>
      <c r="K14" s="160" t="s">
        <v>20</v>
      </c>
      <c r="L14" s="306">
        <v>2.1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746.75</v>
      </c>
      <c r="E15" s="232">
        <v>782.56</v>
      </c>
      <c r="F15" s="326">
        <v>787.28</v>
      </c>
      <c r="G15" s="220"/>
      <c r="H15" s="161" t="s">
        <v>20</v>
      </c>
      <c r="I15" s="221">
        <v>6.0314864035984073E-3</v>
      </c>
      <c r="J15" s="220"/>
      <c r="K15" s="160" t="s">
        <v>460</v>
      </c>
      <c r="L15" s="306">
        <v>0.8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296.83</v>
      </c>
      <c r="E16" s="232">
        <v>290.27</v>
      </c>
      <c r="F16" s="326">
        <v>281.51</v>
      </c>
      <c r="G16" s="220"/>
      <c r="H16" s="161" t="s">
        <v>460</v>
      </c>
      <c r="I16" s="221">
        <v>3.0178799049161098E-2</v>
      </c>
      <c r="J16" s="220"/>
      <c r="K16" s="333" t="s">
        <v>20</v>
      </c>
      <c r="L16" s="306">
        <v>3.3</v>
      </c>
      <c r="M16" s="186">
        <v>181.09399999999999</v>
      </c>
      <c r="N16" s="136"/>
    </row>
    <row r="17" spans="2:16" ht="12" customHeight="1">
      <c r="B17" s="258"/>
      <c r="C17" s="259" t="s">
        <v>9</v>
      </c>
      <c r="D17" s="327">
        <v>0.39749581519919652</v>
      </c>
      <c r="E17" s="261">
        <v>0.37092363524841548</v>
      </c>
      <c r="F17" s="328">
        <v>0.35757290925718932</v>
      </c>
      <c r="G17" s="262"/>
      <c r="H17" s="263" t="s">
        <v>460</v>
      </c>
      <c r="I17" s="264">
        <v>1.3350725991226164</v>
      </c>
      <c r="J17" s="262"/>
      <c r="K17" s="342"/>
      <c r="L17" s="313">
        <v>0.45503734740201529</v>
      </c>
      <c r="M17" s="267">
        <v>0.26630648171159421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1417.09</v>
      </c>
      <c r="E19" s="232">
        <v>1433.99</v>
      </c>
      <c r="F19" s="326">
        <v>1498.89</v>
      </c>
      <c r="G19" s="220"/>
      <c r="H19" s="161" t="s">
        <v>20</v>
      </c>
      <c r="I19" s="221">
        <v>4.5258335134833683E-2</v>
      </c>
      <c r="J19" s="220"/>
      <c r="K19" s="333" t="s">
        <v>20</v>
      </c>
      <c r="L19" s="306">
        <v>1.53</v>
      </c>
      <c r="M19" s="187">
        <v>1159.1489999999999</v>
      </c>
      <c r="N19" s="136"/>
      <c r="O19" s="141"/>
    </row>
    <row r="20" spans="2:16" ht="12" customHeight="1">
      <c r="B20" s="180"/>
      <c r="C20" s="177" t="s">
        <v>7</v>
      </c>
      <c r="D20" s="320">
        <v>1432.2</v>
      </c>
      <c r="E20" s="232">
        <v>1449.95</v>
      </c>
      <c r="F20" s="326">
        <v>1493.54</v>
      </c>
      <c r="G20" s="220"/>
      <c r="H20" s="161" t="s">
        <v>20</v>
      </c>
      <c r="I20" s="221">
        <v>3.0063105624331898E-2</v>
      </c>
      <c r="J20" s="220"/>
      <c r="K20" s="333" t="s">
        <v>20</v>
      </c>
      <c r="L20" s="306">
        <v>1.9</v>
      </c>
      <c r="M20" s="187">
        <v>1139.4829999999999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336.67</v>
      </c>
      <c r="E21" s="232">
        <v>320.7</v>
      </c>
      <c r="F21" s="326">
        <v>326.06</v>
      </c>
      <c r="G21" s="220"/>
      <c r="H21" s="161" t="s">
        <v>20</v>
      </c>
      <c r="I21" s="221">
        <v>1.671343935141878E-2</v>
      </c>
      <c r="J21" s="220"/>
      <c r="K21" s="333" t="s">
        <v>460</v>
      </c>
      <c r="L21" s="306">
        <v>0.94</v>
      </c>
      <c r="M21" s="186">
        <v>175.75399999999999</v>
      </c>
      <c r="N21" s="136"/>
      <c r="O21" s="141"/>
    </row>
    <row r="22" spans="2:16" ht="12" customHeight="1">
      <c r="B22" s="180"/>
      <c r="C22" s="177" t="s">
        <v>9</v>
      </c>
      <c r="D22" s="330">
        <v>0.23507191732998184</v>
      </c>
      <c r="E22" s="237">
        <v>0.22118004069105829</v>
      </c>
      <c r="F22" s="323">
        <v>0.21831353696586633</v>
      </c>
      <c r="G22" s="220"/>
      <c r="H22" s="161" t="s">
        <v>460</v>
      </c>
      <c r="I22" s="246">
        <v>0.28665037251919545</v>
      </c>
      <c r="J22" s="220"/>
      <c r="K22" s="342" t="s">
        <v>725</v>
      </c>
      <c r="L22" s="306">
        <v>0.1</v>
      </c>
      <c r="M22" s="248">
        <v>0.15424012468812612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1119.5999999999999</v>
      </c>
      <c r="E24" s="232">
        <v>1123.28</v>
      </c>
      <c r="F24" s="326">
        <v>1206.1400000000001</v>
      </c>
      <c r="G24" s="220"/>
      <c r="H24" s="161" t="s">
        <v>20</v>
      </c>
      <c r="I24" s="221">
        <v>7.3766113524677879E-2</v>
      </c>
      <c r="J24" s="220"/>
      <c r="K24" s="333" t="s">
        <v>20</v>
      </c>
      <c r="L24" s="306">
        <v>0.79</v>
      </c>
      <c r="M24" s="186">
        <v>898.803</v>
      </c>
      <c r="N24" s="136"/>
      <c r="O24" s="142"/>
    </row>
    <row r="25" spans="2:16" ht="12" customHeight="1">
      <c r="B25" s="180"/>
      <c r="C25" s="270" t="s">
        <v>7</v>
      </c>
      <c r="D25" s="320">
        <v>1135.6199999999999</v>
      </c>
      <c r="E25" s="232">
        <v>1138.1600000000001</v>
      </c>
      <c r="F25" s="326">
        <v>1196.6199999999999</v>
      </c>
      <c r="G25" s="220"/>
      <c r="H25" s="161" t="s">
        <v>20</v>
      </c>
      <c r="I25" s="221">
        <v>5.1363604414141895E-2</v>
      </c>
      <c r="J25" s="220"/>
      <c r="K25" s="333" t="s">
        <v>20</v>
      </c>
      <c r="L25" s="306">
        <v>1.45</v>
      </c>
      <c r="M25" s="186">
        <v>877.35599999999999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306.33</v>
      </c>
      <c r="E26" s="232">
        <v>291.45</v>
      </c>
      <c r="F26" s="326">
        <v>300.97000000000003</v>
      </c>
      <c r="G26" s="220"/>
      <c r="H26" s="161" t="s">
        <v>20</v>
      </c>
      <c r="I26" s="221">
        <v>3.2664264882484195E-2</v>
      </c>
      <c r="J26" s="220"/>
      <c r="K26" s="333" t="s">
        <v>460</v>
      </c>
      <c r="L26" s="306">
        <v>1.25</v>
      </c>
      <c r="M26" s="188">
        <v>144.845</v>
      </c>
      <c r="N26" s="136"/>
      <c r="O26" s="142"/>
    </row>
    <row r="27" spans="2:16" ht="12" customHeight="1">
      <c r="B27" s="180"/>
      <c r="C27" s="270" t="s">
        <v>9</v>
      </c>
      <c r="D27" s="327">
        <v>0.26974692238600939</v>
      </c>
      <c r="E27" s="268">
        <v>0.25607120264286215</v>
      </c>
      <c r="F27" s="328">
        <v>0.25151677224181451</v>
      </c>
      <c r="G27" s="262"/>
      <c r="H27" s="263" t="s">
        <v>460</v>
      </c>
      <c r="I27" s="264">
        <v>0.45544304010476377</v>
      </c>
      <c r="J27" s="262"/>
      <c r="K27" s="342" t="s">
        <v>725</v>
      </c>
      <c r="L27" s="313">
        <v>0.1</v>
      </c>
      <c r="M27" s="267">
        <v>0.16509261918765017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498.82</v>
      </c>
      <c r="E29" s="232">
        <v>509.68</v>
      </c>
      <c r="F29" s="326">
        <v>514.07000000000005</v>
      </c>
      <c r="G29" s="220"/>
      <c r="H29" s="161" t="s">
        <v>20</v>
      </c>
      <c r="I29" s="221">
        <v>8.6132475278606346E-3</v>
      </c>
      <c r="J29" s="220"/>
      <c r="K29" s="333" t="s">
        <v>20</v>
      </c>
      <c r="L29" s="306">
        <v>3.76</v>
      </c>
      <c r="M29" s="186">
        <v>476.214</v>
      </c>
      <c r="N29" s="136"/>
      <c r="O29" s="143"/>
    </row>
    <row r="30" spans="2:16" ht="12" customHeight="1">
      <c r="B30" s="180"/>
      <c r="C30" s="272" t="s">
        <v>7</v>
      </c>
      <c r="D30" s="320">
        <v>493.74</v>
      </c>
      <c r="E30" s="232">
        <v>503.91</v>
      </c>
      <c r="F30" s="326">
        <v>511.06</v>
      </c>
      <c r="G30" s="220"/>
      <c r="H30" s="161" t="s">
        <v>20</v>
      </c>
      <c r="I30" s="221">
        <v>1.4189041693953186E-2</v>
      </c>
      <c r="J30" s="220"/>
      <c r="K30" s="160" t="s">
        <v>20</v>
      </c>
      <c r="L30" s="306">
        <v>0.66</v>
      </c>
      <c r="M30" s="186">
        <v>464.94400000000002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181.74</v>
      </c>
      <c r="E31" s="232">
        <v>187.51</v>
      </c>
      <c r="F31" s="326">
        <v>190.52</v>
      </c>
      <c r="G31" s="220"/>
      <c r="H31" s="161" t="s">
        <v>20</v>
      </c>
      <c r="I31" s="221">
        <v>1.6052477201216053E-2</v>
      </c>
      <c r="J31" s="220"/>
      <c r="K31" s="338" t="s">
        <v>20</v>
      </c>
      <c r="L31" s="306">
        <v>4.1900000000000004</v>
      </c>
      <c r="M31" s="186">
        <v>123.154</v>
      </c>
      <c r="N31" s="136"/>
      <c r="O31" s="144"/>
    </row>
    <row r="32" spans="2:16" ht="12" customHeight="1">
      <c r="B32" s="170"/>
      <c r="C32" s="273" t="s">
        <v>9</v>
      </c>
      <c r="D32" s="322">
        <v>0.36808846761453395</v>
      </c>
      <c r="E32" s="239">
        <v>0.37211009902561965</v>
      </c>
      <c r="F32" s="331">
        <v>0.37279380111924237</v>
      </c>
      <c r="G32" s="222"/>
      <c r="H32" s="189" t="s">
        <v>20</v>
      </c>
      <c r="I32" s="223">
        <v>6.8370209362272893E-2</v>
      </c>
      <c r="J32" s="222"/>
      <c r="K32" s="343"/>
      <c r="L32" s="312">
        <v>0.8</v>
      </c>
      <c r="M32" s="191">
        <v>0.26487921125985064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339.88</v>
      </c>
      <c r="E37" s="231">
        <v>366.23</v>
      </c>
      <c r="F37" s="274">
        <v>353.8</v>
      </c>
      <c r="G37" s="218"/>
      <c r="H37" s="212" t="s">
        <v>460</v>
      </c>
      <c r="I37" s="219">
        <v>3.394041995467334E-2</v>
      </c>
      <c r="J37" s="218"/>
      <c r="K37" s="341" t="s">
        <v>460</v>
      </c>
      <c r="L37" s="311">
        <v>10.06</v>
      </c>
      <c r="M37" s="215">
        <v>268.95800000000003</v>
      </c>
      <c r="N37" s="148"/>
    </row>
    <row r="38" spans="2:17" ht="12" customHeight="1">
      <c r="B38" s="207"/>
      <c r="C38" s="199" t="s">
        <v>7</v>
      </c>
      <c r="D38" s="185">
        <v>357.67</v>
      </c>
      <c r="E38" s="232">
        <v>362.08</v>
      </c>
      <c r="F38" s="275">
        <v>363.68</v>
      </c>
      <c r="G38" s="220"/>
      <c r="H38" s="161" t="s">
        <v>20</v>
      </c>
      <c r="I38" s="221">
        <v>4.4189129474150324E-3</v>
      </c>
      <c r="J38" s="220"/>
      <c r="K38" s="182" t="s">
        <v>460</v>
      </c>
      <c r="L38" s="306">
        <v>5.49</v>
      </c>
      <c r="M38" s="216">
        <v>265.15300000000002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96.83</v>
      </c>
      <c r="E39" s="232">
        <v>101.74</v>
      </c>
      <c r="F39" s="275">
        <v>89.96</v>
      </c>
      <c r="G39" s="220"/>
      <c r="H39" s="161" t="s">
        <v>460</v>
      </c>
      <c r="I39" s="221">
        <v>0.11578533516807554</v>
      </c>
      <c r="J39" s="220"/>
      <c r="K39" s="182" t="s">
        <v>460</v>
      </c>
      <c r="L39" s="306">
        <v>2.87</v>
      </c>
      <c r="M39" s="216">
        <v>58.072000000000003</v>
      </c>
      <c r="N39" s="136"/>
    </row>
    <row r="40" spans="2:17" ht="12" customHeight="1">
      <c r="B40" s="208"/>
      <c r="C40" s="209" t="s">
        <v>9</v>
      </c>
      <c r="D40" s="230">
        <v>0.27072441076970388</v>
      </c>
      <c r="E40" s="233">
        <v>0.28098762704374725</v>
      </c>
      <c r="F40" s="276">
        <v>0.24736031676198855</v>
      </c>
      <c r="G40" s="222"/>
      <c r="H40" s="189" t="s">
        <v>460</v>
      </c>
      <c r="I40" s="223">
        <v>3.3627310281758693</v>
      </c>
      <c r="J40" s="222"/>
      <c r="K40" s="343" t="s">
        <v>725</v>
      </c>
      <c r="L40" s="312">
        <v>0.4</v>
      </c>
      <c r="M40" s="217">
        <v>0.21901317352622823</v>
      </c>
      <c r="N40" s="136"/>
    </row>
    <row r="41" spans="2:17" ht="12" customHeight="1">
      <c r="B41" s="294" t="s">
        <v>724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O17" sqref="O17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720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2678.13</v>
      </c>
      <c r="E9" s="232">
        <v>2717.1</v>
      </c>
      <c r="F9" s="321">
        <v>2784.08</v>
      </c>
      <c r="G9" s="220"/>
      <c r="H9" s="161" t="s">
        <v>20</v>
      </c>
      <c r="I9" s="221">
        <v>2.4651282617496495E-2</v>
      </c>
      <c r="J9" s="220"/>
      <c r="K9" s="333" t="s">
        <v>460</v>
      </c>
      <c r="L9" s="306">
        <v>4.4400000000000004</v>
      </c>
      <c r="M9" s="183">
        <v>2295.846</v>
      </c>
      <c r="N9" s="136"/>
      <c r="O9" s="137"/>
    </row>
    <row r="10" spans="2:16" ht="12" customHeight="1">
      <c r="B10" s="180"/>
      <c r="C10" s="177" t="s">
        <v>7</v>
      </c>
      <c r="D10" s="320">
        <v>2672.66</v>
      </c>
      <c r="E10" s="232">
        <v>2734.44</v>
      </c>
      <c r="F10" s="321">
        <v>2790.12</v>
      </c>
      <c r="G10" s="220"/>
      <c r="H10" s="161" t="s">
        <v>20</v>
      </c>
      <c r="I10" s="221">
        <v>2.0362487383156935E-2</v>
      </c>
      <c r="J10" s="220"/>
      <c r="K10" s="160" t="s">
        <v>460</v>
      </c>
      <c r="L10" s="306">
        <v>1.61</v>
      </c>
      <c r="M10" s="183">
        <v>2284.4780000000001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814.92</v>
      </c>
      <c r="E11" s="232">
        <v>797.58</v>
      </c>
      <c r="F11" s="321">
        <v>791.54</v>
      </c>
      <c r="G11" s="220"/>
      <c r="H11" s="161" t="s">
        <v>460</v>
      </c>
      <c r="I11" s="221">
        <v>7.572908046841742E-3</v>
      </c>
      <c r="J11" s="220"/>
      <c r="K11" s="333" t="s">
        <v>460</v>
      </c>
      <c r="L11" s="306">
        <v>2.54</v>
      </c>
      <c r="M11" s="183">
        <v>479.88699999999994</v>
      </c>
      <c r="N11" s="136"/>
      <c r="O11" s="137"/>
    </row>
    <row r="12" spans="2:16" ht="12" customHeight="1">
      <c r="B12" s="180"/>
      <c r="C12" s="177" t="s">
        <v>9</v>
      </c>
      <c r="D12" s="330">
        <v>0.30490971541460565</v>
      </c>
      <c r="E12" s="332">
        <v>0.29167946636239961</v>
      </c>
      <c r="F12" s="323">
        <v>0.28369389130216621</v>
      </c>
      <c r="G12" s="220"/>
      <c r="H12" s="161" t="s">
        <v>460</v>
      </c>
      <c r="I12" s="246">
        <v>0.79855750602333964</v>
      </c>
      <c r="J12" s="220"/>
      <c r="K12" s="342" t="s">
        <v>722</v>
      </c>
      <c r="L12" s="306">
        <v>7.4622289225806396E-2</v>
      </c>
      <c r="M12" s="248">
        <v>0.2100641809638788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762.17</v>
      </c>
      <c r="E14" s="232">
        <v>775.87</v>
      </c>
      <c r="F14" s="326">
        <v>776.42</v>
      </c>
      <c r="G14" s="220"/>
      <c r="H14" s="161" t="s">
        <v>20</v>
      </c>
      <c r="I14" s="221">
        <v>7.0888164254312436E-4</v>
      </c>
      <c r="J14" s="220"/>
      <c r="K14" s="160" t="s">
        <v>460</v>
      </c>
      <c r="L14" s="306">
        <v>2.1800000000000002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746.73</v>
      </c>
      <c r="E15" s="232">
        <v>782.54</v>
      </c>
      <c r="F15" s="326">
        <v>788.08</v>
      </c>
      <c r="G15" s="220"/>
      <c r="H15" s="161" t="s">
        <v>20</v>
      </c>
      <c r="I15" s="221">
        <v>7.0795103125720349E-3</v>
      </c>
      <c r="J15" s="220"/>
      <c r="K15" s="160" t="s">
        <v>20</v>
      </c>
      <c r="L15" s="306">
        <v>0.61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296.54000000000002</v>
      </c>
      <c r="E16" s="232">
        <v>289.87</v>
      </c>
      <c r="F16" s="326">
        <v>278.20999999999998</v>
      </c>
      <c r="G16" s="220"/>
      <c r="H16" s="161" t="s">
        <v>460</v>
      </c>
      <c r="I16" s="221">
        <v>4.0224928416186634E-2</v>
      </c>
      <c r="J16" s="220"/>
      <c r="K16" s="333" t="s">
        <v>460</v>
      </c>
      <c r="L16" s="306">
        <v>1.74</v>
      </c>
      <c r="M16" s="186">
        <v>181.09399999999999</v>
      </c>
      <c r="N16" s="136"/>
    </row>
    <row r="17" spans="2:16" ht="12" customHeight="1">
      <c r="B17" s="258"/>
      <c r="C17" s="259" t="s">
        <v>9</v>
      </c>
      <c r="D17" s="327">
        <v>0.39711810158959732</v>
      </c>
      <c r="E17" s="261">
        <v>0.37042195926086846</v>
      </c>
      <c r="F17" s="328">
        <v>0.35302253578316917</v>
      </c>
      <c r="G17" s="262"/>
      <c r="H17" s="263" t="s">
        <v>460</v>
      </c>
      <c r="I17" s="264">
        <v>1.7399423477699294</v>
      </c>
      <c r="J17" s="262"/>
      <c r="K17" s="342" t="s">
        <v>722</v>
      </c>
      <c r="L17" s="313">
        <v>0.24830707796205101</v>
      </c>
      <c r="M17" s="267">
        <v>0.26630648171159421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1417.08</v>
      </c>
      <c r="E19" s="232">
        <v>1433.77</v>
      </c>
      <c r="F19" s="326">
        <v>1497.36</v>
      </c>
      <c r="G19" s="220"/>
      <c r="H19" s="161" t="s">
        <v>20</v>
      </c>
      <c r="I19" s="221">
        <v>4.4351604511183806E-2</v>
      </c>
      <c r="J19" s="220"/>
      <c r="K19" s="333" t="s">
        <v>460</v>
      </c>
      <c r="L19" s="306">
        <v>2.69</v>
      </c>
      <c r="M19" s="187">
        <v>1159.1489999999999</v>
      </c>
      <c r="N19" s="136"/>
      <c r="O19" s="141"/>
    </row>
    <row r="20" spans="2:16" ht="12" customHeight="1">
      <c r="B20" s="180"/>
      <c r="C20" s="177" t="s">
        <v>7</v>
      </c>
      <c r="D20" s="320">
        <v>1432.18</v>
      </c>
      <c r="E20" s="232">
        <v>1449.17</v>
      </c>
      <c r="F20" s="326">
        <v>1491.64</v>
      </c>
      <c r="G20" s="220"/>
      <c r="H20" s="161" t="s">
        <v>20</v>
      </c>
      <c r="I20" s="221">
        <v>2.930643057750304E-2</v>
      </c>
      <c r="J20" s="220"/>
      <c r="K20" s="333" t="s">
        <v>460</v>
      </c>
      <c r="L20" s="306">
        <v>2.33</v>
      </c>
      <c r="M20" s="187">
        <v>1139.4829999999999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336.69</v>
      </c>
      <c r="E21" s="232">
        <v>321.29000000000002</v>
      </c>
      <c r="F21" s="326">
        <v>327</v>
      </c>
      <c r="G21" s="220"/>
      <c r="H21" s="161" t="s">
        <v>20</v>
      </c>
      <c r="I21" s="221">
        <v>1.7772106196893622E-2</v>
      </c>
      <c r="J21" s="220"/>
      <c r="K21" s="333" t="s">
        <v>460</v>
      </c>
      <c r="L21" s="306">
        <v>1.07</v>
      </c>
      <c r="M21" s="186">
        <v>175.75399999999999</v>
      </c>
      <c r="N21" s="136"/>
      <c r="O21" s="141"/>
    </row>
    <row r="22" spans="2:16" ht="12" customHeight="1">
      <c r="B22" s="180"/>
      <c r="C22" s="177" t="s">
        <v>9</v>
      </c>
      <c r="D22" s="330">
        <v>0.2350891647697915</v>
      </c>
      <c r="E22" s="237">
        <v>0.22170621804205165</v>
      </c>
      <c r="F22" s="323">
        <v>0.21922179614384166</v>
      </c>
      <c r="G22" s="220"/>
      <c r="H22" s="161" t="s">
        <v>460</v>
      </c>
      <c r="I22" s="246">
        <v>0.2484421898209993</v>
      </c>
      <c r="J22" s="220"/>
      <c r="K22" s="344"/>
      <c r="L22" s="306">
        <v>0</v>
      </c>
      <c r="M22" s="248">
        <v>0.15424012468812612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1119.5899999999999</v>
      </c>
      <c r="E24" s="232">
        <v>1123.07</v>
      </c>
      <c r="F24" s="326">
        <v>1205.3499999999999</v>
      </c>
      <c r="G24" s="220"/>
      <c r="H24" s="161" t="s">
        <v>20</v>
      </c>
      <c r="I24" s="221">
        <v>7.3263465322731314E-2</v>
      </c>
      <c r="J24" s="220"/>
      <c r="K24" s="333" t="s">
        <v>460</v>
      </c>
      <c r="L24" s="306">
        <v>1.61</v>
      </c>
      <c r="M24" s="186">
        <v>898.803</v>
      </c>
      <c r="N24" s="136"/>
      <c r="O24" s="142"/>
    </row>
    <row r="25" spans="2:16" ht="12" customHeight="1">
      <c r="B25" s="180"/>
      <c r="C25" s="270" t="s">
        <v>7</v>
      </c>
      <c r="D25" s="320">
        <v>1135.6099999999999</v>
      </c>
      <c r="E25" s="232">
        <v>1137.3699999999999</v>
      </c>
      <c r="F25" s="326">
        <v>1195.17</v>
      </c>
      <c r="G25" s="220"/>
      <c r="H25" s="161" t="s">
        <v>20</v>
      </c>
      <c r="I25" s="221">
        <v>5.0818994698295317E-2</v>
      </c>
      <c r="J25" s="220"/>
      <c r="K25" s="333" t="s">
        <v>460</v>
      </c>
      <c r="L25" s="306">
        <v>0.95</v>
      </c>
      <c r="M25" s="186">
        <v>877.35599999999999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306.33999999999997</v>
      </c>
      <c r="E26" s="232">
        <v>292.05</v>
      </c>
      <c r="F26" s="326">
        <v>302.22000000000003</v>
      </c>
      <c r="G26" s="220"/>
      <c r="H26" s="161" t="s">
        <v>20</v>
      </c>
      <c r="I26" s="221">
        <v>3.4822804314329714E-2</v>
      </c>
      <c r="J26" s="220"/>
      <c r="K26" s="333" t="s">
        <v>460</v>
      </c>
      <c r="L26" s="306">
        <v>0.85</v>
      </c>
      <c r="M26" s="188">
        <v>144.845</v>
      </c>
      <c r="N26" s="136"/>
      <c r="O26" s="142"/>
    </row>
    <row r="27" spans="2:16" ht="12" customHeight="1">
      <c r="B27" s="180"/>
      <c r="C27" s="270" t="s">
        <v>9</v>
      </c>
      <c r="D27" s="327">
        <v>0.26975810357429048</v>
      </c>
      <c r="E27" s="268">
        <v>0.25677659864424068</v>
      </c>
      <c r="F27" s="328">
        <v>0.2528677928662868</v>
      </c>
      <c r="G27" s="262"/>
      <c r="H27" s="263" t="s">
        <v>460</v>
      </c>
      <c r="I27" s="264">
        <v>0.39088057779538832</v>
      </c>
      <c r="J27" s="262"/>
      <c r="K27" s="342" t="s">
        <v>722</v>
      </c>
      <c r="L27" s="313">
        <v>0.1</v>
      </c>
      <c r="M27" s="267">
        <v>0.16509261918765017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498.87</v>
      </c>
      <c r="E29" s="232">
        <v>507.46</v>
      </c>
      <c r="F29" s="326">
        <v>510.31</v>
      </c>
      <c r="G29" s="220"/>
      <c r="H29" s="161" t="s">
        <v>20</v>
      </c>
      <c r="I29" s="221">
        <v>5.616206203444607E-3</v>
      </c>
      <c r="J29" s="220"/>
      <c r="K29" s="333" t="s">
        <v>20</v>
      </c>
      <c r="L29" s="306">
        <v>0.44</v>
      </c>
      <c r="M29" s="186">
        <v>476.214</v>
      </c>
      <c r="N29" s="136"/>
      <c r="O29" s="143"/>
    </row>
    <row r="30" spans="2:16" ht="12" customHeight="1">
      <c r="B30" s="180"/>
      <c r="C30" s="272" t="s">
        <v>7</v>
      </c>
      <c r="D30" s="320">
        <v>493.75</v>
      </c>
      <c r="E30" s="232">
        <v>502.74</v>
      </c>
      <c r="F30" s="326">
        <v>510.4</v>
      </c>
      <c r="G30" s="220"/>
      <c r="H30" s="161" t="s">
        <v>20</v>
      </c>
      <c r="I30" s="221">
        <v>1.5236503958308445E-2</v>
      </c>
      <c r="J30" s="220"/>
      <c r="K30" s="160" t="s">
        <v>20</v>
      </c>
      <c r="L30" s="306">
        <v>0.11</v>
      </c>
      <c r="M30" s="186">
        <v>464.97399999999999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181.7</v>
      </c>
      <c r="E31" s="232">
        <v>186.42</v>
      </c>
      <c r="F31" s="326">
        <v>186.33</v>
      </c>
      <c r="G31" s="220"/>
      <c r="H31" s="161" t="s">
        <v>460</v>
      </c>
      <c r="I31" s="221">
        <v>4.8278081750874335E-4</v>
      </c>
      <c r="J31" s="220"/>
      <c r="K31" s="338" t="s">
        <v>20</v>
      </c>
      <c r="L31" s="306">
        <v>0.27</v>
      </c>
      <c r="M31" s="186">
        <v>123.039</v>
      </c>
      <c r="N31" s="136"/>
      <c r="O31" s="144"/>
    </row>
    <row r="32" spans="2:16" ht="12" customHeight="1">
      <c r="B32" s="170"/>
      <c r="C32" s="273" t="s">
        <v>9</v>
      </c>
      <c r="D32" s="322">
        <v>0.36799999999999999</v>
      </c>
      <c r="E32" s="239">
        <v>0.37080797231173168</v>
      </c>
      <c r="F32" s="331">
        <v>0.36506661442006272</v>
      </c>
      <c r="G32" s="222"/>
      <c r="H32" s="189" t="s">
        <v>460</v>
      </c>
      <c r="I32" s="223">
        <v>0.57413578916689634</v>
      </c>
      <c r="J32" s="222"/>
      <c r="K32" s="343"/>
      <c r="L32" s="312">
        <v>0</v>
      </c>
      <c r="M32" s="191">
        <v>0.26461479566599422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339.88</v>
      </c>
      <c r="E37" s="231">
        <v>366.23</v>
      </c>
      <c r="F37" s="274">
        <v>363.86</v>
      </c>
      <c r="G37" s="218"/>
      <c r="H37" s="212" t="s">
        <v>460</v>
      </c>
      <c r="I37" s="219">
        <v>6.4713431450181824E-3</v>
      </c>
      <c r="J37" s="218"/>
      <c r="K37" s="341" t="s">
        <v>460</v>
      </c>
      <c r="L37" s="311">
        <v>8.6999999999999993</v>
      </c>
      <c r="M37" s="215">
        <v>268.95800000000003</v>
      </c>
      <c r="N37" s="148"/>
    </row>
    <row r="38" spans="2:17" ht="12" customHeight="1">
      <c r="B38" s="207"/>
      <c r="C38" s="199" t="s">
        <v>7</v>
      </c>
      <c r="D38" s="185">
        <v>358.36</v>
      </c>
      <c r="E38" s="232">
        <v>362.7</v>
      </c>
      <c r="F38" s="275">
        <v>369.17</v>
      </c>
      <c r="G38" s="220"/>
      <c r="H38" s="161" t="s">
        <v>20</v>
      </c>
      <c r="I38" s="221">
        <v>1.7838433967466205E-2</v>
      </c>
      <c r="J38" s="220"/>
      <c r="K38" s="182" t="s">
        <v>460</v>
      </c>
      <c r="L38" s="306">
        <v>5.76</v>
      </c>
      <c r="M38" s="216">
        <v>265.15300000000002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95.6</v>
      </c>
      <c r="E39" s="232">
        <v>100.42</v>
      </c>
      <c r="F39" s="275">
        <v>92.83</v>
      </c>
      <c r="G39" s="220"/>
      <c r="H39" s="161" t="s">
        <v>460</v>
      </c>
      <c r="I39" s="221">
        <v>7.5582553276239861E-2</v>
      </c>
      <c r="J39" s="220"/>
      <c r="K39" s="182" t="s">
        <v>460</v>
      </c>
      <c r="L39" s="306">
        <v>2.37</v>
      </c>
      <c r="M39" s="216">
        <v>58.072000000000003</v>
      </c>
      <c r="N39" s="136"/>
    </row>
    <row r="40" spans="2:17" ht="12" customHeight="1">
      <c r="B40" s="208"/>
      <c r="C40" s="209" t="s">
        <v>9</v>
      </c>
      <c r="D40" s="230">
        <v>0.26677084496037501</v>
      </c>
      <c r="E40" s="233">
        <v>0.2768679349324511</v>
      </c>
      <c r="F40" s="276">
        <v>0.25145596879486415</v>
      </c>
      <c r="G40" s="222"/>
      <c r="H40" s="189" t="s">
        <v>460</v>
      </c>
      <c r="I40" s="223">
        <v>2.5411966137586948</v>
      </c>
      <c r="J40" s="222"/>
      <c r="K40" s="343" t="s">
        <v>722</v>
      </c>
      <c r="L40" s="312">
        <v>0.2</v>
      </c>
      <c r="M40" s="217">
        <v>0.21901317352622823</v>
      </c>
      <c r="N40" s="136"/>
    </row>
    <row r="41" spans="2:17" ht="12" customHeight="1">
      <c r="B41" s="294" t="s">
        <v>721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C39" sqref="C39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803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2762.11</v>
      </c>
      <c r="E9" s="232">
        <v>2820.09</v>
      </c>
      <c r="F9" s="321">
        <v>2820.4</v>
      </c>
      <c r="G9" s="220"/>
      <c r="H9" s="161" t="s">
        <v>20</v>
      </c>
      <c r="I9" s="221">
        <v>1.0992556975120138E-4</v>
      </c>
      <c r="J9" s="220"/>
      <c r="K9" s="160"/>
      <c r="L9" s="306">
        <v>-5.36</v>
      </c>
      <c r="M9" s="183">
        <v>2299.4079999999999</v>
      </c>
      <c r="N9" s="136"/>
      <c r="O9" s="137"/>
    </row>
    <row r="10" spans="2:16" ht="12" customHeight="1">
      <c r="B10" s="180"/>
      <c r="C10" s="177" t="s">
        <v>7</v>
      </c>
      <c r="D10" s="320">
        <v>2770.74</v>
      </c>
      <c r="E10" s="232">
        <v>2816.1</v>
      </c>
      <c r="F10" s="321">
        <v>2854.91</v>
      </c>
      <c r="G10" s="220"/>
      <c r="H10" s="161" t="s">
        <v>20</v>
      </c>
      <c r="I10" s="221">
        <v>1.3781470828450715E-2</v>
      </c>
      <c r="J10" s="220"/>
      <c r="L10" s="306">
        <v>-0.85</v>
      </c>
      <c r="M10" s="183">
        <v>2287.1839999999997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791.46</v>
      </c>
      <c r="E11" s="232">
        <v>795.45</v>
      </c>
      <c r="F11" s="321">
        <v>760.93</v>
      </c>
      <c r="G11" s="220"/>
      <c r="H11" s="161" t="s">
        <v>460</v>
      </c>
      <c r="I11" s="221">
        <v>4.3396819410396748E-2</v>
      </c>
      <c r="J11" s="220"/>
      <c r="K11" s="160"/>
      <c r="L11" s="306">
        <v>-2.71</v>
      </c>
      <c r="M11" s="183">
        <v>480.99400000000003</v>
      </c>
      <c r="N11" s="136"/>
      <c r="O11" s="137"/>
    </row>
    <row r="12" spans="2:16" ht="12" customHeight="1">
      <c r="B12" s="180"/>
      <c r="C12" s="177" t="s">
        <v>9</v>
      </c>
      <c r="D12" s="330">
        <v>0.28564932111998964</v>
      </c>
      <c r="E12" s="332">
        <v>0.28246511132417174</v>
      </c>
      <c r="F12" s="323">
        <v>0.26653379616170036</v>
      </c>
      <c r="G12" s="220"/>
      <c r="H12" s="161" t="s">
        <v>460</v>
      </c>
      <c r="I12" s="246">
        <v>1.5931315162471371</v>
      </c>
      <c r="J12" s="220"/>
      <c r="K12" s="160"/>
      <c r="L12" s="306">
        <v>-8.6962709515592262E-2</v>
      </c>
      <c r="M12" s="248">
        <v>0.21029965232355599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789.89</v>
      </c>
      <c r="E14" s="232">
        <v>791.02</v>
      </c>
      <c r="F14" s="326">
        <v>793.24</v>
      </c>
      <c r="G14" s="220"/>
      <c r="H14" s="161" t="s">
        <v>20</v>
      </c>
      <c r="I14" s="221">
        <v>2.8065029961317212E-3</v>
      </c>
      <c r="J14" s="220"/>
      <c r="K14" s="160"/>
      <c r="L14" s="306">
        <v>0.28999999999999998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789.58</v>
      </c>
      <c r="E15" s="232">
        <v>797.83</v>
      </c>
      <c r="F15" s="326">
        <v>801.89</v>
      </c>
      <c r="G15" s="220"/>
      <c r="H15" s="161" t="s">
        <v>20</v>
      </c>
      <c r="I15" s="221">
        <v>5.0888033791658405E-3</v>
      </c>
      <c r="J15" s="220"/>
      <c r="K15" s="160"/>
      <c r="L15" s="306">
        <v>-0.57999999999999996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274.27</v>
      </c>
      <c r="E16" s="232">
        <v>267.47000000000003</v>
      </c>
      <c r="F16" s="326">
        <v>258.82</v>
      </c>
      <c r="G16" s="220"/>
      <c r="H16" s="161" t="s">
        <v>460</v>
      </c>
      <c r="I16" s="221">
        <v>3.2340075522488632E-2</v>
      </c>
      <c r="J16" s="220"/>
      <c r="K16" s="160"/>
      <c r="L16" s="306">
        <v>0.94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0.34736188859900197</v>
      </c>
      <c r="E17" s="261">
        <v>0.33524685709988344</v>
      </c>
      <c r="F17" s="328">
        <v>0.3227624736559877</v>
      </c>
      <c r="G17" s="262"/>
      <c r="H17" s="263" t="s">
        <v>460</v>
      </c>
      <c r="I17" s="264">
        <v>1.2484383443895741</v>
      </c>
      <c r="J17" s="262"/>
      <c r="K17" s="160"/>
      <c r="L17" s="313">
        <v>0.14046658874730111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1455.49</v>
      </c>
      <c r="E19" s="232">
        <v>1506.45</v>
      </c>
      <c r="F19" s="326">
        <v>1494.29</v>
      </c>
      <c r="G19" s="220"/>
      <c r="H19" s="161" t="s">
        <v>460</v>
      </c>
      <c r="I19" s="221">
        <v>8.071957250489592E-3</v>
      </c>
      <c r="J19" s="220"/>
      <c r="K19" s="333"/>
      <c r="L19" s="306">
        <v>-4.84</v>
      </c>
      <c r="M19" s="187">
        <v>1162.558</v>
      </c>
      <c r="N19" s="136"/>
      <c r="O19" s="141"/>
    </row>
    <row r="20" spans="2:16" ht="12" customHeight="1">
      <c r="B20" s="180"/>
      <c r="C20" s="177" t="s">
        <v>7</v>
      </c>
      <c r="D20" s="320">
        <v>1460.9</v>
      </c>
      <c r="E20" s="232">
        <v>1494.5</v>
      </c>
      <c r="F20" s="326">
        <v>1522.78</v>
      </c>
      <c r="G20" s="220"/>
      <c r="H20" s="161" t="s">
        <v>20</v>
      </c>
      <c r="I20" s="221">
        <v>1.8922716627634673E-2</v>
      </c>
      <c r="J20" s="220"/>
      <c r="K20" s="333"/>
      <c r="L20" s="306">
        <v>-0.18</v>
      </c>
      <c r="M20" s="187">
        <v>1141.98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336.53</v>
      </c>
      <c r="E21" s="232">
        <v>348.48</v>
      </c>
      <c r="F21" s="326">
        <v>319.99</v>
      </c>
      <c r="G21" s="220"/>
      <c r="H21" s="161" t="s">
        <v>460</v>
      </c>
      <c r="I21" s="221">
        <v>8.1755050505050497E-2</v>
      </c>
      <c r="J21" s="220"/>
      <c r="K21" s="160"/>
      <c r="L21" s="306">
        <v>-3.3</v>
      </c>
      <c r="M21" s="186">
        <v>176.52799999999999</v>
      </c>
      <c r="N21" s="136"/>
      <c r="O21" s="141"/>
    </row>
    <row r="22" spans="2:16" ht="12" customHeight="1">
      <c r="B22" s="180"/>
      <c r="C22" s="177" t="s">
        <v>9</v>
      </c>
      <c r="D22" s="330">
        <v>0.23035799849407895</v>
      </c>
      <c r="E22" s="237">
        <v>0.23317497490799599</v>
      </c>
      <c r="F22" s="323">
        <v>0.21013541023654106</v>
      </c>
      <c r="G22" s="220"/>
      <c r="H22" s="161" t="s">
        <v>460</v>
      </c>
      <c r="I22" s="246">
        <v>2.3039564671454933</v>
      </c>
      <c r="J22" s="220"/>
      <c r="K22" s="160"/>
      <c r="L22" s="306">
        <v>-0.21419969179475862</v>
      </c>
      <c r="M22" s="248">
        <v>0.1545806406416925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1163.3800000000001</v>
      </c>
      <c r="E24" s="232">
        <v>1230.01</v>
      </c>
      <c r="F24" s="326">
        <v>1214.3499999999999</v>
      </c>
      <c r="G24" s="220"/>
      <c r="H24" s="161" t="s">
        <v>460</v>
      </c>
      <c r="I24" s="221">
        <v>1.2731603808099234E-2</v>
      </c>
      <c r="J24" s="220"/>
      <c r="K24" s="333"/>
      <c r="L24" s="306">
        <v>-3.54</v>
      </c>
      <c r="M24" s="186">
        <v>903.26499999999999</v>
      </c>
      <c r="N24" s="136"/>
      <c r="O24" s="142"/>
    </row>
    <row r="25" spans="2:16" ht="12" customHeight="1">
      <c r="B25" s="180"/>
      <c r="C25" s="270" t="s">
        <v>7</v>
      </c>
      <c r="D25" s="320">
        <v>1172.76</v>
      </c>
      <c r="E25" s="232">
        <v>1217.22</v>
      </c>
      <c r="F25" s="326">
        <v>1238.47</v>
      </c>
      <c r="G25" s="220"/>
      <c r="H25" s="161" t="s">
        <v>20</v>
      </c>
      <c r="I25" s="221">
        <v>1.7457813706643011E-2</v>
      </c>
      <c r="J25" s="220"/>
      <c r="K25" s="333"/>
      <c r="L25" s="306">
        <v>0.81</v>
      </c>
      <c r="M25" s="186">
        <v>880.63300000000004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304.67</v>
      </c>
      <c r="E26" s="232">
        <v>317.45999999999998</v>
      </c>
      <c r="F26" s="326">
        <v>293.33999999999997</v>
      </c>
      <c r="G26" s="220"/>
      <c r="H26" s="161" t="s">
        <v>460</v>
      </c>
      <c r="I26" s="221">
        <v>7.5978075978076043E-2</v>
      </c>
      <c r="J26" s="220"/>
      <c r="K26" s="160"/>
      <c r="L26" s="306">
        <v>-3.1</v>
      </c>
      <c r="M26" s="188">
        <v>145.965</v>
      </c>
      <c r="N26" s="136"/>
      <c r="O26" s="142"/>
    </row>
    <row r="27" spans="2:16" ht="12" customHeight="1">
      <c r="B27" s="180"/>
      <c r="C27" s="270" t="s">
        <v>9</v>
      </c>
      <c r="D27" s="327">
        <v>0.25978887410893964</v>
      </c>
      <c r="E27" s="268">
        <v>0.26080741361463006</v>
      </c>
      <c r="F27" s="328">
        <v>0.23685676681712109</v>
      </c>
      <c r="G27" s="262"/>
      <c r="H27" s="263" t="s">
        <v>460</v>
      </c>
      <c r="I27" s="264">
        <v>2.395064679750897</v>
      </c>
      <c r="J27" s="262"/>
      <c r="K27" s="160"/>
      <c r="L27" s="313">
        <v>-0.26597401395551945</v>
      </c>
      <c r="M27" s="267">
        <v>0.16575009112763206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516.73</v>
      </c>
      <c r="E29" s="232">
        <v>522.62</v>
      </c>
      <c r="F29" s="326">
        <v>532.87</v>
      </c>
      <c r="G29" s="220"/>
      <c r="H29" s="161" t="s">
        <v>20</v>
      </c>
      <c r="I29" s="221">
        <v>1.9612720523516147E-2</v>
      </c>
      <c r="J29" s="220"/>
      <c r="K29" s="333"/>
      <c r="L29" s="306">
        <v>-0.81</v>
      </c>
      <c r="M29" s="186">
        <v>476.04</v>
      </c>
      <c r="N29" s="136"/>
      <c r="O29" s="143"/>
    </row>
    <row r="30" spans="2:16" ht="12" customHeight="1">
      <c r="B30" s="180"/>
      <c r="C30" s="272" t="s">
        <v>7</v>
      </c>
      <c r="D30" s="320">
        <v>520.26</v>
      </c>
      <c r="E30" s="232">
        <v>523.77</v>
      </c>
      <c r="F30" s="326">
        <v>530.24</v>
      </c>
      <c r="G30" s="220"/>
      <c r="H30" s="161" t="s">
        <v>20</v>
      </c>
      <c r="I30" s="221">
        <v>1.2352750252973665E-2</v>
      </c>
      <c r="J30" s="220"/>
      <c r="K30" s="160"/>
      <c r="L30" s="306">
        <v>-0.08</v>
      </c>
      <c r="M30" s="186">
        <v>464.88299999999998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180.66</v>
      </c>
      <c r="E31" s="232">
        <v>179.5</v>
      </c>
      <c r="F31" s="326">
        <v>182.13</v>
      </c>
      <c r="G31" s="220"/>
      <c r="H31" s="161" t="s">
        <v>20</v>
      </c>
      <c r="I31" s="221">
        <v>1.4651810584958236E-2</v>
      </c>
      <c r="J31" s="220"/>
      <c r="K31" s="333"/>
      <c r="L31" s="306">
        <v>-0.34</v>
      </c>
      <c r="M31" s="186">
        <v>123.85599999999999</v>
      </c>
      <c r="N31" s="136"/>
      <c r="O31" s="144"/>
    </row>
    <row r="32" spans="2:16" ht="12" customHeight="1">
      <c r="B32" s="170"/>
      <c r="C32" s="273" t="s">
        <v>9</v>
      </c>
      <c r="D32" s="322">
        <v>0.34724945219697845</v>
      </c>
      <c r="E32" s="239">
        <v>0.34270767703381255</v>
      </c>
      <c r="F32" s="331">
        <v>0.34348596861798431</v>
      </c>
      <c r="G32" s="222"/>
      <c r="H32" s="189" t="s">
        <v>20</v>
      </c>
      <c r="I32" s="223">
        <v>7.7829158417175304E-2</v>
      </c>
      <c r="J32" s="222"/>
      <c r="K32" s="337"/>
      <c r="L32" s="312">
        <v>-5.8930668749157533E-2</v>
      </c>
      <c r="M32" s="191">
        <v>0.26642402496972356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378.16</v>
      </c>
      <c r="E37" s="231">
        <v>394.97</v>
      </c>
      <c r="F37" s="274">
        <v>424.26</v>
      </c>
      <c r="G37" s="218"/>
      <c r="H37" s="212" t="s">
        <v>20</v>
      </c>
      <c r="I37" s="219">
        <v>7.4157530951717732E-2</v>
      </c>
      <c r="J37" s="218"/>
      <c r="K37" s="333"/>
      <c r="L37" s="311">
        <v>-2.88</v>
      </c>
      <c r="M37" s="215">
        <v>268.923</v>
      </c>
      <c r="N37" s="148"/>
    </row>
    <row r="38" spans="2:17" ht="12" customHeight="1">
      <c r="B38" s="207"/>
      <c r="C38" s="199" t="s">
        <v>7</v>
      </c>
      <c r="D38" s="185">
        <v>366.67</v>
      </c>
      <c r="E38" s="232">
        <v>384.29</v>
      </c>
      <c r="F38" s="275">
        <v>405.53</v>
      </c>
      <c r="G38" s="220"/>
      <c r="H38" s="161" t="s">
        <v>20</v>
      </c>
      <c r="I38" s="221">
        <v>5.5270759062166386E-2</v>
      </c>
      <c r="J38" s="220"/>
      <c r="K38" s="333"/>
      <c r="L38" s="306">
        <v>1.89</v>
      </c>
      <c r="M38" s="216">
        <v>265.39299999999997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101.24</v>
      </c>
      <c r="E39" s="232">
        <v>112.38</v>
      </c>
      <c r="F39" s="275">
        <v>128.37</v>
      </c>
      <c r="G39" s="220"/>
      <c r="H39" s="161" t="s">
        <v>20</v>
      </c>
      <c r="I39" s="221">
        <v>0.14228510411105177</v>
      </c>
      <c r="J39" s="220"/>
      <c r="K39" s="333"/>
      <c r="L39" s="306">
        <v>-3.5</v>
      </c>
      <c r="M39" s="216">
        <v>58.314</v>
      </c>
      <c r="N39" s="136"/>
    </row>
    <row r="40" spans="2:17" ht="12" customHeight="1">
      <c r="B40" s="208"/>
      <c r="C40" s="209" t="s">
        <v>9</v>
      </c>
      <c r="D40" s="230">
        <v>0.27610658084926498</v>
      </c>
      <c r="E40" s="233">
        <v>0.29243540034869497</v>
      </c>
      <c r="F40" s="276">
        <v>0.31654871402855528</v>
      </c>
      <c r="G40" s="222"/>
      <c r="H40" s="189" t="s">
        <v>20</v>
      </c>
      <c r="I40" s="223">
        <v>2.4113313679860306</v>
      </c>
      <c r="J40" s="222"/>
      <c r="K40" s="343"/>
      <c r="L40" s="312">
        <v>-1.015329766503309</v>
      </c>
      <c r="M40" s="217">
        <v>0.21972697094497595</v>
      </c>
      <c r="N40" s="136"/>
    </row>
    <row r="41" spans="2:17" ht="12" customHeight="1">
      <c r="B41" s="294" t="s">
        <v>804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403"/>
      <c r="D52" s="404"/>
      <c r="E52" s="404"/>
      <c r="F52" s="404"/>
      <c r="G52" s="404"/>
      <c r="H52" s="404"/>
      <c r="I52" s="404"/>
      <c r="J52" s="404"/>
      <c r="K52" s="404"/>
      <c r="L52" s="404"/>
      <c r="M52" s="404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F43" sqref="F43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717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2678.26</v>
      </c>
      <c r="E9" s="232">
        <v>2717.01</v>
      </c>
      <c r="F9" s="321">
        <v>2788.52</v>
      </c>
      <c r="G9" s="220"/>
      <c r="H9" s="161" t="s">
        <v>20</v>
      </c>
      <c r="I9" s="221">
        <v>2.6319373134438218E-2</v>
      </c>
      <c r="J9" s="220"/>
      <c r="K9" s="333" t="s">
        <v>460</v>
      </c>
      <c r="L9" s="306">
        <v>1.81</v>
      </c>
      <c r="M9" s="183">
        <v>2295.846</v>
      </c>
      <c r="N9" s="136"/>
      <c r="O9" s="137"/>
    </row>
    <row r="10" spans="2:16" ht="12" customHeight="1">
      <c r="B10" s="180"/>
      <c r="C10" s="177" t="s">
        <v>7</v>
      </c>
      <c r="D10" s="320">
        <v>2673.1</v>
      </c>
      <c r="E10" s="232">
        <v>2734.11</v>
      </c>
      <c r="F10" s="321">
        <v>2791.73</v>
      </c>
      <c r="G10" s="220"/>
      <c r="H10" s="161" t="s">
        <v>20</v>
      </c>
      <c r="I10" s="221">
        <v>2.1074499562929061E-2</v>
      </c>
      <c r="J10" s="220"/>
      <c r="K10" s="160" t="s">
        <v>460</v>
      </c>
      <c r="L10" s="306">
        <v>1.75</v>
      </c>
      <c r="M10" s="183">
        <v>2284.4780000000001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814.38</v>
      </c>
      <c r="E11" s="232">
        <v>797.29</v>
      </c>
      <c r="F11" s="321">
        <v>794.08</v>
      </c>
      <c r="G11" s="220"/>
      <c r="H11" s="161" t="s">
        <v>460</v>
      </c>
      <c r="I11" s="221">
        <v>4.0261385443187692E-3</v>
      </c>
      <c r="J11" s="220"/>
      <c r="K11" s="333" t="s">
        <v>460</v>
      </c>
      <c r="L11" s="306">
        <v>1.53</v>
      </c>
      <c r="M11" s="183">
        <v>479.88699999999994</v>
      </c>
      <c r="N11" s="136"/>
      <c r="O11" s="137"/>
    </row>
    <row r="12" spans="2:16" ht="12" customHeight="1">
      <c r="B12" s="180"/>
      <c r="C12" s="177" t="s">
        <v>9</v>
      </c>
      <c r="D12" s="330">
        <v>0.30465751374808275</v>
      </c>
      <c r="E12" s="332">
        <v>0.29160860389669763</v>
      </c>
      <c r="F12" s="323">
        <v>0.28444011419442428</v>
      </c>
      <c r="G12" s="220"/>
      <c r="H12" s="161" t="s">
        <v>460</v>
      </c>
      <c r="I12" s="246">
        <v>0.71684897022733507</v>
      </c>
      <c r="J12" s="220"/>
      <c r="K12" s="344" t="s">
        <v>719</v>
      </c>
      <c r="L12" s="306">
        <v>3.6951393965939397E-2</v>
      </c>
      <c r="M12" s="248">
        <v>0.2100641809638788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762.2</v>
      </c>
      <c r="E14" s="232">
        <v>775.87</v>
      </c>
      <c r="F14" s="326">
        <v>778.6</v>
      </c>
      <c r="G14" s="220"/>
      <c r="H14" s="161" t="s">
        <v>20</v>
      </c>
      <c r="I14" s="221">
        <v>3.518630698441827E-3</v>
      </c>
      <c r="J14" s="220"/>
      <c r="K14" s="160" t="s">
        <v>20</v>
      </c>
      <c r="L14" s="306">
        <v>0.71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746.92</v>
      </c>
      <c r="E15" s="232">
        <v>783.04</v>
      </c>
      <c r="F15" s="326">
        <v>787.47</v>
      </c>
      <c r="G15" s="220"/>
      <c r="H15" s="161" t="s">
        <v>20</v>
      </c>
      <c r="I15" s="221">
        <v>5.6574376787903446E-3</v>
      </c>
      <c r="J15" s="220"/>
      <c r="K15" s="160" t="s">
        <v>460</v>
      </c>
      <c r="L15" s="306">
        <v>1.88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295.99</v>
      </c>
      <c r="E16" s="232">
        <v>288.82</v>
      </c>
      <c r="F16" s="326">
        <v>279.95</v>
      </c>
      <c r="G16" s="220"/>
      <c r="H16" s="161" t="s">
        <v>460</v>
      </c>
      <c r="I16" s="221">
        <v>3.0711169586593701E-2</v>
      </c>
      <c r="J16" s="220"/>
      <c r="K16" s="333" t="s">
        <v>20</v>
      </c>
      <c r="L16" s="306">
        <v>1.77</v>
      </c>
      <c r="M16" s="186">
        <v>181.09399999999999</v>
      </c>
      <c r="N16" s="136"/>
    </row>
    <row r="17" spans="2:16" ht="12" customHeight="1">
      <c r="B17" s="258"/>
      <c r="C17" s="259" t="s">
        <v>9</v>
      </c>
      <c r="D17" s="327">
        <v>0.39628072618218824</v>
      </c>
      <c r="E17" s="261">
        <v>0.36884450347364123</v>
      </c>
      <c r="F17" s="328">
        <v>0.35550560656278968</v>
      </c>
      <c r="G17" s="262"/>
      <c r="H17" s="263" t="s">
        <v>460</v>
      </c>
      <c r="I17" s="264">
        <v>1.333889691085155</v>
      </c>
      <c r="J17" s="262"/>
      <c r="K17" s="342"/>
      <c r="L17" s="313">
        <v>0.30890613040324699</v>
      </c>
      <c r="M17" s="267">
        <v>0.26630648171159421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1417.22</v>
      </c>
      <c r="E19" s="232">
        <v>1433.9</v>
      </c>
      <c r="F19" s="326">
        <v>1500.05</v>
      </c>
      <c r="G19" s="220"/>
      <c r="H19" s="161" t="s">
        <v>20</v>
      </c>
      <c r="I19" s="221">
        <v>4.6132924192760827E-2</v>
      </c>
      <c r="J19" s="220"/>
      <c r="K19" s="333" t="s">
        <v>460</v>
      </c>
      <c r="L19" s="306">
        <v>1.62</v>
      </c>
      <c r="M19" s="187">
        <v>1159.1489999999999</v>
      </c>
      <c r="N19" s="136"/>
      <c r="O19" s="141"/>
    </row>
    <row r="20" spans="2:16" ht="12" customHeight="1">
      <c r="B20" s="180"/>
      <c r="C20" s="177" t="s">
        <v>7</v>
      </c>
      <c r="D20" s="320">
        <v>1432.45</v>
      </c>
      <c r="E20" s="232">
        <v>1448.61</v>
      </c>
      <c r="F20" s="326">
        <v>1493.97</v>
      </c>
      <c r="G20" s="220"/>
      <c r="H20" s="161" t="s">
        <v>20</v>
      </c>
      <c r="I20" s="221">
        <v>3.131277569532176E-2</v>
      </c>
      <c r="J20" s="220"/>
      <c r="K20" s="333" t="s">
        <v>20</v>
      </c>
      <c r="L20" s="306">
        <v>0.75</v>
      </c>
      <c r="M20" s="187">
        <v>1139.4829999999999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336.7</v>
      </c>
      <c r="E21" s="232">
        <v>321.99</v>
      </c>
      <c r="F21" s="326">
        <v>328.07</v>
      </c>
      <c r="G21" s="220"/>
      <c r="H21" s="161" t="s">
        <v>20</v>
      </c>
      <c r="I21" s="221">
        <v>1.8882573992980989E-2</v>
      </c>
      <c r="J21" s="220"/>
      <c r="K21" s="333" t="s">
        <v>460</v>
      </c>
      <c r="L21" s="306">
        <v>2.57</v>
      </c>
      <c r="M21" s="186">
        <v>175.75399999999999</v>
      </c>
      <c r="N21" s="136"/>
      <c r="O21" s="141"/>
    </row>
    <row r="22" spans="2:16" ht="12" customHeight="1">
      <c r="B22" s="180"/>
      <c r="C22" s="177" t="s">
        <v>9</v>
      </c>
      <c r="D22" s="330">
        <v>0.23505183426995704</v>
      </c>
      <c r="E22" s="237">
        <v>0.22227514651976724</v>
      </c>
      <c r="F22" s="323">
        <v>0.21959610969430443</v>
      </c>
      <c r="G22" s="220"/>
      <c r="H22" s="161" t="s">
        <v>460</v>
      </c>
      <c r="I22" s="246">
        <v>0.2679036825462805</v>
      </c>
      <c r="J22" s="220"/>
      <c r="K22" s="344" t="s">
        <v>719</v>
      </c>
      <c r="L22" s="306">
        <v>0.2</v>
      </c>
      <c r="M22" s="248">
        <v>0.15424012468812612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1119.71</v>
      </c>
      <c r="E24" s="232">
        <v>1122.83</v>
      </c>
      <c r="F24" s="326">
        <v>1206.96</v>
      </c>
      <c r="G24" s="220"/>
      <c r="H24" s="161" t="s">
        <v>20</v>
      </c>
      <c r="I24" s="221">
        <v>7.4926747593135223E-2</v>
      </c>
      <c r="J24" s="220"/>
      <c r="K24" s="333" t="s">
        <v>460</v>
      </c>
      <c r="L24" s="306">
        <v>1.77</v>
      </c>
      <c r="M24" s="186">
        <v>898.803</v>
      </c>
      <c r="N24" s="136"/>
      <c r="O24" s="142"/>
    </row>
    <row r="25" spans="2:16" ht="12" customHeight="1">
      <c r="B25" s="180"/>
      <c r="C25" s="270" t="s">
        <v>7</v>
      </c>
      <c r="D25" s="320">
        <v>1135.81</v>
      </c>
      <c r="E25" s="232">
        <v>1136.8699999999999</v>
      </c>
      <c r="F25" s="326">
        <v>1196.1199999999999</v>
      </c>
      <c r="G25" s="220"/>
      <c r="H25" s="161" t="s">
        <v>20</v>
      </c>
      <c r="I25" s="221">
        <v>5.2116776764273842E-2</v>
      </c>
      <c r="J25" s="220"/>
      <c r="K25" s="333" t="s">
        <v>20</v>
      </c>
      <c r="L25" s="306">
        <v>0.24</v>
      </c>
      <c r="M25" s="186">
        <v>877.35599999999999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306.27</v>
      </c>
      <c r="E26" s="232">
        <v>292.23</v>
      </c>
      <c r="F26" s="326">
        <v>303.07</v>
      </c>
      <c r="G26" s="220"/>
      <c r="H26" s="161" t="s">
        <v>20</v>
      </c>
      <c r="I26" s="221">
        <v>3.7094069739588509E-2</v>
      </c>
      <c r="J26" s="220"/>
      <c r="K26" s="333" t="s">
        <v>460</v>
      </c>
      <c r="L26" s="306">
        <v>2.4700000000000002</v>
      </c>
      <c r="M26" s="188">
        <v>144.845</v>
      </c>
      <c r="N26" s="136"/>
      <c r="O26" s="142"/>
    </row>
    <row r="27" spans="2:16" ht="12" customHeight="1">
      <c r="B27" s="180"/>
      <c r="C27" s="270" t="s">
        <v>9</v>
      </c>
      <c r="D27" s="327">
        <v>0.26964897297963569</v>
      </c>
      <c r="E27" s="268">
        <v>0.25704785947381853</v>
      </c>
      <c r="F27" s="328">
        <v>0.25337758753302347</v>
      </c>
      <c r="G27" s="262"/>
      <c r="H27" s="263" t="s">
        <v>460</v>
      </c>
      <c r="I27" s="264">
        <v>0.36702719407950557</v>
      </c>
      <c r="J27" s="262"/>
      <c r="K27" s="344" t="s">
        <v>719</v>
      </c>
      <c r="L27" s="313">
        <v>0.2</v>
      </c>
      <c r="M27" s="267">
        <v>0.16509261918765017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498.84</v>
      </c>
      <c r="E29" s="232">
        <v>507.24</v>
      </c>
      <c r="F29" s="326">
        <v>509.87</v>
      </c>
      <c r="G29" s="220"/>
      <c r="H29" s="161" t="s">
        <v>20</v>
      </c>
      <c r="I29" s="221">
        <v>5.1849223247377729E-3</v>
      </c>
      <c r="J29" s="220"/>
      <c r="K29" s="333" t="s">
        <v>460</v>
      </c>
      <c r="L29" s="306">
        <v>0.91</v>
      </c>
      <c r="M29" s="186">
        <v>476.214</v>
      </c>
      <c r="N29" s="136"/>
      <c r="O29" s="143"/>
    </row>
    <row r="30" spans="2:16" ht="12" customHeight="1">
      <c r="B30" s="180"/>
      <c r="C30" s="272" t="s">
        <v>7</v>
      </c>
      <c r="D30" s="320">
        <v>493.73</v>
      </c>
      <c r="E30" s="232">
        <v>502.45</v>
      </c>
      <c r="F30" s="326">
        <v>510.29</v>
      </c>
      <c r="G30" s="220"/>
      <c r="H30" s="161" t="s">
        <v>20</v>
      </c>
      <c r="I30" s="221">
        <v>1.5603542641058787E-2</v>
      </c>
      <c r="J30" s="220"/>
      <c r="K30" s="160" t="s">
        <v>460</v>
      </c>
      <c r="L30" s="306">
        <v>0.62</v>
      </c>
      <c r="M30" s="186">
        <v>464.97399999999999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181.69</v>
      </c>
      <c r="E31" s="232">
        <v>186.48</v>
      </c>
      <c r="F31" s="326">
        <v>186.06</v>
      </c>
      <c r="G31" s="220"/>
      <c r="H31" s="161" t="s">
        <v>460</v>
      </c>
      <c r="I31" s="221">
        <v>2.2522522522522292E-3</v>
      </c>
      <c r="J31" s="220"/>
      <c r="K31" s="338" t="s">
        <v>460</v>
      </c>
      <c r="L31" s="306">
        <v>0.74</v>
      </c>
      <c r="M31" s="186">
        <v>123.039</v>
      </c>
      <c r="N31" s="136"/>
      <c r="O31" s="144"/>
    </row>
    <row r="32" spans="2:16" ht="12" customHeight="1">
      <c r="B32" s="170"/>
      <c r="C32" s="273" t="s">
        <v>9</v>
      </c>
      <c r="D32" s="322">
        <v>0.36799465294796752</v>
      </c>
      <c r="E32" s="239">
        <v>0.37114140710518456</v>
      </c>
      <c r="F32" s="331">
        <v>0.36461619863215033</v>
      </c>
      <c r="G32" s="222"/>
      <c r="H32" s="189" t="s">
        <v>460</v>
      </c>
      <c r="I32" s="223">
        <v>0.65252084730342275</v>
      </c>
      <c r="J32" s="222"/>
      <c r="K32" s="343" t="s">
        <v>719</v>
      </c>
      <c r="L32" s="312">
        <v>0.1</v>
      </c>
      <c r="M32" s="191">
        <v>0.26461479566599422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339.88</v>
      </c>
      <c r="E37" s="231">
        <v>366.23</v>
      </c>
      <c r="F37" s="274">
        <v>372.56</v>
      </c>
      <c r="G37" s="218"/>
      <c r="H37" s="212" t="s">
        <v>20</v>
      </c>
      <c r="I37" s="219">
        <v>1.7284220298719344E-2</v>
      </c>
      <c r="J37" s="218"/>
      <c r="K37" s="341" t="s">
        <v>460</v>
      </c>
      <c r="L37" s="311">
        <v>9.2200000000000006</v>
      </c>
      <c r="M37" s="215">
        <v>268.95800000000003</v>
      </c>
      <c r="N37" s="148"/>
    </row>
    <row r="38" spans="2:17" ht="12" customHeight="1">
      <c r="B38" s="207"/>
      <c r="C38" s="199" t="s">
        <v>7</v>
      </c>
      <c r="D38" s="185">
        <v>358.36</v>
      </c>
      <c r="E38" s="232">
        <v>362.83</v>
      </c>
      <c r="F38" s="275">
        <v>374.93</v>
      </c>
      <c r="G38" s="220"/>
      <c r="H38" s="161" t="s">
        <v>20</v>
      </c>
      <c r="I38" s="221">
        <v>3.3348951299506657E-2</v>
      </c>
      <c r="J38" s="220"/>
      <c r="K38" s="182" t="s">
        <v>460</v>
      </c>
      <c r="L38" s="306">
        <v>2.1</v>
      </c>
      <c r="M38" s="216">
        <v>265.15300000000002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95.6</v>
      </c>
      <c r="E39" s="232">
        <v>99.88</v>
      </c>
      <c r="F39" s="275">
        <v>95.2</v>
      </c>
      <c r="G39" s="220"/>
      <c r="H39" s="161" t="s">
        <v>460</v>
      </c>
      <c r="I39" s="221">
        <v>4.6856227472967471E-2</v>
      </c>
      <c r="J39" s="220"/>
      <c r="K39" s="182" t="s">
        <v>460</v>
      </c>
      <c r="L39" s="306">
        <v>6.8</v>
      </c>
      <c r="M39" s="216">
        <v>58.072000000000003</v>
      </c>
      <c r="N39" s="136"/>
    </row>
    <row r="40" spans="2:17" ht="12" customHeight="1">
      <c r="B40" s="208"/>
      <c r="C40" s="209" t="s">
        <v>9</v>
      </c>
      <c r="D40" s="230">
        <v>0.26677084496037501</v>
      </c>
      <c r="E40" s="233">
        <v>0.27528043436320038</v>
      </c>
      <c r="F40" s="276">
        <v>0.25391406395860561</v>
      </c>
      <c r="G40" s="222"/>
      <c r="H40" s="189" t="s">
        <v>460</v>
      </c>
      <c r="I40" s="223">
        <v>2.136637040459477</v>
      </c>
      <c r="J40" s="222"/>
      <c r="K40" s="343" t="s">
        <v>719</v>
      </c>
      <c r="L40" s="312">
        <v>1.7</v>
      </c>
      <c r="M40" s="217">
        <v>0.21901317352622823</v>
      </c>
      <c r="N40" s="136"/>
    </row>
    <row r="41" spans="2:17" ht="12" customHeight="1">
      <c r="B41" s="294" t="s">
        <v>718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O15" sqref="O15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715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2677.38</v>
      </c>
      <c r="E9" s="232">
        <v>2715.91</v>
      </c>
      <c r="F9" s="321">
        <v>2790.33</v>
      </c>
      <c r="G9" s="220"/>
      <c r="H9" s="161" t="s">
        <v>20</v>
      </c>
      <c r="I9" s="221">
        <v>2.7401497104101447E-2</v>
      </c>
      <c r="J9" s="220"/>
      <c r="K9" s="333" t="s">
        <v>20</v>
      </c>
      <c r="L9" s="306">
        <v>4.33</v>
      </c>
      <c r="M9" s="183">
        <v>2295.8470000000002</v>
      </c>
      <c r="N9" s="136"/>
      <c r="O9" s="137"/>
    </row>
    <row r="10" spans="2:16" ht="12" customHeight="1">
      <c r="B10" s="180"/>
      <c r="C10" s="177" t="s">
        <v>7</v>
      </c>
      <c r="D10" s="320">
        <v>2671.93</v>
      </c>
      <c r="E10" s="232">
        <v>2731.61</v>
      </c>
      <c r="F10" s="321">
        <v>2793.48</v>
      </c>
      <c r="G10" s="220"/>
      <c r="H10" s="161" t="s">
        <v>20</v>
      </c>
      <c r="I10" s="221">
        <v>2.2649646179359495E-2</v>
      </c>
      <c r="J10" s="220"/>
      <c r="K10" s="160" t="s">
        <v>20</v>
      </c>
      <c r="L10" s="306">
        <v>4.2300000000000004</v>
      </c>
      <c r="M10" s="183">
        <v>2284.4789999999998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814.46</v>
      </c>
      <c r="E11" s="232">
        <v>798.76</v>
      </c>
      <c r="F11" s="321">
        <v>795.61</v>
      </c>
      <c r="G11" s="220"/>
      <c r="H11" s="161" t="s">
        <v>460</v>
      </c>
      <c r="I11" s="221">
        <v>3.9436125995292448E-3</v>
      </c>
      <c r="J11" s="220"/>
      <c r="K11" s="333" t="s">
        <v>20</v>
      </c>
      <c r="L11" s="306">
        <v>2.13</v>
      </c>
      <c r="M11" s="183">
        <v>479.88699999999994</v>
      </c>
      <c r="N11" s="136"/>
      <c r="O11" s="137"/>
    </row>
    <row r="12" spans="2:16" ht="12" customHeight="1">
      <c r="B12" s="180"/>
      <c r="C12" s="177" t="s">
        <v>9</v>
      </c>
      <c r="D12" s="330">
        <v>0.30482085982791468</v>
      </c>
      <c r="E12" s="332">
        <v>0.2924136315213372</v>
      </c>
      <c r="F12" s="323">
        <v>0.28480962813408367</v>
      </c>
      <c r="G12" s="220"/>
      <c r="H12" s="161" t="s">
        <v>460</v>
      </c>
      <c r="I12" s="246">
        <v>0.76040033872535329</v>
      </c>
      <c r="J12" s="220"/>
      <c r="K12" s="344"/>
      <c r="L12" s="306">
        <v>0</v>
      </c>
      <c r="M12" s="248">
        <v>0.21006408901110493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762.2</v>
      </c>
      <c r="E14" s="232">
        <v>775.9</v>
      </c>
      <c r="F14" s="326">
        <v>777.89</v>
      </c>
      <c r="G14" s="220"/>
      <c r="H14" s="161" t="s">
        <v>20</v>
      </c>
      <c r="I14" s="221">
        <v>2.5647635004510949E-3</v>
      </c>
      <c r="J14" s="220"/>
      <c r="K14" s="160" t="s">
        <v>20</v>
      </c>
      <c r="L14" s="306">
        <v>2.61</v>
      </c>
      <c r="M14" s="186">
        <v>660.48299999999995</v>
      </c>
      <c r="N14" s="136"/>
    </row>
    <row r="15" spans="2:16" ht="12" customHeight="1">
      <c r="B15" s="180"/>
      <c r="C15" s="177" t="s">
        <v>7</v>
      </c>
      <c r="D15" s="320">
        <v>746.93</v>
      </c>
      <c r="E15" s="232">
        <v>782.25</v>
      </c>
      <c r="F15" s="326">
        <v>789.35</v>
      </c>
      <c r="G15" s="220"/>
      <c r="H15" s="161" t="s">
        <v>20</v>
      </c>
      <c r="I15" s="221">
        <v>9.0763822307446951E-3</v>
      </c>
      <c r="J15" s="220"/>
      <c r="K15" s="160" t="s">
        <v>20</v>
      </c>
      <c r="L15" s="306">
        <v>1.93</v>
      </c>
      <c r="M15" s="186">
        <v>680.02099999999996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295.98</v>
      </c>
      <c r="E16" s="232">
        <v>289.64</v>
      </c>
      <c r="F16" s="326">
        <v>278.18</v>
      </c>
      <c r="G16" s="220"/>
      <c r="H16" s="161" t="s">
        <v>460</v>
      </c>
      <c r="I16" s="221">
        <v>3.9566358237812405E-2</v>
      </c>
      <c r="J16" s="220"/>
      <c r="K16" s="333" t="s">
        <v>20</v>
      </c>
      <c r="L16" s="306">
        <v>2.38</v>
      </c>
      <c r="M16" s="186">
        <v>181.09399999999999</v>
      </c>
      <c r="N16" s="136"/>
    </row>
    <row r="17" spans="2:16" ht="12" customHeight="1">
      <c r="B17" s="258"/>
      <c r="C17" s="259" t="s">
        <v>9</v>
      </c>
      <c r="D17" s="327">
        <v>0.39626203258672171</v>
      </c>
      <c r="E17" s="261">
        <v>0.37026526046660274</v>
      </c>
      <c r="F17" s="328">
        <v>0.35241654525875721</v>
      </c>
      <c r="G17" s="262"/>
      <c r="H17" s="263" t="s">
        <v>460</v>
      </c>
      <c r="I17" s="264">
        <v>1.7848715207845534</v>
      </c>
      <c r="J17" s="262"/>
      <c r="K17" s="342"/>
      <c r="L17" s="313">
        <v>0.21587412913700033</v>
      </c>
      <c r="M17" s="267">
        <v>0.26630648171159421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1416.33</v>
      </c>
      <c r="E19" s="232">
        <v>1432.8</v>
      </c>
      <c r="F19" s="326">
        <v>1501.67</v>
      </c>
      <c r="G19" s="220"/>
      <c r="H19" s="161" t="s">
        <v>20</v>
      </c>
      <c r="I19" s="221">
        <v>4.8066722501395986E-2</v>
      </c>
      <c r="J19" s="220"/>
      <c r="K19" s="333" t="s">
        <v>20</v>
      </c>
      <c r="L19" s="306">
        <v>2.66</v>
      </c>
      <c r="M19" s="187">
        <v>1159.1500000000001</v>
      </c>
      <c r="N19" s="136"/>
      <c r="O19" s="141"/>
    </row>
    <row r="20" spans="2:16" ht="12" customHeight="1">
      <c r="B20" s="180"/>
      <c r="C20" s="177" t="s">
        <v>7</v>
      </c>
      <c r="D20" s="320">
        <v>1431.29</v>
      </c>
      <c r="E20" s="232">
        <v>1447.32</v>
      </c>
      <c r="F20" s="326">
        <v>1493.22</v>
      </c>
      <c r="G20" s="220"/>
      <c r="H20" s="161" t="s">
        <v>20</v>
      </c>
      <c r="I20" s="221">
        <v>3.1713788243097563E-2</v>
      </c>
      <c r="J20" s="220"/>
      <c r="K20" s="333" t="s">
        <v>20</v>
      </c>
      <c r="L20" s="306">
        <v>2.66</v>
      </c>
      <c r="M20" s="187">
        <v>1139.4839999999999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336.7</v>
      </c>
      <c r="E21" s="232">
        <v>322.19</v>
      </c>
      <c r="F21" s="326">
        <v>330.64</v>
      </c>
      <c r="G21" s="220"/>
      <c r="H21" s="161" t="s">
        <v>20</v>
      </c>
      <c r="I21" s="221">
        <v>2.6226760607095168E-2</v>
      </c>
      <c r="J21" s="220"/>
      <c r="K21" s="333" t="s">
        <v>20</v>
      </c>
      <c r="L21" s="306">
        <v>0.9</v>
      </c>
      <c r="M21" s="186">
        <v>175.75399999999999</v>
      </c>
      <c r="N21" s="136"/>
      <c r="O21" s="141"/>
    </row>
    <row r="22" spans="2:16" ht="12" customHeight="1">
      <c r="B22" s="180"/>
      <c r="C22" s="177" t="s">
        <v>9</v>
      </c>
      <c r="D22" s="330">
        <v>0.23524233383870494</v>
      </c>
      <c r="E22" s="237">
        <v>0.22261144736478458</v>
      </c>
      <c r="F22" s="323">
        <v>0.22142751905278524</v>
      </c>
      <c r="G22" s="220"/>
      <c r="H22" s="161" t="s">
        <v>460</v>
      </c>
      <c r="I22" s="246">
        <v>0.11839283119993438</v>
      </c>
      <c r="J22" s="220"/>
      <c r="K22" s="344"/>
      <c r="L22" s="306">
        <v>0</v>
      </c>
      <c r="M22" s="248">
        <v>0.15423998932850308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1119.71</v>
      </c>
      <c r="E24" s="232">
        <v>1122.8</v>
      </c>
      <c r="F24" s="326">
        <v>1208.73</v>
      </c>
      <c r="G24" s="220"/>
      <c r="H24" s="161" t="s">
        <v>20</v>
      </c>
      <c r="I24" s="221">
        <v>7.6531884574278619E-2</v>
      </c>
      <c r="J24" s="220"/>
      <c r="K24" s="333" t="s">
        <v>20</v>
      </c>
      <c r="L24" s="306">
        <v>4.1100000000000003</v>
      </c>
      <c r="M24" s="186">
        <v>898.803</v>
      </c>
      <c r="N24" s="136"/>
      <c r="O24" s="142"/>
    </row>
    <row r="25" spans="2:16" ht="12" customHeight="1">
      <c r="B25" s="180"/>
      <c r="C25" s="270" t="s">
        <v>7</v>
      </c>
      <c r="D25" s="320">
        <v>1135.79</v>
      </c>
      <c r="E25" s="232">
        <v>1136.4000000000001</v>
      </c>
      <c r="F25" s="326">
        <v>1195.8800000000001</v>
      </c>
      <c r="G25" s="220"/>
      <c r="H25" s="161" t="s">
        <v>20</v>
      </c>
      <c r="I25" s="221">
        <v>5.2340725096796881E-2</v>
      </c>
      <c r="J25" s="220"/>
      <c r="K25" s="333" t="s">
        <v>20</v>
      </c>
      <c r="L25" s="306">
        <v>3.81</v>
      </c>
      <c r="M25" s="186">
        <v>877.35599999999999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306.29000000000002</v>
      </c>
      <c r="E26" s="232">
        <v>292.69</v>
      </c>
      <c r="F26" s="326">
        <v>305.54000000000002</v>
      </c>
      <c r="G26" s="220"/>
      <c r="H26" s="161" t="s">
        <v>20</v>
      </c>
      <c r="I26" s="221">
        <v>4.3903105674946374E-2</v>
      </c>
      <c r="J26" s="220"/>
      <c r="K26" s="333" t="s">
        <v>20</v>
      </c>
      <c r="L26" s="306">
        <v>1.1200000000000001</v>
      </c>
      <c r="M26" s="188">
        <v>144.845</v>
      </c>
      <c r="N26" s="136"/>
      <c r="O26" s="142"/>
    </row>
    <row r="27" spans="2:16" ht="12" customHeight="1">
      <c r="B27" s="180"/>
      <c r="C27" s="270" t="s">
        <v>9</v>
      </c>
      <c r="D27" s="327">
        <v>0.26967133008742816</v>
      </c>
      <c r="E27" s="268">
        <v>0.25755895811334034</v>
      </c>
      <c r="F27" s="328">
        <v>0.25549386226042747</v>
      </c>
      <c r="G27" s="262"/>
      <c r="H27" s="263" t="s">
        <v>460</v>
      </c>
      <c r="I27" s="264">
        <v>0.20650958529128682</v>
      </c>
      <c r="J27" s="262"/>
      <c r="K27" s="344"/>
      <c r="L27" s="313">
        <v>0</v>
      </c>
      <c r="M27" s="267">
        <v>0.16509261918765017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498.84</v>
      </c>
      <c r="E29" s="232">
        <v>507.2</v>
      </c>
      <c r="F29" s="326">
        <v>510.78</v>
      </c>
      <c r="G29" s="220"/>
      <c r="H29" s="161" t="s">
        <v>20</v>
      </c>
      <c r="I29" s="221">
        <v>7.0583596214510713E-3</v>
      </c>
      <c r="J29" s="220"/>
      <c r="K29" s="333" t="s">
        <v>460</v>
      </c>
      <c r="L29" s="306">
        <v>0.94</v>
      </c>
      <c r="M29" s="186">
        <v>476.214</v>
      </c>
      <c r="N29" s="136"/>
      <c r="O29" s="143"/>
    </row>
    <row r="30" spans="2:16" ht="12" customHeight="1">
      <c r="B30" s="180"/>
      <c r="C30" s="272" t="s">
        <v>7</v>
      </c>
      <c r="D30" s="320">
        <v>493.71</v>
      </c>
      <c r="E30" s="232">
        <v>502.04</v>
      </c>
      <c r="F30" s="326">
        <v>510.91</v>
      </c>
      <c r="G30" s="220"/>
      <c r="H30" s="161" t="s">
        <v>20</v>
      </c>
      <c r="I30" s="221">
        <v>1.7667914907178783E-2</v>
      </c>
      <c r="J30" s="220"/>
      <c r="K30" s="160" t="s">
        <v>460</v>
      </c>
      <c r="L30" s="306">
        <v>0.36</v>
      </c>
      <c r="M30" s="186">
        <v>464.97399999999999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181.77</v>
      </c>
      <c r="E31" s="232">
        <v>186.93</v>
      </c>
      <c r="F31" s="326">
        <v>186.8</v>
      </c>
      <c r="G31" s="220"/>
      <c r="H31" s="161" t="s">
        <v>460</v>
      </c>
      <c r="I31" s="221">
        <v>6.9544749371419634E-4</v>
      </c>
      <c r="J31" s="220"/>
      <c r="K31" s="338" t="s">
        <v>460</v>
      </c>
      <c r="L31" s="306">
        <v>1.1399999999999999</v>
      </c>
      <c r="M31" s="186">
        <v>123.039</v>
      </c>
      <c r="N31" s="136"/>
      <c r="O31" s="144"/>
    </row>
    <row r="32" spans="2:16" ht="12" customHeight="1">
      <c r="B32" s="170"/>
      <c r="C32" s="273" t="s">
        <v>9</v>
      </c>
      <c r="D32" s="322">
        <v>0.36817159871179439</v>
      </c>
      <c r="E32" s="239">
        <v>0.37234084933471434</v>
      </c>
      <c r="F32" s="331">
        <v>0.36562212522753518</v>
      </c>
      <c r="G32" s="222"/>
      <c r="H32" s="189" t="s">
        <v>460</v>
      </c>
      <c r="I32" s="223">
        <v>0.67187241071791637</v>
      </c>
      <c r="J32" s="222"/>
      <c r="K32" s="343" t="s">
        <v>716</v>
      </c>
      <c r="L32" s="312">
        <v>0.2</v>
      </c>
      <c r="M32" s="191">
        <v>0.26461479566599422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339.88</v>
      </c>
      <c r="E37" s="231">
        <v>366.23</v>
      </c>
      <c r="F37" s="274">
        <v>381.78</v>
      </c>
      <c r="G37" s="218"/>
      <c r="H37" s="212" t="s">
        <v>20</v>
      </c>
      <c r="I37" s="219">
        <v>4.2459656500013487E-2</v>
      </c>
      <c r="J37" s="218"/>
      <c r="K37" s="341" t="s">
        <v>460</v>
      </c>
      <c r="L37" s="311">
        <v>2.23</v>
      </c>
      <c r="M37" s="215">
        <v>268.95800000000003</v>
      </c>
      <c r="N37" s="148"/>
    </row>
    <row r="38" spans="2:17" ht="12" customHeight="1">
      <c r="B38" s="207"/>
      <c r="C38" s="199" t="s">
        <v>7</v>
      </c>
      <c r="D38" s="185">
        <v>358.35</v>
      </c>
      <c r="E38" s="232">
        <v>363.04</v>
      </c>
      <c r="F38" s="275">
        <v>377.03</v>
      </c>
      <c r="G38" s="220"/>
      <c r="H38" s="161" t="s">
        <v>20</v>
      </c>
      <c r="I38" s="221">
        <v>3.8535698545614672E-2</v>
      </c>
      <c r="J38" s="220"/>
      <c r="K38" s="182" t="s">
        <v>460</v>
      </c>
      <c r="L38" s="306">
        <v>1</v>
      </c>
      <c r="M38" s="216">
        <v>265.15300000000002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95.53</v>
      </c>
      <c r="E39" s="232">
        <v>99.81</v>
      </c>
      <c r="F39" s="275">
        <v>102</v>
      </c>
      <c r="G39" s="220"/>
      <c r="H39" s="161" t="s">
        <v>20</v>
      </c>
      <c r="I39" s="221">
        <v>2.1941689209498128E-2</v>
      </c>
      <c r="J39" s="220"/>
      <c r="K39" s="182" t="s">
        <v>460</v>
      </c>
      <c r="L39" s="306">
        <v>1.78</v>
      </c>
      <c r="M39" s="216">
        <v>58.072000000000003</v>
      </c>
      <c r="N39" s="136"/>
    </row>
    <row r="40" spans="2:17" ht="12" customHeight="1">
      <c r="B40" s="208"/>
      <c r="C40" s="209" t="s">
        <v>9</v>
      </c>
      <c r="D40" s="230">
        <v>0.26658294963024975</v>
      </c>
      <c r="E40" s="233">
        <v>0.27492838254737767</v>
      </c>
      <c r="F40" s="276">
        <v>0.27053550115375435</v>
      </c>
      <c r="G40" s="222"/>
      <c r="H40" s="189" t="s">
        <v>460</v>
      </c>
      <c r="I40" s="223">
        <v>0.43928813936233158</v>
      </c>
      <c r="J40" s="222"/>
      <c r="K40" s="343" t="s">
        <v>716</v>
      </c>
      <c r="L40" s="312">
        <v>0.4</v>
      </c>
      <c r="M40" s="217">
        <v>0.21901317352622823</v>
      </c>
      <c r="N40" s="136"/>
    </row>
    <row r="41" spans="2:17" ht="12" customHeight="1">
      <c r="B41" s="294" t="s">
        <v>714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R63"/>
  <sheetViews>
    <sheetView showGridLines="0" defaultGridColor="0" colorId="22" zoomScaleNormal="100" workbookViewId="0">
      <selection activeCell="M41" sqref="M4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711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2677.42</v>
      </c>
      <c r="E9" s="232">
        <v>2712.4</v>
      </c>
      <c r="F9" s="321">
        <v>2786</v>
      </c>
      <c r="G9" s="220"/>
      <c r="H9" s="161" t="s">
        <v>20</v>
      </c>
      <c r="I9" s="221">
        <v>2.7134640908420549E-2</v>
      </c>
      <c r="J9" s="220"/>
      <c r="K9" s="333" t="s">
        <v>20</v>
      </c>
      <c r="L9" s="306">
        <v>5.47</v>
      </c>
      <c r="M9" s="183">
        <v>2295.8470000000002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2672.16</v>
      </c>
      <c r="E10" s="232">
        <v>2729.9</v>
      </c>
      <c r="F10" s="321">
        <v>2789.25</v>
      </c>
      <c r="G10" s="220"/>
      <c r="H10" s="161" t="s">
        <v>20</v>
      </c>
      <c r="I10" s="221">
        <v>2.1740723103410353E-2</v>
      </c>
      <c r="J10" s="220"/>
      <c r="K10" s="160" t="s">
        <v>20</v>
      </c>
      <c r="L10" s="306">
        <v>3.88</v>
      </c>
      <c r="M10" s="183">
        <v>2284.4789999999998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814.23</v>
      </c>
      <c r="E11" s="232">
        <v>796.73</v>
      </c>
      <c r="F11" s="321">
        <v>793.48</v>
      </c>
      <c r="G11" s="220"/>
      <c r="H11" s="161" t="s">
        <v>460</v>
      </c>
      <c r="I11" s="221">
        <v>4.0791736221806874E-3</v>
      </c>
      <c r="J11" s="220"/>
      <c r="K11" s="333" t="s">
        <v>20</v>
      </c>
      <c r="L11" s="306">
        <v>5.17</v>
      </c>
      <c r="M11" s="183">
        <v>479.88499999999999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0.30470855038620442</v>
      </c>
      <c r="E12" s="332">
        <v>0.29185318143521738</v>
      </c>
      <c r="F12" s="323">
        <v>0.2844779062471991</v>
      </c>
      <c r="G12" s="220"/>
      <c r="H12" s="161" t="s">
        <v>460</v>
      </c>
      <c r="I12" s="246">
        <v>0.73752751880182821</v>
      </c>
      <c r="J12" s="220"/>
      <c r="K12" s="344"/>
      <c r="L12" s="306">
        <v>0.1</v>
      </c>
      <c r="M12" s="248">
        <v>0.21006321353796645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762.21</v>
      </c>
      <c r="E14" s="232">
        <v>774.66</v>
      </c>
      <c r="F14" s="326">
        <v>775.28</v>
      </c>
      <c r="G14" s="220"/>
      <c r="H14" s="161" t="s">
        <v>20</v>
      </c>
      <c r="I14" s="221">
        <v>8.0035112178244994E-4</v>
      </c>
      <c r="J14" s="220"/>
      <c r="K14" s="160" t="s">
        <v>460</v>
      </c>
      <c r="L14" s="306">
        <v>0.59</v>
      </c>
      <c r="M14" s="186">
        <v>660.48299999999995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747.4</v>
      </c>
      <c r="E15" s="232">
        <v>782.21</v>
      </c>
      <c r="F15" s="326">
        <v>787.42</v>
      </c>
      <c r="G15" s="220"/>
      <c r="H15" s="161" t="s">
        <v>20</v>
      </c>
      <c r="I15" s="221">
        <v>6.6606154357524705E-3</v>
      </c>
      <c r="J15" s="220"/>
      <c r="K15" s="160" t="s">
        <v>20</v>
      </c>
      <c r="L15" s="306">
        <v>0.37</v>
      </c>
      <c r="M15" s="186">
        <v>680.02099999999996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295.5</v>
      </c>
      <c r="E16" s="232">
        <v>287.95</v>
      </c>
      <c r="F16" s="326">
        <v>275.8</v>
      </c>
      <c r="G16" s="220"/>
      <c r="H16" s="161" t="s">
        <v>460</v>
      </c>
      <c r="I16" s="221">
        <v>4.2194825490536436E-2</v>
      </c>
      <c r="J16" s="220"/>
      <c r="K16" s="333" t="s">
        <v>460</v>
      </c>
      <c r="L16" s="306">
        <v>1.38</v>
      </c>
      <c r="M16" s="186">
        <v>181.09399999999999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0.39537061814289537</v>
      </c>
      <c r="E17" s="261">
        <v>0.36812364965929861</v>
      </c>
      <c r="F17" s="328">
        <v>0.3502578039673872</v>
      </c>
      <c r="G17" s="262"/>
      <c r="H17" s="263" t="s">
        <v>460</v>
      </c>
      <c r="I17" s="264">
        <v>1.7865845691911408</v>
      </c>
      <c r="J17" s="262"/>
      <c r="K17" s="342" t="s">
        <v>713</v>
      </c>
      <c r="L17" s="313">
        <v>0.19180425480819799</v>
      </c>
      <c r="M17" s="267">
        <v>0.26630648171159421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1416.3</v>
      </c>
      <c r="E19" s="232">
        <v>1430.45</v>
      </c>
      <c r="F19" s="326">
        <v>1499.01</v>
      </c>
      <c r="G19" s="220"/>
      <c r="H19" s="161" t="s">
        <v>20</v>
      </c>
      <c r="I19" s="221">
        <v>4.7928973399979036E-2</v>
      </c>
      <c r="J19" s="220"/>
      <c r="K19" s="333" t="s">
        <v>20</v>
      </c>
      <c r="L19" s="306">
        <v>5.05</v>
      </c>
      <c r="M19" s="187">
        <v>1159.1500000000001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1431.01</v>
      </c>
      <c r="E20" s="232">
        <v>1446.1</v>
      </c>
      <c r="F20" s="326">
        <v>1490.56</v>
      </c>
      <c r="G20" s="220"/>
      <c r="H20" s="161" t="s">
        <v>20</v>
      </c>
      <c r="I20" s="221">
        <v>3.0744761773044749E-2</v>
      </c>
      <c r="J20" s="220"/>
      <c r="K20" s="333" t="s">
        <v>20</v>
      </c>
      <c r="L20" s="306">
        <v>4.55</v>
      </c>
      <c r="M20" s="187">
        <v>1139.4839999999999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336.95</v>
      </c>
      <c r="E21" s="232">
        <v>321.3</v>
      </c>
      <c r="F21" s="326">
        <v>329.74</v>
      </c>
      <c r="G21" s="220"/>
      <c r="H21" s="161" t="s">
        <v>20</v>
      </c>
      <c r="I21" s="221">
        <v>2.6268285091814558E-2</v>
      </c>
      <c r="J21" s="220"/>
      <c r="K21" s="333" t="s">
        <v>20</v>
      </c>
      <c r="L21" s="306">
        <v>2.23</v>
      </c>
      <c r="M21" s="186">
        <v>175.75399999999999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0.23546306454881516</v>
      </c>
      <c r="E22" s="237">
        <v>0.22218380471613308</v>
      </c>
      <c r="F22" s="323">
        <v>0.22121887075998284</v>
      </c>
      <c r="G22" s="220"/>
      <c r="H22" s="161" t="s">
        <v>460</v>
      </c>
      <c r="I22" s="246">
        <v>9.6493395615024347E-2</v>
      </c>
      <c r="J22" s="220"/>
      <c r="K22" s="344"/>
      <c r="L22" s="306">
        <v>0.1</v>
      </c>
      <c r="M22" s="248">
        <v>0.15423998932850308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1119.68</v>
      </c>
      <c r="E24" s="232">
        <v>1119.02</v>
      </c>
      <c r="F24" s="326">
        <v>1204.6199999999999</v>
      </c>
      <c r="G24" s="220"/>
      <c r="H24" s="161" t="s">
        <v>20</v>
      </c>
      <c r="I24" s="221">
        <v>7.6495504995442332E-2</v>
      </c>
      <c r="J24" s="220"/>
      <c r="K24" s="333" t="s">
        <v>20</v>
      </c>
      <c r="L24" s="306">
        <v>6.4</v>
      </c>
      <c r="M24" s="186">
        <v>898.803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1135.57</v>
      </c>
      <c r="E25" s="232">
        <v>1133.6300000000001</v>
      </c>
      <c r="F25" s="326">
        <v>1192.07</v>
      </c>
      <c r="G25" s="220"/>
      <c r="H25" s="161" t="s">
        <v>20</v>
      </c>
      <c r="I25" s="221">
        <v>5.1551211594611734E-2</v>
      </c>
      <c r="J25" s="220"/>
      <c r="K25" s="333" t="s">
        <v>20</v>
      </c>
      <c r="L25" s="306">
        <v>5.61</v>
      </c>
      <c r="M25" s="186">
        <v>877.35599999999999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306.48</v>
      </c>
      <c r="E26" s="232">
        <v>291.87</v>
      </c>
      <c r="F26" s="326">
        <v>304.42</v>
      </c>
      <c r="G26" s="220"/>
      <c r="H26" s="161" t="s">
        <v>20</v>
      </c>
      <c r="I26" s="221">
        <v>4.2998595265015371E-2</v>
      </c>
      <c r="J26" s="220"/>
      <c r="K26" s="333" t="s">
        <v>20</v>
      </c>
      <c r="L26" s="306">
        <v>2.68</v>
      </c>
      <c r="M26" s="188">
        <v>144.845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0.26989089179883236</v>
      </c>
      <c r="E27" s="268">
        <v>0.25746495770224853</v>
      </c>
      <c r="F27" s="328">
        <v>0.2553709094264599</v>
      </c>
      <c r="G27" s="262"/>
      <c r="H27" s="263" t="s">
        <v>460</v>
      </c>
      <c r="I27" s="264">
        <v>0.20940482757886292</v>
      </c>
      <c r="J27" s="262"/>
      <c r="K27" s="344"/>
      <c r="L27" s="313">
        <v>0.1</v>
      </c>
      <c r="M27" s="267">
        <v>0.16509261918765017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498.91</v>
      </c>
      <c r="E29" s="232">
        <v>507.3</v>
      </c>
      <c r="F29" s="326">
        <v>511.72</v>
      </c>
      <c r="G29" s="220"/>
      <c r="H29" s="161" t="s">
        <v>20</v>
      </c>
      <c r="I29" s="221">
        <v>8.7127932190025348E-3</v>
      </c>
      <c r="J29" s="220"/>
      <c r="K29" s="333" t="s">
        <v>20</v>
      </c>
      <c r="L29" s="306">
        <v>1.02</v>
      </c>
      <c r="M29" s="186">
        <v>476.214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493.75</v>
      </c>
      <c r="E30" s="232">
        <v>501.59</v>
      </c>
      <c r="F30" s="326">
        <v>511.27</v>
      </c>
      <c r="G30" s="220"/>
      <c r="H30" s="161" t="s">
        <v>20</v>
      </c>
      <c r="I30" s="221">
        <v>1.9298630355469637E-2</v>
      </c>
      <c r="J30" s="220"/>
      <c r="K30" s="160" t="s">
        <v>460</v>
      </c>
      <c r="L30" s="306">
        <v>1.04</v>
      </c>
      <c r="M30" s="186">
        <v>464.97399999999999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181.77</v>
      </c>
      <c r="E31" s="232">
        <v>187.49</v>
      </c>
      <c r="F31" s="326">
        <v>187.94</v>
      </c>
      <c r="G31" s="220"/>
      <c r="H31" s="161" t="s">
        <v>20</v>
      </c>
      <c r="I31" s="221">
        <v>2.4001280068268738E-3</v>
      </c>
      <c r="J31" s="220"/>
      <c r="K31" s="338" t="s">
        <v>20</v>
      </c>
      <c r="L31" s="306">
        <v>4.3099999999999996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0.36814177215189875</v>
      </c>
      <c r="E32" s="239">
        <v>0.37379134352758231</v>
      </c>
      <c r="F32" s="331">
        <v>0.36759442173411311</v>
      </c>
      <c r="G32" s="222"/>
      <c r="H32" s="189" t="s">
        <v>460</v>
      </c>
      <c r="I32" s="223">
        <v>0.61969217934692011</v>
      </c>
      <c r="J32" s="222"/>
      <c r="K32" s="343"/>
      <c r="L32" s="312">
        <v>0.9</v>
      </c>
      <c r="M32" s="191">
        <v>0.26461049435022177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339.89</v>
      </c>
      <c r="E37" s="231">
        <v>366.23</v>
      </c>
      <c r="F37" s="274">
        <v>384.01</v>
      </c>
      <c r="G37" s="218"/>
      <c r="H37" s="212" t="s">
        <v>20</v>
      </c>
      <c r="I37" s="219">
        <v>4.8548726210304816E-2</v>
      </c>
      <c r="J37" s="218"/>
      <c r="K37" s="341" t="s">
        <v>460</v>
      </c>
      <c r="L37" s="311">
        <v>1.1299999999999999</v>
      </c>
      <c r="M37" s="215">
        <v>268.95800000000003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358.4</v>
      </c>
      <c r="E38" s="232">
        <v>363.05</v>
      </c>
      <c r="F38" s="275">
        <v>378.03</v>
      </c>
      <c r="G38" s="220"/>
      <c r="H38" s="161" t="s">
        <v>20</v>
      </c>
      <c r="I38" s="221">
        <v>4.1261534223935969E-2</v>
      </c>
      <c r="J38" s="220"/>
      <c r="K38" s="182" t="s">
        <v>20</v>
      </c>
      <c r="L38" s="306">
        <v>0.76</v>
      </c>
      <c r="M38" s="216">
        <v>265.15300000000002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95.49</v>
      </c>
      <c r="E39" s="232">
        <v>100.11</v>
      </c>
      <c r="F39" s="275">
        <v>103.78</v>
      </c>
      <c r="G39" s="220"/>
      <c r="H39" s="161" t="s">
        <v>20</v>
      </c>
      <c r="I39" s="221">
        <v>3.665967435820594E-2</v>
      </c>
      <c r="J39" s="220"/>
      <c r="K39" s="182" t="s">
        <v>460</v>
      </c>
      <c r="L39" s="306">
        <v>0.79</v>
      </c>
      <c r="M39" s="216">
        <v>58.072000000000003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0.26643415178571428</v>
      </c>
      <c r="E40" s="233">
        <v>0.27574714226690539</v>
      </c>
      <c r="F40" s="276">
        <v>0.27452847657593316</v>
      </c>
      <c r="G40" s="222"/>
      <c r="H40" s="189" t="s">
        <v>460</v>
      </c>
      <c r="I40" s="223">
        <v>0.12186656909722315</v>
      </c>
      <c r="J40" s="222"/>
      <c r="K40" s="343" t="s">
        <v>713</v>
      </c>
      <c r="L40" s="312">
        <v>0.3</v>
      </c>
      <c r="M40" s="217">
        <v>0.21901317352622823</v>
      </c>
      <c r="N40" s="158" t="e">
        <f>N39/N38</f>
        <v>#DIV/0!</v>
      </c>
      <c r="O40" s="136"/>
    </row>
    <row r="41" spans="2:18" ht="12" customHeight="1">
      <c r="B41" s="294" t="s">
        <v>712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R63"/>
  <sheetViews>
    <sheetView showGridLines="0" defaultGridColor="0" colorId="22" zoomScaleNormal="100" workbookViewId="0">
      <selection activeCell="Q31" sqref="Q3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709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2675.87</v>
      </c>
      <c r="E9" s="232">
        <v>2707.56</v>
      </c>
      <c r="F9" s="321">
        <v>2780.53</v>
      </c>
      <c r="G9" s="220"/>
      <c r="H9" s="161" t="s">
        <v>20</v>
      </c>
      <c r="I9" s="221">
        <v>2.6950464624976078E-2</v>
      </c>
      <c r="J9" s="220"/>
      <c r="K9" s="333" t="s">
        <v>460</v>
      </c>
      <c r="L9" s="306">
        <v>4.58</v>
      </c>
      <c r="M9" s="183">
        <v>2295.6930000000002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2672.06</v>
      </c>
      <c r="E10" s="232">
        <v>2727.53</v>
      </c>
      <c r="F10" s="321">
        <v>2785.37</v>
      </c>
      <c r="G10" s="220"/>
      <c r="H10" s="161" t="s">
        <v>20</v>
      </c>
      <c r="I10" s="221">
        <v>2.1205999567374123E-2</v>
      </c>
      <c r="J10" s="220"/>
      <c r="K10" s="160" t="s">
        <v>460</v>
      </c>
      <c r="L10" s="306">
        <v>5.95</v>
      </c>
      <c r="M10" s="183">
        <v>2284.3249999999998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813.12</v>
      </c>
      <c r="E11" s="232">
        <v>793.15</v>
      </c>
      <c r="F11" s="321">
        <v>788.31</v>
      </c>
      <c r="G11" s="220"/>
      <c r="H11" s="161" t="s">
        <v>460</v>
      </c>
      <c r="I11" s="221">
        <v>6.1022505200781785E-3</v>
      </c>
      <c r="J11" s="220"/>
      <c r="K11" s="333" t="s">
        <v>460</v>
      </c>
      <c r="L11" s="306">
        <v>0.56999999999999995</v>
      </c>
      <c r="M11" s="183">
        <v>479.88499999999999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0.30430454405963941</v>
      </c>
      <c r="E12" s="332">
        <v>0.29079423507715768</v>
      </c>
      <c r="F12" s="323">
        <v>0.28301805505193206</v>
      </c>
      <c r="G12" s="220"/>
      <c r="H12" s="161" t="s">
        <v>460</v>
      </c>
      <c r="I12" s="246">
        <v>0.77761800252256208</v>
      </c>
      <c r="J12" s="220"/>
      <c r="K12" s="344"/>
      <c r="L12" s="306">
        <v>0</v>
      </c>
      <c r="M12" s="248">
        <v>0.21007737515458616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762.33</v>
      </c>
      <c r="E14" s="232">
        <v>774.74</v>
      </c>
      <c r="F14" s="326">
        <v>775.87</v>
      </c>
      <c r="G14" s="220"/>
      <c r="H14" s="161" t="s">
        <v>20</v>
      </c>
      <c r="I14" s="221">
        <v>1.458553837416332E-3</v>
      </c>
      <c r="J14" s="220"/>
      <c r="K14" s="160" t="s">
        <v>460</v>
      </c>
      <c r="L14" s="306">
        <v>4.41</v>
      </c>
      <c r="M14" s="186">
        <v>660.48299999999995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748.31</v>
      </c>
      <c r="E15" s="232">
        <v>781.17</v>
      </c>
      <c r="F15" s="326">
        <v>787.05</v>
      </c>
      <c r="G15" s="220"/>
      <c r="H15" s="161" t="s">
        <v>20</v>
      </c>
      <c r="I15" s="221">
        <v>7.5271707822881506E-3</v>
      </c>
      <c r="J15" s="220"/>
      <c r="K15" s="160" t="s">
        <v>460</v>
      </c>
      <c r="L15" s="306">
        <v>2.58</v>
      </c>
      <c r="M15" s="186">
        <v>680.02099999999996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294.79000000000002</v>
      </c>
      <c r="E16" s="232">
        <v>288.36</v>
      </c>
      <c r="F16" s="326">
        <v>277.18</v>
      </c>
      <c r="G16" s="220"/>
      <c r="H16" s="161" t="s">
        <v>460</v>
      </c>
      <c r="I16" s="221">
        <v>3.8770980718546233E-2</v>
      </c>
      <c r="J16" s="220"/>
      <c r="K16" s="333" t="s">
        <v>460</v>
      </c>
      <c r="L16" s="306">
        <v>6.04</v>
      </c>
      <c r="M16" s="186">
        <v>181.09399999999999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0.39394101375098561</v>
      </c>
      <c r="E17" s="261">
        <v>0.36913859979261882</v>
      </c>
      <c r="F17" s="328">
        <v>0.35217584651546918</v>
      </c>
      <c r="G17" s="262"/>
      <c r="H17" s="263" t="s">
        <v>460</v>
      </c>
      <c r="I17" s="264">
        <v>1.6962753277149634</v>
      </c>
      <c r="J17" s="262"/>
      <c r="K17" s="161" t="s">
        <v>460</v>
      </c>
      <c r="L17" s="313">
        <v>0.64984693033320895</v>
      </c>
      <c r="M17" s="267">
        <v>0.26630648171159421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1415.25</v>
      </c>
      <c r="E19" s="232">
        <v>1426.38</v>
      </c>
      <c r="F19" s="326">
        <v>1493.96</v>
      </c>
      <c r="G19" s="220"/>
      <c r="H19" s="161" t="s">
        <v>20</v>
      </c>
      <c r="I19" s="221">
        <v>4.737867889342251E-2</v>
      </c>
      <c r="J19" s="220"/>
      <c r="K19" s="333" t="s">
        <v>460</v>
      </c>
      <c r="L19" s="306">
        <v>2.93</v>
      </c>
      <c r="M19" s="187">
        <v>1159.1500000000001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1430.59</v>
      </c>
      <c r="E20" s="232">
        <v>1443.4</v>
      </c>
      <c r="F20" s="326">
        <v>1486.01</v>
      </c>
      <c r="G20" s="220"/>
      <c r="H20" s="161" t="s">
        <v>20</v>
      </c>
      <c r="I20" s="221">
        <v>2.952057641679362E-2</v>
      </c>
      <c r="J20" s="220"/>
      <c r="K20" s="333" t="s">
        <v>460</v>
      </c>
      <c r="L20" s="306">
        <v>3.62</v>
      </c>
      <c r="M20" s="187">
        <v>1139.4839999999999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336.58</v>
      </c>
      <c r="E21" s="232">
        <v>319.56</v>
      </c>
      <c r="F21" s="326">
        <v>327.51</v>
      </c>
      <c r="G21" s="220"/>
      <c r="H21" s="161" t="s">
        <v>20</v>
      </c>
      <c r="I21" s="221">
        <v>2.4877957191137723E-2</v>
      </c>
      <c r="J21" s="220"/>
      <c r="K21" s="333" t="s">
        <v>20</v>
      </c>
      <c r="L21" s="306">
        <v>3.69</v>
      </c>
      <c r="M21" s="186">
        <v>175.75399999999999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0.23527355846189335</v>
      </c>
      <c r="E22" s="237">
        <v>0.22139393099625881</v>
      </c>
      <c r="F22" s="323">
        <v>0.2203955558845499</v>
      </c>
      <c r="G22" s="220"/>
      <c r="H22" s="161" t="s">
        <v>460</v>
      </c>
      <c r="I22" s="246">
        <v>9.9837511170891569E-2</v>
      </c>
      <c r="J22" s="220"/>
      <c r="K22" s="344"/>
      <c r="L22" s="306">
        <v>0.3</v>
      </c>
      <c r="M22" s="248">
        <v>0.15423998932850308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1118.6199999999999</v>
      </c>
      <c r="E24" s="232">
        <v>1115.5</v>
      </c>
      <c r="F24" s="326">
        <v>1198.22</v>
      </c>
      <c r="G24" s="220"/>
      <c r="H24" s="161" t="s">
        <v>20</v>
      </c>
      <c r="I24" s="221">
        <v>7.4155087404751185E-2</v>
      </c>
      <c r="J24" s="220"/>
      <c r="K24" s="333" t="s">
        <v>20</v>
      </c>
      <c r="L24" s="306">
        <v>0.45</v>
      </c>
      <c r="M24" s="186">
        <v>898.803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1135.0899999999999</v>
      </c>
      <c r="E25" s="232">
        <v>1131.6099999999999</v>
      </c>
      <c r="F25" s="326">
        <v>1186.46</v>
      </c>
      <c r="G25" s="220"/>
      <c r="H25" s="161" t="s">
        <v>20</v>
      </c>
      <c r="I25" s="221">
        <v>4.8470762895344022E-2</v>
      </c>
      <c r="J25" s="220"/>
      <c r="K25" s="333" t="s">
        <v>460</v>
      </c>
      <c r="L25" s="306">
        <v>0.16</v>
      </c>
      <c r="M25" s="186">
        <v>877.35599999999999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306.08999999999997</v>
      </c>
      <c r="E26" s="232">
        <v>289.99</v>
      </c>
      <c r="F26" s="326">
        <v>301.74</v>
      </c>
      <c r="G26" s="220"/>
      <c r="H26" s="161" t="s">
        <v>20</v>
      </c>
      <c r="I26" s="221">
        <v>4.0518638573743937E-2</v>
      </c>
      <c r="J26" s="220"/>
      <c r="K26" s="333" t="s">
        <v>20</v>
      </c>
      <c r="L26" s="306">
        <v>4.1100000000000003</v>
      </c>
      <c r="M26" s="188">
        <v>144.845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0.26966143653807184</v>
      </c>
      <c r="E27" s="268">
        <v>0.25626320021915683</v>
      </c>
      <c r="F27" s="328">
        <v>0.25431957250981913</v>
      </c>
      <c r="G27" s="262"/>
      <c r="H27" s="263" t="s">
        <v>460</v>
      </c>
      <c r="I27" s="264">
        <v>0.1943627709337703</v>
      </c>
      <c r="J27" s="262"/>
      <c r="K27" s="344"/>
      <c r="L27" s="313">
        <v>0.3</v>
      </c>
      <c r="M27" s="267">
        <v>0.16509261918765017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498.29</v>
      </c>
      <c r="E29" s="232">
        <v>506.44</v>
      </c>
      <c r="F29" s="326">
        <v>510.7</v>
      </c>
      <c r="G29" s="220"/>
      <c r="H29" s="161" t="s">
        <v>20</v>
      </c>
      <c r="I29" s="221">
        <v>8.4116578469315417E-3</v>
      </c>
      <c r="J29" s="220"/>
      <c r="K29" s="333" t="s">
        <v>20</v>
      </c>
      <c r="L29" s="306">
        <v>2.75</v>
      </c>
      <c r="M29" s="186">
        <v>476.06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493.15</v>
      </c>
      <c r="E30" s="232">
        <v>502.96</v>
      </c>
      <c r="F30" s="326">
        <v>512.30999999999995</v>
      </c>
      <c r="G30" s="220"/>
      <c r="H30" s="161" t="s">
        <v>20</v>
      </c>
      <c r="I30" s="221">
        <v>1.8589947510736282E-2</v>
      </c>
      <c r="J30" s="220"/>
      <c r="K30" s="160" t="s">
        <v>20</v>
      </c>
      <c r="L30" s="306">
        <v>0.24</v>
      </c>
      <c r="M30" s="186">
        <v>464.82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181.75</v>
      </c>
      <c r="E31" s="232">
        <v>185.24</v>
      </c>
      <c r="F31" s="326">
        <v>183.63</v>
      </c>
      <c r="G31" s="220"/>
      <c r="H31" s="161" t="s">
        <v>460</v>
      </c>
      <c r="I31" s="221">
        <v>8.6914273375081619E-3</v>
      </c>
      <c r="J31" s="220"/>
      <c r="K31" s="338" t="s">
        <v>20</v>
      </c>
      <c r="L31" s="306">
        <v>1.78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0.36854912298489306</v>
      </c>
      <c r="E32" s="239">
        <v>0.36829966597741376</v>
      </c>
      <c r="F32" s="331">
        <v>0.3584353223634128</v>
      </c>
      <c r="G32" s="222"/>
      <c r="H32" s="189" t="s">
        <v>460</v>
      </c>
      <c r="I32" s="223">
        <v>0.98643436140009588</v>
      </c>
      <c r="J32" s="222"/>
      <c r="K32" s="343"/>
      <c r="L32" s="312">
        <v>0.3</v>
      </c>
      <c r="M32" s="191">
        <v>0.26469816272965879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339.89</v>
      </c>
      <c r="E37" s="231">
        <v>365.26</v>
      </c>
      <c r="F37" s="274">
        <v>385.14</v>
      </c>
      <c r="G37" s="218"/>
      <c r="H37" s="212" t="s">
        <v>20</v>
      </c>
      <c r="I37" s="219">
        <v>5.4426983518589545E-2</v>
      </c>
      <c r="J37" s="218"/>
      <c r="K37" s="341" t="s">
        <v>20</v>
      </c>
      <c r="L37" s="311">
        <v>0.72</v>
      </c>
      <c r="M37" s="215">
        <v>268.95800000000003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358.4</v>
      </c>
      <c r="E38" s="232">
        <v>362.56</v>
      </c>
      <c r="F38" s="275">
        <v>377.27</v>
      </c>
      <c r="G38" s="220"/>
      <c r="H38" s="161" t="s">
        <v>20</v>
      </c>
      <c r="I38" s="221">
        <v>4.0572594880847301E-2</v>
      </c>
      <c r="J38" s="220"/>
      <c r="K38" s="182" t="s">
        <v>460</v>
      </c>
      <c r="L38" s="306">
        <v>1.1000000000000001</v>
      </c>
      <c r="M38" s="216">
        <v>265.15300000000002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95.48</v>
      </c>
      <c r="E39" s="232">
        <v>99.16</v>
      </c>
      <c r="F39" s="275">
        <v>104.57</v>
      </c>
      <c r="G39" s="220"/>
      <c r="H39" s="161" t="s">
        <v>20</v>
      </c>
      <c r="I39" s="221">
        <v>5.4558289632916424E-2</v>
      </c>
      <c r="J39" s="220"/>
      <c r="K39" s="182" t="s">
        <v>20</v>
      </c>
      <c r="L39" s="306">
        <v>5.68</v>
      </c>
      <c r="M39" s="216">
        <v>58.072000000000003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0.26640625000000001</v>
      </c>
      <c r="E40" s="233">
        <v>0.27349955869373344</v>
      </c>
      <c r="F40" s="276">
        <v>0.27717549765419991</v>
      </c>
      <c r="G40" s="222"/>
      <c r="H40" s="189" t="s">
        <v>20</v>
      </c>
      <c r="I40" s="223">
        <v>0.36759389604664738</v>
      </c>
      <c r="J40" s="222"/>
      <c r="K40" s="182"/>
      <c r="L40" s="312">
        <v>1.6</v>
      </c>
      <c r="M40" s="217">
        <v>0.21901317352622823</v>
      </c>
      <c r="N40" s="158" t="e">
        <f>N39/N38</f>
        <v>#DIV/0!</v>
      </c>
      <c r="O40" s="136"/>
    </row>
    <row r="41" spans="2:18" ht="12" customHeight="1">
      <c r="B41" s="294" t="s">
        <v>710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O39" sqref="O39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707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2677.14</v>
      </c>
      <c r="E9" s="232">
        <v>2709.24</v>
      </c>
      <c r="F9" s="321">
        <v>2785.11</v>
      </c>
      <c r="G9" s="220"/>
      <c r="H9" s="161" t="s">
        <v>20</v>
      </c>
      <c r="I9" s="221">
        <v>2.800416352925561E-2</v>
      </c>
      <c r="J9" s="220"/>
      <c r="K9" s="333" t="s">
        <v>20</v>
      </c>
      <c r="L9" s="306">
        <v>16.350000000000001</v>
      </c>
      <c r="M9" s="183">
        <v>2295.6930000000002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2671.84</v>
      </c>
      <c r="E10" s="232">
        <v>2730.09</v>
      </c>
      <c r="F10" s="321">
        <v>2791.32</v>
      </c>
      <c r="G10" s="220"/>
      <c r="H10" s="161" t="s">
        <v>20</v>
      </c>
      <c r="I10" s="221">
        <v>2.2427832049492835E-2</v>
      </c>
      <c r="J10" s="220"/>
      <c r="K10" s="160" t="s">
        <v>20</v>
      </c>
      <c r="L10" s="306">
        <v>5.45</v>
      </c>
      <c r="M10" s="183">
        <v>2284.3249999999998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815.94</v>
      </c>
      <c r="E11" s="232">
        <v>795.09</v>
      </c>
      <c r="F11" s="321">
        <v>788.88</v>
      </c>
      <c r="G11" s="220"/>
      <c r="H11" s="161" t="s">
        <v>460</v>
      </c>
      <c r="I11" s="221">
        <v>7.810436554352429E-3</v>
      </c>
      <c r="J11" s="220"/>
      <c r="K11" s="333" t="s">
        <v>20</v>
      </c>
      <c r="L11" s="306">
        <v>28.67</v>
      </c>
      <c r="M11" s="183">
        <v>479.88499999999999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0.30538505299718549</v>
      </c>
      <c r="E12" s="332">
        <v>0.29123215718163137</v>
      </c>
      <c r="F12" s="323">
        <v>0.28261897596835905</v>
      </c>
      <c r="G12" s="220"/>
      <c r="H12" s="161" t="s">
        <v>460</v>
      </c>
      <c r="I12" s="246">
        <v>0.8613181213272314</v>
      </c>
      <c r="J12" s="220"/>
      <c r="K12" s="344"/>
      <c r="L12" s="306">
        <v>1</v>
      </c>
      <c r="M12" s="248">
        <v>0.21007737515458616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763.58</v>
      </c>
      <c r="E14" s="232">
        <v>775.83</v>
      </c>
      <c r="F14" s="326">
        <v>780.28</v>
      </c>
      <c r="G14" s="220"/>
      <c r="H14" s="161" t="s">
        <v>20</v>
      </c>
      <c r="I14" s="221">
        <v>5.7357926349843602E-3</v>
      </c>
      <c r="J14" s="220"/>
      <c r="K14" s="160" t="s">
        <v>20</v>
      </c>
      <c r="L14" s="306">
        <v>3.37</v>
      </c>
      <c r="M14" s="186">
        <v>660.48299999999995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748.03</v>
      </c>
      <c r="E15" s="232">
        <v>780.87</v>
      </c>
      <c r="F15" s="326">
        <v>789.63</v>
      </c>
      <c r="G15" s="220"/>
      <c r="H15" s="161" t="s">
        <v>20</v>
      </c>
      <c r="I15" s="221">
        <v>1.1218256559990758E-2</v>
      </c>
      <c r="J15" s="220"/>
      <c r="K15" s="160" t="s">
        <v>20</v>
      </c>
      <c r="L15" s="306">
        <v>2.96</v>
      </c>
      <c r="M15" s="186">
        <v>680.02099999999996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297.61</v>
      </c>
      <c r="E16" s="232">
        <v>292.56</v>
      </c>
      <c r="F16" s="326">
        <v>283.22000000000003</v>
      </c>
      <c r="G16" s="220"/>
      <c r="H16" s="161" t="s">
        <v>460</v>
      </c>
      <c r="I16" s="221">
        <v>3.192507519824983E-2</v>
      </c>
      <c r="J16" s="220"/>
      <c r="K16" s="333" t="s">
        <v>20</v>
      </c>
      <c r="L16" s="306">
        <v>4.16</v>
      </c>
      <c r="M16" s="186">
        <v>181.09399999999999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0.39785837466411778</v>
      </c>
      <c r="E17" s="261">
        <v>0.37465903415421259</v>
      </c>
      <c r="F17" s="328">
        <v>0.35867431581880127</v>
      </c>
      <c r="G17" s="262"/>
      <c r="H17" s="263" t="s">
        <v>460</v>
      </c>
      <c r="I17" s="264">
        <v>1.5984718335411319</v>
      </c>
      <c r="J17" s="262"/>
      <c r="K17" s="344"/>
      <c r="L17" s="313">
        <v>0.39385308009411424</v>
      </c>
      <c r="M17" s="267">
        <v>0.26630648171159421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1415.27</v>
      </c>
      <c r="E19" s="232">
        <v>1427.18</v>
      </c>
      <c r="F19" s="326">
        <v>1496.89</v>
      </c>
      <c r="G19" s="220"/>
      <c r="H19" s="161" t="s">
        <v>20</v>
      </c>
      <c r="I19" s="221">
        <v>4.8844574615675596E-2</v>
      </c>
      <c r="J19" s="220"/>
      <c r="K19" s="333" t="s">
        <v>20</v>
      </c>
      <c r="L19" s="306">
        <v>12.49</v>
      </c>
      <c r="M19" s="187">
        <v>1159.1500000000001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1430.66</v>
      </c>
      <c r="E20" s="232">
        <v>1447.2</v>
      </c>
      <c r="F20" s="326">
        <v>1489.63</v>
      </c>
      <c r="G20" s="220"/>
      <c r="H20" s="161" t="s">
        <v>20</v>
      </c>
      <c r="I20" s="221">
        <v>2.9318684355997826E-2</v>
      </c>
      <c r="J20" s="220"/>
      <c r="K20" s="333" t="s">
        <v>20</v>
      </c>
      <c r="L20" s="306">
        <v>4.6900000000000004</v>
      </c>
      <c r="M20" s="187">
        <v>1139.4839999999999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336.58</v>
      </c>
      <c r="E21" s="232">
        <v>316.56</v>
      </c>
      <c r="F21" s="326">
        <v>323.82</v>
      </c>
      <c r="G21" s="220"/>
      <c r="H21" s="161" t="s">
        <v>20</v>
      </c>
      <c r="I21" s="221">
        <v>2.2934040940106204E-2</v>
      </c>
      <c r="J21" s="220"/>
      <c r="K21" s="333" t="s">
        <v>20</v>
      </c>
      <c r="L21" s="306">
        <v>12.81</v>
      </c>
      <c r="M21" s="186">
        <v>175.75399999999999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0.23526204688745053</v>
      </c>
      <c r="E22" s="237">
        <v>0.2187396351575456</v>
      </c>
      <c r="F22" s="323">
        <v>0.21738284003410241</v>
      </c>
      <c r="G22" s="220"/>
      <c r="H22" s="161" t="s">
        <v>460</v>
      </c>
      <c r="I22" s="246">
        <v>0.13567951234431941</v>
      </c>
      <c r="J22" s="220"/>
      <c r="K22" s="344"/>
      <c r="L22" s="306">
        <v>0.8</v>
      </c>
      <c r="M22" s="248">
        <v>0.15423998932850308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1118.6600000000001</v>
      </c>
      <c r="E24" s="232">
        <v>1117.1099999999999</v>
      </c>
      <c r="F24" s="326">
        <v>1197.77</v>
      </c>
      <c r="G24" s="220"/>
      <c r="H24" s="161" t="s">
        <v>20</v>
      </c>
      <c r="I24" s="221">
        <v>7.2204169687855257E-2</v>
      </c>
      <c r="J24" s="220"/>
      <c r="K24" s="333" t="s">
        <v>20</v>
      </c>
      <c r="L24" s="306">
        <v>11.65</v>
      </c>
      <c r="M24" s="186">
        <v>898.803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1135.17</v>
      </c>
      <c r="E25" s="232">
        <v>1136.72</v>
      </c>
      <c r="F25" s="326">
        <v>1186.6199999999999</v>
      </c>
      <c r="G25" s="220"/>
      <c r="H25" s="161" t="s">
        <v>20</v>
      </c>
      <c r="I25" s="221">
        <v>4.3898233513969931E-2</v>
      </c>
      <c r="J25" s="220"/>
      <c r="K25" s="333" t="s">
        <v>20</v>
      </c>
      <c r="L25" s="306">
        <v>4.38</v>
      </c>
      <c r="M25" s="186">
        <v>877.35599999999999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306.08999999999997</v>
      </c>
      <c r="E26" s="232">
        <v>286.48</v>
      </c>
      <c r="F26" s="326">
        <v>297.63</v>
      </c>
      <c r="G26" s="220"/>
      <c r="H26" s="161" t="s">
        <v>20</v>
      </c>
      <c r="I26" s="221">
        <v>3.8920692543982005E-2</v>
      </c>
      <c r="J26" s="220"/>
      <c r="K26" s="333" t="s">
        <v>20</v>
      </c>
      <c r="L26" s="306">
        <v>13</v>
      </c>
      <c r="M26" s="188">
        <v>144.845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0.2696424324110045</v>
      </c>
      <c r="E27" s="268">
        <v>0.2520233654725878</v>
      </c>
      <c r="F27" s="328">
        <v>0.25082166152601509</v>
      </c>
      <c r="G27" s="262"/>
      <c r="H27" s="263" t="s">
        <v>460</v>
      </c>
      <c r="I27" s="264">
        <v>0.12017039465727075</v>
      </c>
      <c r="J27" s="262"/>
      <c r="K27" s="344"/>
      <c r="L27" s="313">
        <v>1</v>
      </c>
      <c r="M27" s="267">
        <v>0.16509261918765017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498.29</v>
      </c>
      <c r="E29" s="232">
        <v>506.23</v>
      </c>
      <c r="F29" s="326">
        <v>507.95</v>
      </c>
      <c r="G29" s="220"/>
      <c r="H29" s="161" t="s">
        <v>20</v>
      </c>
      <c r="I29" s="221">
        <v>3.3976650929419261E-3</v>
      </c>
      <c r="J29" s="220"/>
      <c r="K29" s="333" t="s">
        <v>20</v>
      </c>
      <c r="L29" s="306">
        <v>0.5</v>
      </c>
      <c r="M29" s="186">
        <v>476.06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493.15</v>
      </c>
      <c r="E30" s="232">
        <v>502.02</v>
      </c>
      <c r="F30" s="326">
        <v>512.07000000000005</v>
      </c>
      <c r="G30" s="220"/>
      <c r="H30" s="161" t="s">
        <v>20</v>
      </c>
      <c r="I30" s="221">
        <v>2.0019122744113993E-2</v>
      </c>
      <c r="J30" s="220"/>
      <c r="K30" s="160" t="s">
        <v>460</v>
      </c>
      <c r="L30" s="306">
        <v>2.1800000000000002</v>
      </c>
      <c r="M30" s="186">
        <v>464.82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181.75</v>
      </c>
      <c r="E31" s="232">
        <v>185.97</v>
      </c>
      <c r="F31" s="326">
        <v>181.85</v>
      </c>
      <c r="G31" s="220"/>
      <c r="H31" s="161" t="s">
        <v>460</v>
      </c>
      <c r="I31" s="221">
        <v>2.2154110878098598E-2</v>
      </c>
      <c r="J31" s="220"/>
      <c r="K31" s="338" t="s">
        <v>20</v>
      </c>
      <c r="L31" s="306">
        <v>11.71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0.36854912298489306</v>
      </c>
      <c r="E32" s="239">
        <v>0.37044340862913827</v>
      </c>
      <c r="F32" s="331">
        <v>0.35512722869920121</v>
      </c>
      <c r="G32" s="222"/>
      <c r="H32" s="189" t="s">
        <v>460</v>
      </c>
      <c r="I32" s="223">
        <v>1.5316179929937057</v>
      </c>
      <c r="J32" s="222"/>
      <c r="K32" s="343"/>
      <c r="L32" s="312">
        <v>2.4</v>
      </c>
      <c r="M32" s="191">
        <v>0.26469816272965879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339.73</v>
      </c>
      <c r="E37" s="231">
        <v>363.27</v>
      </c>
      <c r="F37" s="274">
        <v>384.42</v>
      </c>
      <c r="G37" s="218"/>
      <c r="H37" s="212" t="s">
        <v>20</v>
      </c>
      <c r="I37" s="219">
        <v>5.8221157816500169E-2</v>
      </c>
      <c r="J37" s="218"/>
      <c r="K37" s="341" t="s">
        <v>20</v>
      </c>
      <c r="L37" s="311">
        <v>0.79</v>
      </c>
      <c r="M37" s="215">
        <v>268.95800000000003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358.44</v>
      </c>
      <c r="E38" s="232">
        <v>365.06</v>
      </c>
      <c r="F38" s="275">
        <v>378.37</v>
      </c>
      <c r="G38" s="220"/>
      <c r="H38" s="161" t="s">
        <v>20</v>
      </c>
      <c r="I38" s="221">
        <v>3.6459760039445621E-2</v>
      </c>
      <c r="J38" s="220"/>
      <c r="K38" s="182" t="s">
        <v>460</v>
      </c>
      <c r="L38" s="306">
        <v>0.22</v>
      </c>
      <c r="M38" s="216">
        <v>265.15300000000002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95.9</v>
      </c>
      <c r="E39" s="232">
        <v>95.08</v>
      </c>
      <c r="F39" s="275">
        <v>98.89</v>
      </c>
      <c r="G39" s="220"/>
      <c r="H39" s="161" t="s">
        <v>20</v>
      </c>
      <c r="I39" s="221">
        <v>4.0071518721076949E-2</v>
      </c>
      <c r="J39" s="220"/>
      <c r="K39" s="182" t="s">
        <v>20</v>
      </c>
      <c r="L39" s="306">
        <v>2.74</v>
      </c>
      <c r="M39" s="216">
        <v>58.072000000000003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0.26754826470260018</v>
      </c>
      <c r="E40" s="233">
        <v>0.26045033693091546</v>
      </c>
      <c r="F40" s="276">
        <v>0.26135793006845154</v>
      </c>
      <c r="G40" s="222"/>
      <c r="H40" s="189" t="s">
        <v>20</v>
      </c>
      <c r="I40" s="223">
        <v>9.0759313753607795E-2</v>
      </c>
      <c r="J40" s="222"/>
      <c r="K40" s="182"/>
      <c r="L40" s="312">
        <v>0.7</v>
      </c>
      <c r="M40" s="217">
        <v>0.21901317352622823</v>
      </c>
      <c r="N40" s="158" t="e">
        <f>N39/N38</f>
        <v>#DIV/0!</v>
      </c>
      <c r="O40" s="136"/>
    </row>
    <row r="41" spans="2:18" ht="12" customHeight="1">
      <c r="B41" s="294" t="s">
        <v>708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E43" sqref="E43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704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2676.59</v>
      </c>
      <c r="E9" s="232">
        <v>2706.51</v>
      </c>
      <c r="F9" s="321">
        <v>2768.76</v>
      </c>
      <c r="G9" s="220"/>
      <c r="H9" s="161" t="s">
        <v>20</v>
      </c>
      <c r="I9" s="221">
        <v>2.3000099759468817E-2</v>
      </c>
      <c r="J9" s="220"/>
      <c r="K9" s="333" t="s">
        <v>460</v>
      </c>
      <c r="L9" s="306">
        <v>26.49</v>
      </c>
      <c r="M9" s="183">
        <v>2295.64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2675.6</v>
      </c>
      <c r="E10" s="232">
        <v>2741.38</v>
      </c>
      <c r="F10" s="321">
        <v>2785.87</v>
      </c>
      <c r="G10" s="220"/>
      <c r="H10" s="161" t="s">
        <v>20</v>
      </c>
      <c r="I10" s="221">
        <v>1.6229052520992937E-2</v>
      </c>
      <c r="J10" s="220"/>
      <c r="K10" s="160" t="s">
        <v>460</v>
      </c>
      <c r="L10" s="306">
        <v>7.95</v>
      </c>
      <c r="M10" s="183">
        <v>2284.2719999999999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812.2</v>
      </c>
      <c r="E11" s="232">
        <v>777.32</v>
      </c>
      <c r="F11" s="321">
        <v>760.21</v>
      </c>
      <c r="G11" s="220"/>
      <c r="H11" s="161" t="s">
        <v>460</v>
      </c>
      <c r="I11" s="221">
        <v>2.2011526784335933E-2</v>
      </c>
      <c r="J11" s="220"/>
      <c r="K11" s="333" t="s">
        <v>460</v>
      </c>
      <c r="L11" s="306">
        <v>16.649999999999999</v>
      </c>
      <c r="M11" s="183">
        <v>480.38599999999997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0.30355808043055765</v>
      </c>
      <c r="E12" s="332">
        <v>0.28355062049040997</v>
      </c>
      <c r="F12" s="323">
        <v>0.27288064410758578</v>
      </c>
      <c r="G12" s="220"/>
      <c r="H12" s="161" t="s">
        <v>460</v>
      </c>
      <c r="I12" s="246">
        <v>1.0669976382824187</v>
      </c>
      <c r="J12" s="220"/>
      <c r="K12" s="344" t="s">
        <v>706</v>
      </c>
      <c r="L12" s="306">
        <v>0.5</v>
      </c>
      <c r="M12" s="248">
        <v>0.2103015752940105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763.6</v>
      </c>
      <c r="E14" s="232">
        <v>775.84</v>
      </c>
      <c r="F14" s="326">
        <v>776.91</v>
      </c>
      <c r="G14" s="220"/>
      <c r="H14" s="161" t="s">
        <v>20</v>
      </c>
      <c r="I14" s="221">
        <v>1.3791503402762473E-3</v>
      </c>
      <c r="J14" s="220"/>
      <c r="K14" s="160" t="s">
        <v>460</v>
      </c>
      <c r="L14" s="306">
        <v>15.49</v>
      </c>
      <c r="M14" s="186">
        <v>660.48299999999995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748.57</v>
      </c>
      <c r="E15" s="232">
        <v>784.71</v>
      </c>
      <c r="F15" s="326">
        <v>786.67</v>
      </c>
      <c r="G15" s="220"/>
      <c r="H15" s="161" t="s">
        <v>20</v>
      </c>
      <c r="I15" s="221">
        <v>2.4977380178663466E-3</v>
      </c>
      <c r="J15" s="220"/>
      <c r="K15" s="160" t="s">
        <v>460</v>
      </c>
      <c r="L15" s="306">
        <v>4.22</v>
      </c>
      <c r="M15" s="186">
        <v>680.02099999999996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297.69</v>
      </c>
      <c r="E16" s="232">
        <v>288.83</v>
      </c>
      <c r="F16" s="326">
        <v>279.06</v>
      </c>
      <c r="G16" s="220"/>
      <c r="H16" s="161" t="s">
        <v>460</v>
      </c>
      <c r="I16" s="221">
        <v>3.3826126094934628E-2</v>
      </c>
      <c r="J16" s="220"/>
      <c r="K16" s="333" t="s">
        <v>460</v>
      </c>
      <c r="L16" s="306">
        <v>12.62</v>
      </c>
      <c r="M16" s="186">
        <v>181.595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0.39767823984396916</v>
      </c>
      <c r="E17" s="261">
        <v>0.36807228147978233</v>
      </c>
      <c r="F17" s="328">
        <v>0.35473578501786013</v>
      </c>
      <c r="G17" s="262"/>
      <c r="H17" s="263" t="s">
        <v>460</v>
      </c>
      <c r="I17" s="264">
        <v>1.3336496461922198</v>
      </c>
      <c r="J17" s="262"/>
      <c r="K17" s="344" t="s">
        <v>706</v>
      </c>
      <c r="L17" s="313">
        <v>1.4063921641725901</v>
      </c>
      <c r="M17" s="267">
        <v>0.26704322366515154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1415.17</v>
      </c>
      <c r="E19" s="232">
        <v>1424.86</v>
      </c>
      <c r="F19" s="326">
        <v>1484.4</v>
      </c>
      <c r="G19" s="220"/>
      <c r="H19" s="161" t="s">
        <v>20</v>
      </c>
      <c r="I19" s="221">
        <v>4.1786561486742757E-2</v>
      </c>
      <c r="J19" s="220"/>
      <c r="K19" s="333" t="s">
        <v>460</v>
      </c>
      <c r="L19" s="306">
        <v>12.4</v>
      </c>
      <c r="M19" s="187">
        <v>1159.0999999999999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1430.35</v>
      </c>
      <c r="E20" s="232">
        <v>1450.06</v>
      </c>
      <c r="F20" s="326">
        <v>1484.94</v>
      </c>
      <c r="G20" s="220"/>
      <c r="H20" s="161" t="s">
        <v>20</v>
      </c>
      <c r="I20" s="221">
        <v>2.4054177068535187E-2</v>
      </c>
      <c r="J20" s="220"/>
      <c r="K20" s="333" t="s">
        <v>460</v>
      </c>
      <c r="L20" s="306">
        <v>4</v>
      </c>
      <c r="M20" s="187">
        <v>1139.434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336.75</v>
      </c>
      <c r="E21" s="232">
        <v>311.55</v>
      </c>
      <c r="F21" s="326">
        <v>311.01</v>
      </c>
      <c r="G21" s="220"/>
      <c r="H21" s="161" t="s">
        <v>460</v>
      </c>
      <c r="I21" s="221">
        <v>1.7332691381801713E-3</v>
      </c>
      <c r="J21" s="220"/>
      <c r="K21" s="333" t="s">
        <v>460</v>
      </c>
      <c r="L21" s="306">
        <v>7.18</v>
      </c>
      <c r="M21" s="186">
        <v>175.75399999999999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0.23543188730031112</v>
      </c>
      <c r="E22" s="237">
        <v>0.21485317848916599</v>
      </c>
      <c r="F22" s="323">
        <v>0.20944280576993007</v>
      </c>
      <c r="G22" s="220"/>
      <c r="H22" s="161" t="s">
        <v>460</v>
      </c>
      <c r="I22" s="246">
        <v>0.54103727192359174</v>
      </c>
      <c r="J22" s="220"/>
      <c r="K22" s="344" t="s">
        <v>706</v>
      </c>
      <c r="L22" s="306">
        <v>0.4</v>
      </c>
      <c r="M22" s="248">
        <v>0.1542467576007035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1118.56</v>
      </c>
      <c r="E24" s="232">
        <v>1115.4100000000001</v>
      </c>
      <c r="F24" s="326">
        <v>1186.1199999999999</v>
      </c>
      <c r="G24" s="220"/>
      <c r="H24" s="161" t="s">
        <v>20</v>
      </c>
      <c r="I24" s="221">
        <v>6.3393729659945386E-2</v>
      </c>
      <c r="J24" s="220"/>
      <c r="K24" s="333" t="s">
        <v>460</v>
      </c>
      <c r="L24" s="306">
        <v>8.68</v>
      </c>
      <c r="M24" s="186">
        <v>898.75300000000004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1134.8599999999999</v>
      </c>
      <c r="E25" s="232">
        <v>1140.92</v>
      </c>
      <c r="F25" s="326">
        <v>1182.24</v>
      </c>
      <c r="G25" s="220"/>
      <c r="H25" s="161" t="s">
        <v>20</v>
      </c>
      <c r="I25" s="221">
        <v>3.6216386775584475E-2</v>
      </c>
      <c r="J25" s="220"/>
      <c r="K25" s="333" t="s">
        <v>460</v>
      </c>
      <c r="L25" s="306">
        <v>1.23</v>
      </c>
      <c r="M25" s="186">
        <v>877.30600000000004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306.26</v>
      </c>
      <c r="E26" s="232">
        <v>280.75</v>
      </c>
      <c r="F26" s="326">
        <v>284.63</v>
      </c>
      <c r="G26" s="220"/>
      <c r="H26" s="161" t="s">
        <v>20</v>
      </c>
      <c r="I26" s="221">
        <v>1.3820124666072964E-2</v>
      </c>
      <c r="J26" s="220"/>
      <c r="K26" s="333" t="s">
        <v>460</v>
      </c>
      <c r="L26" s="306">
        <v>6.55</v>
      </c>
      <c r="M26" s="188">
        <v>144.845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0.26986588654107119</v>
      </c>
      <c r="E27" s="268">
        <v>0.24607334431862005</v>
      </c>
      <c r="F27" s="328">
        <v>0.24075483827310867</v>
      </c>
      <c r="G27" s="262"/>
      <c r="H27" s="263" t="s">
        <v>460</v>
      </c>
      <c r="I27" s="264">
        <v>0.53185060455113731</v>
      </c>
      <c r="J27" s="262"/>
      <c r="K27" s="344" t="s">
        <v>706</v>
      </c>
      <c r="L27" s="313">
        <v>0.5</v>
      </c>
      <c r="M27" s="267">
        <v>0.16510202825467965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497.83</v>
      </c>
      <c r="E29" s="232">
        <v>505.81</v>
      </c>
      <c r="F29" s="326">
        <v>507.45</v>
      </c>
      <c r="G29" s="220"/>
      <c r="H29" s="161" t="s">
        <v>20</v>
      </c>
      <c r="I29" s="221">
        <v>3.2423241928787316E-3</v>
      </c>
      <c r="J29" s="220"/>
      <c r="K29" s="333" t="s">
        <v>20</v>
      </c>
      <c r="L29" s="306">
        <v>1.41</v>
      </c>
      <c r="M29" s="186">
        <v>476.05700000000002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496.69</v>
      </c>
      <c r="E30" s="232">
        <v>506.62</v>
      </c>
      <c r="F30" s="326">
        <v>514.25</v>
      </c>
      <c r="G30" s="220"/>
      <c r="H30" s="161" t="s">
        <v>20</v>
      </c>
      <c r="I30" s="221">
        <v>1.5060597686628929E-2</v>
      </c>
      <c r="J30" s="220"/>
      <c r="K30" s="160" t="s">
        <v>20</v>
      </c>
      <c r="L30" s="306">
        <v>0.26</v>
      </c>
      <c r="M30" s="186">
        <v>464.81700000000001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177.75</v>
      </c>
      <c r="E31" s="232">
        <v>176.95</v>
      </c>
      <c r="F31" s="326">
        <v>170.14</v>
      </c>
      <c r="G31" s="220"/>
      <c r="H31" s="161" t="s">
        <v>460</v>
      </c>
      <c r="I31" s="221">
        <v>3.8485447866628997E-2</v>
      </c>
      <c r="J31" s="220"/>
      <c r="K31" s="338" t="s">
        <v>20</v>
      </c>
      <c r="L31" s="306">
        <v>3.16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0.3578690933982967</v>
      </c>
      <c r="E32" s="239">
        <v>0.34927559117287116</v>
      </c>
      <c r="F32" s="331">
        <v>0.33085075352455029</v>
      </c>
      <c r="G32" s="222"/>
      <c r="H32" s="189" t="s">
        <v>460</v>
      </c>
      <c r="I32" s="223">
        <v>1.8424837648320869</v>
      </c>
      <c r="J32" s="222"/>
      <c r="K32" s="343"/>
      <c r="L32" s="312">
        <v>0.6</v>
      </c>
      <c r="M32" s="191">
        <v>0.26469987113207993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339.7</v>
      </c>
      <c r="E37" s="231">
        <v>363.26</v>
      </c>
      <c r="F37" s="274">
        <v>383.63</v>
      </c>
      <c r="G37" s="218"/>
      <c r="H37" s="212" t="s">
        <v>20</v>
      </c>
      <c r="I37" s="219">
        <v>5.6075538182018381E-2</v>
      </c>
      <c r="J37" s="218"/>
      <c r="K37" s="341" t="s">
        <v>460</v>
      </c>
      <c r="L37" s="311">
        <v>1.59</v>
      </c>
      <c r="M37" s="215">
        <v>268.95600000000002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358.44</v>
      </c>
      <c r="E38" s="232">
        <v>366.1</v>
      </c>
      <c r="F38" s="275">
        <v>378.59</v>
      </c>
      <c r="G38" s="220"/>
      <c r="H38" s="161" t="s">
        <v>20</v>
      </c>
      <c r="I38" s="221">
        <v>3.4116361649822347E-2</v>
      </c>
      <c r="J38" s="220"/>
      <c r="K38" s="182" t="s">
        <v>460</v>
      </c>
      <c r="L38" s="306">
        <v>2.5</v>
      </c>
      <c r="M38" s="216">
        <v>265.15300000000002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95.87</v>
      </c>
      <c r="E39" s="232">
        <v>92.82</v>
      </c>
      <c r="F39" s="275">
        <v>96.15</v>
      </c>
      <c r="G39" s="220"/>
      <c r="H39" s="161" t="s">
        <v>20</v>
      </c>
      <c r="I39" s="221">
        <v>3.5875888817065382E-2</v>
      </c>
      <c r="J39" s="220"/>
      <c r="K39" s="182" t="s">
        <v>20</v>
      </c>
      <c r="L39" s="306">
        <v>1.66</v>
      </c>
      <c r="M39" s="216">
        <v>58.07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0.26746456868653051</v>
      </c>
      <c r="E40" s="233">
        <v>0.25353728489483746</v>
      </c>
      <c r="F40" s="276">
        <v>0.25396867323489797</v>
      </c>
      <c r="G40" s="222"/>
      <c r="H40" s="189" t="s">
        <v>20</v>
      </c>
      <c r="I40" s="223">
        <v>4.313883400605123E-2</v>
      </c>
      <c r="J40" s="222"/>
      <c r="K40" s="182"/>
      <c r="L40" s="312">
        <v>0.6</v>
      </c>
      <c r="M40" s="217">
        <v>0.21900563071132514</v>
      </c>
      <c r="N40" s="158" t="e">
        <f>N39/N38</f>
        <v>#DIV/0!</v>
      </c>
      <c r="O40" s="136"/>
    </row>
    <row r="41" spans="2:18" ht="12" customHeight="1">
      <c r="B41" s="294" t="s">
        <v>705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F42" sqref="F42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700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2675.41</v>
      </c>
      <c r="E9" s="232">
        <v>2710.14</v>
      </c>
      <c r="F9" s="321">
        <v>2795.25</v>
      </c>
      <c r="G9" s="220"/>
      <c r="H9" s="161" t="s">
        <v>20</v>
      </c>
      <c r="I9" s="221">
        <v>3.1404281697624548E-2</v>
      </c>
      <c r="J9" s="220"/>
      <c r="K9" s="333" t="s">
        <v>460</v>
      </c>
      <c r="L9" s="306">
        <v>2.4</v>
      </c>
      <c r="M9" s="183">
        <v>2295.7049999999999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2674.97</v>
      </c>
      <c r="E10" s="232">
        <v>2747.81</v>
      </c>
      <c r="F10" s="321">
        <v>2793.82</v>
      </c>
      <c r="G10" s="220"/>
      <c r="H10" s="161" t="s">
        <v>20</v>
      </c>
      <c r="I10" s="221">
        <v>1.6744243597628827E-2</v>
      </c>
      <c r="J10" s="220"/>
      <c r="K10" s="160" t="s">
        <v>460</v>
      </c>
      <c r="L10" s="306">
        <v>2.0499999999999998</v>
      </c>
      <c r="M10" s="183">
        <v>2284.2719999999999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813.1</v>
      </c>
      <c r="E11" s="232">
        <v>775.43</v>
      </c>
      <c r="F11" s="321">
        <v>776.86</v>
      </c>
      <c r="G11" s="220"/>
      <c r="H11" s="161" t="s">
        <v>20</v>
      </c>
      <c r="I11" s="221">
        <v>1.8441380911238259E-3</v>
      </c>
      <c r="J11" s="220"/>
      <c r="K11" s="333" t="s">
        <v>460</v>
      </c>
      <c r="L11" s="306">
        <v>6.56</v>
      </c>
      <c r="M11" s="183">
        <v>480.65600000000006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0.30396602578720511</v>
      </c>
      <c r="E12" s="332">
        <v>0.2821992786983088</v>
      </c>
      <c r="F12" s="323">
        <v>0.2780637263674825</v>
      </c>
      <c r="G12" s="220"/>
      <c r="H12" s="161" t="s">
        <v>460</v>
      </c>
      <c r="I12" s="246">
        <v>0.41355523308262976</v>
      </c>
      <c r="J12" s="220"/>
      <c r="K12" s="342" t="s">
        <v>703</v>
      </c>
      <c r="L12" s="306">
        <v>0.2</v>
      </c>
      <c r="M12" s="248">
        <v>0.21041977487794802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763.49</v>
      </c>
      <c r="E14" s="232">
        <v>775.82</v>
      </c>
      <c r="F14" s="326">
        <v>792.4</v>
      </c>
      <c r="G14" s="220"/>
      <c r="H14" s="161" t="s">
        <v>20</v>
      </c>
      <c r="I14" s="221">
        <v>2.1370936557448816E-2</v>
      </c>
      <c r="J14" s="220"/>
      <c r="K14" s="160" t="s">
        <v>460</v>
      </c>
      <c r="L14" s="306">
        <v>2.04</v>
      </c>
      <c r="M14" s="186">
        <v>660.548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748.29</v>
      </c>
      <c r="E15" s="232">
        <v>784.95</v>
      </c>
      <c r="F15" s="326">
        <v>790.89</v>
      </c>
      <c r="G15" s="220"/>
      <c r="H15" s="161" t="s">
        <v>20</v>
      </c>
      <c r="I15" s="221">
        <v>7.5673609784061568E-3</v>
      </c>
      <c r="J15" s="220"/>
      <c r="K15" s="160" t="s">
        <v>460</v>
      </c>
      <c r="L15" s="306">
        <v>0.23</v>
      </c>
      <c r="M15" s="186">
        <v>680.02099999999996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299.32</v>
      </c>
      <c r="E16" s="232">
        <v>290.18</v>
      </c>
      <c r="F16" s="326">
        <v>291.68</v>
      </c>
      <c r="G16" s="220"/>
      <c r="H16" s="161" t="s">
        <v>20</v>
      </c>
      <c r="I16" s="221">
        <v>5.1692053208354238E-3</v>
      </c>
      <c r="J16" s="220"/>
      <c r="K16" s="333" t="s">
        <v>460</v>
      </c>
      <c r="L16" s="306">
        <v>5.12</v>
      </c>
      <c r="M16" s="186">
        <v>181.86500000000001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0.40000534552112149</v>
      </c>
      <c r="E17" s="261">
        <v>0.36967959742658768</v>
      </c>
      <c r="F17" s="328">
        <v>0.36879970665958606</v>
      </c>
      <c r="G17" s="262"/>
      <c r="H17" s="263" t="s">
        <v>460</v>
      </c>
      <c r="I17" s="264">
        <v>8.7989076700162316E-2</v>
      </c>
      <c r="J17" s="262"/>
      <c r="K17" s="342" t="s">
        <v>703</v>
      </c>
      <c r="L17" s="313">
        <v>0.63646173367735703</v>
      </c>
      <c r="M17" s="267">
        <v>0.26744027022694888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1414.18</v>
      </c>
      <c r="E19" s="232">
        <v>1429.39</v>
      </c>
      <c r="F19" s="326">
        <v>1496.8</v>
      </c>
      <c r="G19" s="220"/>
      <c r="H19" s="161" t="s">
        <v>20</v>
      </c>
      <c r="I19" s="221">
        <v>4.7159977332988046E-2</v>
      </c>
      <c r="J19" s="220"/>
      <c r="K19" s="333" t="s">
        <v>20</v>
      </c>
      <c r="L19" s="306">
        <v>0.2</v>
      </c>
      <c r="M19" s="187">
        <v>1159.0999999999999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1430.19</v>
      </c>
      <c r="E20" s="232">
        <v>1455</v>
      </c>
      <c r="F20" s="326">
        <v>1488.94</v>
      </c>
      <c r="G20" s="220"/>
      <c r="H20" s="161" t="s">
        <v>20</v>
      </c>
      <c r="I20" s="221">
        <v>2.3326460481099653E-2</v>
      </c>
      <c r="J20" s="220"/>
      <c r="K20" s="333" t="s">
        <v>460</v>
      </c>
      <c r="L20" s="306">
        <v>1.27</v>
      </c>
      <c r="M20" s="187">
        <v>1139.434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335.94</v>
      </c>
      <c r="E21" s="232">
        <v>310.33</v>
      </c>
      <c r="F21" s="326">
        <v>318.19</v>
      </c>
      <c r="G21" s="220"/>
      <c r="H21" s="161" t="s">
        <v>20</v>
      </c>
      <c r="I21" s="221">
        <v>2.5327876776334968E-2</v>
      </c>
      <c r="J21" s="220"/>
      <c r="K21" s="333" t="s">
        <v>460</v>
      </c>
      <c r="L21" s="306">
        <v>0.02</v>
      </c>
      <c r="M21" s="186">
        <v>175.75399999999999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0.23489186751410651</v>
      </c>
      <c r="E22" s="237">
        <v>0.21328522336769759</v>
      </c>
      <c r="F22" s="323">
        <v>0.21370236544118634</v>
      </c>
      <c r="G22" s="220"/>
      <c r="H22" s="161" t="s">
        <v>20</v>
      </c>
      <c r="I22" s="246">
        <v>4.171420734887521E-2</v>
      </c>
      <c r="J22" s="220"/>
      <c r="K22" s="333"/>
      <c r="L22" s="306">
        <v>0</v>
      </c>
      <c r="M22" s="248">
        <v>0.1542467576007035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1117.56</v>
      </c>
      <c r="E24" s="232">
        <v>1120.6500000000001</v>
      </c>
      <c r="F24" s="326">
        <v>1194.8</v>
      </c>
      <c r="G24" s="220"/>
      <c r="H24" s="161" t="s">
        <v>20</v>
      </c>
      <c r="I24" s="221">
        <v>6.6166956676928512E-2</v>
      </c>
      <c r="J24" s="220"/>
      <c r="K24" s="333" t="s">
        <v>20</v>
      </c>
      <c r="L24" s="306">
        <v>4.95</v>
      </c>
      <c r="M24" s="186">
        <v>898.75300000000004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1134.6600000000001</v>
      </c>
      <c r="E25" s="232">
        <v>1146.25</v>
      </c>
      <c r="F25" s="326">
        <v>1183.47</v>
      </c>
      <c r="G25" s="220"/>
      <c r="H25" s="161" t="s">
        <v>20</v>
      </c>
      <c r="I25" s="221">
        <v>3.2471101417666404E-2</v>
      </c>
      <c r="J25" s="220"/>
      <c r="K25" s="333" t="s">
        <v>20</v>
      </c>
      <c r="L25" s="306">
        <v>2.4300000000000002</v>
      </c>
      <c r="M25" s="186">
        <v>877.30600000000004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305.45999999999998</v>
      </c>
      <c r="E26" s="232">
        <v>279.86</v>
      </c>
      <c r="F26" s="326">
        <v>291.18</v>
      </c>
      <c r="G26" s="220"/>
      <c r="H26" s="161" t="s">
        <v>20</v>
      </c>
      <c r="I26" s="221">
        <v>4.0448795826484751E-2</v>
      </c>
      <c r="J26" s="220"/>
      <c r="K26" s="333" t="s">
        <v>20</v>
      </c>
      <c r="L26" s="306">
        <v>1.77</v>
      </c>
      <c r="M26" s="188">
        <v>144.845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0.26920839722912587</v>
      </c>
      <c r="E27" s="268">
        <v>0.24415267175572519</v>
      </c>
      <c r="F27" s="328">
        <v>0.24603918984004663</v>
      </c>
      <c r="G27" s="262"/>
      <c r="H27" s="263" t="s">
        <v>20</v>
      </c>
      <c r="I27" s="264">
        <v>0.18865180843214424</v>
      </c>
      <c r="J27" s="262"/>
      <c r="K27" s="333"/>
      <c r="L27" s="313">
        <v>0.1</v>
      </c>
      <c r="M27" s="267">
        <v>0.16510202825467965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497.74</v>
      </c>
      <c r="E29" s="232">
        <v>504.94</v>
      </c>
      <c r="F29" s="326">
        <v>506.04</v>
      </c>
      <c r="G29" s="220"/>
      <c r="H29" s="161" t="s">
        <v>20</v>
      </c>
      <c r="I29" s="221">
        <v>2.1784766506911524E-3</v>
      </c>
      <c r="J29" s="220"/>
      <c r="K29" s="333" t="s">
        <v>460</v>
      </c>
      <c r="L29" s="306">
        <v>0.57999999999999996</v>
      </c>
      <c r="M29" s="186">
        <v>476.05700000000002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496.49</v>
      </c>
      <c r="E30" s="232">
        <v>507.86</v>
      </c>
      <c r="F30" s="326">
        <v>513.99</v>
      </c>
      <c r="G30" s="220"/>
      <c r="H30" s="161" t="s">
        <v>20</v>
      </c>
      <c r="I30" s="221">
        <v>1.2070255582247169E-2</v>
      </c>
      <c r="J30" s="220"/>
      <c r="K30" s="160" t="s">
        <v>460</v>
      </c>
      <c r="L30" s="306">
        <v>0.55000000000000004</v>
      </c>
      <c r="M30" s="186">
        <v>464.81700000000001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177.84</v>
      </c>
      <c r="E31" s="232">
        <v>174.92</v>
      </c>
      <c r="F31" s="326">
        <v>166.98</v>
      </c>
      <c r="G31" s="220"/>
      <c r="H31" s="161" t="s">
        <v>460</v>
      </c>
      <c r="I31" s="221">
        <v>4.539217928195749E-2</v>
      </c>
      <c r="J31" s="220"/>
      <c r="K31" s="338" t="s">
        <v>460</v>
      </c>
      <c r="L31" s="306">
        <v>1.43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0.35819452556949788</v>
      </c>
      <c r="E32" s="239">
        <v>0.34442562911038471</v>
      </c>
      <c r="F32" s="331">
        <v>0.32487013366018791</v>
      </c>
      <c r="G32" s="222"/>
      <c r="H32" s="189" t="s">
        <v>460</v>
      </c>
      <c r="I32" s="223">
        <v>1.9555495450196803</v>
      </c>
      <c r="J32" s="222"/>
      <c r="K32" s="343" t="s">
        <v>703</v>
      </c>
      <c r="L32" s="312">
        <v>0.2</v>
      </c>
      <c r="M32" s="191">
        <v>0.26469987113207993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339.41</v>
      </c>
      <c r="E37" s="231">
        <v>363.57</v>
      </c>
      <c r="F37" s="274">
        <v>385.22</v>
      </c>
      <c r="G37" s="218"/>
      <c r="H37" s="212" t="s">
        <v>20</v>
      </c>
      <c r="I37" s="219">
        <v>5.9548367577082928E-2</v>
      </c>
      <c r="J37" s="218"/>
      <c r="K37" s="341" t="s">
        <v>702</v>
      </c>
      <c r="L37" s="311">
        <v>0.3</v>
      </c>
      <c r="M37" s="215">
        <v>268.95600000000002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357.4</v>
      </c>
      <c r="E38" s="232">
        <v>368.92</v>
      </c>
      <c r="F38" s="275">
        <v>381.09</v>
      </c>
      <c r="G38" s="220"/>
      <c r="H38" s="161" t="s">
        <v>20</v>
      </c>
      <c r="I38" s="221">
        <v>3.2988181719613818E-2</v>
      </c>
      <c r="J38" s="220"/>
      <c r="K38" s="182" t="s">
        <v>20</v>
      </c>
      <c r="L38" s="306">
        <v>0.31</v>
      </c>
      <c r="M38" s="216">
        <v>265.15300000000002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96.53</v>
      </c>
      <c r="E39" s="232">
        <v>91.49</v>
      </c>
      <c r="F39" s="275">
        <v>94.49</v>
      </c>
      <c r="G39" s="220"/>
      <c r="H39" s="161" t="s">
        <v>20</v>
      </c>
      <c r="I39" s="221">
        <v>3.2790468903705294E-2</v>
      </c>
      <c r="J39" s="220"/>
      <c r="K39" s="182" t="s">
        <v>20</v>
      </c>
      <c r="L39" s="306">
        <v>1.94</v>
      </c>
      <c r="M39" s="216">
        <v>58.07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0.27008953553441523</v>
      </c>
      <c r="E40" s="233">
        <v>0.24799414507210232</v>
      </c>
      <c r="F40" s="276">
        <v>0.24794667926211655</v>
      </c>
      <c r="G40" s="222"/>
      <c r="H40" s="189" t="s">
        <v>460</v>
      </c>
      <c r="I40" s="223">
        <v>4.7465809985769436E-3</v>
      </c>
      <c r="J40" s="222"/>
      <c r="K40" s="182"/>
      <c r="L40" s="312">
        <v>0.5</v>
      </c>
      <c r="M40" s="217">
        <v>0.21900563071132514</v>
      </c>
      <c r="N40" s="158" t="e">
        <f>N39/N38</f>
        <v>#DIV/0!</v>
      </c>
      <c r="O40" s="136"/>
    </row>
    <row r="41" spans="2:18" ht="12" customHeight="1">
      <c r="B41" s="294" t="s">
        <v>701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B44" sqref="B4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698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2675.39</v>
      </c>
      <c r="E9" s="232">
        <v>2714.58</v>
      </c>
      <c r="F9" s="321">
        <v>2797.65</v>
      </c>
      <c r="G9" s="220"/>
      <c r="H9" s="161" t="s">
        <v>20</v>
      </c>
      <c r="I9" s="221">
        <v>3.0601419004044894E-2</v>
      </c>
      <c r="J9" s="220"/>
      <c r="K9" s="333" t="s">
        <v>20</v>
      </c>
      <c r="L9" s="306">
        <v>7.29</v>
      </c>
      <c r="M9" s="183">
        <v>2295.7049999999999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2674.96</v>
      </c>
      <c r="E10" s="232">
        <v>2745.99</v>
      </c>
      <c r="F10" s="321">
        <v>2795.87</v>
      </c>
      <c r="G10" s="220"/>
      <c r="H10" s="161" t="s">
        <v>20</v>
      </c>
      <c r="I10" s="221">
        <v>1.8164669208555084E-2</v>
      </c>
      <c r="J10" s="220"/>
      <c r="K10" s="160" t="s">
        <v>20</v>
      </c>
      <c r="L10" s="306">
        <v>4.49</v>
      </c>
      <c r="M10" s="183">
        <v>2284.2719999999999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813.04</v>
      </c>
      <c r="E11" s="232">
        <v>781.63</v>
      </c>
      <c r="F11" s="321">
        <v>783.42</v>
      </c>
      <c r="G11" s="220"/>
      <c r="H11" s="161" t="s">
        <v>20</v>
      </c>
      <c r="I11" s="221">
        <v>2.2900861021197816E-3</v>
      </c>
      <c r="J11" s="220"/>
      <c r="K11" s="333" t="s">
        <v>460</v>
      </c>
      <c r="L11" s="306">
        <v>0.43</v>
      </c>
      <c r="M11" s="183">
        <v>480.65600000000006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0.30394473188384125</v>
      </c>
      <c r="E12" s="332">
        <v>0.28464415383887054</v>
      </c>
      <c r="F12" s="323">
        <v>0.28020616123067238</v>
      </c>
      <c r="G12" s="220"/>
      <c r="H12" s="161" t="s">
        <v>460</v>
      </c>
      <c r="I12" s="246">
        <v>0.44379926081981602</v>
      </c>
      <c r="J12" s="220"/>
      <c r="K12" s="333" t="s">
        <v>460</v>
      </c>
      <c r="L12" s="306">
        <v>0.1</v>
      </c>
      <c r="M12" s="248">
        <v>0.21041977487794802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763.49</v>
      </c>
      <c r="E14" s="232">
        <v>775.82</v>
      </c>
      <c r="F14" s="326">
        <v>794.44</v>
      </c>
      <c r="G14" s="220"/>
      <c r="H14" s="161" t="s">
        <v>20</v>
      </c>
      <c r="I14" s="221">
        <v>2.4000412466809395E-2</v>
      </c>
      <c r="J14" s="220"/>
      <c r="K14" s="160" t="s">
        <v>20</v>
      </c>
      <c r="L14" s="306">
        <v>5.46</v>
      </c>
      <c r="M14" s="186">
        <v>660.548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748.33</v>
      </c>
      <c r="E15" s="232">
        <v>781.55</v>
      </c>
      <c r="F15" s="326">
        <v>791.12</v>
      </c>
      <c r="G15" s="220"/>
      <c r="H15" s="161" t="s">
        <v>20</v>
      </c>
      <c r="I15" s="221">
        <v>1.224489795918382E-2</v>
      </c>
      <c r="J15" s="220"/>
      <c r="K15" s="160" t="s">
        <v>20</v>
      </c>
      <c r="L15" s="306">
        <v>2.44</v>
      </c>
      <c r="M15" s="186">
        <v>680.02099999999996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299.22000000000003</v>
      </c>
      <c r="E16" s="232">
        <v>293.48</v>
      </c>
      <c r="F16" s="326">
        <v>296.8</v>
      </c>
      <c r="G16" s="220"/>
      <c r="H16" s="161" t="s">
        <v>20</v>
      </c>
      <c r="I16" s="221">
        <v>1.1312525555404074E-2</v>
      </c>
      <c r="J16" s="220"/>
      <c r="K16" s="333" t="s">
        <v>20</v>
      </c>
      <c r="L16" s="306">
        <v>1.84</v>
      </c>
      <c r="M16" s="186">
        <v>181.86500000000001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0.39985033340905751</v>
      </c>
      <c r="E17" s="261">
        <v>0.37551020408163271</v>
      </c>
      <c r="F17" s="328">
        <v>0.37516432399635963</v>
      </c>
      <c r="G17" s="262"/>
      <c r="H17" s="263" t="s">
        <v>460</v>
      </c>
      <c r="I17" s="264">
        <v>3.45880085273087E-2</v>
      </c>
      <c r="J17" s="262"/>
      <c r="K17" s="333"/>
      <c r="L17" s="313">
        <v>0.11723373858205099</v>
      </c>
      <c r="M17" s="267">
        <v>0.26744027022694888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1414.13</v>
      </c>
      <c r="E19" s="232">
        <v>1433.77</v>
      </c>
      <c r="F19" s="326">
        <v>1496.6</v>
      </c>
      <c r="G19" s="220"/>
      <c r="H19" s="161" t="s">
        <v>20</v>
      </c>
      <c r="I19" s="221">
        <v>4.3821533439812432E-2</v>
      </c>
      <c r="J19" s="220"/>
      <c r="K19" s="333" t="s">
        <v>20</v>
      </c>
      <c r="L19" s="306">
        <v>0.66</v>
      </c>
      <c r="M19" s="187">
        <v>1159.0999999999999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1430.14</v>
      </c>
      <c r="E20" s="232">
        <v>1457.89</v>
      </c>
      <c r="F20" s="326">
        <v>1490.21</v>
      </c>
      <c r="G20" s="220"/>
      <c r="H20" s="161" t="s">
        <v>20</v>
      </c>
      <c r="I20" s="221">
        <v>2.2169025097915407E-2</v>
      </c>
      <c r="J20" s="220"/>
      <c r="K20" s="333" t="s">
        <v>20</v>
      </c>
      <c r="L20" s="306">
        <v>0.86</v>
      </c>
      <c r="M20" s="187">
        <v>1139.434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335.94</v>
      </c>
      <c r="E21" s="232">
        <v>311.82</v>
      </c>
      <c r="F21" s="326">
        <v>318.20999999999998</v>
      </c>
      <c r="G21" s="220"/>
      <c r="H21" s="161" t="s">
        <v>20</v>
      </c>
      <c r="I21" s="221">
        <v>2.0492591879930577E-2</v>
      </c>
      <c r="J21" s="220"/>
      <c r="K21" s="333" t="s">
        <v>460</v>
      </c>
      <c r="L21" s="306">
        <v>2.66</v>
      </c>
      <c r="M21" s="186">
        <v>175.75399999999999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0.23490007971247567</v>
      </c>
      <c r="E22" s="237">
        <v>0.21388444944405954</v>
      </c>
      <c r="F22" s="323">
        <v>0.21353366304077948</v>
      </c>
      <c r="G22" s="220"/>
      <c r="H22" s="161" t="s">
        <v>460</v>
      </c>
      <c r="I22" s="246">
        <v>3.5078640328006783E-2</v>
      </c>
      <c r="J22" s="220"/>
      <c r="K22" s="333" t="s">
        <v>460</v>
      </c>
      <c r="L22" s="306">
        <v>0.2</v>
      </c>
      <c r="M22" s="248">
        <v>0.1542467576007035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1117.5</v>
      </c>
      <c r="E24" s="232">
        <v>1125.03</v>
      </c>
      <c r="F24" s="326">
        <v>1189.8499999999999</v>
      </c>
      <c r="G24" s="220"/>
      <c r="H24" s="161" t="s">
        <v>20</v>
      </c>
      <c r="I24" s="221">
        <v>5.7616241344675245E-2</v>
      </c>
      <c r="J24" s="220"/>
      <c r="K24" s="333" t="s">
        <v>20</v>
      </c>
      <c r="L24" s="306">
        <v>0</v>
      </c>
      <c r="M24" s="186">
        <v>898.75300000000004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1134.6099999999999</v>
      </c>
      <c r="E25" s="232">
        <v>1149.8800000000001</v>
      </c>
      <c r="F25" s="326">
        <v>1181.04</v>
      </c>
      <c r="G25" s="220"/>
      <c r="H25" s="161" t="s">
        <v>20</v>
      </c>
      <c r="I25" s="221">
        <v>2.7098479841374701E-2</v>
      </c>
      <c r="J25" s="220"/>
      <c r="K25" s="333" t="s">
        <v>460</v>
      </c>
      <c r="L25" s="306">
        <v>0.04</v>
      </c>
      <c r="M25" s="186">
        <v>877.30600000000004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305.45</v>
      </c>
      <c r="E26" s="232">
        <v>280.60000000000002</v>
      </c>
      <c r="F26" s="326">
        <v>289.41000000000003</v>
      </c>
      <c r="G26" s="220"/>
      <c r="H26" s="161" t="s">
        <v>20</v>
      </c>
      <c r="I26" s="221">
        <v>3.1397006414825457E-2</v>
      </c>
      <c r="J26" s="220"/>
      <c r="K26" s="333" t="s">
        <v>460</v>
      </c>
      <c r="L26" s="306">
        <v>2.89</v>
      </c>
      <c r="M26" s="188">
        <v>144.845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0.2692114471051727</v>
      </c>
      <c r="E27" s="268">
        <v>0.24402546352662885</v>
      </c>
      <c r="F27" s="328">
        <v>0.24504673846779113</v>
      </c>
      <c r="G27" s="262"/>
      <c r="H27" s="263" t="s">
        <v>20</v>
      </c>
      <c r="I27" s="264">
        <v>0.10212749411622757</v>
      </c>
      <c r="J27" s="262"/>
      <c r="K27" s="333" t="s">
        <v>460</v>
      </c>
      <c r="L27" s="313">
        <v>0.2</v>
      </c>
      <c r="M27" s="267">
        <v>0.16510202825467965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497.78</v>
      </c>
      <c r="E29" s="232">
        <v>504.99</v>
      </c>
      <c r="F29" s="326">
        <v>506.62</v>
      </c>
      <c r="G29" s="220"/>
      <c r="H29" s="161" t="s">
        <v>20</v>
      </c>
      <c r="I29" s="221">
        <v>3.2277866888452689E-3</v>
      </c>
      <c r="J29" s="220"/>
      <c r="K29" s="333" t="s">
        <v>20</v>
      </c>
      <c r="L29" s="306">
        <v>1.17</v>
      </c>
      <c r="M29" s="186">
        <v>476.05700000000002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496.49</v>
      </c>
      <c r="E30" s="232">
        <v>506.55</v>
      </c>
      <c r="F30" s="326">
        <v>514.54</v>
      </c>
      <c r="G30" s="220"/>
      <c r="H30" s="161" t="s">
        <v>20</v>
      </c>
      <c r="I30" s="221">
        <v>1.5773368867831206E-2</v>
      </c>
      <c r="J30" s="220"/>
      <c r="K30" s="160" t="s">
        <v>20</v>
      </c>
      <c r="L30" s="306">
        <v>1.19</v>
      </c>
      <c r="M30" s="186">
        <v>464.81700000000001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177.88</v>
      </c>
      <c r="E31" s="232">
        <v>176.33</v>
      </c>
      <c r="F31" s="326">
        <v>168.41</v>
      </c>
      <c r="G31" s="220"/>
      <c r="H31" s="161" t="s">
        <v>460</v>
      </c>
      <c r="I31" s="221">
        <v>4.491578290704934E-2</v>
      </c>
      <c r="J31" s="220"/>
      <c r="K31" s="338" t="s">
        <v>20</v>
      </c>
      <c r="L31" s="306">
        <v>0.39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0.35827509113980138</v>
      </c>
      <c r="E32" s="239">
        <v>0.34809989142236702</v>
      </c>
      <c r="F32" s="331">
        <v>0.32730205620554281</v>
      </c>
      <c r="G32" s="222"/>
      <c r="H32" s="189" t="s">
        <v>460</v>
      </c>
      <c r="I32" s="223">
        <v>2.0797835216824212</v>
      </c>
      <c r="J32" s="222"/>
      <c r="K32" s="339"/>
      <c r="L32" s="312">
        <v>0</v>
      </c>
      <c r="M32" s="191">
        <v>0.26469987113207993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339.42</v>
      </c>
      <c r="E37" s="231">
        <v>364.07</v>
      </c>
      <c r="F37" s="274">
        <v>385.52</v>
      </c>
      <c r="G37" s="218"/>
      <c r="H37" s="212" t="s">
        <v>20</v>
      </c>
      <c r="I37" s="219">
        <v>5.8917241189881064E-2</v>
      </c>
      <c r="J37" s="218"/>
      <c r="K37" s="213" t="s">
        <v>460</v>
      </c>
      <c r="L37" s="311">
        <v>0.01</v>
      </c>
      <c r="M37" s="215">
        <v>268.95600000000002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357.36</v>
      </c>
      <c r="E38" s="232">
        <v>368.99</v>
      </c>
      <c r="F38" s="275">
        <v>380.78</v>
      </c>
      <c r="G38" s="220"/>
      <c r="H38" s="161" t="s">
        <v>20</v>
      </c>
      <c r="I38" s="221">
        <v>3.1952085422369159E-2</v>
      </c>
      <c r="J38" s="220"/>
      <c r="K38" s="182" t="s">
        <v>20</v>
      </c>
      <c r="L38" s="306">
        <v>0</v>
      </c>
      <c r="M38" s="216">
        <v>265.15300000000002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96.52</v>
      </c>
      <c r="E39" s="232">
        <v>88</v>
      </c>
      <c r="F39" s="275">
        <v>92.55</v>
      </c>
      <c r="G39" s="220"/>
      <c r="H39" s="161" t="s">
        <v>20</v>
      </c>
      <c r="I39" s="221">
        <v>5.1704545454545503E-2</v>
      </c>
      <c r="J39" s="220"/>
      <c r="K39" s="182" t="s">
        <v>20</v>
      </c>
      <c r="L39" s="306">
        <v>1.45</v>
      </c>
      <c r="M39" s="216">
        <v>58.07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0.27009178419520929</v>
      </c>
      <c r="E40" s="233">
        <v>0.23848884793625844</v>
      </c>
      <c r="F40" s="276">
        <v>0.24305373181364567</v>
      </c>
      <c r="G40" s="222"/>
      <c r="H40" s="189" t="s">
        <v>20</v>
      </c>
      <c r="I40" s="223">
        <v>0.4564883877387238</v>
      </c>
      <c r="J40" s="222"/>
      <c r="K40" s="182"/>
      <c r="L40" s="312">
        <v>0.4</v>
      </c>
      <c r="M40" s="217">
        <v>0.21900563071132514</v>
      </c>
      <c r="N40" s="158" t="e">
        <f>N39/N38</f>
        <v>#DIV/0!</v>
      </c>
      <c r="O40" s="136"/>
    </row>
    <row r="41" spans="2:18" ht="12" customHeight="1">
      <c r="B41" s="294" t="s">
        <v>699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P34" sqref="P3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693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622</v>
      </c>
      <c r="E6" s="168" t="s">
        <v>695</v>
      </c>
      <c r="F6" s="414" t="s">
        <v>696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2674.12</v>
      </c>
      <c r="E9" s="232">
        <v>2717.08</v>
      </c>
      <c r="F9" s="321">
        <v>2790.36</v>
      </c>
      <c r="G9" s="220"/>
      <c r="H9" s="161" t="s">
        <v>20</v>
      </c>
      <c r="I9" s="221">
        <v>2.6970129698058232E-2</v>
      </c>
      <c r="J9" s="220"/>
      <c r="K9" s="333" t="s">
        <v>20</v>
      </c>
      <c r="L9" s="306" t="s">
        <v>694</v>
      </c>
      <c r="M9" s="183">
        <v>2295.7049999999999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2674.72</v>
      </c>
      <c r="E10" s="232">
        <v>2743.79</v>
      </c>
      <c r="F10" s="321">
        <v>2791.38</v>
      </c>
      <c r="G10" s="220"/>
      <c r="H10" s="161" t="s">
        <v>20</v>
      </c>
      <c r="I10" s="221">
        <v>1.7344621855171161E-2</v>
      </c>
      <c r="J10" s="220"/>
      <c r="K10" s="160" t="s">
        <v>20</v>
      </c>
      <c r="L10" s="306" t="s">
        <v>694</v>
      </c>
      <c r="M10" s="183">
        <v>2284.2719999999999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811.58</v>
      </c>
      <c r="E11" s="232">
        <v>784.87</v>
      </c>
      <c r="F11" s="321">
        <v>783.85</v>
      </c>
      <c r="G11" s="220"/>
      <c r="H11" s="161" t="s">
        <v>460</v>
      </c>
      <c r="I11" s="221">
        <v>1.2995782741090922E-3</v>
      </c>
      <c r="J11" s="220"/>
      <c r="K11" s="333" t="s">
        <v>20</v>
      </c>
      <c r="L11" s="306" t="s">
        <v>694</v>
      </c>
      <c r="M11" s="183">
        <v>480.65600000000006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0.303426153017886</v>
      </c>
      <c r="E12" s="332">
        <v>0.28605323293692303</v>
      </c>
      <c r="F12" s="323">
        <v>0.28081092506215566</v>
      </c>
      <c r="G12" s="220"/>
      <c r="H12" s="161" t="s">
        <v>460</v>
      </c>
      <c r="I12" s="246">
        <v>0.52423078747673713</v>
      </c>
      <c r="J12" s="220"/>
      <c r="K12" s="333"/>
      <c r="L12" s="306" t="s">
        <v>694</v>
      </c>
      <c r="M12" s="248">
        <v>0.21041977487794802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764.16</v>
      </c>
      <c r="E14" s="232">
        <v>776.1</v>
      </c>
      <c r="F14" s="326">
        <v>788.98</v>
      </c>
      <c r="G14" s="220"/>
      <c r="H14" s="161" t="s">
        <v>20</v>
      </c>
      <c r="I14" s="221">
        <v>1.6595799510372267E-2</v>
      </c>
      <c r="J14" s="220"/>
      <c r="K14" s="160" t="s">
        <v>20</v>
      </c>
      <c r="L14" s="306" t="s">
        <v>694</v>
      </c>
      <c r="M14" s="186">
        <v>660.548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748.8</v>
      </c>
      <c r="E15" s="232">
        <v>780.87</v>
      </c>
      <c r="F15" s="326">
        <v>788.68</v>
      </c>
      <c r="G15" s="220"/>
      <c r="H15" s="161" t="s">
        <v>20</v>
      </c>
      <c r="I15" s="221">
        <v>1.0001664809763389E-2</v>
      </c>
      <c r="J15" s="220"/>
      <c r="K15" s="160" t="s">
        <v>20</v>
      </c>
      <c r="L15" s="306" t="s">
        <v>694</v>
      </c>
      <c r="M15" s="186">
        <v>680.02099999999996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299.44</v>
      </c>
      <c r="E16" s="232">
        <v>294.67</v>
      </c>
      <c r="F16" s="326">
        <v>294.95999999999998</v>
      </c>
      <c r="G16" s="220"/>
      <c r="H16" s="161" t="s">
        <v>20</v>
      </c>
      <c r="I16" s="221">
        <v>9.8415176298893847E-4</v>
      </c>
      <c r="J16" s="220"/>
      <c r="K16" s="333" t="s">
        <v>20</v>
      </c>
      <c r="L16" s="306" t="s">
        <v>694</v>
      </c>
      <c r="M16" s="186">
        <v>181.86500000000001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0.39989316239316242</v>
      </c>
      <c r="E17" s="261">
        <v>0.37736114846261221</v>
      </c>
      <c r="F17" s="328">
        <v>0.37399198661053912</v>
      </c>
      <c r="G17" s="262"/>
      <c r="H17" s="263" t="s">
        <v>460</v>
      </c>
      <c r="I17" s="264">
        <v>0.33691618520730882</v>
      </c>
      <c r="J17" s="262"/>
      <c r="K17" s="333"/>
      <c r="L17" s="313" t="s">
        <v>694</v>
      </c>
      <c r="M17" s="267">
        <v>0.26744027022694888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1412.39</v>
      </c>
      <c r="E19" s="232">
        <v>1437.45</v>
      </c>
      <c r="F19" s="326">
        <v>1495.94</v>
      </c>
      <c r="G19" s="220"/>
      <c r="H19" s="161" t="s">
        <v>20</v>
      </c>
      <c r="I19" s="221">
        <v>4.0690110960381221E-2</v>
      </c>
      <c r="J19" s="220"/>
      <c r="K19" s="333" t="s">
        <v>20</v>
      </c>
      <c r="L19" s="306" t="s">
        <v>694</v>
      </c>
      <c r="M19" s="187">
        <v>1159.0999999999999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1429.56</v>
      </c>
      <c r="E20" s="232">
        <v>1457.51</v>
      </c>
      <c r="F20" s="326">
        <v>1489.35</v>
      </c>
      <c r="G20" s="220"/>
      <c r="H20" s="161" t="s">
        <v>20</v>
      </c>
      <c r="I20" s="221">
        <v>2.1845476188842472E-2</v>
      </c>
      <c r="J20" s="220"/>
      <c r="K20" s="333" t="s">
        <v>20</v>
      </c>
      <c r="L20" s="306" t="s">
        <v>694</v>
      </c>
      <c r="M20" s="187">
        <v>1139.434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334.35</v>
      </c>
      <c r="E21" s="232">
        <v>314.27999999999997</v>
      </c>
      <c r="F21" s="326">
        <v>320.87</v>
      </c>
      <c r="G21" s="220"/>
      <c r="H21" s="161" t="s">
        <v>20</v>
      </c>
      <c r="I21" s="221">
        <v>2.0968563064783119E-2</v>
      </c>
      <c r="J21" s="220"/>
      <c r="K21" s="333" t="s">
        <v>20</v>
      </c>
      <c r="L21" s="306" t="s">
        <v>694</v>
      </c>
      <c r="M21" s="186">
        <v>175.75399999999999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0.23388315285822214</v>
      </c>
      <c r="E22" s="237">
        <v>0.21562802313534726</v>
      </c>
      <c r="F22" s="323">
        <v>0.21544297848054522</v>
      </c>
      <c r="G22" s="220"/>
      <c r="H22" s="161" t="s">
        <v>460</v>
      </c>
      <c r="I22" s="246">
        <v>1.8504465480204124E-2</v>
      </c>
      <c r="J22" s="220"/>
      <c r="K22" s="333"/>
      <c r="L22" s="306" t="s">
        <v>694</v>
      </c>
      <c r="M22" s="248">
        <v>0.1542467576007035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1117.1600000000001</v>
      </c>
      <c r="E24" s="232">
        <v>1128.46</v>
      </c>
      <c r="F24" s="326">
        <v>1189.8499999999999</v>
      </c>
      <c r="G24" s="220"/>
      <c r="H24" s="161" t="s">
        <v>20</v>
      </c>
      <c r="I24" s="221">
        <v>5.4401573826276417E-2</v>
      </c>
      <c r="J24" s="220"/>
      <c r="K24" s="333" t="s">
        <v>20</v>
      </c>
      <c r="L24" s="306" t="s">
        <v>694</v>
      </c>
      <c r="M24" s="186">
        <v>898.75300000000004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1134.81</v>
      </c>
      <c r="E25" s="232">
        <v>1149.4100000000001</v>
      </c>
      <c r="F25" s="326">
        <v>1181.08</v>
      </c>
      <c r="G25" s="220"/>
      <c r="H25" s="161" t="s">
        <v>20</v>
      </c>
      <c r="I25" s="221">
        <v>2.7553266458443693E-2</v>
      </c>
      <c r="J25" s="220"/>
      <c r="K25" s="333" t="s">
        <v>20</v>
      </c>
      <c r="L25" s="306" t="s">
        <v>694</v>
      </c>
      <c r="M25" s="186">
        <v>877.30600000000004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304.48</v>
      </c>
      <c r="E26" s="232">
        <v>283.52999999999997</v>
      </c>
      <c r="F26" s="326">
        <v>292.3</v>
      </c>
      <c r="G26" s="220"/>
      <c r="H26" s="161" t="s">
        <v>20</v>
      </c>
      <c r="I26" s="221">
        <v>3.0931471096533159E-2</v>
      </c>
      <c r="J26" s="220"/>
      <c r="K26" s="333" t="s">
        <v>20</v>
      </c>
      <c r="L26" s="306" t="s">
        <v>694</v>
      </c>
      <c r="M26" s="188">
        <v>144.845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0.26830923238251342</v>
      </c>
      <c r="E27" s="268">
        <v>0.24667438076926418</v>
      </c>
      <c r="F27" s="328">
        <v>0.24748535238933861</v>
      </c>
      <c r="G27" s="262"/>
      <c r="H27" s="263" t="s">
        <v>20</v>
      </c>
      <c r="I27" s="264">
        <v>8.1097162007442991E-2</v>
      </c>
      <c r="J27" s="262"/>
      <c r="K27" s="333"/>
      <c r="L27" s="313" t="s">
        <v>694</v>
      </c>
      <c r="M27" s="267">
        <v>0.16510202825467965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497.57</v>
      </c>
      <c r="E29" s="232">
        <v>503.53</v>
      </c>
      <c r="F29" s="326">
        <v>505.45</v>
      </c>
      <c r="G29" s="220"/>
      <c r="H29" s="161" t="s">
        <v>20</v>
      </c>
      <c r="I29" s="221">
        <v>3.8130796576172354E-3</v>
      </c>
      <c r="J29" s="220"/>
      <c r="K29" s="333" t="s">
        <v>20</v>
      </c>
      <c r="L29" s="306" t="s">
        <v>694</v>
      </c>
      <c r="M29" s="186">
        <v>476.05700000000002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496.36</v>
      </c>
      <c r="E30" s="232">
        <v>505.41</v>
      </c>
      <c r="F30" s="326">
        <v>513.35</v>
      </c>
      <c r="G30" s="220"/>
      <c r="H30" s="161" t="s">
        <v>20</v>
      </c>
      <c r="I30" s="221">
        <v>1.5710017609465554E-2</v>
      </c>
      <c r="J30" s="220"/>
      <c r="K30" s="160" t="s">
        <v>20</v>
      </c>
      <c r="L30" s="306" t="s">
        <v>694</v>
      </c>
      <c r="M30" s="186">
        <v>464.81700000000001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177.79</v>
      </c>
      <c r="E31" s="232">
        <v>175.92</v>
      </c>
      <c r="F31" s="326">
        <v>168.02</v>
      </c>
      <c r="G31" s="220"/>
      <c r="H31" s="161" t="s">
        <v>460</v>
      </c>
      <c r="I31" s="221">
        <v>4.490677580718494E-2</v>
      </c>
      <c r="J31" s="220"/>
      <c r="K31" s="338" t="s">
        <v>20</v>
      </c>
      <c r="L31" s="306" t="s">
        <v>694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0.35818760577000563</v>
      </c>
      <c r="E32" s="239">
        <v>0.34807384103994771</v>
      </c>
      <c r="F32" s="331">
        <v>0.32730106165384243</v>
      </c>
      <c r="G32" s="222"/>
      <c r="H32" s="189" t="s">
        <v>460</v>
      </c>
      <c r="I32" s="223">
        <v>2.0772779386105276</v>
      </c>
      <c r="J32" s="222"/>
      <c r="K32" s="339"/>
      <c r="L32" s="312" t="s">
        <v>694</v>
      </c>
      <c r="M32" s="191">
        <v>0.26469987113207993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622</v>
      </c>
      <c r="E35" s="168" t="s">
        <v>695</v>
      </c>
      <c r="F35" s="414" t="s">
        <v>696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339.42</v>
      </c>
      <c r="E37" s="231">
        <v>362.95</v>
      </c>
      <c r="F37" s="274">
        <v>385.53</v>
      </c>
      <c r="G37" s="218"/>
      <c r="H37" s="212" t="s">
        <v>20</v>
      </c>
      <c r="I37" s="219">
        <v>6.2212425953988015E-2</v>
      </c>
      <c r="J37" s="218"/>
      <c r="K37" s="213" t="s">
        <v>20</v>
      </c>
      <c r="L37" s="311" t="s">
        <v>694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357.37</v>
      </c>
      <c r="E38" s="232">
        <v>369.33</v>
      </c>
      <c r="F38" s="275">
        <v>380.78</v>
      </c>
      <c r="G38" s="220"/>
      <c r="H38" s="161" t="s">
        <v>20</v>
      </c>
      <c r="I38" s="221">
        <v>3.1002084856361467E-2</v>
      </c>
      <c r="J38" s="220"/>
      <c r="K38" s="182" t="s">
        <v>20</v>
      </c>
      <c r="L38" s="306" t="s">
        <v>694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96.52</v>
      </c>
      <c r="E39" s="232">
        <v>86.55</v>
      </c>
      <c r="F39" s="275">
        <v>91.1</v>
      </c>
      <c r="G39" s="220"/>
      <c r="H39" s="161" t="s">
        <v>20</v>
      </c>
      <c r="I39" s="221">
        <v>5.2570768341998919E-2</v>
      </c>
      <c r="J39" s="220"/>
      <c r="K39" s="182" t="s">
        <v>20</v>
      </c>
      <c r="L39" s="306" t="s">
        <v>694</v>
      </c>
      <c r="M39" s="216">
        <v>58.07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0.27008422643198926</v>
      </c>
      <c r="E40" s="233">
        <v>0.23434327024612137</v>
      </c>
      <c r="F40" s="276">
        <v>0.23924575870581438</v>
      </c>
      <c r="G40" s="222"/>
      <c r="H40" s="189" t="s">
        <v>20</v>
      </c>
      <c r="I40" s="223">
        <v>0.49024884596930163</v>
      </c>
      <c r="J40" s="222"/>
      <c r="K40" s="182"/>
      <c r="L40" s="312" t="s">
        <v>694</v>
      </c>
      <c r="M40" s="217">
        <v>0.21900480475497258</v>
      </c>
      <c r="N40" s="158" t="e">
        <f>N39/N38</f>
        <v>#DIV/0!</v>
      </c>
      <c r="O40" s="136"/>
    </row>
    <row r="41" spans="2:18" ht="12" customHeight="1">
      <c r="B41" s="294" t="s">
        <v>697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 tint="4.9989318521683403E-2"/>
  </sheetPr>
  <dimension ref="B1:R63"/>
  <sheetViews>
    <sheetView showGridLines="0" defaultGridColor="0" colorId="22" zoomScaleNormal="100" workbookViewId="0">
      <selection activeCell="E42" sqref="E42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691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2627.49</v>
      </c>
      <c r="E9" s="232">
        <v>2673.29</v>
      </c>
      <c r="F9" s="321">
        <v>2726.65</v>
      </c>
      <c r="G9" s="220"/>
      <c r="H9" s="161" t="s">
        <v>20</v>
      </c>
      <c r="I9" s="221">
        <v>1.9960423298632124E-2</v>
      </c>
      <c r="J9" s="220"/>
      <c r="K9" s="333" t="s">
        <v>20</v>
      </c>
      <c r="L9" s="306">
        <v>0.63</v>
      </c>
      <c r="M9" s="183">
        <v>2295.7170000000001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2640.85</v>
      </c>
      <c r="E10" s="232">
        <v>2671.83</v>
      </c>
      <c r="F10" s="321">
        <v>2749.25</v>
      </c>
      <c r="G10" s="220"/>
      <c r="H10" s="161" t="s">
        <v>20</v>
      </c>
      <c r="I10" s="221">
        <v>2.8976394456234233E-2</v>
      </c>
      <c r="J10" s="220"/>
      <c r="K10" s="160" t="s">
        <v>20</v>
      </c>
      <c r="L10" s="306">
        <v>10.130000000000001</v>
      </c>
      <c r="M10" s="183">
        <v>2284.277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810.06</v>
      </c>
      <c r="E11" s="232">
        <v>811.52</v>
      </c>
      <c r="F11" s="321">
        <v>788.93</v>
      </c>
      <c r="G11" s="220"/>
      <c r="H11" s="161" t="s">
        <v>460</v>
      </c>
      <c r="I11" s="221">
        <v>2.7836652208201973E-2</v>
      </c>
      <c r="J11" s="220"/>
      <c r="K11" s="333" t="s">
        <v>460</v>
      </c>
      <c r="L11" s="306">
        <v>8.17</v>
      </c>
      <c r="M11" s="183">
        <v>480.65899999999999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0.30674214741465816</v>
      </c>
      <c r="E12" s="332">
        <v>0.30373189911034759</v>
      </c>
      <c r="F12" s="323">
        <v>0.28696189869964533</v>
      </c>
      <c r="G12" s="220"/>
      <c r="H12" s="161" t="s">
        <v>460</v>
      </c>
      <c r="I12" s="246">
        <v>1.6770000410702257</v>
      </c>
      <c r="J12" s="220"/>
      <c r="K12" s="333" t="s">
        <v>460</v>
      </c>
      <c r="L12" s="306">
        <v>0.4</v>
      </c>
      <c r="M12" s="248">
        <v>0.21042062762090585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731</v>
      </c>
      <c r="E14" s="232">
        <v>763.86</v>
      </c>
      <c r="F14" s="326">
        <v>776.49</v>
      </c>
      <c r="G14" s="220"/>
      <c r="H14" s="161" t="s">
        <v>20</v>
      </c>
      <c r="I14" s="221">
        <v>1.6534443484408134E-2</v>
      </c>
      <c r="J14" s="220"/>
      <c r="K14" s="160" t="s">
        <v>460</v>
      </c>
      <c r="L14" s="306">
        <v>0.28999999999999998</v>
      </c>
      <c r="M14" s="186">
        <v>660.548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734.81</v>
      </c>
      <c r="E15" s="232">
        <v>747.18</v>
      </c>
      <c r="F15" s="326">
        <v>781.01</v>
      </c>
      <c r="G15" s="220"/>
      <c r="H15" s="161" t="s">
        <v>20</v>
      </c>
      <c r="I15" s="221">
        <v>4.5276907840145597E-2</v>
      </c>
      <c r="J15" s="220"/>
      <c r="K15" s="160" t="s">
        <v>20</v>
      </c>
      <c r="L15" s="306">
        <v>5.12</v>
      </c>
      <c r="M15" s="186">
        <v>680.02099999999996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283.37</v>
      </c>
      <c r="E16" s="232">
        <v>300.04000000000002</v>
      </c>
      <c r="F16" s="326">
        <v>295.52</v>
      </c>
      <c r="G16" s="220"/>
      <c r="H16" s="161" t="s">
        <v>460</v>
      </c>
      <c r="I16" s="221">
        <v>1.5064658045594093E-2</v>
      </c>
      <c r="J16" s="220"/>
      <c r="K16" s="333" t="s">
        <v>460</v>
      </c>
      <c r="L16" s="306">
        <v>5.67</v>
      </c>
      <c r="M16" s="186">
        <v>181.86500000000001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0.38563710346892399</v>
      </c>
      <c r="E17" s="261">
        <v>0.40156321100671866</v>
      </c>
      <c r="F17" s="328">
        <v>0.37838183890091032</v>
      </c>
      <c r="G17" s="262"/>
      <c r="H17" s="263" t="s">
        <v>460</v>
      </c>
      <c r="I17" s="264">
        <v>2.3181372105808338</v>
      </c>
      <c r="J17" s="262"/>
      <c r="K17" s="333" t="s">
        <v>460</v>
      </c>
      <c r="L17" s="313">
        <v>0.98046308306237695</v>
      </c>
      <c r="M17" s="267">
        <v>0.26744027022694888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1399.15</v>
      </c>
      <c r="E19" s="232">
        <v>1411.74</v>
      </c>
      <c r="F19" s="326">
        <v>1445.99</v>
      </c>
      <c r="G19" s="220"/>
      <c r="H19" s="161" t="s">
        <v>20</v>
      </c>
      <c r="I19" s="221">
        <v>2.4260841231388275E-2</v>
      </c>
      <c r="J19" s="220"/>
      <c r="K19" s="333" t="s">
        <v>20</v>
      </c>
      <c r="L19" s="306">
        <v>1.1599999999999999</v>
      </c>
      <c r="M19" s="187">
        <v>1159.1120000000001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1421.46</v>
      </c>
      <c r="E20" s="232">
        <v>1428.34</v>
      </c>
      <c r="F20" s="326">
        <v>1463.93</v>
      </c>
      <c r="G20" s="220"/>
      <c r="H20" s="161" t="s">
        <v>20</v>
      </c>
      <c r="I20" s="221">
        <v>2.4917036559922723E-2</v>
      </c>
      <c r="J20" s="220"/>
      <c r="K20" s="333" t="s">
        <v>20</v>
      </c>
      <c r="L20" s="306">
        <v>5.39</v>
      </c>
      <c r="M20" s="187">
        <v>1139.4390000000001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350.2</v>
      </c>
      <c r="E21" s="232">
        <v>333.6</v>
      </c>
      <c r="F21" s="326">
        <v>315.66000000000003</v>
      </c>
      <c r="G21" s="220"/>
      <c r="H21" s="161" t="s">
        <v>460</v>
      </c>
      <c r="I21" s="221">
        <v>5.3776978417266141E-2</v>
      </c>
      <c r="J21" s="220"/>
      <c r="K21" s="333" t="s">
        <v>460</v>
      </c>
      <c r="L21" s="306">
        <v>2.42</v>
      </c>
      <c r="M21" s="186">
        <v>175.75700000000001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0.24636641199893067</v>
      </c>
      <c r="E22" s="237">
        <v>0.2335578363694919</v>
      </c>
      <c r="F22" s="323">
        <v>0.21562506403994727</v>
      </c>
      <c r="G22" s="220"/>
      <c r="H22" s="161" t="s">
        <v>460</v>
      </c>
      <c r="I22" s="246">
        <v>1.7932772329544626</v>
      </c>
      <c r="J22" s="220"/>
      <c r="K22" s="333" t="s">
        <v>460</v>
      </c>
      <c r="L22" s="306">
        <v>0.2</v>
      </c>
      <c r="M22" s="248">
        <v>0.15424871362135226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1124.92</v>
      </c>
      <c r="E24" s="232">
        <v>1116.52</v>
      </c>
      <c r="F24" s="326">
        <v>1137.05</v>
      </c>
      <c r="G24" s="220"/>
      <c r="H24" s="161" t="s">
        <v>20</v>
      </c>
      <c r="I24" s="221">
        <v>1.8387489700139703E-2</v>
      </c>
      <c r="J24" s="220"/>
      <c r="K24" s="333" t="s">
        <v>20</v>
      </c>
      <c r="L24" s="306">
        <v>0.74</v>
      </c>
      <c r="M24" s="186">
        <v>898.76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1144.82</v>
      </c>
      <c r="E25" s="232">
        <v>1134.5999999999999</v>
      </c>
      <c r="F25" s="326">
        <v>1156.19</v>
      </c>
      <c r="G25" s="220"/>
      <c r="H25" s="161" t="s">
        <v>20</v>
      </c>
      <c r="I25" s="221">
        <v>1.9028732592984543E-2</v>
      </c>
      <c r="J25" s="220"/>
      <c r="K25" s="333" t="s">
        <v>20</v>
      </c>
      <c r="L25" s="306">
        <v>4.42</v>
      </c>
      <c r="M25" s="186">
        <v>877.30600000000004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321.07</v>
      </c>
      <c r="E26" s="232">
        <v>302.99</v>
      </c>
      <c r="F26" s="326">
        <v>283.85000000000002</v>
      </c>
      <c r="G26" s="220"/>
      <c r="H26" s="161" t="s">
        <v>460</v>
      </c>
      <c r="I26" s="221">
        <v>6.3170401663421138E-2</v>
      </c>
      <c r="J26" s="220"/>
      <c r="K26" s="333" t="s">
        <v>460</v>
      </c>
      <c r="L26" s="306">
        <v>3.82</v>
      </c>
      <c r="M26" s="188">
        <v>144.84800000000001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0.28045456927726631</v>
      </c>
      <c r="E27" s="268">
        <v>0.26704565485633708</v>
      </c>
      <c r="F27" s="328">
        <v>0.24550463159169342</v>
      </c>
      <c r="G27" s="262"/>
      <c r="H27" s="263" t="s">
        <v>460</v>
      </c>
      <c r="I27" s="264">
        <v>2.1541023264643662</v>
      </c>
      <c r="J27" s="262"/>
      <c r="K27" s="333" t="s">
        <v>460</v>
      </c>
      <c r="L27" s="313">
        <v>0.4</v>
      </c>
      <c r="M27" s="267">
        <v>0.16510544781410363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497.34</v>
      </c>
      <c r="E29" s="232">
        <v>497.69</v>
      </c>
      <c r="F29" s="326">
        <v>504.17</v>
      </c>
      <c r="G29" s="220"/>
      <c r="H29" s="161" t="s">
        <v>20</v>
      </c>
      <c r="I29" s="221">
        <v>1.3020153107355936E-2</v>
      </c>
      <c r="J29" s="220"/>
      <c r="K29" s="333" t="s">
        <v>460</v>
      </c>
      <c r="L29" s="306">
        <v>0.24</v>
      </c>
      <c r="M29" s="186">
        <v>476.05700000000002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484.59</v>
      </c>
      <c r="E30" s="232">
        <v>496.3</v>
      </c>
      <c r="F30" s="326">
        <v>504.31</v>
      </c>
      <c r="G30" s="220"/>
      <c r="H30" s="161" t="s">
        <v>20</v>
      </c>
      <c r="I30" s="221">
        <v>1.6139431795284986E-2</v>
      </c>
      <c r="J30" s="220"/>
      <c r="K30" s="160" t="s">
        <v>460</v>
      </c>
      <c r="L30" s="306">
        <v>0.38</v>
      </c>
      <c r="M30" s="186">
        <v>464.81700000000001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176.49</v>
      </c>
      <c r="E31" s="232">
        <v>177.88</v>
      </c>
      <c r="F31" s="326">
        <v>177.74</v>
      </c>
      <c r="G31" s="220"/>
      <c r="H31" s="161" t="s">
        <v>460</v>
      </c>
      <c r="I31" s="221">
        <v>7.8704744771751489E-4</v>
      </c>
      <c r="J31" s="220"/>
      <c r="K31" s="338" t="s">
        <v>460</v>
      </c>
      <c r="L31" s="306">
        <v>0.09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0.36420479167956421</v>
      </c>
      <c r="E32" s="239">
        <v>0.35841225065484583</v>
      </c>
      <c r="F32" s="331">
        <v>0.35244195038765841</v>
      </c>
      <c r="G32" s="222"/>
      <c r="H32" s="189" t="s">
        <v>460</v>
      </c>
      <c r="I32" s="223">
        <v>0.59703002671874228</v>
      </c>
      <c r="J32" s="222"/>
      <c r="K32" s="339"/>
      <c r="L32" s="312">
        <v>0</v>
      </c>
      <c r="M32" s="191">
        <v>0.26469987113207993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361.04</v>
      </c>
      <c r="E37" s="231">
        <v>339</v>
      </c>
      <c r="F37" s="274">
        <v>363.19</v>
      </c>
      <c r="G37" s="218"/>
      <c r="H37" s="212" t="s">
        <v>20</v>
      </c>
      <c r="I37" s="219">
        <v>7.1356932153392227E-2</v>
      </c>
      <c r="J37" s="218"/>
      <c r="K37" s="213" t="s">
        <v>20</v>
      </c>
      <c r="L37" s="311">
        <v>1.37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344.28</v>
      </c>
      <c r="E38" s="232">
        <v>357.01</v>
      </c>
      <c r="F38" s="275">
        <v>369.55</v>
      </c>
      <c r="G38" s="220"/>
      <c r="H38" s="161" t="s">
        <v>20</v>
      </c>
      <c r="I38" s="221">
        <v>3.5125066524747339E-2</v>
      </c>
      <c r="J38" s="220"/>
      <c r="K38" s="182" t="s">
        <v>460</v>
      </c>
      <c r="L38" s="306">
        <v>1.76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114.48</v>
      </c>
      <c r="E39" s="232">
        <v>96.38</v>
      </c>
      <c r="F39" s="275">
        <v>86.87</v>
      </c>
      <c r="G39" s="220"/>
      <c r="H39" s="161" t="s">
        <v>460</v>
      </c>
      <c r="I39" s="221">
        <v>9.8671923635608949E-2</v>
      </c>
      <c r="J39" s="220"/>
      <c r="K39" s="182" t="s">
        <v>20</v>
      </c>
      <c r="L39" s="306">
        <v>3.13</v>
      </c>
      <c r="M39" s="216">
        <v>58.07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0.33252004182642042</v>
      </c>
      <c r="E40" s="233">
        <v>0.26996442676675725</v>
      </c>
      <c r="F40" s="276">
        <v>0.23506967933973752</v>
      </c>
      <c r="G40" s="222"/>
      <c r="H40" s="189" t="s">
        <v>460</v>
      </c>
      <c r="I40" s="223">
        <v>3.4894747427019728</v>
      </c>
      <c r="J40" s="222"/>
      <c r="K40" s="182"/>
      <c r="L40" s="312">
        <v>1</v>
      </c>
      <c r="M40" s="217">
        <v>0.21900480475497258</v>
      </c>
      <c r="N40" s="158" t="e">
        <f>N39/N38</f>
        <v>#DIV/0!</v>
      </c>
      <c r="O40" s="136"/>
    </row>
    <row r="41" spans="2:18" ht="12" customHeight="1">
      <c r="B41" s="294" t="s">
        <v>692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10" colorId="22" zoomScaleNormal="100" workbookViewId="0">
      <selection activeCell="B51" sqref="B51:M5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801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2762.12</v>
      </c>
      <c r="E9" s="232">
        <v>2819.75</v>
      </c>
      <c r="F9" s="321">
        <v>2825.76</v>
      </c>
      <c r="G9" s="220"/>
      <c r="H9" s="161" t="s">
        <v>20</v>
      </c>
      <c r="I9" s="221">
        <v>2.1313946271832585E-3</v>
      </c>
      <c r="J9" s="220"/>
      <c r="K9" s="160"/>
      <c r="L9" s="306">
        <v>-2.4900000000000002</v>
      </c>
      <c r="M9" s="183">
        <v>2299.4079999999999</v>
      </c>
      <c r="N9" s="136"/>
      <c r="O9" s="137"/>
    </row>
    <row r="10" spans="2:16" ht="12" customHeight="1">
      <c r="B10" s="180"/>
      <c r="C10" s="177" t="s">
        <v>7</v>
      </c>
      <c r="D10" s="320">
        <v>2770.83</v>
      </c>
      <c r="E10" s="232">
        <v>2817.28</v>
      </c>
      <c r="F10" s="321">
        <v>2855.76</v>
      </c>
      <c r="G10" s="220"/>
      <c r="H10" s="161" t="s">
        <v>20</v>
      </c>
      <c r="I10" s="221">
        <v>1.3658564288959507E-2</v>
      </c>
      <c r="J10" s="220"/>
      <c r="L10" s="306">
        <v>7.71</v>
      </c>
      <c r="M10" s="183">
        <v>2287.1839999999997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791.17</v>
      </c>
      <c r="E11" s="232">
        <v>793.64</v>
      </c>
      <c r="F11" s="321">
        <v>763.64</v>
      </c>
      <c r="G11" s="220"/>
      <c r="H11" s="161" t="s">
        <v>460</v>
      </c>
      <c r="I11" s="221">
        <v>3.7800514086991588E-2</v>
      </c>
      <c r="J11" s="220"/>
      <c r="K11" s="160"/>
      <c r="L11" s="306">
        <v>-6.42</v>
      </c>
      <c r="M11" s="183">
        <v>480.99400000000003</v>
      </c>
      <c r="N11" s="136"/>
      <c r="O11" s="137"/>
    </row>
    <row r="12" spans="2:16" ht="12" customHeight="1">
      <c r="B12" s="180"/>
      <c r="C12" s="177" t="s">
        <v>9</v>
      </c>
      <c r="D12" s="330">
        <v>0.28553538109519527</v>
      </c>
      <c r="E12" s="332">
        <v>0.28170433893684688</v>
      </c>
      <c r="F12" s="323">
        <v>0.26740342325685629</v>
      </c>
      <c r="G12" s="220"/>
      <c r="H12" s="161" t="s">
        <v>460</v>
      </c>
      <c r="I12" s="246">
        <v>1.4300915679990589</v>
      </c>
      <c r="J12" s="220"/>
      <c r="K12" s="160"/>
      <c r="L12" s="306">
        <v>-0.29780658321694742</v>
      </c>
      <c r="M12" s="248">
        <v>0.21029965232355599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789.89</v>
      </c>
      <c r="E14" s="232">
        <v>791.24</v>
      </c>
      <c r="F14" s="326">
        <v>792.95</v>
      </c>
      <c r="G14" s="220"/>
      <c r="H14" s="161" t="s">
        <v>20</v>
      </c>
      <c r="I14" s="221">
        <v>2.1611647540569212E-3</v>
      </c>
      <c r="J14" s="220"/>
      <c r="K14" s="160"/>
      <c r="L14" s="306">
        <v>-1.78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789.63</v>
      </c>
      <c r="E15" s="232">
        <v>797.86</v>
      </c>
      <c r="F15" s="326">
        <v>802.47</v>
      </c>
      <c r="G15" s="220"/>
      <c r="H15" s="161" t="s">
        <v>20</v>
      </c>
      <c r="I15" s="221">
        <v>5.7779560323867329E-3</v>
      </c>
      <c r="J15" s="220"/>
      <c r="K15" s="160"/>
      <c r="L15" s="306">
        <v>-0.94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274.02999999999997</v>
      </c>
      <c r="E16" s="232">
        <v>267.41000000000003</v>
      </c>
      <c r="F16" s="326">
        <v>257.88</v>
      </c>
      <c r="G16" s="220"/>
      <c r="H16" s="161" t="s">
        <v>460</v>
      </c>
      <c r="I16" s="221">
        <v>3.5638158632811168E-2</v>
      </c>
      <c r="J16" s="220"/>
      <c r="K16" s="160"/>
      <c r="L16" s="306">
        <v>0.31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0.34703595354786415</v>
      </c>
      <c r="E17" s="261">
        <v>0.33515905045998046</v>
      </c>
      <c r="F17" s="328">
        <v>0.32135780776851469</v>
      </c>
      <c r="G17" s="262"/>
      <c r="H17" s="263" t="s">
        <v>460</v>
      </c>
      <c r="I17" s="264">
        <v>1.3801242691465765</v>
      </c>
      <c r="J17" s="262"/>
      <c r="K17" s="160"/>
      <c r="L17" s="313">
        <v>7.6184804682838392E-2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1455.5</v>
      </c>
      <c r="E19" s="232">
        <v>1505.86</v>
      </c>
      <c r="F19" s="326">
        <v>1499.13</v>
      </c>
      <c r="G19" s="220"/>
      <c r="H19" s="161" t="s">
        <v>460</v>
      </c>
      <c r="I19" s="221">
        <v>4.4692069647906951E-3</v>
      </c>
      <c r="J19" s="220"/>
      <c r="K19" s="333"/>
      <c r="L19" s="306">
        <v>-0.57999999999999996</v>
      </c>
      <c r="M19" s="187">
        <v>1162.558</v>
      </c>
      <c r="N19" s="136"/>
      <c r="O19" s="141"/>
    </row>
    <row r="20" spans="2:16" ht="12" customHeight="1">
      <c r="B20" s="180"/>
      <c r="C20" s="177" t="s">
        <v>7</v>
      </c>
      <c r="D20" s="320">
        <v>1460.91</v>
      </c>
      <c r="E20" s="232">
        <v>1495.26</v>
      </c>
      <c r="F20" s="326">
        <v>1522.96</v>
      </c>
      <c r="G20" s="220"/>
      <c r="H20" s="161" t="s">
        <v>20</v>
      </c>
      <c r="I20" s="221">
        <v>1.8525206318633636E-2</v>
      </c>
      <c r="J20" s="220"/>
      <c r="K20" s="333"/>
      <c r="L20" s="306">
        <v>8.77</v>
      </c>
      <c r="M20" s="187">
        <v>1141.98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336.52</v>
      </c>
      <c r="E21" s="232">
        <v>347.12</v>
      </c>
      <c r="F21" s="326">
        <v>323.29000000000002</v>
      </c>
      <c r="G21" s="220"/>
      <c r="H21" s="161" t="s">
        <v>460</v>
      </c>
      <c r="I21" s="221">
        <v>6.8650610739801721E-2</v>
      </c>
      <c r="J21" s="220"/>
      <c r="K21" s="160"/>
      <c r="L21" s="306">
        <v>-6.56</v>
      </c>
      <c r="M21" s="186">
        <v>176.52799999999999</v>
      </c>
      <c r="N21" s="136"/>
      <c r="O21" s="141"/>
    </row>
    <row r="22" spans="2:16" ht="12" customHeight="1">
      <c r="B22" s="180"/>
      <c r="C22" s="177" t="s">
        <v>9</v>
      </c>
      <c r="D22" s="330">
        <v>0.23034957663374195</v>
      </c>
      <c r="E22" s="237">
        <v>0.23214691759292699</v>
      </c>
      <c r="F22" s="323">
        <v>0.21227740715448865</v>
      </c>
      <c r="G22" s="220"/>
      <c r="H22" s="161" t="s">
        <v>460</v>
      </c>
      <c r="I22" s="246">
        <v>1.9869510438438347</v>
      </c>
      <c r="J22" s="220"/>
      <c r="K22" s="160"/>
      <c r="L22" s="306">
        <v>-0.55618336277117597</v>
      </c>
      <c r="M22" s="248">
        <v>0.1545806406416925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1163.3800000000001</v>
      </c>
      <c r="E24" s="232">
        <v>1229.6300000000001</v>
      </c>
      <c r="F24" s="326">
        <v>1217.8900000000001</v>
      </c>
      <c r="G24" s="220"/>
      <c r="H24" s="161" t="s">
        <v>460</v>
      </c>
      <c r="I24" s="221">
        <v>9.54758748566642E-3</v>
      </c>
      <c r="J24" s="220"/>
      <c r="K24" s="333"/>
      <c r="L24" s="306">
        <v>-1.51</v>
      </c>
      <c r="M24" s="186">
        <v>903.26499999999999</v>
      </c>
      <c r="N24" s="136"/>
      <c r="O24" s="142"/>
    </row>
    <row r="25" spans="2:16" ht="12" customHeight="1">
      <c r="B25" s="180"/>
      <c r="C25" s="270" t="s">
        <v>7</v>
      </c>
      <c r="D25" s="320">
        <v>1172.76</v>
      </c>
      <c r="E25" s="232">
        <v>1218.07</v>
      </c>
      <c r="F25" s="326">
        <v>1237.6600000000001</v>
      </c>
      <c r="G25" s="220"/>
      <c r="H25" s="161" t="s">
        <v>20</v>
      </c>
      <c r="I25" s="221">
        <v>1.6082819542390991E-2</v>
      </c>
      <c r="J25" s="220"/>
      <c r="K25" s="333"/>
      <c r="L25" s="306">
        <v>8.18</v>
      </c>
      <c r="M25" s="186">
        <v>880.63300000000004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304.66000000000003</v>
      </c>
      <c r="E26" s="232">
        <v>316.22000000000003</v>
      </c>
      <c r="F26" s="326">
        <v>296.44</v>
      </c>
      <c r="G26" s="220"/>
      <c r="H26" s="161" t="s">
        <v>460</v>
      </c>
      <c r="I26" s="221">
        <v>6.2551388273986541E-2</v>
      </c>
      <c r="J26" s="220"/>
      <c r="K26" s="160"/>
      <c r="L26" s="306">
        <v>-7.7</v>
      </c>
      <c r="M26" s="188">
        <v>145.965</v>
      </c>
      <c r="N26" s="136"/>
      <c r="O26" s="142"/>
    </row>
    <row r="27" spans="2:16" ht="12" customHeight="1">
      <c r="B27" s="180"/>
      <c r="C27" s="270" t="s">
        <v>9</v>
      </c>
      <c r="D27" s="327">
        <v>0.2597803472151165</v>
      </c>
      <c r="E27" s="268">
        <v>0.25960741172510615</v>
      </c>
      <c r="F27" s="328">
        <v>0.23951650695667628</v>
      </c>
      <c r="G27" s="262"/>
      <c r="H27" s="263" t="s">
        <v>460</v>
      </c>
      <c r="I27" s="264">
        <v>2.0090904768429869</v>
      </c>
      <c r="J27" s="262"/>
      <c r="K27" s="160"/>
      <c r="L27" s="313">
        <v>-0.78563661278797658</v>
      </c>
      <c r="M27" s="267">
        <v>0.16575009112763206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516.73</v>
      </c>
      <c r="E29" s="232">
        <v>522.65</v>
      </c>
      <c r="F29" s="326">
        <v>533.67999999999995</v>
      </c>
      <c r="G29" s="220"/>
      <c r="H29" s="161" t="s">
        <v>20</v>
      </c>
      <c r="I29" s="221">
        <v>2.1103989285372604E-2</v>
      </c>
      <c r="J29" s="220"/>
      <c r="K29" s="333"/>
      <c r="L29" s="306">
        <v>-0.13</v>
      </c>
      <c r="M29" s="186">
        <v>476.04</v>
      </c>
      <c r="N29" s="136"/>
      <c r="O29" s="143"/>
    </row>
    <row r="30" spans="2:16" ht="12" customHeight="1">
      <c r="B30" s="180"/>
      <c r="C30" s="272" t="s">
        <v>7</v>
      </c>
      <c r="D30" s="320">
        <v>520.29999999999995</v>
      </c>
      <c r="E30" s="232">
        <v>524.16</v>
      </c>
      <c r="F30" s="326">
        <v>530.32000000000005</v>
      </c>
      <c r="G30" s="220"/>
      <c r="H30" s="161" t="s">
        <v>20</v>
      </c>
      <c r="I30" s="221">
        <v>1.1752136752136932E-2</v>
      </c>
      <c r="J30" s="220"/>
      <c r="K30" s="160"/>
      <c r="L30" s="306">
        <v>-0.14000000000000001</v>
      </c>
      <c r="M30" s="186">
        <v>464.88299999999998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180.62</v>
      </c>
      <c r="E31" s="232">
        <v>179.11</v>
      </c>
      <c r="F31" s="326">
        <v>182.47</v>
      </c>
      <c r="G31" s="220"/>
      <c r="H31" s="161" t="s">
        <v>20</v>
      </c>
      <c r="I31" s="221">
        <v>1.8759421584501057E-2</v>
      </c>
      <c r="J31" s="220"/>
      <c r="K31" s="333"/>
      <c r="L31" s="306">
        <v>-0.18</v>
      </c>
      <c r="M31" s="186">
        <v>123.85599999999999</v>
      </c>
      <c r="N31" s="136"/>
      <c r="O31" s="144"/>
    </row>
    <row r="32" spans="2:16" ht="12" customHeight="1">
      <c r="B32" s="170"/>
      <c r="C32" s="273" t="s">
        <v>9</v>
      </c>
      <c r="D32" s="322">
        <v>0.34714587737843555</v>
      </c>
      <c r="E32" s="239">
        <v>0.34170863858363865</v>
      </c>
      <c r="F32" s="331">
        <v>0.34407527530547588</v>
      </c>
      <c r="G32" s="222"/>
      <c r="H32" s="189" t="s">
        <v>20</v>
      </c>
      <c r="I32" s="223">
        <v>0.23666367218372342</v>
      </c>
      <c r="J32" s="222"/>
      <c r="K32" s="337"/>
      <c r="L32" s="312">
        <v>-2.4851913708340279E-2</v>
      </c>
      <c r="M32" s="191">
        <v>0.26642402496972356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378.16</v>
      </c>
      <c r="E37" s="231">
        <v>394.87</v>
      </c>
      <c r="F37" s="274">
        <v>427.14</v>
      </c>
      <c r="G37" s="218"/>
      <c r="H37" s="212" t="s">
        <v>20</v>
      </c>
      <c r="I37" s="219">
        <v>8.1723098741357969E-2</v>
      </c>
      <c r="J37" s="218"/>
      <c r="K37" s="333"/>
      <c r="L37" s="311">
        <v>1.74</v>
      </c>
      <c r="M37" s="215">
        <v>268.923</v>
      </c>
      <c r="N37" s="148"/>
    </row>
    <row r="38" spans="2:17" ht="12" customHeight="1">
      <c r="B38" s="207"/>
      <c r="C38" s="199" t="s">
        <v>7</v>
      </c>
      <c r="D38" s="185">
        <v>366.09</v>
      </c>
      <c r="E38" s="232">
        <v>383.99</v>
      </c>
      <c r="F38" s="275">
        <v>403.64</v>
      </c>
      <c r="G38" s="220"/>
      <c r="H38" s="161" t="s">
        <v>20</v>
      </c>
      <c r="I38" s="221">
        <v>5.1173207635615503E-2</v>
      </c>
      <c r="J38" s="220"/>
      <c r="K38" s="333"/>
      <c r="L38" s="306">
        <v>1.36</v>
      </c>
      <c r="M38" s="216">
        <v>265.39299999999997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101.1</v>
      </c>
      <c r="E39" s="232">
        <v>112.16</v>
      </c>
      <c r="F39" s="275">
        <v>131.87</v>
      </c>
      <c r="G39" s="220"/>
      <c r="H39" s="161" t="s">
        <v>20</v>
      </c>
      <c r="I39" s="221">
        <v>0.17573109843081314</v>
      </c>
      <c r="J39" s="220"/>
      <c r="K39" s="333"/>
      <c r="L39" s="306">
        <v>0.13</v>
      </c>
      <c r="M39" s="216">
        <v>58.314</v>
      </c>
      <c r="N39" s="136"/>
    </row>
    <row r="40" spans="2:17" ht="12" customHeight="1">
      <c r="B40" s="208"/>
      <c r="C40" s="209" t="s">
        <v>9</v>
      </c>
      <c r="D40" s="230">
        <v>0.2761615996066541</v>
      </c>
      <c r="E40" s="233">
        <v>0.29209093986822571</v>
      </c>
      <c r="F40" s="276">
        <v>0.32670201169358837</v>
      </c>
      <c r="G40" s="222"/>
      <c r="H40" s="189" t="s">
        <v>20</v>
      </c>
      <c r="I40" s="223">
        <v>3.4611071825362663</v>
      </c>
      <c r="J40" s="222"/>
      <c r="K40" s="343"/>
      <c r="L40" s="312">
        <v>-7.8133324028856199E-2</v>
      </c>
      <c r="M40" s="217">
        <v>0.21972697094497595</v>
      </c>
      <c r="N40" s="136"/>
    </row>
    <row r="41" spans="2:17" ht="12" customHeight="1">
      <c r="B41" s="294" t="s">
        <v>802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401"/>
      <c r="D52" s="402"/>
      <c r="E52" s="402"/>
      <c r="F52" s="402"/>
      <c r="G52" s="402"/>
      <c r="H52" s="402"/>
      <c r="I52" s="402"/>
      <c r="J52" s="402"/>
      <c r="K52" s="402"/>
      <c r="L52" s="402"/>
      <c r="M52" s="402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F42" sqref="F42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688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2627.57</v>
      </c>
      <c r="E9" s="232">
        <v>2673.32</v>
      </c>
      <c r="F9" s="321">
        <v>2726.02</v>
      </c>
      <c r="G9" s="220"/>
      <c r="H9" s="161" t="s">
        <v>20</v>
      </c>
      <c r="I9" s="221">
        <v>1.9713315278380383E-2</v>
      </c>
      <c r="J9" s="220"/>
      <c r="K9" s="333" t="s">
        <v>20</v>
      </c>
      <c r="L9" s="306">
        <v>9.67</v>
      </c>
      <c r="M9" s="183">
        <v>2295.7300000000005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2640.84</v>
      </c>
      <c r="E10" s="232">
        <v>2671.35</v>
      </c>
      <c r="F10" s="321">
        <v>2739.12</v>
      </c>
      <c r="G10" s="220"/>
      <c r="H10" s="161" t="s">
        <v>20</v>
      </c>
      <c r="I10" s="221">
        <v>2.5369195350665397E-2</v>
      </c>
      <c r="J10" s="220"/>
      <c r="K10" s="160" t="s">
        <v>20</v>
      </c>
      <c r="L10" s="306">
        <v>11.39</v>
      </c>
      <c r="M10" s="183">
        <v>2284.277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808.23</v>
      </c>
      <c r="E11" s="232">
        <v>810.2</v>
      </c>
      <c r="F11" s="321">
        <v>797.1</v>
      </c>
      <c r="G11" s="220"/>
      <c r="H11" s="161" t="s">
        <v>460</v>
      </c>
      <c r="I11" s="221">
        <v>1.6168847198222647E-2</v>
      </c>
      <c r="J11" s="220"/>
      <c r="K11" s="333" t="s">
        <v>460</v>
      </c>
      <c r="L11" s="306">
        <v>1.42</v>
      </c>
      <c r="M11" s="183">
        <v>480.68700000000001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0.30605034761666744</v>
      </c>
      <c r="E12" s="332">
        <v>0.30329234282291728</v>
      </c>
      <c r="F12" s="323">
        <v>0.29100587049855431</v>
      </c>
      <c r="G12" s="220"/>
      <c r="H12" s="161" t="s">
        <v>460</v>
      </c>
      <c r="I12" s="246">
        <v>1.2286472324362974</v>
      </c>
      <c r="J12" s="220"/>
      <c r="K12" s="340" t="s">
        <v>460</v>
      </c>
      <c r="L12" s="306">
        <v>0.2</v>
      </c>
      <c r="M12" s="248">
        <v>0.21043288532870577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731</v>
      </c>
      <c r="E14" s="232">
        <v>763.92</v>
      </c>
      <c r="F14" s="326">
        <v>776.78</v>
      </c>
      <c r="G14" s="220"/>
      <c r="H14" s="161" t="s">
        <v>20</v>
      </c>
      <c r="I14" s="221">
        <v>1.6834223478898291E-2</v>
      </c>
      <c r="J14" s="220"/>
      <c r="K14" s="160" t="s">
        <v>20</v>
      </c>
      <c r="L14" s="306">
        <v>3.34</v>
      </c>
      <c r="M14" s="186">
        <v>660.56100000000004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734.7</v>
      </c>
      <c r="E15" s="232">
        <v>746.9</v>
      </c>
      <c r="F15" s="326">
        <v>775.89</v>
      </c>
      <c r="G15" s="220"/>
      <c r="H15" s="161" t="s">
        <v>20</v>
      </c>
      <c r="I15" s="221">
        <v>3.88137635560315E-2</v>
      </c>
      <c r="J15" s="220"/>
      <c r="K15" s="160" t="s">
        <v>20</v>
      </c>
      <c r="L15" s="306">
        <v>6.57</v>
      </c>
      <c r="M15" s="186">
        <v>680.02099999999996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283.27999999999997</v>
      </c>
      <c r="E16" s="232">
        <v>300.29000000000002</v>
      </c>
      <c r="F16" s="326">
        <v>301.19</v>
      </c>
      <c r="G16" s="220"/>
      <c r="H16" s="161" t="s">
        <v>20</v>
      </c>
      <c r="I16" s="221">
        <v>2.9971028006259282E-3</v>
      </c>
      <c r="J16" s="220"/>
      <c r="K16" s="333" t="s">
        <v>460</v>
      </c>
      <c r="L16" s="306">
        <v>3.03</v>
      </c>
      <c r="M16" s="186">
        <v>181.893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0.38557234245270172</v>
      </c>
      <c r="E17" s="261">
        <v>0.40204846699692065</v>
      </c>
      <c r="F17" s="328">
        <v>0.38818646973153409</v>
      </c>
      <c r="G17" s="262"/>
      <c r="H17" s="263" t="s">
        <v>460</v>
      </c>
      <c r="I17" s="264">
        <v>1.3861997265386561</v>
      </c>
      <c r="J17" s="262"/>
      <c r="K17" s="340" t="s">
        <v>460</v>
      </c>
      <c r="L17" s="313">
        <v>0.725365921350829</v>
      </c>
      <c r="M17" s="267">
        <v>0.26748144542595009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1399.23</v>
      </c>
      <c r="E19" s="232">
        <v>1411.69</v>
      </c>
      <c r="F19" s="326">
        <v>1444.83</v>
      </c>
      <c r="G19" s="220"/>
      <c r="H19" s="161" t="s">
        <v>20</v>
      </c>
      <c r="I19" s="221">
        <v>2.3475408907054574E-2</v>
      </c>
      <c r="J19" s="220"/>
      <c r="K19" s="333" t="s">
        <v>20</v>
      </c>
      <c r="L19" s="306">
        <v>5.93</v>
      </c>
      <c r="M19" s="187">
        <v>1159.1120000000001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1421.5</v>
      </c>
      <c r="E20" s="232">
        <v>1428.12</v>
      </c>
      <c r="F20" s="326">
        <v>1458.54</v>
      </c>
      <c r="G20" s="220"/>
      <c r="H20" s="161" t="s">
        <v>20</v>
      </c>
      <c r="I20" s="221">
        <v>2.1300731031005826E-2</v>
      </c>
      <c r="J20" s="220"/>
      <c r="K20" s="333" t="s">
        <v>20</v>
      </c>
      <c r="L20" s="306">
        <v>4.34</v>
      </c>
      <c r="M20" s="187">
        <v>1139.4390000000001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348.22</v>
      </c>
      <c r="E21" s="232">
        <v>331.79</v>
      </c>
      <c r="F21" s="326">
        <v>318.08</v>
      </c>
      <c r="G21" s="220"/>
      <c r="H21" s="161" t="s">
        <v>460</v>
      </c>
      <c r="I21" s="221">
        <v>4.1321317700955484E-2</v>
      </c>
      <c r="J21" s="220"/>
      <c r="K21" s="333" t="s">
        <v>20</v>
      </c>
      <c r="L21" s="306">
        <v>1.88</v>
      </c>
      <c r="M21" s="186">
        <v>175.75700000000001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0.24496658459373902</v>
      </c>
      <c r="E22" s="237">
        <v>0.23232641514718655</v>
      </c>
      <c r="F22" s="323">
        <v>0.21808109479342355</v>
      </c>
      <c r="G22" s="220"/>
      <c r="H22" s="161" t="s">
        <v>460</v>
      </c>
      <c r="I22" s="246">
        <v>1.4245320353762998</v>
      </c>
      <c r="J22" s="220"/>
      <c r="K22" s="333"/>
      <c r="L22" s="306">
        <v>0.1</v>
      </c>
      <c r="M22" s="248">
        <v>0.15424871362135226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1124.99</v>
      </c>
      <c r="E24" s="232">
        <v>1116.53</v>
      </c>
      <c r="F24" s="326">
        <v>1136.31</v>
      </c>
      <c r="G24" s="220"/>
      <c r="H24" s="161" t="s">
        <v>20</v>
      </c>
      <c r="I24" s="221">
        <v>1.7715601013855498E-2</v>
      </c>
      <c r="J24" s="220"/>
      <c r="K24" s="333" t="s">
        <v>20</v>
      </c>
      <c r="L24" s="306">
        <v>2.2599999999999998</v>
      </c>
      <c r="M24" s="186">
        <v>898.76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1144.8399999999999</v>
      </c>
      <c r="E25" s="232">
        <v>1134.6199999999999</v>
      </c>
      <c r="F25" s="326">
        <v>1151.77</v>
      </c>
      <c r="G25" s="220"/>
      <c r="H25" s="161" t="s">
        <v>20</v>
      </c>
      <c r="I25" s="221">
        <v>1.5115192751758322E-2</v>
      </c>
      <c r="J25" s="220"/>
      <c r="K25" s="333" t="s">
        <v>20</v>
      </c>
      <c r="L25" s="306">
        <v>1.25</v>
      </c>
      <c r="M25" s="186">
        <v>877.30600000000004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321.20999999999998</v>
      </c>
      <c r="E26" s="232">
        <v>303.13</v>
      </c>
      <c r="F26" s="326">
        <v>287.67</v>
      </c>
      <c r="G26" s="220"/>
      <c r="H26" s="161" t="s">
        <v>460</v>
      </c>
      <c r="I26" s="221">
        <v>5.1001220598423047E-2</v>
      </c>
      <c r="J26" s="220"/>
      <c r="K26" s="333" t="s">
        <v>20</v>
      </c>
      <c r="L26" s="306">
        <v>1.1399999999999999</v>
      </c>
      <c r="M26" s="188">
        <v>144.84800000000001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0.2805719576534712</v>
      </c>
      <c r="E27" s="268">
        <v>0.26716433695862934</v>
      </c>
      <c r="F27" s="328">
        <v>0.24976340762478622</v>
      </c>
      <c r="G27" s="262"/>
      <c r="H27" s="263" t="s">
        <v>460</v>
      </c>
      <c r="I27" s="264">
        <v>1.7400929333843129</v>
      </c>
      <c r="J27" s="262"/>
      <c r="K27" s="333"/>
      <c r="L27" s="313">
        <v>0.1</v>
      </c>
      <c r="M27" s="267">
        <v>0.16510544781410363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497.34</v>
      </c>
      <c r="E29" s="232">
        <v>497.71</v>
      </c>
      <c r="F29" s="326">
        <v>504.41</v>
      </c>
      <c r="G29" s="220"/>
      <c r="H29" s="161" t="s">
        <v>20</v>
      </c>
      <c r="I29" s="221">
        <v>1.3461654377046939E-2</v>
      </c>
      <c r="J29" s="220"/>
      <c r="K29" s="333" t="s">
        <v>20</v>
      </c>
      <c r="L29" s="306">
        <v>0.39</v>
      </c>
      <c r="M29" s="186">
        <v>476.05700000000002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484.64</v>
      </c>
      <c r="E30" s="232">
        <v>496.33</v>
      </c>
      <c r="F30" s="326">
        <v>504.69</v>
      </c>
      <c r="G30" s="220"/>
      <c r="H30" s="161" t="s">
        <v>20</v>
      </c>
      <c r="I30" s="221">
        <v>1.6843632260794328E-2</v>
      </c>
      <c r="J30" s="220"/>
      <c r="K30" s="160" t="s">
        <v>20</v>
      </c>
      <c r="L30" s="306">
        <v>0.48</v>
      </c>
      <c r="M30" s="186">
        <v>464.81700000000001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176.73</v>
      </c>
      <c r="E31" s="232">
        <v>178.12</v>
      </c>
      <c r="F31" s="326">
        <v>177.83</v>
      </c>
      <c r="G31" s="220"/>
      <c r="H31" s="161" t="s">
        <v>460</v>
      </c>
      <c r="I31" s="221">
        <v>1.6281158769368975E-3</v>
      </c>
      <c r="J31" s="220"/>
      <c r="K31" s="338" t="s">
        <v>690</v>
      </c>
      <c r="L31" s="306">
        <v>0.27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0.36466242984483327</v>
      </c>
      <c r="E32" s="239">
        <v>0.35887413615941011</v>
      </c>
      <c r="F32" s="331">
        <v>0.35235491093542576</v>
      </c>
      <c r="G32" s="222"/>
      <c r="H32" s="189" t="s">
        <v>460</v>
      </c>
      <c r="I32" s="223">
        <v>0.65192252239843484</v>
      </c>
      <c r="J32" s="222"/>
      <c r="K32" s="339" t="s">
        <v>690</v>
      </c>
      <c r="L32" s="312">
        <v>0.1</v>
      </c>
      <c r="M32" s="191">
        <v>0.26469987113207993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361.04</v>
      </c>
      <c r="E37" s="231">
        <v>339</v>
      </c>
      <c r="F37" s="274">
        <v>361.82</v>
      </c>
      <c r="G37" s="218"/>
      <c r="H37" s="212" t="s">
        <v>20</v>
      </c>
      <c r="I37" s="219">
        <v>6.7315634218289011E-2</v>
      </c>
      <c r="J37" s="218"/>
      <c r="K37" s="213" t="s">
        <v>20</v>
      </c>
      <c r="L37" s="311">
        <v>0.74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344.45</v>
      </c>
      <c r="E38" s="232">
        <v>356.82</v>
      </c>
      <c r="F38" s="275">
        <v>371.31</v>
      </c>
      <c r="G38" s="220"/>
      <c r="H38" s="161" t="s">
        <v>20</v>
      </c>
      <c r="I38" s="221">
        <v>4.0608710274087745E-2</v>
      </c>
      <c r="J38" s="220"/>
      <c r="K38" s="182" t="s">
        <v>20</v>
      </c>
      <c r="L38" s="306">
        <v>1.47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113.72</v>
      </c>
      <c r="E39" s="232">
        <v>96.04</v>
      </c>
      <c r="F39" s="275">
        <v>83.74</v>
      </c>
      <c r="G39" s="220"/>
      <c r="H39" s="161" t="s">
        <v>460</v>
      </c>
      <c r="I39" s="221">
        <v>0.12807163681799261</v>
      </c>
      <c r="J39" s="220"/>
      <c r="K39" s="182" t="s">
        <v>20</v>
      </c>
      <c r="L39" s="306">
        <v>0.38</v>
      </c>
      <c r="M39" s="216">
        <v>58.07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0.33014951371752072</v>
      </c>
      <c r="E40" s="233">
        <v>0.26915531640603108</v>
      </c>
      <c r="F40" s="276">
        <v>0.22552584094153133</v>
      </c>
      <c r="G40" s="222"/>
      <c r="H40" s="189" t="s">
        <v>460</v>
      </c>
      <c r="I40" s="223">
        <v>4.3629475464499743</v>
      </c>
      <c r="J40" s="222"/>
      <c r="K40" s="182"/>
      <c r="L40" s="312">
        <v>0</v>
      </c>
      <c r="M40" s="217">
        <v>0.21900480475497258</v>
      </c>
      <c r="N40" s="158" t="e">
        <f>N39/N38</f>
        <v>#DIV/0!</v>
      </c>
      <c r="O40" s="136"/>
    </row>
    <row r="41" spans="2:18" ht="12" customHeight="1">
      <c r="B41" s="294" t="s">
        <v>689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P33" sqref="P33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686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2626.29</v>
      </c>
      <c r="E9" s="232">
        <v>2672.65</v>
      </c>
      <c r="F9" s="321">
        <v>2716.35</v>
      </c>
      <c r="G9" s="220"/>
      <c r="H9" s="161" t="s">
        <v>20</v>
      </c>
      <c r="I9" s="221">
        <v>1.6350812863637154E-2</v>
      </c>
      <c r="J9" s="220"/>
      <c r="K9" s="333" t="s">
        <v>20</v>
      </c>
      <c r="L9" s="306">
        <v>2.0499999999999998</v>
      </c>
      <c r="M9" s="183">
        <v>2295.7260000000001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2640.54</v>
      </c>
      <c r="E10" s="232">
        <v>2669.93</v>
      </c>
      <c r="F10" s="321">
        <v>2727.73</v>
      </c>
      <c r="G10" s="220"/>
      <c r="H10" s="161" t="s">
        <v>20</v>
      </c>
      <c r="I10" s="221">
        <v>2.1648507638777126E-2</v>
      </c>
      <c r="J10" s="220"/>
      <c r="K10" s="160" t="s">
        <v>20</v>
      </c>
      <c r="L10" s="306">
        <v>10.52</v>
      </c>
      <c r="M10" s="183">
        <v>2284.2730000000001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807.17</v>
      </c>
      <c r="E11" s="232">
        <v>809.89</v>
      </c>
      <c r="F11" s="321">
        <v>798.52</v>
      </c>
      <c r="G11" s="220"/>
      <c r="H11" s="161" t="s">
        <v>460</v>
      </c>
      <c r="I11" s="221">
        <v>1.4038943560236605E-2</v>
      </c>
      <c r="J11" s="220"/>
      <c r="K11" s="333" t="s">
        <v>460</v>
      </c>
      <c r="L11" s="306">
        <v>8.26</v>
      </c>
      <c r="M11" s="183">
        <v>480.93399999999997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0.30568368591272999</v>
      </c>
      <c r="E12" s="332">
        <v>0.30333754068458724</v>
      </c>
      <c r="F12" s="323">
        <v>0.29274158366113945</v>
      </c>
      <c r="G12" s="220"/>
      <c r="H12" s="161" t="s">
        <v>460</v>
      </c>
      <c r="I12" s="246">
        <v>1.0595957023447788</v>
      </c>
      <c r="J12" s="220"/>
      <c r="K12" s="333" t="s">
        <v>460</v>
      </c>
      <c r="L12" s="306">
        <v>0.4</v>
      </c>
      <c r="M12" s="248">
        <v>0.21054138450176488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730.9</v>
      </c>
      <c r="E14" s="232">
        <v>763.93</v>
      </c>
      <c r="F14" s="326">
        <v>773.44</v>
      </c>
      <c r="G14" s="220"/>
      <c r="H14" s="161" t="s">
        <v>20</v>
      </c>
      <c r="I14" s="221">
        <v>1.2448784574502936E-2</v>
      </c>
      <c r="J14" s="220"/>
      <c r="K14" s="160" t="s">
        <v>20</v>
      </c>
      <c r="L14" s="306">
        <v>0.8</v>
      </c>
      <c r="M14" s="186">
        <v>660.55600000000004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734.72</v>
      </c>
      <c r="E15" s="232">
        <v>746.98</v>
      </c>
      <c r="F15" s="326">
        <v>769.32</v>
      </c>
      <c r="G15" s="220"/>
      <c r="H15" s="161" t="s">
        <v>20</v>
      </c>
      <c r="I15" s="221">
        <v>2.9907092559372517E-2</v>
      </c>
      <c r="J15" s="220"/>
      <c r="K15" s="160" t="s">
        <v>20</v>
      </c>
      <c r="L15" s="306">
        <v>9.7799999999999994</v>
      </c>
      <c r="M15" s="186">
        <v>680.01700000000005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283.16000000000003</v>
      </c>
      <c r="E16" s="232">
        <v>300.10000000000002</v>
      </c>
      <c r="F16" s="326">
        <v>304.22000000000003</v>
      </c>
      <c r="G16" s="220"/>
      <c r="H16" s="161" t="s">
        <v>20</v>
      </c>
      <c r="I16" s="221">
        <v>1.3728757080972986E-2</v>
      </c>
      <c r="J16" s="220"/>
      <c r="K16" s="333" t="s">
        <v>460</v>
      </c>
      <c r="L16" s="306">
        <v>8.9700000000000006</v>
      </c>
      <c r="M16" s="186">
        <v>182.136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0.38539851916376311</v>
      </c>
      <c r="E17" s="261">
        <v>0.40175105089828378</v>
      </c>
      <c r="F17" s="328">
        <v>0.39544012894504238</v>
      </c>
      <c r="G17" s="262"/>
      <c r="H17" s="263" t="s">
        <v>460</v>
      </c>
      <c r="I17" s="264">
        <v>0.63109219532413996</v>
      </c>
      <c r="J17" s="262"/>
      <c r="K17" s="333" t="s">
        <v>460</v>
      </c>
      <c r="L17" s="313">
        <v>1.6901551545780999</v>
      </c>
      <c r="M17" s="267">
        <v>0.267840362814459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1398.07</v>
      </c>
      <c r="E19" s="232">
        <v>1411.56</v>
      </c>
      <c r="F19" s="326">
        <v>1438.9</v>
      </c>
      <c r="G19" s="220"/>
      <c r="H19" s="161" t="s">
        <v>20</v>
      </c>
      <c r="I19" s="221">
        <v>1.9368641786392526E-2</v>
      </c>
      <c r="J19" s="220"/>
      <c r="K19" s="333" t="s">
        <v>20</v>
      </c>
      <c r="L19" s="306">
        <v>0.41</v>
      </c>
      <c r="M19" s="187">
        <v>1159.1130000000001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1421.15</v>
      </c>
      <c r="E20" s="232">
        <v>1427.16</v>
      </c>
      <c r="F20" s="326">
        <v>1454.2</v>
      </c>
      <c r="G20" s="220"/>
      <c r="H20" s="161" t="s">
        <v>20</v>
      </c>
      <c r="I20" s="221">
        <v>1.8946719358726494E-2</v>
      </c>
      <c r="J20" s="220"/>
      <c r="K20" s="333" t="s">
        <v>460</v>
      </c>
      <c r="L20" s="306">
        <v>1.49</v>
      </c>
      <c r="M20" s="187">
        <v>1139.4390000000001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347.1</v>
      </c>
      <c r="E21" s="232">
        <v>331.51</v>
      </c>
      <c r="F21" s="326">
        <v>316.2</v>
      </c>
      <c r="G21" s="220"/>
      <c r="H21" s="161" t="s">
        <v>460</v>
      </c>
      <c r="I21" s="221">
        <v>4.6182618925522667E-2</v>
      </c>
      <c r="J21" s="220"/>
      <c r="K21" s="333" t="s">
        <v>20</v>
      </c>
      <c r="L21" s="306">
        <v>2.11</v>
      </c>
      <c r="M21" s="186">
        <v>175.761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0.2442388206733983</v>
      </c>
      <c r="E22" s="237">
        <v>0.23228649906107232</v>
      </c>
      <c r="F22" s="323">
        <v>0.21743914179617657</v>
      </c>
      <c r="G22" s="220"/>
      <c r="H22" s="161" t="s">
        <v>460</v>
      </c>
      <c r="I22" s="246">
        <v>1.4847357264895749</v>
      </c>
      <c r="J22" s="220"/>
      <c r="K22" s="333"/>
      <c r="L22" s="306">
        <v>0.2</v>
      </c>
      <c r="M22" s="248">
        <v>0.15425222412081732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1123.8399999999999</v>
      </c>
      <c r="E24" s="232">
        <v>1116.55</v>
      </c>
      <c r="F24" s="326">
        <v>1134.05</v>
      </c>
      <c r="G24" s="220"/>
      <c r="H24" s="161" t="s">
        <v>20</v>
      </c>
      <c r="I24" s="221">
        <v>1.5673279297837128E-2</v>
      </c>
      <c r="J24" s="220"/>
      <c r="K24" s="333" t="s">
        <v>20</v>
      </c>
      <c r="L24" s="306">
        <v>0.16</v>
      </c>
      <c r="M24" s="186">
        <v>898.76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1144.49</v>
      </c>
      <c r="E25" s="232">
        <v>1133.6600000000001</v>
      </c>
      <c r="F25" s="326">
        <v>1150.52</v>
      </c>
      <c r="G25" s="220"/>
      <c r="H25" s="161" t="s">
        <v>20</v>
      </c>
      <c r="I25" s="221">
        <v>1.487218389993461E-2</v>
      </c>
      <c r="J25" s="220"/>
      <c r="K25" s="333" t="s">
        <v>460</v>
      </c>
      <c r="L25" s="306">
        <v>2.54</v>
      </c>
      <c r="M25" s="186">
        <v>877.30600000000004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320.11</v>
      </c>
      <c r="E26" s="232">
        <v>303.01</v>
      </c>
      <c r="F26" s="326">
        <v>286.52999999999997</v>
      </c>
      <c r="G26" s="220"/>
      <c r="H26" s="161" t="s">
        <v>460</v>
      </c>
      <c r="I26" s="221">
        <v>5.4387643972146238E-2</v>
      </c>
      <c r="J26" s="220"/>
      <c r="K26" s="333" t="s">
        <v>20</v>
      </c>
      <c r="L26" s="306">
        <v>2.7</v>
      </c>
      <c r="M26" s="188">
        <v>144.84800000000001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0.2796966334349798</v>
      </c>
      <c r="E27" s="268">
        <v>0.26728472381490037</v>
      </c>
      <c r="F27" s="328">
        <v>0.24904391057956402</v>
      </c>
      <c r="G27" s="262"/>
      <c r="H27" s="263" t="s">
        <v>460</v>
      </c>
      <c r="I27" s="264">
        <v>1.8240813235336355</v>
      </c>
      <c r="J27" s="262"/>
      <c r="K27" s="333"/>
      <c r="L27" s="313">
        <v>0.3</v>
      </c>
      <c r="M27" s="267">
        <v>0.16510544781410363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497.32</v>
      </c>
      <c r="E29" s="232">
        <v>497.17</v>
      </c>
      <c r="F29" s="326">
        <v>504.02</v>
      </c>
      <c r="G29" s="220"/>
      <c r="H29" s="161" t="s">
        <v>20</v>
      </c>
      <c r="I29" s="221">
        <v>1.3777983385964587E-2</v>
      </c>
      <c r="J29" s="220"/>
      <c r="K29" s="333" t="s">
        <v>20</v>
      </c>
      <c r="L29" s="306">
        <v>0.85</v>
      </c>
      <c r="M29" s="186">
        <v>476.05700000000002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484.67</v>
      </c>
      <c r="E30" s="232">
        <v>495.79</v>
      </c>
      <c r="F30" s="326">
        <v>504.21</v>
      </c>
      <c r="G30" s="220"/>
      <c r="H30" s="161" t="s">
        <v>20</v>
      </c>
      <c r="I30" s="221">
        <v>1.6982996833336594E-2</v>
      </c>
      <c r="J30" s="220"/>
      <c r="K30" s="160" t="s">
        <v>20</v>
      </c>
      <c r="L30" s="306">
        <v>2.2400000000000002</v>
      </c>
      <c r="M30" s="186">
        <v>464.81700000000001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176.91</v>
      </c>
      <c r="E31" s="232">
        <v>178.28</v>
      </c>
      <c r="F31" s="326">
        <v>178.1</v>
      </c>
      <c r="G31" s="220"/>
      <c r="H31" s="161" t="s">
        <v>460</v>
      </c>
      <c r="I31" s="221">
        <v>1.0096477451200236E-3</v>
      </c>
      <c r="J31" s="220"/>
      <c r="K31" s="333" t="s">
        <v>460</v>
      </c>
      <c r="L31" s="306">
        <v>1.4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0.36501124476447888</v>
      </c>
      <c r="E32" s="239">
        <v>0.35958772867544725</v>
      </c>
      <c r="F32" s="331">
        <v>0.3532258384403324</v>
      </c>
      <c r="G32" s="222"/>
      <c r="H32" s="189" t="s">
        <v>460</v>
      </c>
      <c r="I32" s="223">
        <v>0.63618902351148532</v>
      </c>
      <c r="J32" s="222"/>
      <c r="K32" s="337" t="s">
        <v>460</v>
      </c>
      <c r="L32" s="312">
        <v>0.4</v>
      </c>
      <c r="M32" s="191">
        <v>0.26469987113207993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361.04</v>
      </c>
      <c r="E37" s="231">
        <v>336.46</v>
      </c>
      <c r="F37" s="274">
        <v>361.08</v>
      </c>
      <c r="G37" s="218"/>
      <c r="H37" s="212" t="s">
        <v>20</v>
      </c>
      <c r="I37" s="219">
        <v>7.3173631338049105E-2</v>
      </c>
      <c r="J37" s="218"/>
      <c r="K37" s="213" t="s">
        <v>20</v>
      </c>
      <c r="L37" s="311">
        <v>0.08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344.09</v>
      </c>
      <c r="E38" s="232">
        <v>354.75</v>
      </c>
      <c r="F38" s="275">
        <v>369.84</v>
      </c>
      <c r="G38" s="220"/>
      <c r="H38" s="161" t="s">
        <v>20</v>
      </c>
      <c r="I38" s="221">
        <v>4.2536997885834982E-2</v>
      </c>
      <c r="J38" s="220"/>
      <c r="K38" s="182" t="s">
        <v>20</v>
      </c>
      <c r="L38" s="306">
        <v>0.02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112.88</v>
      </c>
      <c r="E39" s="232">
        <v>94.85</v>
      </c>
      <c r="F39" s="275">
        <v>83.36</v>
      </c>
      <c r="G39" s="220"/>
      <c r="H39" s="161" t="s">
        <v>460</v>
      </c>
      <c r="I39" s="221">
        <v>0.12113863995782814</v>
      </c>
      <c r="J39" s="220"/>
      <c r="K39" s="182" t="s">
        <v>460</v>
      </c>
      <c r="L39" s="306">
        <v>0.95</v>
      </c>
      <c r="M39" s="216">
        <v>58.07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0.3280537068790142</v>
      </c>
      <c r="E40" s="233">
        <v>0.26737138830162083</v>
      </c>
      <c r="F40" s="276">
        <v>0.22539476530391522</v>
      </c>
      <c r="G40" s="222"/>
      <c r="H40" s="189" t="s">
        <v>460</v>
      </c>
      <c r="I40" s="223">
        <v>4.1976622997705606</v>
      </c>
      <c r="J40" s="222"/>
      <c r="K40" s="182" t="s">
        <v>460</v>
      </c>
      <c r="L40" s="312">
        <v>0.3</v>
      </c>
      <c r="M40" s="217">
        <v>0.21900480475497258</v>
      </c>
      <c r="N40" s="158" t="e">
        <f>N39/N38</f>
        <v>#DIV/0!</v>
      </c>
      <c r="O40" s="136"/>
    </row>
    <row r="41" spans="2:18" ht="12" customHeight="1">
      <c r="B41" s="294" t="s">
        <v>687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C43" sqref="C43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684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2626.21</v>
      </c>
      <c r="E9" s="232">
        <v>2671.7</v>
      </c>
      <c r="F9" s="321">
        <v>2714.3</v>
      </c>
      <c r="G9" s="220"/>
      <c r="H9" s="161" t="s">
        <v>20</v>
      </c>
      <c r="I9" s="221">
        <v>1.5944903993712067E-2</v>
      </c>
      <c r="J9" s="220"/>
      <c r="K9" s="333" t="s">
        <v>460</v>
      </c>
      <c r="L9" s="306">
        <v>8.3800000000000008</v>
      </c>
      <c r="M9" s="183">
        <v>2295.7260000000001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2640.55</v>
      </c>
      <c r="E10" s="232">
        <v>2669.09</v>
      </c>
      <c r="F10" s="321">
        <v>2717.21</v>
      </c>
      <c r="G10" s="220"/>
      <c r="H10" s="161" t="s">
        <v>20</v>
      </c>
      <c r="I10" s="221">
        <v>1.8028616494760286E-2</v>
      </c>
      <c r="J10" s="220"/>
      <c r="K10" s="160" t="s">
        <v>460</v>
      </c>
      <c r="L10" s="306">
        <v>1.57</v>
      </c>
      <c r="M10" s="183">
        <v>2284.2730000000001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807.08</v>
      </c>
      <c r="E11" s="232">
        <v>809.69</v>
      </c>
      <c r="F11" s="321">
        <v>806.78</v>
      </c>
      <c r="G11" s="220"/>
      <c r="H11" s="161" t="s">
        <v>460</v>
      </c>
      <c r="I11" s="221">
        <v>3.5939680618509717E-3</v>
      </c>
      <c r="J11" s="220"/>
      <c r="K11" s="333" t="s">
        <v>460</v>
      </c>
      <c r="L11" s="306">
        <v>7.51</v>
      </c>
      <c r="M11" s="183">
        <v>480.93399999999997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0.30564844445286021</v>
      </c>
      <c r="E12" s="332">
        <v>0.30335807335084242</v>
      </c>
      <c r="F12" s="323">
        <v>0.29691485015880259</v>
      </c>
      <c r="G12" s="220"/>
      <c r="H12" s="161" t="s">
        <v>460</v>
      </c>
      <c r="I12" s="246">
        <v>0.64432231920398264</v>
      </c>
      <c r="J12" s="220"/>
      <c r="K12" s="333" t="s">
        <v>460</v>
      </c>
      <c r="L12" s="306">
        <v>0.3</v>
      </c>
      <c r="M12" s="248">
        <v>0.21054138450176488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730.9</v>
      </c>
      <c r="E14" s="232">
        <v>763.91</v>
      </c>
      <c r="F14" s="326">
        <v>772.64</v>
      </c>
      <c r="G14" s="220"/>
      <c r="H14" s="161" t="s">
        <v>20</v>
      </c>
      <c r="I14" s="221">
        <v>1.1428047806678832E-2</v>
      </c>
      <c r="J14" s="220"/>
      <c r="K14" s="160" t="s">
        <v>460</v>
      </c>
      <c r="L14" s="306">
        <v>1.02</v>
      </c>
      <c r="M14" s="186">
        <v>660.55600000000004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734.72</v>
      </c>
      <c r="E15" s="232">
        <v>746.98</v>
      </c>
      <c r="F15" s="326">
        <v>759.54</v>
      </c>
      <c r="G15" s="220"/>
      <c r="H15" s="161" t="s">
        <v>20</v>
      </c>
      <c r="I15" s="221">
        <v>1.6814372540094658E-2</v>
      </c>
      <c r="J15" s="220"/>
      <c r="K15" s="160" t="s">
        <v>20</v>
      </c>
      <c r="L15" s="306">
        <v>1.76</v>
      </c>
      <c r="M15" s="186">
        <v>680.01700000000005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283.16000000000003</v>
      </c>
      <c r="E16" s="232">
        <v>300.08999999999997</v>
      </c>
      <c r="F16" s="326">
        <v>313.19</v>
      </c>
      <c r="G16" s="220"/>
      <c r="H16" s="161" t="s">
        <v>20</v>
      </c>
      <c r="I16" s="221">
        <v>4.3653570595488134E-2</v>
      </c>
      <c r="J16" s="220"/>
      <c r="K16" s="333" t="s">
        <v>460</v>
      </c>
      <c r="L16" s="306">
        <v>3.31</v>
      </c>
      <c r="M16" s="186">
        <v>182.136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0.38539851916376311</v>
      </c>
      <c r="E17" s="261">
        <v>0.40173766365900021</v>
      </c>
      <c r="F17" s="328">
        <v>0.41234168049082343</v>
      </c>
      <c r="G17" s="262"/>
      <c r="H17" s="263" t="s">
        <v>20</v>
      </c>
      <c r="I17" s="264">
        <v>1.0604016831823215</v>
      </c>
      <c r="J17" s="262"/>
      <c r="K17" s="333" t="s">
        <v>460</v>
      </c>
      <c r="L17" s="313">
        <v>0.53257163789804896</v>
      </c>
      <c r="M17" s="267">
        <v>0.267840362814459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1398</v>
      </c>
      <c r="E19" s="232">
        <v>1411.4</v>
      </c>
      <c r="F19" s="326">
        <v>1438.49</v>
      </c>
      <c r="G19" s="220"/>
      <c r="H19" s="161" t="s">
        <v>20</v>
      </c>
      <c r="I19" s="221">
        <v>1.9193708374663387E-2</v>
      </c>
      <c r="J19" s="220"/>
      <c r="K19" s="333" t="s">
        <v>460</v>
      </c>
      <c r="L19" s="306">
        <v>9.33</v>
      </c>
      <c r="M19" s="187">
        <v>1159.1130000000001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1421.15</v>
      </c>
      <c r="E20" s="232">
        <v>1427.14</v>
      </c>
      <c r="F20" s="326">
        <v>1455.69</v>
      </c>
      <c r="G20" s="220"/>
      <c r="H20" s="161" t="s">
        <v>20</v>
      </c>
      <c r="I20" s="221">
        <v>2.0005045055145221E-2</v>
      </c>
      <c r="J20" s="220"/>
      <c r="K20" s="333" t="s">
        <v>460</v>
      </c>
      <c r="L20" s="306">
        <v>4.87</v>
      </c>
      <c r="M20" s="187">
        <v>1139.4390000000001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347.04</v>
      </c>
      <c r="E21" s="232">
        <v>331.3</v>
      </c>
      <c r="F21" s="326">
        <v>314.08999999999997</v>
      </c>
      <c r="G21" s="220"/>
      <c r="H21" s="161" t="s">
        <v>460</v>
      </c>
      <c r="I21" s="221">
        <v>5.1946875943253978E-2</v>
      </c>
      <c r="J21" s="220"/>
      <c r="K21" s="333" t="s">
        <v>460</v>
      </c>
      <c r="L21" s="306">
        <v>4.71</v>
      </c>
      <c r="M21" s="186">
        <v>175.761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0.24419660134398199</v>
      </c>
      <c r="E22" s="237">
        <v>0.23214260689210589</v>
      </c>
      <c r="F22" s="323">
        <v>0.21576709326848434</v>
      </c>
      <c r="G22" s="220"/>
      <c r="H22" s="161" t="s">
        <v>460</v>
      </c>
      <c r="I22" s="246">
        <v>1.6375513623621551</v>
      </c>
      <c r="J22" s="220"/>
      <c r="K22" s="333" t="s">
        <v>460</v>
      </c>
      <c r="L22" s="306">
        <v>0.3</v>
      </c>
      <c r="M22" s="248">
        <v>0.15425222412081732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1123.77</v>
      </c>
      <c r="E24" s="232">
        <v>1116.4100000000001</v>
      </c>
      <c r="F24" s="326">
        <v>1133.8900000000001</v>
      </c>
      <c r="G24" s="220"/>
      <c r="H24" s="161" t="s">
        <v>20</v>
      </c>
      <c r="I24" s="221">
        <v>1.5657330192312857E-2</v>
      </c>
      <c r="J24" s="220"/>
      <c r="K24" s="333" t="s">
        <v>460</v>
      </c>
      <c r="L24" s="306">
        <v>9.67</v>
      </c>
      <c r="M24" s="186">
        <v>898.76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1144.49</v>
      </c>
      <c r="E25" s="232">
        <v>1133.45</v>
      </c>
      <c r="F25" s="326">
        <v>1153.06</v>
      </c>
      <c r="G25" s="220"/>
      <c r="H25" s="161" t="s">
        <v>20</v>
      </c>
      <c r="I25" s="221">
        <v>1.7301160174687746E-2</v>
      </c>
      <c r="J25" s="220"/>
      <c r="K25" s="333" t="s">
        <v>460</v>
      </c>
      <c r="L25" s="306">
        <v>4.95</v>
      </c>
      <c r="M25" s="186">
        <v>877.30600000000004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320.04000000000002</v>
      </c>
      <c r="E26" s="232">
        <v>303.01</v>
      </c>
      <c r="F26" s="326">
        <v>283.83</v>
      </c>
      <c r="G26" s="220"/>
      <c r="H26" s="161" t="s">
        <v>460</v>
      </c>
      <c r="I26" s="221">
        <v>6.329824098214587E-2</v>
      </c>
      <c r="J26" s="220"/>
      <c r="K26" s="333" t="s">
        <v>460</v>
      </c>
      <c r="L26" s="306">
        <v>5.13</v>
      </c>
      <c r="M26" s="188">
        <v>144.84800000000001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0.27963547082106444</v>
      </c>
      <c r="E27" s="268">
        <v>0.26733424500419073</v>
      </c>
      <c r="F27" s="328">
        <v>0.24615371272960643</v>
      </c>
      <c r="G27" s="262"/>
      <c r="H27" s="263" t="s">
        <v>460</v>
      </c>
      <c r="I27" s="264">
        <v>2.1180532274584301</v>
      </c>
      <c r="J27" s="262"/>
      <c r="K27" s="333" t="s">
        <v>460</v>
      </c>
      <c r="L27" s="313">
        <v>0.3</v>
      </c>
      <c r="M27" s="267">
        <v>0.16510544781410363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497.32</v>
      </c>
      <c r="E29" s="232">
        <v>496.4</v>
      </c>
      <c r="F29" s="326">
        <v>503.17</v>
      </c>
      <c r="G29" s="220"/>
      <c r="H29" s="161" t="s">
        <v>20</v>
      </c>
      <c r="I29" s="221">
        <v>1.3638195004029185E-2</v>
      </c>
      <c r="J29" s="220"/>
      <c r="K29" s="333" t="s">
        <v>20</v>
      </c>
      <c r="L29" s="306">
        <v>1.97</v>
      </c>
      <c r="M29" s="186">
        <v>476.05700000000002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484.69</v>
      </c>
      <c r="E30" s="232">
        <v>494.98</v>
      </c>
      <c r="F30" s="326">
        <v>501.97</v>
      </c>
      <c r="G30" s="220"/>
      <c r="H30" s="161" t="s">
        <v>20</v>
      </c>
      <c r="I30" s="221">
        <v>1.4121782698290897E-2</v>
      </c>
      <c r="J30" s="220"/>
      <c r="K30" s="160" t="s">
        <v>20</v>
      </c>
      <c r="L30" s="306">
        <v>1.53</v>
      </c>
      <c r="M30" s="186">
        <v>464.81700000000001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176.89</v>
      </c>
      <c r="E31" s="232">
        <v>178.31</v>
      </c>
      <c r="F31" s="326">
        <v>179.5</v>
      </c>
      <c r="G31" s="220"/>
      <c r="H31" s="161" t="s">
        <v>20</v>
      </c>
      <c r="I31" s="221">
        <v>6.6737703998653863E-3</v>
      </c>
      <c r="J31" s="220"/>
      <c r="K31" s="333" t="s">
        <v>20</v>
      </c>
      <c r="L31" s="306">
        <v>0.52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0.36495491963935711</v>
      </c>
      <c r="E32" s="239">
        <v>0.36023677724352499</v>
      </c>
      <c r="F32" s="331">
        <v>0.3575910911010618</v>
      </c>
      <c r="G32" s="222"/>
      <c r="H32" s="189" t="s">
        <v>460</v>
      </c>
      <c r="I32" s="223">
        <v>0.26456861424631883</v>
      </c>
      <c r="J32" s="222"/>
      <c r="K32" s="335" t="s">
        <v>460</v>
      </c>
      <c r="L32" s="312">
        <v>0.01</v>
      </c>
      <c r="M32" s="191">
        <v>0.26469987113207993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361.04</v>
      </c>
      <c r="E37" s="231">
        <v>336.47</v>
      </c>
      <c r="F37" s="274">
        <v>361</v>
      </c>
      <c r="G37" s="218"/>
      <c r="H37" s="212" t="s">
        <v>20</v>
      </c>
      <c r="I37" s="219">
        <v>7.290397360834544E-2</v>
      </c>
      <c r="J37" s="218"/>
      <c r="K37" s="213" t="s">
        <v>460</v>
      </c>
      <c r="L37" s="311">
        <v>1.05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343.79</v>
      </c>
      <c r="E38" s="232">
        <v>354.56</v>
      </c>
      <c r="F38" s="275">
        <v>369.82</v>
      </c>
      <c r="G38" s="220"/>
      <c r="H38" s="161" t="s">
        <v>20</v>
      </c>
      <c r="I38" s="221">
        <v>4.3039259927797779E-2</v>
      </c>
      <c r="J38" s="220"/>
      <c r="K38" s="182" t="s">
        <v>20</v>
      </c>
      <c r="L38" s="306">
        <v>0.1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112.8</v>
      </c>
      <c r="E39" s="232">
        <v>95.39</v>
      </c>
      <c r="F39" s="275">
        <v>84.31</v>
      </c>
      <c r="G39" s="220"/>
      <c r="H39" s="161" t="s">
        <v>460</v>
      </c>
      <c r="I39" s="221">
        <v>0.11615473320054515</v>
      </c>
      <c r="J39" s="220"/>
      <c r="K39" s="182" t="s">
        <v>460</v>
      </c>
      <c r="L39" s="306">
        <v>1.33</v>
      </c>
      <c r="M39" s="216">
        <v>58.07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0.32810727478984258</v>
      </c>
      <c r="E40" s="233">
        <v>0.26903768050541516</v>
      </c>
      <c r="F40" s="276">
        <v>0.22797577199718783</v>
      </c>
      <c r="G40" s="222"/>
      <c r="H40" s="189" t="s">
        <v>460</v>
      </c>
      <c r="I40" s="223">
        <v>4.1061908508227329</v>
      </c>
      <c r="J40" s="222"/>
      <c r="K40" s="335" t="s">
        <v>460</v>
      </c>
      <c r="L40" s="312">
        <v>0.4</v>
      </c>
      <c r="M40" s="217">
        <v>0.21900480475497258</v>
      </c>
      <c r="N40" s="158" t="e">
        <f>N39/N38</f>
        <v>#DIV/0!</v>
      </c>
      <c r="O40" s="136"/>
    </row>
    <row r="41" spans="2:18" ht="12" customHeight="1">
      <c r="B41" s="294" t="s">
        <v>685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topLeftCell="A7" colorId="22" zoomScaleNormal="100" workbookViewId="0">
      <selection activeCell="P41" sqref="P4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682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2625.53</v>
      </c>
      <c r="E9" s="232">
        <v>2672.06</v>
      </c>
      <c r="F9" s="321">
        <v>2722.68</v>
      </c>
      <c r="G9" s="220"/>
      <c r="H9" s="161" t="s">
        <v>20</v>
      </c>
      <c r="I9" s="221">
        <v>1.8944185385058709E-2</v>
      </c>
      <c r="J9" s="220"/>
      <c r="K9" s="333" t="s">
        <v>20</v>
      </c>
      <c r="L9" s="306">
        <v>1.45</v>
      </c>
      <c r="M9" s="183">
        <v>2295.7089999999998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2640.07</v>
      </c>
      <c r="E10" s="232">
        <v>2669.5</v>
      </c>
      <c r="F10" s="321">
        <v>2718.78</v>
      </c>
      <c r="G10" s="220"/>
      <c r="H10" s="161" t="s">
        <v>20</v>
      </c>
      <c r="I10" s="221">
        <v>1.8460385840044946E-2</v>
      </c>
      <c r="J10" s="220"/>
      <c r="K10" s="160" t="s">
        <v>20</v>
      </c>
      <c r="L10" s="306">
        <v>8.84</v>
      </c>
      <c r="M10" s="183">
        <v>2284.248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807.84</v>
      </c>
      <c r="E11" s="232">
        <v>810.39</v>
      </c>
      <c r="F11" s="321">
        <v>814.29</v>
      </c>
      <c r="G11" s="220"/>
      <c r="H11" s="161" t="s">
        <v>20</v>
      </c>
      <c r="I11" s="221">
        <v>4.8124976862990998E-3</v>
      </c>
      <c r="J11" s="220"/>
      <c r="K11" s="333" t="s">
        <v>460</v>
      </c>
      <c r="L11" s="306">
        <v>7.37</v>
      </c>
      <c r="M11" s="183">
        <v>480.91100000000006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0.30599188657876497</v>
      </c>
      <c r="E12" s="332">
        <v>0.30357370294062558</v>
      </c>
      <c r="F12" s="323">
        <v>0.29950566062719303</v>
      </c>
      <c r="G12" s="220"/>
      <c r="H12" s="161" t="s">
        <v>460</v>
      </c>
      <c r="I12" s="246">
        <v>0.40680423134325516</v>
      </c>
      <c r="J12" s="220"/>
      <c r="K12" s="333" t="s">
        <v>460</v>
      </c>
      <c r="L12" s="306">
        <v>0.4</v>
      </c>
      <c r="M12" s="248">
        <v>0.21053361981711269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730.9</v>
      </c>
      <c r="E14" s="232">
        <v>764.5</v>
      </c>
      <c r="F14" s="326">
        <v>773.66</v>
      </c>
      <c r="G14" s="220"/>
      <c r="H14" s="161" t="s">
        <v>20</v>
      </c>
      <c r="I14" s="221">
        <v>1.198168737737082E-2</v>
      </c>
      <c r="J14" s="220"/>
      <c r="K14" s="160" t="s">
        <v>20</v>
      </c>
      <c r="L14" s="306">
        <v>1.28</v>
      </c>
      <c r="M14" s="186">
        <v>660.53899999999999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734.75</v>
      </c>
      <c r="E15" s="232">
        <v>747.98</v>
      </c>
      <c r="F15" s="326">
        <v>757.78</v>
      </c>
      <c r="G15" s="220"/>
      <c r="H15" s="161" t="s">
        <v>20</v>
      </c>
      <c r="I15" s="221">
        <v>1.3101954597716459E-2</v>
      </c>
      <c r="J15" s="220"/>
      <c r="K15" s="160" t="s">
        <v>20</v>
      </c>
      <c r="L15" s="306">
        <v>5.0999999999999996</v>
      </c>
      <c r="M15" s="186">
        <v>679.99199999999996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284.11</v>
      </c>
      <c r="E16" s="232">
        <v>300.62</v>
      </c>
      <c r="F16" s="326">
        <v>316.5</v>
      </c>
      <c r="G16" s="220"/>
      <c r="H16" s="161" t="s">
        <v>20</v>
      </c>
      <c r="I16" s="221">
        <v>5.2824163395648993E-2</v>
      </c>
      <c r="J16" s="220"/>
      <c r="K16" s="333" t="s">
        <v>460</v>
      </c>
      <c r="L16" s="306">
        <v>3.95</v>
      </c>
      <c r="M16" s="186">
        <v>182.113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0.38667574004763527</v>
      </c>
      <c r="E17" s="261">
        <v>0.40190914195566724</v>
      </c>
      <c r="F17" s="328">
        <v>0.41766739686980392</v>
      </c>
      <c r="G17" s="262"/>
      <c r="H17" s="263" t="s">
        <v>20</v>
      </c>
      <c r="I17" s="264">
        <v>1.5758254914136682</v>
      </c>
      <c r="J17" s="262"/>
      <c r="K17" s="333" t="s">
        <v>460</v>
      </c>
      <c r="L17" s="313">
        <v>0.80779397938512998</v>
      </c>
      <c r="M17" s="267">
        <v>0.26781638607513031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1397.6</v>
      </c>
      <c r="E19" s="232">
        <v>1411.46</v>
      </c>
      <c r="F19" s="326">
        <v>1447.82</v>
      </c>
      <c r="G19" s="220"/>
      <c r="H19" s="161" t="s">
        <v>20</v>
      </c>
      <c r="I19" s="221">
        <v>2.5760559987530574E-2</v>
      </c>
      <c r="J19" s="220"/>
      <c r="K19" s="333" t="s">
        <v>20</v>
      </c>
      <c r="L19" s="306">
        <v>7.0000000000000007E-2</v>
      </c>
      <c r="M19" s="187">
        <v>1159.1130000000001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1420.95</v>
      </c>
      <c r="E20" s="232">
        <v>1426.74</v>
      </c>
      <c r="F20" s="326">
        <v>1460.56</v>
      </c>
      <c r="G20" s="220"/>
      <c r="H20" s="161" t="s">
        <v>20</v>
      </c>
      <c r="I20" s="221">
        <v>2.3704389026732331E-2</v>
      </c>
      <c r="J20" s="220"/>
      <c r="K20" s="333" t="s">
        <v>20</v>
      </c>
      <c r="L20" s="306">
        <v>2.54</v>
      </c>
      <c r="M20" s="187">
        <v>1139.4390000000001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346.83</v>
      </c>
      <c r="E21" s="232">
        <v>331.55</v>
      </c>
      <c r="F21" s="326">
        <v>318.8</v>
      </c>
      <c r="G21" s="220"/>
      <c r="H21" s="161" t="s">
        <v>460</v>
      </c>
      <c r="I21" s="221">
        <v>3.8455738199366651E-2</v>
      </c>
      <c r="J21" s="220"/>
      <c r="K21" s="333" t="s">
        <v>460</v>
      </c>
      <c r="L21" s="306">
        <v>2.63</v>
      </c>
      <c r="M21" s="186">
        <v>175.761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0.24408318378549559</v>
      </c>
      <c r="E22" s="237">
        <v>0.23238291489689783</v>
      </c>
      <c r="F22" s="323">
        <v>0.21827244344634936</v>
      </c>
      <c r="G22" s="220"/>
      <c r="H22" s="161" t="s">
        <v>460</v>
      </c>
      <c r="I22" s="246">
        <v>1.4110471450548472</v>
      </c>
      <c r="J22" s="220"/>
      <c r="K22" s="333" t="s">
        <v>460</v>
      </c>
      <c r="L22" s="306">
        <v>0.2</v>
      </c>
      <c r="M22" s="248">
        <v>0.15425222412081732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1123.3699999999999</v>
      </c>
      <c r="E24" s="232">
        <v>1116.21</v>
      </c>
      <c r="F24" s="326">
        <v>1143.56</v>
      </c>
      <c r="G24" s="220"/>
      <c r="H24" s="161" t="s">
        <v>20</v>
      </c>
      <c r="I24" s="221">
        <v>2.4502557762428046E-2</v>
      </c>
      <c r="J24" s="220"/>
      <c r="K24" s="333" t="s">
        <v>460</v>
      </c>
      <c r="L24" s="306">
        <v>1.07</v>
      </c>
      <c r="M24" s="186">
        <v>898.76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1144.29</v>
      </c>
      <c r="E25" s="232">
        <v>1132.6300000000001</v>
      </c>
      <c r="F25" s="326">
        <v>1158.01</v>
      </c>
      <c r="G25" s="220"/>
      <c r="H25" s="161" t="s">
        <v>20</v>
      </c>
      <c r="I25" s="221">
        <v>2.2408023803007104E-2</v>
      </c>
      <c r="J25" s="220"/>
      <c r="K25" s="333" t="s">
        <v>20</v>
      </c>
      <c r="L25" s="306">
        <v>1.47</v>
      </c>
      <c r="M25" s="186">
        <v>877.30600000000004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319.83999999999997</v>
      </c>
      <c r="E26" s="232">
        <v>303.42</v>
      </c>
      <c r="F26" s="326">
        <v>288.95999999999998</v>
      </c>
      <c r="G26" s="220"/>
      <c r="H26" s="161" t="s">
        <v>460</v>
      </c>
      <c r="I26" s="221">
        <v>4.7656713466482259E-2</v>
      </c>
      <c r="J26" s="220"/>
      <c r="K26" s="333" t="s">
        <v>460</v>
      </c>
      <c r="L26" s="306">
        <v>2.4700000000000002</v>
      </c>
      <c r="M26" s="188">
        <v>144.84800000000001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0.27950956488302792</v>
      </c>
      <c r="E27" s="268">
        <v>0.26788977865675462</v>
      </c>
      <c r="F27" s="328">
        <v>0.24953152390739283</v>
      </c>
      <c r="G27" s="262"/>
      <c r="H27" s="263" t="s">
        <v>460</v>
      </c>
      <c r="I27" s="264">
        <v>1.8358254749361786</v>
      </c>
      <c r="J27" s="262"/>
      <c r="K27" s="333" t="s">
        <v>460</v>
      </c>
      <c r="L27" s="313">
        <v>0.2</v>
      </c>
      <c r="M27" s="267">
        <v>0.16510544781410363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497.04</v>
      </c>
      <c r="E29" s="232">
        <v>496.11</v>
      </c>
      <c r="F29" s="326">
        <v>501.2</v>
      </c>
      <c r="G29" s="220"/>
      <c r="H29" s="161" t="s">
        <v>20</v>
      </c>
      <c r="I29" s="221">
        <v>1.0259821410574244E-2</v>
      </c>
      <c r="J29" s="220"/>
      <c r="K29" s="333" t="s">
        <v>20</v>
      </c>
      <c r="L29" s="306">
        <v>0.09</v>
      </c>
      <c r="M29" s="186">
        <v>476.05700000000002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484.37</v>
      </c>
      <c r="E30" s="232">
        <v>494.78</v>
      </c>
      <c r="F30" s="326">
        <v>500.44</v>
      </c>
      <c r="G30" s="220"/>
      <c r="H30" s="161" t="s">
        <v>20</v>
      </c>
      <c r="I30" s="221">
        <v>1.1439427624398757E-2</v>
      </c>
      <c r="J30" s="220"/>
      <c r="K30" s="160" t="s">
        <v>20</v>
      </c>
      <c r="L30" s="306">
        <v>1.2</v>
      </c>
      <c r="M30" s="186">
        <v>464.81700000000001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176.89</v>
      </c>
      <c r="E31" s="232">
        <v>178.22</v>
      </c>
      <c r="F31" s="326">
        <v>178.98</v>
      </c>
      <c r="G31" s="220"/>
      <c r="H31" s="161" t="s">
        <v>20</v>
      </c>
      <c r="I31" s="221">
        <v>4.2643923240937021E-3</v>
      </c>
      <c r="J31" s="220"/>
      <c r="K31" s="333" t="s">
        <v>460</v>
      </c>
      <c r="L31" s="306">
        <v>0.8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0.36519602782996469</v>
      </c>
      <c r="E32" s="239">
        <v>0.36020049314847002</v>
      </c>
      <c r="F32" s="331">
        <v>0.35764527216049874</v>
      </c>
      <c r="G32" s="222"/>
      <c r="H32" s="189" t="s">
        <v>460</v>
      </c>
      <c r="I32" s="223">
        <v>0.25552209879712851</v>
      </c>
      <c r="J32" s="222"/>
      <c r="K32" s="337" t="s">
        <v>460</v>
      </c>
      <c r="L32" s="312">
        <v>0.2</v>
      </c>
      <c r="M32" s="191">
        <v>0.26469987113207993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361.04</v>
      </c>
      <c r="E37" s="231">
        <v>336.47</v>
      </c>
      <c r="F37" s="274">
        <v>362.05</v>
      </c>
      <c r="G37" s="218"/>
      <c r="H37" s="212" t="s">
        <v>20</v>
      </c>
      <c r="I37" s="219">
        <v>7.6024608434630103E-2</v>
      </c>
      <c r="J37" s="218"/>
      <c r="K37" s="213" t="s">
        <v>460</v>
      </c>
      <c r="L37" s="311">
        <v>0.59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344.15</v>
      </c>
      <c r="E38" s="232">
        <v>354.61</v>
      </c>
      <c r="F38" s="275">
        <v>369.72</v>
      </c>
      <c r="G38" s="220"/>
      <c r="H38" s="161" t="s">
        <v>20</v>
      </c>
      <c r="I38" s="221">
        <v>4.2610191477961745E-2</v>
      </c>
      <c r="J38" s="220"/>
      <c r="K38" s="182" t="s">
        <v>20</v>
      </c>
      <c r="L38" s="306">
        <v>0.69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112.72</v>
      </c>
      <c r="E39" s="232">
        <v>95.46</v>
      </c>
      <c r="F39" s="275">
        <v>85.64</v>
      </c>
      <c r="G39" s="220"/>
      <c r="H39" s="161" t="s">
        <v>460</v>
      </c>
      <c r="I39" s="221">
        <v>0.10287031217263765</v>
      </c>
      <c r="J39" s="220"/>
      <c r="K39" s="182" t="s">
        <v>460</v>
      </c>
      <c r="L39" s="306">
        <v>0.88</v>
      </c>
      <c r="M39" s="216">
        <v>58.07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0.32753159959320066</v>
      </c>
      <c r="E40" s="233">
        <v>0.26919714616057072</v>
      </c>
      <c r="F40" s="276">
        <v>0.23163475062209238</v>
      </c>
      <c r="G40" s="222"/>
      <c r="H40" s="189" t="s">
        <v>460</v>
      </c>
      <c r="I40" s="223">
        <v>3.7562395538478341</v>
      </c>
      <c r="J40" s="222"/>
      <c r="K40" s="182" t="s">
        <v>460</v>
      </c>
      <c r="L40" s="312">
        <v>0.3</v>
      </c>
      <c r="M40" s="217">
        <v>0.21900480475497258</v>
      </c>
      <c r="N40" s="158" t="e">
        <f>N39/N38</f>
        <v>#DIV/0!</v>
      </c>
      <c r="O40" s="136"/>
    </row>
    <row r="41" spans="2:18" ht="12" customHeight="1">
      <c r="B41" s="294" t="s">
        <v>683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topLeftCell="A4" colorId="22" zoomScaleNormal="100" workbookViewId="0">
      <selection activeCell="L45" sqref="L45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680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2625.52</v>
      </c>
      <c r="E9" s="232">
        <v>2672.32</v>
      </c>
      <c r="F9" s="321">
        <v>2721.23</v>
      </c>
      <c r="G9" s="220"/>
      <c r="H9" s="161" t="s">
        <v>20</v>
      </c>
      <c r="I9" s="221">
        <v>1.830244880852594E-2</v>
      </c>
      <c r="J9" s="220"/>
      <c r="K9" s="333" t="s">
        <v>460</v>
      </c>
      <c r="L9" s="306">
        <v>12.17</v>
      </c>
      <c r="M9" s="183">
        <v>2295.7089999999998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2640.02</v>
      </c>
      <c r="E10" s="232">
        <v>2669.83</v>
      </c>
      <c r="F10" s="321">
        <v>2709.94</v>
      </c>
      <c r="G10" s="220"/>
      <c r="H10" s="161" t="s">
        <v>20</v>
      </c>
      <c r="I10" s="221">
        <v>1.5023428457991761E-2</v>
      </c>
      <c r="J10" s="220"/>
      <c r="K10" s="160" t="s">
        <v>460</v>
      </c>
      <c r="L10" s="306">
        <v>1.2</v>
      </c>
      <c r="M10" s="183">
        <v>2284.248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807.87</v>
      </c>
      <c r="E11" s="232">
        <v>810.37</v>
      </c>
      <c r="F11" s="321">
        <v>821.66</v>
      </c>
      <c r="G11" s="220"/>
      <c r="H11" s="161" t="s">
        <v>20</v>
      </c>
      <c r="I11" s="221">
        <v>1.3931907647124042E-2</v>
      </c>
      <c r="J11" s="220"/>
      <c r="K11" s="333" t="s">
        <v>460</v>
      </c>
      <c r="L11" s="306">
        <v>9.5299999999999994</v>
      </c>
      <c r="M11" s="183">
        <v>480.91100000000006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0.30600904538601981</v>
      </c>
      <c r="E12" s="332">
        <v>0.30352868909256397</v>
      </c>
      <c r="F12" s="323">
        <v>0.30320228492143736</v>
      </c>
      <c r="G12" s="220"/>
      <c r="H12" s="161" t="s">
        <v>460</v>
      </c>
      <c r="I12" s="246">
        <v>3.2640417112661524E-2</v>
      </c>
      <c r="J12" s="220"/>
      <c r="K12" s="263" t="s">
        <v>460</v>
      </c>
      <c r="L12" s="306">
        <v>0.3</v>
      </c>
      <c r="M12" s="248">
        <v>0.21053361981711269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730.9</v>
      </c>
      <c r="E14" s="232">
        <v>764.94</v>
      </c>
      <c r="F14" s="326">
        <v>772.38</v>
      </c>
      <c r="G14" s="220"/>
      <c r="H14" s="161" t="s">
        <v>20</v>
      </c>
      <c r="I14" s="221">
        <v>9.7262530394539581E-3</v>
      </c>
      <c r="J14" s="220"/>
      <c r="K14" s="160" t="s">
        <v>460</v>
      </c>
      <c r="L14" s="306">
        <v>0.7</v>
      </c>
      <c r="M14" s="186">
        <v>660.53899999999999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734.75</v>
      </c>
      <c r="E15" s="232">
        <v>748.3</v>
      </c>
      <c r="F15" s="326">
        <v>752.68</v>
      </c>
      <c r="G15" s="220"/>
      <c r="H15" s="161" t="s">
        <v>20</v>
      </c>
      <c r="I15" s="221">
        <v>5.8532674061204659E-3</v>
      </c>
      <c r="J15" s="220"/>
      <c r="K15" s="160" t="s">
        <v>20</v>
      </c>
      <c r="L15" s="306">
        <v>1.65</v>
      </c>
      <c r="M15" s="186">
        <v>679.99199999999996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284.11</v>
      </c>
      <c r="E16" s="232">
        <v>300.76</v>
      </c>
      <c r="F16" s="326">
        <v>320.45</v>
      </c>
      <c r="G16" s="220"/>
      <c r="H16" s="161" t="s">
        <v>20</v>
      </c>
      <c r="I16" s="221">
        <v>6.5467482377975728E-2</v>
      </c>
      <c r="J16" s="220"/>
      <c r="K16" s="333" t="s">
        <v>460</v>
      </c>
      <c r="L16" s="306">
        <v>1</v>
      </c>
      <c r="M16" s="186">
        <v>182.113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0.38667574004763527</v>
      </c>
      <c r="E17" s="261">
        <v>0.40192436188694375</v>
      </c>
      <c r="F17" s="328">
        <v>0.42574533666365522</v>
      </c>
      <c r="G17" s="262"/>
      <c r="H17" s="263" t="s">
        <v>20</v>
      </c>
      <c r="I17" s="264">
        <v>2.382097477671147</v>
      </c>
      <c r="J17" s="262"/>
      <c r="K17" s="263" t="s">
        <v>460</v>
      </c>
      <c r="L17" s="313">
        <v>0.22668599197036601</v>
      </c>
      <c r="M17" s="267">
        <v>0.26781638607513031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1397.58</v>
      </c>
      <c r="E19" s="232">
        <v>1411.31</v>
      </c>
      <c r="F19" s="326">
        <v>1447.75</v>
      </c>
      <c r="G19" s="220"/>
      <c r="H19" s="161" t="s">
        <v>20</v>
      </c>
      <c r="I19" s="221">
        <v>2.5819982852810508E-2</v>
      </c>
      <c r="J19" s="220"/>
      <c r="K19" s="333" t="s">
        <v>460</v>
      </c>
      <c r="L19" s="306">
        <v>11.09</v>
      </c>
      <c r="M19" s="187">
        <v>1159.1130000000001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1420.94</v>
      </c>
      <c r="E20" s="232">
        <v>1426.44</v>
      </c>
      <c r="F20" s="326">
        <v>1458.02</v>
      </c>
      <c r="G20" s="220"/>
      <c r="H20" s="161" t="s">
        <v>20</v>
      </c>
      <c r="I20" s="221">
        <v>2.2139031434900813E-2</v>
      </c>
      <c r="J20" s="220"/>
      <c r="K20" s="333" t="s">
        <v>460</v>
      </c>
      <c r="L20" s="306">
        <v>2.65</v>
      </c>
      <c r="M20" s="187">
        <v>1139.4390000000001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346.84</v>
      </c>
      <c r="E21" s="232">
        <v>331.7</v>
      </c>
      <c r="F21" s="326">
        <v>321.43</v>
      </c>
      <c r="G21" s="220"/>
      <c r="H21" s="161" t="s">
        <v>460</v>
      </c>
      <c r="I21" s="221">
        <v>3.0961712390714435E-2</v>
      </c>
      <c r="J21" s="220"/>
      <c r="K21" s="333" t="s">
        <v>460</v>
      </c>
      <c r="L21" s="306">
        <v>9.16</v>
      </c>
      <c r="M21" s="186">
        <v>175.761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0.24409193913887986</v>
      </c>
      <c r="E22" s="237">
        <v>0.2325369451221222</v>
      </c>
      <c r="F22" s="323">
        <v>0.22045650951290108</v>
      </c>
      <c r="G22" s="220"/>
      <c r="H22" s="161" t="s">
        <v>460</v>
      </c>
      <c r="I22" s="246">
        <v>1.2080435609221118</v>
      </c>
      <c r="J22" s="220"/>
      <c r="K22" s="263" t="s">
        <v>460</v>
      </c>
      <c r="L22" s="306">
        <v>0.6</v>
      </c>
      <c r="M22" s="248">
        <v>0.15425222412081732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1123.3499999999999</v>
      </c>
      <c r="E24" s="232">
        <v>1116.19</v>
      </c>
      <c r="F24" s="326">
        <v>1144.6300000000001</v>
      </c>
      <c r="G24" s="220"/>
      <c r="H24" s="161" t="s">
        <v>20</v>
      </c>
      <c r="I24" s="221">
        <v>2.5479533054408421E-2</v>
      </c>
      <c r="J24" s="220"/>
      <c r="K24" s="333" t="s">
        <v>460</v>
      </c>
      <c r="L24" s="306">
        <v>14.19</v>
      </c>
      <c r="M24" s="186">
        <v>898.76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1144.29</v>
      </c>
      <c r="E25" s="232">
        <v>1132.68</v>
      </c>
      <c r="F25" s="326">
        <v>1156.54</v>
      </c>
      <c r="G25" s="220"/>
      <c r="H25" s="161" t="s">
        <v>20</v>
      </c>
      <c r="I25" s="221">
        <v>2.106508457816858E-2</v>
      </c>
      <c r="J25" s="220"/>
      <c r="K25" s="333" t="s">
        <v>460</v>
      </c>
      <c r="L25" s="306">
        <v>6.06</v>
      </c>
      <c r="M25" s="186">
        <v>877.30600000000004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319.83</v>
      </c>
      <c r="E26" s="232">
        <v>303.33</v>
      </c>
      <c r="F26" s="326">
        <v>291.43</v>
      </c>
      <c r="G26" s="220"/>
      <c r="H26" s="161" t="s">
        <v>460</v>
      </c>
      <c r="I26" s="221">
        <v>3.9231200342860872E-2</v>
      </c>
      <c r="J26" s="220"/>
      <c r="K26" s="333" t="s">
        <v>460</v>
      </c>
      <c r="L26" s="306">
        <v>9.02</v>
      </c>
      <c r="M26" s="188">
        <v>144.84800000000001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0.27950082583960362</v>
      </c>
      <c r="E27" s="268">
        <v>0.26779849560334779</v>
      </c>
      <c r="F27" s="328">
        <v>0.25198436716412748</v>
      </c>
      <c r="G27" s="262"/>
      <c r="H27" s="263" t="s">
        <v>460</v>
      </c>
      <c r="I27" s="264">
        <v>1.581412843922031</v>
      </c>
      <c r="J27" s="262"/>
      <c r="K27" s="263" t="s">
        <v>460</v>
      </c>
      <c r="L27" s="313">
        <v>0.6</v>
      </c>
      <c r="M27" s="267">
        <v>0.16510544781410363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497.04</v>
      </c>
      <c r="E29" s="232">
        <v>496.07</v>
      </c>
      <c r="F29" s="326">
        <v>501.11</v>
      </c>
      <c r="G29" s="220"/>
      <c r="H29" s="161" t="s">
        <v>20</v>
      </c>
      <c r="I29" s="221">
        <v>1.0159856471869011E-2</v>
      </c>
      <c r="J29" s="220"/>
      <c r="K29" s="333" t="s">
        <v>460</v>
      </c>
      <c r="L29" s="306">
        <v>0.36</v>
      </c>
      <c r="M29" s="186">
        <v>476.05700000000002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484.34</v>
      </c>
      <c r="E30" s="232">
        <v>495.09</v>
      </c>
      <c r="F30" s="326">
        <v>499.24</v>
      </c>
      <c r="G30" s="220"/>
      <c r="H30" s="161" t="s">
        <v>20</v>
      </c>
      <c r="I30" s="221">
        <v>8.3823143266881228E-3</v>
      </c>
      <c r="J30" s="220"/>
      <c r="K30" s="160" t="s">
        <v>460</v>
      </c>
      <c r="L30" s="306">
        <v>0.2</v>
      </c>
      <c r="M30" s="186">
        <v>464.81700000000001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176.93</v>
      </c>
      <c r="E31" s="232">
        <v>177.91</v>
      </c>
      <c r="F31" s="326">
        <v>179.78</v>
      </c>
      <c r="G31" s="220"/>
      <c r="H31" s="161" t="s">
        <v>20</v>
      </c>
      <c r="I31" s="221">
        <v>1.0510932493957625E-2</v>
      </c>
      <c r="J31" s="220"/>
      <c r="K31" s="333" t="s">
        <v>20</v>
      </c>
      <c r="L31" s="306">
        <v>0.63</v>
      </c>
      <c r="M31" s="186">
        <v>123.03700000000001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0.36530123466986003</v>
      </c>
      <c r="E32" s="239">
        <v>0.35934880526772911</v>
      </c>
      <c r="F32" s="331">
        <v>0.36010736319205189</v>
      </c>
      <c r="G32" s="222"/>
      <c r="H32" s="189" t="s">
        <v>20</v>
      </c>
      <c r="I32" s="223">
        <v>7.5855792432277802E-2</v>
      </c>
      <c r="J32" s="222"/>
      <c r="K32" s="335"/>
      <c r="L32" s="312">
        <v>0.1</v>
      </c>
      <c r="M32" s="191">
        <v>0.26469987113207993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361.06</v>
      </c>
      <c r="E37" s="231">
        <v>336.69</v>
      </c>
      <c r="F37" s="274">
        <v>362.64</v>
      </c>
      <c r="G37" s="218"/>
      <c r="H37" s="212" t="s">
        <v>20</v>
      </c>
      <c r="I37" s="219">
        <v>7.7073866167691296E-2</v>
      </c>
      <c r="J37" s="218"/>
      <c r="K37" s="213" t="s">
        <v>460</v>
      </c>
      <c r="L37" s="311">
        <v>5.83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343.46</v>
      </c>
      <c r="E38" s="232">
        <v>353.87</v>
      </c>
      <c r="F38" s="275">
        <v>369.03</v>
      </c>
      <c r="G38" s="220"/>
      <c r="H38" s="161" t="s">
        <v>20</v>
      </c>
      <c r="I38" s="221">
        <v>4.2840591177550902E-2</v>
      </c>
      <c r="J38" s="220"/>
      <c r="K38" s="182" t="s">
        <v>460</v>
      </c>
      <c r="L38" s="306">
        <v>1.56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112.85</v>
      </c>
      <c r="E39" s="232">
        <v>95.34</v>
      </c>
      <c r="F39" s="275">
        <v>86.52</v>
      </c>
      <c r="G39" s="220"/>
      <c r="H39" s="161" t="s">
        <v>460</v>
      </c>
      <c r="I39" s="221">
        <v>9.2511013215859084E-2</v>
      </c>
      <c r="J39" s="220"/>
      <c r="K39" s="182" t="s">
        <v>460</v>
      </c>
      <c r="L39" s="306">
        <v>2.1800000000000002</v>
      </c>
      <c r="M39" s="216">
        <v>58.07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0.32856810108891865</v>
      </c>
      <c r="E40" s="233">
        <v>0.26942097380393931</v>
      </c>
      <c r="F40" s="276">
        <v>0.23445248353792375</v>
      </c>
      <c r="G40" s="222"/>
      <c r="H40" s="189" t="s">
        <v>460</v>
      </c>
      <c r="I40" s="223">
        <v>3.4968490266015562</v>
      </c>
      <c r="J40" s="222"/>
      <c r="K40" s="182" t="s">
        <v>460</v>
      </c>
      <c r="L40" s="312">
        <v>0.5</v>
      </c>
      <c r="M40" s="217">
        <v>0.21900480475497258</v>
      </c>
      <c r="N40" s="158" t="e">
        <f>N39/N38</f>
        <v>#DIV/0!</v>
      </c>
      <c r="O40" s="136"/>
    </row>
    <row r="41" spans="2:18" ht="12" customHeight="1">
      <c r="B41" s="294" t="s">
        <v>681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topLeftCell="A19" colorId="22" zoomScaleNormal="100" workbookViewId="0">
      <selection activeCell="B51" sqref="B51:N5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678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2625.19</v>
      </c>
      <c r="E9" s="232">
        <v>2670.99</v>
      </c>
      <c r="F9" s="321">
        <v>2733.4</v>
      </c>
      <c r="G9" s="220"/>
      <c r="H9" s="161" t="s">
        <v>20</v>
      </c>
      <c r="I9" s="221">
        <v>2.3365868086365094E-2</v>
      </c>
      <c r="J9" s="220"/>
      <c r="K9" s="333" t="s">
        <v>20</v>
      </c>
      <c r="L9" s="306">
        <v>3.07</v>
      </c>
      <c r="M9" s="183">
        <v>2295.7420000000002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2640.27</v>
      </c>
      <c r="E10" s="232">
        <v>2669.55</v>
      </c>
      <c r="F10" s="321">
        <v>2711.14</v>
      </c>
      <c r="G10" s="220"/>
      <c r="H10" s="161" t="s">
        <v>20</v>
      </c>
      <c r="I10" s="221">
        <v>1.5579404768593763E-2</v>
      </c>
      <c r="J10" s="220"/>
      <c r="K10" s="160" t="s">
        <v>20</v>
      </c>
      <c r="L10" s="306">
        <v>3.16</v>
      </c>
      <c r="M10" s="183">
        <v>2283.788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807.49</v>
      </c>
      <c r="E11" s="232">
        <v>808.93</v>
      </c>
      <c r="F11" s="321">
        <v>831.19</v>
      </c>
      <c r="G11" s="220"/>
      <c r="H11" s="161" t="s">
        <v>20</v>
      </c>
      <c r="I11" s="221">
        <v>2.7517832198088898E-2</v>
      </c>
      <c r="J11" s="220"/>
      <c r="K11" s="333" t="s">
        <v>460</v>
      </c>
      <c r="L11" s="306">
        <v>10.26</v>
      </c>
      <c r="M11" s="183">
        <v>481.32199999999995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0.30583614554572069</v>
      </c>
      <c r="E12" s="332">
        <v>0.30302110842651381</v>
      </c>
      <c r="F12" s="323">
        <v>0.30658320853958115</v>
      </c>
      <c r="G12" s="220"/>
      <c r="H12" s="161" t="s">
        <v>20</v>
      </c>
      <c r="I12" s="246">
        <v>0.35621001130673458</v>
      </c>
      <c r="J12" s="220"/>
      <c r="K12" s="333" t="s">
        <v>460</v>
      </c>
      <c r="L12" s="306">
        <v>0.4</v>
      </c>
      <c r="M12" s="248">
        <v>0.210755989610244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730.93</v>
      </c>
      <c r="E14" s="232">
        <v>764.49</v>
      </c>
      <c r="F14" s="326">
        <v>773.08</v>
      </c>
      <c r="G14" s="220"/>
      <c r="H14" s="161" t="s">
        <v>20</v>
      </c>
      <c r="I14" s="221">
        <v>1.1236249002603005E-2</v>
      </c>
      <c r="J14" s="220"/>
      <c r="K14" s="160" t="s">
        <v>20</v>
      </c>
      <c r="L14" s="306">
        <v>2.59</v>
      </c>
      <c r="M14" s="186">
        <v>660.55399999999997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735.24</v>
      </c>
      <c r="E15" s="232">
        <v>749.1</v>
      </c>
      <c r="F15" s="326">
        <v>751.03</v>
      </c>
      <c r="G15" s="220"/>
      <c r="H15" s="161" t="s">
        <v>20</v>
      </c>
      <c r="I15" s="221">
        <v>2.5764250433852887E-3</v>
      </c>
      <c r="J15" s="220"/>
      <c r="K15" s="160" t="s">
        <v>20</v>
      </c>
      <c r="L15" s="306">
        <v>0.13</v>
      </c>
      <c r="M15" s="186">
        <v>679.43700000000001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284.01</v>
      </c>
      <c r="E16" s="232">
        <v>299.39999999999998</v>
      </c>
      <c r="F16" s="326">
        <v>321.45</v>
      </c>
      <c r="G16" s="220"/>
      <c r="H16" s="161" t="s">
        <v>20</v>
      </c>
      <c r="I16" s="221">
        <v>7.3647294589178403E-2</v>
      </c>
      <c r="J16" s="220"/>
      <c r="K16" s="333" t="s">
        <v>20</v>
      </c>
      <c r="L16" s="306">
        <v>2.08</v>
      </c>
      <c r="M16" s="186">
        <v>182.57599999999999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0.3862820303574343</v>
      </c>
      <c r="E17" s="261">
        <v>0.39967961553864634</v>
      </c>
      <c r="F17" s="328">
        <v>0.42801219658335887</v>
      </c>
      <c r="G17" s="262"/>
      <c r="H17" s="263" t="s">
        <v>20</v>
      </c>
      <c r="I17" s="264">
        <v>2.8332581044712537</v>
      </c>
      <c r="J17" s="262"/>
      <c r="K17" s="333"/>
      <c r="L17" s="313">
        <v>0.26959094612387102</v>
      </c>
      <c r="M17" s="267">
        <v>0.26871659918432467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1397.56</v>
      </c>
      <c r="E19" s="232">
        <v>1410.72</v>
      </c>
      <c r="F19" s="326">
        <v>1458.84</v>
      </c>
      <c r="G19" s="220"/>
      <c r="H19" s="161" t="s">
        <v>20</v>
      </c>
      <c r="I19" s="221">
        <v>3.4110241578768186E-2</v>
      </c>
      <c r="J19" s="220"/>
      <c r="K19" s="333" t="s">
        <v>460</v>
      </c>
      <c r="L19" s="306">
        <v>1.42</v>
      </c>
      <c r="M19" s="187">
        <v>1159.134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1420.73</v>
      </c>
      <c r="E20" s="232">
        <v>1425.2</v>
      </c>
      <c r="F20" s="326">
        <v>1460.67</v>
      </c>
      <c r="G20" s="220"/>
      <c r="H20" s="161" t="s">
        <v>20</v>
      </c>
      <c r="I20" s="221">
        <v>2.4887735054729188E-2</v>
      </c>
      <c r="J20" s="220"/>
      <c r="K20" s="333" t="s">
        <v>20</v>
      </c>
      <c r="L20" s="306">
        <v>0.01</v>
      </c>
      <c r="M20" s="187">
        <v>1139.4590000000001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346.9</v>
      </c>
      <c r="E21" s="232">
        <v>332.42</v>
      </c>
      <c r="F21" s="326">
        <v>330.59</v>
      </c>
      <c r="G21" s="220"/>
      <c r="H21" s="161" t="s">
        <v>460</v>
      </c>
      <c r="I21" s="221">
        <v>5.5050839299682908E-3</v>
      </c>
      <c r="J21" s="220"/>
      <c r="K21" s="333" t="s">
        <v>460</v>
      </c>
      <c r="L21" s="306">
        <v>6.66</v>
      </c>
      <c r="M21" s="186">
        <v>175.74299999999999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0.24417025050502206</v>
      </c>
      <c r="E22" s="237">
        <v>0.23324445691832726</v>
      </c>
      <c r="F22" s="323">
        <v>0.2263276441632949</v>
      </c>
      <c r="G22" s="220"/>
      <c r="H22" s="161" t="s">
        <v>460</v>
      </c>
      <c r="I22" s="246">
        <v>0.69168127550323644</v>
      </c>
      <c r="J22" s="220"/>
      <c r="K22" s="333" t="s">
        <v>460</v>
      </c>
      <c r="L22" s="306">
        <v>0.5</v>
      </c>
      <c r="M22" s="248">
        <v>0.15423371968627217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1123.3699999999999</v>
      </c>
      <c r="E24" s="232">
        <v>1116.3399999999999</v>
      </c>
      <c r="F24" s="326">
        <v>1158.82</v>
      </c>
      <c r="G24" s="220"/>
      <c r="H24" s="161" t="s">
        <v>20</v>
      </c>
      <c r="I24" s="221">
        <v>3.8052922944622702E-2</v>
      </c>
      <c r="J24" s="220"/>
      <c r="K24" s="333" t="s">
        <v>460</v>
      </c>
      <c r="L24" s="306">
        <v>3.56</v>
      </c>
      <c r="M24" s="186">
        <v>898.76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1144.1600000000001</v>
      </c>
      <c r="E25" s="232">
        <v>1131.92</v>
      </c>
      <c r="F25" s="326">
        <v>1162.5999999999999</v>
      </c>
      <c r="G25" s="220"/>
      <c r="H25" s="161" t="s">
        <v>20</v>
      </c>
      <c r="I25" s="221">
        <v>2.7104389002756246E-2</v>
      </c>
      <c r="J25" s="220"/>
      <c r="K25" s="333" t="s">
        <v>460</v>
      </c>
      <c r="L25" s="306">
        <v>2.14</v>
      </c>
      <c r="M25" s="186">
        <v>877.29600000000005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319.81</v>
      </c>
      <c r="E26" s="232">
        <v>304.24</v>
      </c>
      <c r="F26" s="326">
        <v>300.45</v>
      </c>
      <c r="G26" s="220"/>
      <c r="H26" s="161" t="s">
        <v>460</v>
      </c>
      <c r="I26" s="221">
        <v>1.2457270575861212E-2</v>
      </c>
      <c r="J26" s="220"/>
      <c r="K26" s="333" t="s">
        <v>460</v>
      </c>
      <c r="L26" s="306">
        <v>6.34</v>
      </c>
      <c r="M26" s="188">
        <v>144.84100000000001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0.27951510278282754</v>
      </c>
      <c r="E27" s="268">
        <v>0.26878224609513041</v>
      </c>
      <c r="F27" s="328">
        <v>0.25842938241871666</v>
      </c>
      <c r="G27" s="262"/>
      <c r="H27" s="263" t="s">
        <v>460</v>
      </c>
      <c r="I27" s="264">
        <v>1.0352863676413748</v>
      </c>
      <c r="J27" s="262"/>
      <c r="K27" s="333" t="s">
        <v>460</v>
      </c>
      <c r="L27" s="313">
        <v>0.5</v>
      </c>
      <c r="M27" s="267">
        <v>0.16509935073225002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496.71</v>
      </c>
      <c r="E29" s="232">
        <v>495.78</v>
      </c>
      <c r="F29" s="326">
        <v>501.47</v>
      </c>
      <c r="G29" s="220"/>
      <c r="H29" s="161" t="s">
        <v>20</v>
      </c>
      <c r="I29" s="221">
        <v>1.1476864738392045E-2</v>
      </c>
      <c r="J29" s="220"/>
      <c r="K29" s="333" t="s">
        <v>20</v>
      </c>
      <c r="L29" s="306">
        <v>1.89</v>
      </c>
      <c r="M29" s="186">
        <v>476.05399999999997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484.3</v>
      </c>
      <c r="E30" s="232">
        <v>495.25</v>
      </c>
      <c r="F30" s="326">
        <v>499.44</v>
      </c>
      <c r="G30" s="220"/>
      <c r="H30" s="161" t="s">
        <v>20</v>
      </c>
      <c r="I30" s="221">
        <v>8.4603735487127629E-3</v>
      </c>
      <c r="J30" s="220"/>
      <c r="K30" s="160" t="s">
        <v>20</v>
      </c>
      <c r="L30" s="306">
        <v>3.02</v>
      </c>
      <c r="M30" s="186">
        <v>464.892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176.58</v>
      </c>
      <c r="E31" s="232">
        <v>177.11</v>
      </c>
      <c r="F31" s="326">
        <v>179.15</v>
      </c>
      <c r="G31" s="220"/>
      <c r="H31" s="161" t="s">
        <v>20</v>
      </c>
      <c r="I31" s="221">
        <v>1.1518265484727008E-2</v>
      </c>
      <c r="J31" s="220"/>
      <c r="K31" s="333" t="s">
        <v>460</v>
      </c>
      <c r="L31" s="306">
        <v>5.68</v>
      </c>
      <c r="M31" s="186">
        <v>123.003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0.36460871360726826</v>
      </c>
      <c r="E32" s="239">
        <v>0.35761736496718832</v>
      </c>
      <c r="F32" s="331">
        <v>0.35870174595547016</v>
      </c>
      <c r="G32" s="222"/>
      <c r="H32" s="189" t="s">
        <v>20</v>
      </c>
      <c r="I32" s="223">
        <v>0.10843809882818412</v>
      </c>
      <c r="J32" s="222"/>
      <c r="K32" s="335" t="s">
        <v>460</v>
      </c>
      <c r="L32" s="312">
        <v>1.4</v>
      </c>
      <c r="M32" s="191">
        <v>0.26458403242043316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361.06</v>
      </c>
      <c r="E37" s="231">
        <v>336.59</v>
      </c>
      <c r="F37" s="274">
        <v>368.47</v>
      </c>
      <c r="G37" s="218"/>
      <c r="H37" s="212" t="s">
        <v>20</v>
      </c>
      <c r="I37" s="219">
        <v>9.4714637986868411E-2</v>
      </c>
      <c r="J37" s="218"/>
      <c r="K37" s="213" t="s">
        <v>460</v>
      </c>
      <c r="L37" s="311">
        <v>1.27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343.45</v>
      </c>
      <c r="E38" s="232">
        <v>354.26</v>
      </c>
      <c r="F38" s="275">
        <v>370.59</v>
      </c>
      <c r="G38" s="220"/>
      <c r="H38" s="161" t="s">
        <v>20</v>
      </c>
      <c r="I38" s="221">
        <v>4.6096087619262649E-2</v>
      </c>
      <c r="J38" s="220"/>
      <c r="K38" s="182" t="s">
        <v>20</v>
      </c>
      <c r="L38" s="306">
        <v>1.52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113.04</v>
      </c>
      <c r="E39" s="232">
        <v>93.75</v>
      </c>
      <c r="F39" s="275">
        <v>88.7</v>
      </c>
      <c r="G39" s="220"/>
      <c r="H39" s="161" t="s">
        <v>460</v>
      </c>
      <c r="I39" s="221">
        <v>5.3866666666666618E-2</v>
      </c>
      <c r="J39" s="220"/>
      <c r="K39" s="182" t="s">
        <v>460</v>
      </c>
      <c r="L39" s="306">
        <v>4.8899999999999997</v>
      </c>
      <c r="M39" s="216">
        <v>58.085999999999999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0.32913087785703887</v>
      </c>
      <c r="E40" s="233">
        <v>0.26463614294585897</v>
      </c>
      <c r="F40" s="276">
        <v>0.23934806659650829</v>
      </c>
      <c r="G40" s="222"/>
      <c r="H40" s="189" t="s">
        <v>460</v>
      </c>
      <c r="I40" s="223">
        <v>2.5288076349350681</v>
      </c>
      <c r="J40" s="222"/>
      <c r="K40" s="335"/>
      <c r="L40" s="312">
        <v>1.4</v>
      </c>
      <c r="M40" s="217">
        <v>0.21906514704662197</v>
      </c>
      <c r="N40" s="158" t="e">
        <f>N39/N38</f>
        <v>#DIV/0!</v>
      </c>
      <c r="O40" s="136"/>
    </row>
    <row r="41" spans="2:18" ht="12" customHeight="1">
      <c r="B41" s="294" t="s">
        <v>679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C30" sqref="C30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676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2625.2</v>
      </c>
      <c r="E9" s="232">
        <v>2666.46</v>
      </c>
      <c r="F9" s="321">
        <v>2730.33</v>
      </c>
      <c r="G9" s="220"/>
      <c r="H9" s="161" t="s">
        <v>20</v>
      </c>
      <c r="I9" s="221">
        <v>2.3953106365743215E-2</v>
      </c>
      <c r="J9" s="220"/>
      <c r="K9" s="333" t="s">
        <v>460</v>
      </c>
      <c r="L9" s="306">
        <v>0.44</v>
      </c>
      <c r="M9" s="183">
        <v>2295.7420000000002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2639.73</v>
      </c>
      <c r="E10" s="232">
        <v>2656</v>
      </c>
      <c r="F10" s="321">
        <v>2707.98</v>
      </c>
      <c r="G10" s="220"/>
      <c r="H10" s="161" t="s">
        <v>20</v>
      </c>
      <c r="I10" s="221">
        <v>1.9570783132530023E-2</v>
      </c>
      <c r="J10" s="220"/>
      <c r="K10" s="160" t="s">
        <v>20</v>
      </c>
      <c r="L10" s="306">
        <v>3.87</v>
      </c>
      <c r="M10" s="183">
        <v>2283.788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808.63</v>
      </c>
      <c r="E11" s="232">
        <v>819.09</v>
      </c>
      <c r="F11" s="321">
        <v>841.45</v>
      </c>
      <c r="G11" s="220"/>
      <c r="H11" s="161" t="s">
        <v>20</v>
      </c>
      <c r="I11" s="221">
        <v>2.7298587456811907E-2</v>
      </c>
      <c r="J11" s="220"/>
      <c r="K11" s="333" t="s">
        <v>460</v>
      </c>
      <c r="L11" s="306">
        <v>8.84</v>
      </c>
      <c r="M11" s="183">
        <v>481.32199999999995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0.30633057168725591</v>
      </c>
      <c r="E12" s="332">
        <v>0.30839231927710847</v>
      </c>
      <c r="F12" s="323">
        <v>0.31072976905294725</v>
      </c>
      <c r="G12" s="220"/>
      <c r="H12" s="161" t="s">
        <v>20</v>
      </c>
      <c r="I12" s="246">
        <v>0.23374497758387736</v>
      </c>
      <c r="J12" s="220"/>
      <c r="K12" s="333" t="s">
        <v>460</v>
      </c>
      <c r="L12" s="306">
        <v>0.4</v>
      </c>
      <c r="M12" s="248">
        <v>0.210755989610244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730.96</v>
      </c>
      <c r="E14" s="232">
        <v>764.03</v>
      </c>
      <c r="F14" s="326">
        <v>770.49</v>
      </c>
      <c r="G14" s="220"/>
      <c r="H14" s="161" t="s">
        <v>20</v>
      </c>
      <c r="I14" s="221">
        <v>8.4551653730875476E-3</v>
      </c>
      <c r="J14" s="220"/>
      <c r="K14" s="160" t="s">
        <v>20</v>
      </c>
      <c r="L14" s="306">
        <v>4.46</v>
      </c>
      <c r="M14" s="186">
        <v>660.55399999999997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735.28</v>
      </c>
      <c r="E15" s="232">
        <v>748.23</v>
      </c>
      <c r="F15" s="326">
        <v>750.9</v>
      </c>
      <c r="G15" s="220"/>
      <c r="H15" s="161" t="s">
        <v>20</v>
      </c>
      <c r="I15" s="221">
        <v>3.5684214746802834E-3</v>
      </c>
      <c r="J15" s="220"/>
      <c r="K15" s="160" t="s">
        <v>20</v>
      </c>
      <c r="L15" s="306">
        <v>0.76</v>
      </c>
      <c r="M15" s="186">
        <v>679.43700000000001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283.99</v>
      </c>
      <c r="E16" s="232">
        <v>299.77999999999997</v>
      </c>
      <c r="F16" s="326">
        <v>319.37</v>
      </c>
      <c r="G16" s="220"/>
      <c r="H16" s="161" t="s">
        <v>20</v>
      </c>
      <c r="I16" s="221">
        <v>6.5347921809326914E-2</v>
      </c>
      <c r="J16" s="220"/>
      <c r="K16" s="333" t="s">
        <v>20</v>
      </c>
      <c r="L16" s="306">
        <v>2.58</v>
      </c>
      <c r="M16" s="186">
        <v>182.57599999999999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0.38623381568926124</v>
      </c>
      <c r="E17" s="261">
        <v>0.40065220587252576</v>
      </c>
      <c r="F17" s="328">
        <v>0.42531628712212016</v>
      </c>
      <c r="G17" s="262"/>
      <c r="H17" s="263" t="s">
        <v>20</v>
      </c>
      <c r="I17" s="264">
        <v>2.4664081249594405</v>
      </c>
      <c r="J17" s="262"/>
      <c r="K17" s="333"/>
      <c r="L17" s="313">
        <v>0.30084512514826356</v>
      </c>
      <c r="M17" s="267">
        <v>0.26871659918432467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1397.56</v>
      </c>
      <c r="E19" s="232">
        <v>1406.51</v>
      </c>
      <c r="F19" s="326">
        <v>1460.26</v>
      </c>
      <c r="G19" s="220"/>
      <c r="H19" s="161" t="s">
        <v>20</v>
      </c>
      <c r="I19" s="221">
        <v>3.8215156664367811E-2</v>
      </c>
      <c r="J19" s="220"/>
      <c r="K19" s="333" t="s">
        <v>460</v>
      </c>
      <c r="L19" s="306">
        <v>4.4400000000000004</v>
      </c>
      <c r="M19" s="187">
        <v>1159.134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1420.49</v>
      </c>
      <c r="E20" s="232">
        <v>1416.63</v>
      </c>
      <c r="F20" s="326">
        <v>1460.66</v>
      </c>
      <c r="G20" s="220"/>
      <c r="H20" s="161" t="s">
        <v>20</v>
      </c>
      <c r="I20" s="221">
        <v>3.1080804444350241E-2</v>
      </c>
      <c r="J20" s="220"/>
      <c r="K20" s="333" t="s">
        <v>20</v>
      </c>
      <c r="L20" s="306">
        <v>3.22</v>
      </c>
      <c r="M20" s="187">
        <v>1139.4590000000001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347.76</v>
      </c>
      <c r="E21" s="232">
        <v>337.64</v>
      </c>
      <c r="F21" s="326">
        <v>337.25</v>
      </c>
      <c r="G21" s="220"/>
      <c r="H21" s="161" t="s">
        <v>460</v>
      </c>
      <c r="I21" s="221">
        <v>1.1550764127472579E-3</v>
      </c>
      <c r="J21" s="220"/>
      <c r="K21" s="333" t="s">
        <v>460</v>
      </c>
      <c r="L21" s="306">
        <v>11.06</v>
      </c>
      <c r="M21" s="186">
        <v>175.74299999999999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0.24481692936944294</v>
      </c>
      <c r="E22" s="237">
        <v>0.23834028645447292</v>
      </c>
      <c r="F22" s="323">
        <v>0.23088877630660112</v>
      </c>
      <c r="G22" s="220"/>
      <c r="H22" s="161" t="s">
        <v>460</v>
      </c>
      <c r="I22" s="246">
        <v>0.74515101478717927</v>
      </c>
      <c r="J22" s="220"/>
      <c r="K22" s="333" t="s">
        <v>460</v>
      </c>
      <c r="L22" s="306">
        <v>0.8</v>
      </c>
      <c r="M22" s="248">
        <v>0.15423371968627217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1123.6199999999999</v>
      </c>
      <c r="E24" s="232">
        <v>1112.8399999999999</v>
      </c>
      <c r="F24" s="326">
        <v>1162.3800000000001</v>
      </c>
      <c r="G24" s="220"/>
      <c r="H24" s="161" t="s">
        <v>20</v>
      </c>
      <c r="I24" s="221">
        <v>4.4516731965062561E-2</v>
      </c>
      <c r="J24" s="220"/>
      <c r="K24" s="333" t="s">
        <v>460</v>
      </c>
      <c r="L24" s="306">
        <v>8.65</v>
      </c>
      <c r="M24" s="186">
        <v>898.76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1144.26</v>
      </c>
      <c r="E25" s="232">
        <v>1124.23</v>
      </c>
      <c r="F25" s="326">
        <v>1164.74</v>
      </c>
      <c r="G25" s="220"/>
      <c r="H25" s="161" t="s">
        <v>20</v>
      </c>
      <c r="I25" s="221">
        <v>3.6033551853268397E-2</v>
      </c>
      <c r="J25" s="220"/>
      <c r="K25" s="333" t="s">
        <v>460</v>
      </c>
      <c r="L25" s="306">
        <v>0.13</v>
      </c>
      <c r="M25" s="186">
        <v>877.29600000000005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320.54000000000002</v>
      </c>
      <c r="E26" s="232">
        <v>309.14999999999998</v>
      </c>
      <c r="F26" s="326">
        <v>306.79000000000002</v>
      </c>
      <c r="G26" s="220"/>
      <c r="H26" s="161" t="s">
        <v>460</v>
      </c>
      <c r="I26" s="221">
        <v>7.6338347080703306E-3</v>
      </c>
      <c r="J26" s="220"/>
      <c r="K26" s="333" t="s">
        <v>460</v>
      </c>
      <c r="L26" s="306">
        <v>10.67</v>
      </c>
      <c r="M26" s="188">
        <v>144.84100000000001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0.2801286420918323</v>
      </c>
      <c r="E27" s="268">
        <v>0.27498821415546637</v>
      </c>
      <c r="F27" s="328">
        <v>0.26339783986125659</v>
      </c>
      <c r="G27" s="262"/>
      <c r="H27" s="263" t="s">
        <v>460</v>
      </c>
      <c r="I27" s="264">
        <v>1.1590374294209782</v>
      </c>
      <c r="J27" s="262"/>
      <c r="K27" s="333" t="s">
        <v>460</v>
      </c>
      <c r="L27" s="313">
        <v>0.9</v>
      </c>
      <c r="M27" s="267">
        <v>0.16509935073225002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496.68</v>
      </c>
      <c r="E29" s="232">
        <v>495.93</v>
      </c>
      <c r="F29" s="326">
        <v>499.58</v>
      </c>
      <c r="G29" s="220"/>
      <c r="H29" s="161" t="s">
        <v>20</v>
      </c>
      <c r="I29" s="221">
        <v>7.3599096646703721E-3</v>
      </c>
      <c r="J29" s="220"/>
      <c r="K29" s="333" t="s">
        <v>460</v>
      </c>
      <c r="L29" s="306">
        <v>0.47</v>
      </c>
      <c r="M29" s="186">
        <v>476.05399999999997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483.97</v>
      </c>
      <c r="E30" s="232">
        <v>491.14</v>
      </c>
      <c r="F30" s="326">
        <v>496.42</v>
      </c>
      <c r="G30" s="220"/>
      <c r="H30" s="161" t="s">
        <v>20</v>
      </c>
      <c r="I30" s="221">
        <v>1.0750498839434908E-2</v>
      </c>
      <c r="J30" s="220"/>
      <c r="K30" s="160" t="s">
        <v>460</v>
      </c>
      <c r="L30" s="306">
        <v>0.11</v>
      </c>
      <c r="M30" s="186">
        <v>464.892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176.88</v>
      </c>
      <c r="E31" s="232">
        <v>181.68</v>
      </c>
      <c r="F31" s="326">
        <v>184.83</v>
      </c>
      <c r="G31" s="220"/>
      <c r="H31" s="161" t="s">
        <v>20</v>
      </c>
      <c r="I31" s="221">
        <v>1.7338177014531109E-2</v>
      </c>
      <c r="J31" s="220"/>
      <c r="K31" s="333" t="s">
        <v>460</v>
      </c>
      <c r="L31" s="306">
        <v>0.36</v>
      </c>
      <c r="M31" s="186">
        <v>123.003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0.36547719899993797</v>
      </c>
      <c r="E32" s="239">
        <v>0.36991489188418786</v>
      </c>
      <c r="F32" s="331">
        <v>0.37232585310825511</v>
      </c>
      <c r="G32" s="222"/>
      <c r="H32" s="189" t="s">
        <v>20</v>
      </c>
      <c r="I32" s="223">
        <v>0.2410961224067254</v>
      </c>
      <c r="J32" s="222"/>
      <c r="K32" s="335" t="s">
        <v>460</v>
      </c>
      <c r="L32" s="312">
        <v>0.1</v>
      </c>
      <c r="M32" s="191">
        <v>0.26458403242043316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361.06</v>
      </c>
      <c r="E37" s="231">
        <v>337.3</v>
      </c>
      <c r="F37" s="274">
        <v>369.74</v>
      </c>
      <c r="G37" s="218"/>
      <c r="H37" s="212" t="s">
        <v>20</v>
      </c>
      <c r="I37" s="219">
        <v>9.6175511414171355E-2</v>
      </c>
      <c r="J37" s="218"/>
      <c r="K37" s="213" t="s">
        <v>460</v>
      </c>
      <c r="L37" s="311">
        <v>0.66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343.35</v>
      </c>
      <c r="E38" s="232">
        <v>351.99</v>
      </c>
      <c r="F38" s="275">
        <v>369.07</v>
      </c>
      <c r="G38" s="220"/>
      <c r="H38" s="161" t="s">
        <v>20</v>
      </c>
      <c r="I38" s="221">
        <v>4.8524105798460226E-2</v>
      </c>
      <c r="J38" s="220"/>
      <c r="K38" s="182" t="s">
        <v>20</v>
      </c>
      <c r="L38" s="306">
        <v>1.17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113.1</v>
      </c>
      <c r="E39" s="232">
        <v>96.01</v>
      </c>
      <c r="F39" s="275">
        <v>93.59</v>
      </c>
      <c r="G39" s="220"/>
      <c r="H39" s="161" t="s">
        <v>460</v>
      </c>
      <c r="I39" s="221">
        <v>2.5205707738777172E-2</v>
      </c>
      <c r="J39" s="220"/>
      <c r="K39" s="182" t="s">
        <v>460</v>
      </c>
      <c r="L39" s="306">
        <v>1.77</v>
      </c>
      <c r="M39" s="216">
        <v>58.085999999999999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0.32940148536478808</v>
      </c>
      <c r="E40" s="233">
        <v>0.2727634307792835</v>
      </c>
      <c r="F40" s="276">
        <v>0.25358333107540576</v>
      </c>
      <c r="G40" s="222"/>
      <c r="H40" s="189" t="s">
        <v>460</v>
      </c>
      <c r="I40" s="223">
        <v>1.918009970387774</v>
      </c>
      <c r="J40" s="222"/>
      <c r="K40" s="335" t="s">
        <v>460</v>
      </c>
      <c r="L40" s="312">
        <v>0.6</v>
      </c>
      <c r="M40" s="217">
        <v>0.21906514704662197</v>
      </c>
      <c r="N40" s="158" t="e">
        <f>N39/N38</f>
        <v>#DIV/0!</v>
      </c>
      <c r="O40" s="136"/>
    </row>
    <row r="41" spans="2:18" ht="12" customHeight="1">
      <c r="B41" s="294" t="s">
        <v>677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topLeftCell="A25" colorId="22" zoomScaleNormal="100" workbookViewId="0">
      <selection activeCell="B51" sqref="B51:N5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674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2624.98</v>
      </c>
      <c r="E9" s="232">
        <v>2665.56</v>
      </c>
      <c r="F9" s="321">
        <v>2730.77</v>
      </c>
      <c r="G9" s="220"/>
      <c r="H9" s="161" t="s">
        <v>20</v>
      </c>
      <c r="I9" s="221">
        <v>2.4463902519545666E-2</v>
      </c>
      <c r="J9" s="220"/>
      <c r="K9" s="333" t="s">
        <v>20</v>
      </c>
      <c r="L9" s="306">
        <v>0.43</v>
      </c>
      <c r="M9" s="183">
        <v>2295.7240000000002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2639.91</v>
      </c>
      <c r="E10" s="232">
        <v>2650</v>
      </c>
      <c r="F10" s="321">
        <v>2704.11</v>
      </c>
      <c r="G10" s="220"/>
      <c r="H10" s="161" t="s">
        <v>20</v>
      </c>
      <c r="I10" s="221">
        <v>2.0418867924528294E-2</v>
      </c>
      <c r="J10" s="220"/>
      <c r="K10" s="160" t="s">
        <v>20</v>
      </c>
      <c r="L10" s="306">
        <v>0.41</v>
      </c>
      <c r="M10" s="183">
        <v>2283.77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808.06</v>
      </c>
      <c r="E11" s="232">
        <v>823.62</v>
      </c>
      <c r="F11" s="321">
        <v>850.29</v>
      </c>
      <c r="G11" s="220"/>
      <c r="H11" s="161" t="s">
        <v>20</v>
      </c>
      <c r="I11" s="221">
        <v>3.2381438041815258E-2</v>
      </c>
      <c r="J11" s="220"/>
      <c r="K11" s="333" t="s">
        <v>20</v>
      </c>
      <c r="L11" s="306">
        <v>3.07</v>
      </c>
      <c r="M11" s="183">
        <v>481.32199999999995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0.30609376834816338</v>
      </c>
      <c r="E12" s="332">
        <v>0.31080000000000002</v>
      </c>
      <c r="F12" s="323">
        <v>0.31444356923350009</v>
      </c>
      <c r="G12" s="220"/>
      <c r="H12" s="161" t="s">
        <v>20</v>
      </c>
      <c r="I12" s="246">
        <v>0.36435692335000658</v>
      </c>
      <c r="J12" s="220"/>
      <c r="K12" s="333"/>
      <c r="L12" s="306">
        <v>0.1</v>
      </c>
      <c r="M12" s="248">
        <v>0.21075765072664934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730.96</v>
      </c>
      <c r="E14" s="232">
        <v>764.11</v>
      </c>
      <c r="F14" s="326">
        <v>766.03</v>
      </c>
      <c r="G14" s="220"/>
      <c r="H14" s="161" t="s">
        <v>20</v>
      </c>
      <c r="I14" s="221">
        <v>2.5127272251377342E-3</v>
      </c>
      <c r="J14" s="220"/>
      <c r="K14" s="160" t="s">
        <v>460</v>
      </c>
      <c r="L14" s="306">
        <v>3.28</v>
      </c>
      <c r="M14" s="186">
        <v>660.55399999999997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735.22</v>
      </c>
      <c r="E15" s="232">
        <v>747.15</v>
      </c>
      <c r="F15" s="326">
        <v>750.14</v>
      </c>
      <c r="G15" s="220"/>
      <c r="H15" s="161" t="s">
        <v>20</v>
      </c>
      <c r="I15" s="221">
        <v>4.0018737870575194E-3</v>
      </c>
      <c r="J15" s="220"/>
      <c r="K15" s="160" t="s">
        <v>460</v>
      </c>
      <c r="L15" s="306">
        <v>1.45</v>
      </c>
      <c r="M15" s="186">
        <v>679.43700000000001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283.94</v>
      </c>
      <c r="E16" s="232">
        <v>300.91000000000003</v>
      </c>
      <c r="F16" s="326">
        <v>316.79000000000002</v>
      </c>
      <c r="G16" s="220"/>
      <c r="H16" s="161" t="s">
        <v>20</v>
      </c>
      <c r="I16" s="221">
        <v>5.2773254461466967E-2</v>
      </c>
      <c r="J16" s="220"/>
      <c r="K16" s="333" t="s">
        <v>20</v>
      </c>
      <c r="L16" s="306">
        <v>1.95</v>
      </c>
      <c r="M16" s="186">
        <v>182.57599999999999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0.38619732869073203</v>
      </c>
      <c r="E17" s="261">
        <v>0.40274375961988895</v>
      </c>
      <c r="F17" s="328">
        <v>0.42230783587063753</v>
      </c>
      <c r="G17" s="262"/>
      <c r="H17" s="263" t="s">
        <v>20</v>
      </c>
      <c r="I17" s="264">
        <v>1.9564076250748574</v>
      </c>
      <c r="J17" s="262"/>
      <c r="K17" s="333"/>
      <c r="L17" s="313">
        <v>0.34092342394290709</v>
      </c>
      <c r="M17" s="267">
        <v>0.26871659918432467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1397.34</v>
      </c>
      <c r="E19" s="232">
        <v>1405.72</v>
      </c>
      <c r="F19" s="326">
        <v>1464.7</v>
      </c>
      <c r="G19" s="220"/>
      <c r="H19" s="161" t="s">
        <v>20</v>
      </c>
      <c r="I19" s="221">
        <v>4.1957146515664512E-2</v>
      </c>
      <c r="J19" s="220"/>
      <c r="K19" s="333" t="s">
        <v>20</v>
      </c>
      <c r="L19" s="306">
        <v>6.3</v>
      </c>
      <c r="M19" s="187">
        <v>1159.116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1420.7</v>
      </c>
      <c r="E20" s="232">
        <v>1411.98</v>
      </c>
      <c r="F20" s="326">
        <v>1457.44</v>
      </c>
      <c r="G20" s="220"/>
      <c r="H20" s="161" t="s">
        <v>20</v>
      </c>
      <c r="I20" s="221">
        <v>3.2195923455006437E-2</v>
      </c>
      <c r="J20" s="220"/>
      <c r="K20" s="333" t="s">
        <v>20</v>
      </c>
      <c r="L20" s="306">
        <v>3.8</v>
      </c>
      <c r="M20" s="187">
        <v>1139.441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347.32</v>
      </c>
      <c r="E21" s="232">
        <v>341.05</v>
      </c>
      <c r="F21" s="326">
        <v>348.31</v>
      </c>
      <c r="G21" s="220"/>
      <c r="H21" s="161" t="s">
        <v>20</v>
      </c>
      <c r="I21" s="221">
        <v>2.1287201290133284E-2</v>
      </c>
      <c r="J21" s="220"/>
      <c r="K21" s="333" t="s">
        <v>20</v>
      </c>
      <c r="L21" s="306">
        <v>1.76</v>
      </c>
      <c r="M21" s="186">
        <v>175.74299999999999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0.244471035405082</v>
      </c>
      <c r="E22" s="237">
        <v>0.24154024844544542</v>
      </c>
      <c r="F22" s="323">
        <v>0.23898753979580634</v>
      </c>
      <c r="G22" s="220"/>
      <c r="H22" s="161" t="s">
        <v>460</v>
      </c>
      <c r="I22" s="246">
        <v>0.25527086496390794</v>
      </c>
      <c r="J22" s="220"/>
      <c r="K22" s="333"/>
      <c r="L22" s="306">
        <v>0.1</v>
      </c>
      <c r="M22" s="248">
        <v>0.15423615615025263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1123.45</v>
      </c>
      <c r="E24" s="232">
        <v>1112.4000000000001</v>
      </c>
      <c r="F24" s="326">
        <v>1171.03</v>
      </c>
      <c r="G24" s="220"/>
      <c r="H24" s="161" t="s">
        <v>20</v>
      </c>
      <c r="I24" s="221">
        <v>5.2705861201006732E-2</v>
      </c>
      <c r="J24" s="220"/>
      <c r="K24" s="333" t="s">
        <v>20</v>
      </c>
      <c r="L24" s="306">
        <v>7.82</v>
      </c>
      <c r="M24" s="186">
        <v>898.76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1144.54</v>
      </c>
      <c r="E25" s="232">
        <v>1121.2</v>
      </c>
      <c r="F25" s="326">
        <v>1164.8699999999999</v>
      </c>
      <c r="G25" s="220"/>
      <c r="H25" s="161" t="s">
        <v>20</v>
      </c>
      <c r="I25" s="221">
        <v>3.8949339992864651E-2</v>
      </c>
      <c r="J25" s="220"/>
      <c r="K25" s="333" t="s">
        <v>20</v>
      </c>
      <c r="L25" s="306">
        <v>4.75</v>
      </c>
      <c r="M25" s="186">
        <v>877.29600000000005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320.08999999999997</v>
      </c>
      <c r="E26" s="232">
        <v>311.3</v>
      </c>
      <c r="F26" s="326">
        <v>317.45999999999998</v>
      </c>
      <c r="G26" s="220"/>
      <c r="H26" s="161" t="s">
        <v>20</v>
      </c>
      <c r="I26" s="221">
        <v>1.9787985865724389E-2</v>
      </c>
      <c r="J26" s="220"/>
      <c r="K26" s="333" t="s">
        <v>20</v>
      </c>
      <c r="L26" s="306">
        <v>2.42</v>
      </c>
      <c r="M26" s="188">
        <v>144.84100000000001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0.2796669404302165</v>
      </c>
      <c r="E27" s="268">
        <v>0.2776489475561898</v>
      </c>
      <c r="F27" s="328">
        <v>0.27252826495660459</v>
      </c>
      <c r="G27" s="262"/>
      <c r="H27" s="263" t="s">
        <v>460</v>
      </c>
      <c r="I27" s="264">
        <v>0.51206825995852023</v>
      </c>
      <c r="J27" s="262"/>
      <c r="K27" s="333"/>
      <c r="L27" s="313">
        <v>0.1</v>
      </c>
      <c r="M27" s="267">
        <v>0.16509935073225002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496.68</v>
      </c>
      <c r="E29" s="232">
        <v>495.73</v>
      </c>
      <c r="F29" s="326">
        <v>500.05</v>
      </c>
      <c r="G29" s="220"/>
      <c r="H29" s="161" t="s">
        <v>20</v>
      </c>
      <c r="I29" s="221">
        <v>8.7144211566780871E-3</v>
      </c>
      <c r="J29" s="220"/>
      <c r="K29" s="333" t="s">
        <v>460</v>
      </c>
      <c r="L29" s="306">
        <v>2.58</v>
      </c>
      <c r="M29" s="186">
        <v>476.05399999999997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483.98</v>
      </c>
      <c r="E30" s="232">
        <v>490.86</v>
      </c>
      <c r="F30" s="326">
        <v>496.53</v>
      </c>
      <c r="G30" s="220"/>
      <c r="H30" s="161" t="s">
        <v>20</v>
      </c>
      <c r="I30" s="221">
        <v>1.1551155115511413E-2</v>
      </c>
      <c r="J30" s="220"/>
      <c r="K30" s="160" t="s">
        <v>460</v>
      </c>
      <c r="L30" s="306">
        <v>1.94</v>
      </c>
      <c r="M30" s="186">
        <v>464.892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176.8</v>
      </c>
      <c r="E31" s="232">
        <v>181.67</v>
      </c>
      <c r="F31" s="326">
        <v>185.19</v>
      </c>
      <c r="G31" s="220"/>
      <c r="H31" s="161" t="s">
        <v>20</v>
      </c>
      <c r="I31" s="221">
        <v>1.937579126988509E-2</v>
      </c>
      <c r="J31" s="220"/>
      <c r="K31" s="333" t="s">
        <v>460</v>
      </c>
      <c r="L31" s="306">
        <v>0.64</v>
      </c>
      <c r="M31" s="186">
        <v>123.003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0.36530435141948014</v>
      </c>
      <c r="E32" s="239">
        <v>0.37010552907142563</v>
      </c>
      <c r="F32" s="331">
        <v>0.37296840070086401</v>
      </c>
      <c r="G32" s="222"/>
      <c r="H32" s="189" t="s">
        <v>20</v>
      </c>
      <c r="I32" s="223">
        <v>0.28628716294383794</v>
      </c>
      <c r="J32" s="222"/>
      <c r="K32" s="335"/>
      <c r="L32" s="312">
        <v>0</v>
      </c>
      <c r="M32" s="191">
        <v>0.26458403242043316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360.21</v>
      </c>
      <c r="E37" s="231">
        <v>337.28</v>
      </c>
      <c r="F37" s="274">
        <v>370.4</v>
      </c>
      <c r="G37" s="218"/>
      <c r="H37" s="212" t="s">
        <v>20</v>
      </c>
      <c r="I37" s="219">
        <v>9.8197343453510388E-2</v>
      </c>
      <c r="J37" s="218"/>
      <c r="K37" s="213" t="s">
        <v>20</v>
      </c>
      <c r="L37" s="311">
        <v>7.88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342.55</v>
      </c>
      <c r="E38" s="232">
        <v>351.93</v>
      </c>
      <c r="F38" s="275">
        <v>367.9</v>
      </c>
      <c r="G38" s="220"/>
      <c r="H38" s="161" t="s">
        <v>20</v>
      </c>
      <c r="I38" s="221">
        <v>4.5378342283976858E-2</v>
      </c>
      <c r="J38" s="220"/>
      <c r="K38" s="182" t="s">
        <v>20</v>
      </c>
      <c r="L38" s="306">
        <v>4.34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112.86</v>
      </c>
      <c r="E39" s="232">
        <v>95.85</v>
      </c>
      <c r="F39" s="275">
        <v>95.36</v>
      </c>
      <c r="G39" s="220"/>
      <c r="H39" s="161" t="s">
        <v>460</v>
      </c>
      <c r="I39" s="221">
        <v>5.1121544079290038E-3</v>
      </c>
      <c r="J39" s="220"/>
      <c r="K39" s="182" t="s">
        <v>20</v>
      </c>
      <c r="L39" s="306">
        <v>0.28000000000000003</v>
      </c>
      <c r="M39" s="216">
        <v>58.085999999999999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0.32947015034301563</v>
      </c>
      <c r="E40" s="233">
        <v>0.27235529792856533</v>
      </c>
      <c r="F40" s="276">
        <v>0.25920086980157653</v>
      </c>
      <c r="G40" s="222"/>
      <c r="H40" s="189" t="s">
        <v>460</v>
      </c>
      <c r="I40" s="223">
        <v>1.3154428126988804</v>
      </c>
      <c r="J40" s="222"/>
      <c r="K40" s="182"/>
      <c r="L40" s="312">
        <v>-0.2</v>
      </c>
      <c r="M40" s="217">
        <v>0.21906514704662197</v>
      </c>
      <c r="N40" s="158" t="e">
        <f>N39/N38</f>
        <v>#DIV/0!</v>
      </c>
      <c r="O40" s="136"/>
    </row>
    <row r="41" spans="2:18" ht="12" customHeight="1">
      <c r="B41" s="294" t="s">
        <v>675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O22" sqref="O22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672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2624.63</v>
      </c>
      <c r="E9" s="232">
        <v>2666.86</v>
      </c>
      <c r="F9" s="321">
        <v>2730.34</v>
      </c>
      <c r="G9" s="220"/>
      <c r="H9" s="161" t="s">
        <v>20</v>
      </c>
      <c r="I9" s="221">
        <v>2.380327426261597E-2</v>
      </c>
      <c r="J9" s="220"/>
      <c r="K9" s="333" t="s">
        <v>460</v>
      </c>
      <c r="L9" s="306">
        <v>29.79</v>
      </c>
      <c r="M9" s="183">
        <v>2295.63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2639.57</v>
      </c>
      <c r="E10" s="232">
        <v>2650.26</v>
      </c>
      <c r="F10" s="321">
        <v>2703.7</v>
      </c>
      <c r="G10" s="220"/>
      <c r="H10" s="161" t="s">
        <v>20</v>
      </c>
      <c r="I10" s="221">
        <v>2.016405937530652E-2</v>
      </c>
      <c r="J10" s="220"/>
      <c r="K10" s="160" t="s">
        <v>460</v>
      </c>
      <c r="L10" s="306">
        <v>4.72</v>
      </c>
      <c r="M10" s="183">
        <v>2284.6460000000002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803.98</v>
      </c>
      <c r="E11" s="232">
        <v>820.58</v>
      </c>
      <c r="F11" s="321">
        <v>847.22</v>
      </c>
      <c r="G11" s="220"/>
      <c r="H11" s="161" t="s">
        <v>20</v>
      </c>
      <c r="I11" s="221">
        <v>3.2464841941066025E-2</v>
      </c>
      <c r="J11" s="220"/>
      <c r="K11" s="333" t="s">
        <v>460</v>
      </c>
      <c r="L11" s="306">
        <v>25.31</v>
      </c>
      <c r="M11" s="183">
        <v>478.31099999999998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0.30458748962899257</v>
      </c>
      <c r="E12" s="332">
        <v>0.30962245213677148</v>
      </c>
      <c r="F12" s="323">
        <v>0.31335577172023527</v>
      </c>
      <c r="G12" s="220"/>
      <c r="H12" s="161" t="s">
        <v>20</v>
      </c>
      <c r="I12" s="246">
        <v>0.373331958346379</v>
      </c>
      <c r="J12" s="220"/>
      <c r="K12" s="333" t="s">
        <v>460</v>
      </c>
      <c r="L12" s="306">
        <v>0.9</v>
      </c>
      <c r="M12" s="248">
        <v>0.20935891162131898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730.89</v>
      </c>
      <c r="E14" s="232">
        <v>764.83</v>
      </c>
      <c r="F14" s="326">
        <v>769.31</v>
      </c>
      <c r="G14" s="220"/>
      <c r="H14" s="161" t="s">
        <v>20</v>
      </c>
      <c r="I14" s="221">
        <v>5.857510819397671E-3</v>
      </c>
      <c r="J14" s="220"/>
      <c r="K14" s="160" t="s">
        <v>460</v>
      </c>
      <c r="L14" s="306">
        <v>4.12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735.2</v>
      </c>
      <c r="E15" s="232">
        <v>747.51</v>
      </c>
      <c r="F15" s="326">
        <v>751.59</v>
      </c>
      <c r="G15" s="220"/>
      <c r="H15" s="161" t="s">
        <v>20</v>
      </c>
      <c r="I15" s="221">
        <v>5.4581209615924831E-3</v>
      </c>
      <c r="J15" s="220"/>
      <c r="K15" s="160" t="s">
        <v>460</v>
      </c>
      <c r="L15" s="306">
        <v>1.6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279.8</v>
      </c>
      <c r="E16" s="232">
        <v>297.12</v>
      </c>
      <c r="F16" s="326">
        <v>314.83999999999997</v>
      </c>
      <c r="G16" s="220"/>
      <c r="H16" s="161" t="s">
        <v>20</v>
      </c>
      <c r="I16" s="221">
        <v>5.9639203015616538E-2</v>
      </c>
      <c r="J16" s="220"/>
      <c r="K16" s="333" t="s">
        <v>460</v>
      </c>
      <c r="L16" s="306">
        <v>1.25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0.38057671381936886</v>
      </c>
      <c r="E17" s="261">
        <v>0.39747963237949996</v>
      </c>
      <c r="F17" s="328">
        <v>0.41889860163120846</v>
      </c>
      <c r="G17" s="262"/>
      <c r="H17" s="263" t="s">
        <v>20</v>
      </c>
      <c r="I17" s="264">
        <v>2.1418969251708497</v>
      </c>
      <c r="J17" s="262"/>
      <c r="K17" s="333" t="s">
        <v>460</v>
      </c>
      <c r="L17" s="313">
        <v>7.6974234574284095E-2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1397.1</v>
      </c>
      <c r="E19" s="232">
        <v>1406.81</v>
      </c>
      <c r="F19" s="326">
        <v>1458.4</v>
      </c>
      <c r="G19" s="220"/>
      <c r="H19" s="161" t="s">
        <v>20</v>
      </c>
      <c r="I19" s="221">
        <v>3.6671618768703729E-2</v>
      </c>
      <c r="J19" s="220"/>
      <c r="K19" s="333" t="s">
        <v>460</v>
      </c>
      <c r="L19" s="306">
        <v>26.21</v>
      </c>
      <c r="M19" s="187">
        <v>1159.2940000000001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1420.44</v>
      </c>
      <c r="E20" s="232">
        <v>1412.4</v>
      </c>
      <c r="F20" s="326">
        <v>1453.64</v>
      </c>
      <c r="G20" s="220"/>
      <c r="H20" s="161" t="s">
        <v>20</v>
      </c>
      <c r="I20" s="221">
        <v>2.9198527329368451E-2</v>
      </c>
      <c r="J20" s="220"/>
      <c r="K20" s="333" t="s">
        <v>460</v>
      </c>
      <c r="L20" s="306">
        <v>3.6</v>
      </c>
      <c r="M20" s="187">
        <v>1139.588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347.37</v>
      </c>
      <c r="E21" s="232">
        <v>341.79</v>
      </c>
      <c r="F21" s="326">
        <v>346.55</v>
      </c>
      <c r="G21" s="220"/>
      <c r="H21" s="161" t="s">
        <v>20</v>
      </c>
      <c r="I21" s="221">
        <v>1.3926680125223134E-2</v>
      </c>
      <c r="J21" s="220"/>
      <c r="K21" s="333" t="s">
        <v>460</v>
      </c>
      <c r="L21" s="306">
        <v>24.54</v>
      </c>
      <c r="M21" s="186">
        <v>175.774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0.24455098420207821</v>
      </c>
      <c r="E22" s="237">
        <v>0.24199235344095157</v>
      </c>
      <c r="F22" s="323">
        <v>0.23840152995239536</v>
      </c>
      <c r="G22" s="220"/>
      <c r="H22" s="161" t="s">
        <v>460</v>
      </c>
      <c r="I22" s="246">
        <v>0.35908234885562162</v>
      </c>
      <c r="J22" s="220"/>
      <c r="K22" s="333" t="s">
        <v>460</v>
      </c>
      <c r="L22" s="306">
        <v>1.6</v>
      </c>
      <c r="M22" s="248">
        <v>0.15424346342713333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1123.28</v>
      </c>
      <c r="E24" s="232">
        <v>1113.55</v>
      </c>
      <c r="F24" s="326">
        <v>1163.21</v>
      </c>
      <c r="G24" s="220"/>
      <c r="H24" s="161" t="s">
        <v>20</v>
      </c>
      <c r="I24" s="221">
        <v>4.4596111535180283E-2</v>
      </c>
      <c r="J24" s="220"/>
      <c r="K24" s="333" t="s">
        <v>460</v>
      </c>
      <c r="L24" s="306">
        <v>25.27</v>
      </c>
      <c r="M24" s="186">
        <v>898.94100000000003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1144.3900000000001</v>
      </c>
      <c r="E25" s="232">
        <v>1121.72</v>
      </c>
      <c r="F25" s="326">
        <v>1160.1199999999999</v>
      </c>
      <c r="G25" s="220"/>
      <c r="H25" s="161" t="s">
        <v>20</v>
      </c>
      <c r="I25" s="221">
        <v>3.4233141960560376E-2</v>
      </c>
      <c r="J25" s="220"/>
      <c r="K25" s="333" t="s">
        <v>460</v>
      </c>
      <c r="L25" s="306">
        <v>3.39</v>
      </c>
      <c r="M25" s="186">
        <v>877.44600000000003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320.11</v>
      </c>
      <c r="E26" s="232">
        <v>311.95</v>
      </c>
      <c r="F26" s="326">
        <v>315.04000000000002</v>
      </c>
      <c r="G26" s="220"/>
      <c r="H26" s="161" t="s">
        <v>20</v>
      </c>
      <c r="I26" s="221">
        <v>9.9054335630710533E-3</v>
      </c>
      <c r="J26" s="220"/>
      <c r="K26" s="333" t="s">
        <v>460</v>
      </c>
      <c r="L26" s="306">
        <v>22.83</v>
      </c>
      <c r="M26" s="188">
        <v>144.87200000000001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0.27972107410935082</v>
      </c>
      <c r="E27" s="268">
        <v>0.27809970402596013</v>
      </c>
      <c r="F27" s="328">
        <v>0.27155811467779201</v>
      </c>
      <c r="G27" s="262"/>
      <c r="H27" s="263" t="s">
        <v>460</v>
      </c>
      <c r="I27" s="264">
        <v>0.65415893481681198</v>
      </c>
      <c r="J27" s="262"/>
      <c r="K27" s="333" t="s">
        <v>460</v>
      </c>
      <c r="L27" s="313">
        <v>1.9</v>
      </c>
      <c r="M27" s="267">
        <v>0.1651064566936313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496.63</v>
      </c>
      <c r="E29" s="232">
        <v>495.23</v>
      </c>
      <c r="F29" s="326">
        <v>502.63</v>
      </c>
      <c r="G29" s="220"/>
      <c r="H29" s="161" t="s">
        <v>20</v>
      </c>
      <c r="I29" s="221">
        <v>1.49425519455606E-2</v>
      </c>
      <c r="J29" s="220"/>
      <c r="K29" s="333" t="s">
        <v>20</v>
      </c>
      <c r="L29" s="306">
        <v>0.54</v>
      </c>
      <c r="M29" s="186">
        <v>475.93700000000001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483.94</v>
      </c>
      <c r="E30" s="232">
        <v>490.36</v>
      </c>
      <c r="F30" s="326">
        <v>498.47</v>
      </c>
      <c r="G30" s="220"/>
      <c r="H30" s="161" t="s">
        <v>20</v>
      </c>
      <c r="I30" s="221">
        <v>1.6538869402072054E-2</v>
      </c>
      <c r="J30" s="220"/>
      <c r="K30" s="160" t="s">
        <v>20</v>
      </c>
      <c r="L30" s="306">
        <v>0.48</v>
      </c>
      <c r="M30" s="186">
        <v>464.77499999999998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176.8</v>
      </c>
      <c r="E31" s="232">
        <v>181.67</v>
      </c>
      <c r="F31" s="326">
        <v>185.83</v>
      </c>
      <c r="G31" s="220"/>
      <c r="H31" s="161" t="s">
        <v>20</v>
      </c>
      <c r="I31" s="221">
        <v>2.2898662409864157E-2</v>
      </c>
      <c r="J31" s="220"/>
      <c r="K31" s="333" t="s">
        <v>20</v>
      </c>
      <c r="L31" s="306">
        <v>0.48</v>
      </c>
      <c r="M31" s="186">
        <v>123.003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0.36533454560482709</v>
      </c>
      <c r="E32" s="239">
        <v>0.37048291051472382</v>
      </c>
      <c r="F32" s="331">
        <v>0.37280077035729331</v>
      </c>
      <c r="G32" s="222"/>
      <c r="H32" s="189" t="s">
        <v>20</v>
      </c>
      <c r="I32" s="223">
        <v>0.23178598425694918</v>
      </c>
      <c r="J32" s="222"/>
      <c r="K32" s="335"/>
      <c r="L32" s="312">
        <v>0.1</v>
      </c>
      <c r="M32" s="191">
        <v>0.26465063740519607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360.55</v>
      </c>
      <c r="E37" s="231">
        <v>337.14</v>
      </c>
      <c r="F37" s="274">
        <v>362.52</v>
      </c>
      <c r="G37" s="218"/>
      <c r="H37" s="212" t="s">
        <v>20</v>
      </c>
      <c r="I37" s="219">
        <v>7.5280298985584526E-2</v>
      </c>
      <c r="J37" s="218"/>
      <c r="K37" s="213" t="s">
        <v>460</v>
      </c>
      <c r="L37" s="311">
        <v>0.33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342.62</v>
      </c>
      <c r="E38" s="232">
        <v>348.41</v>
      </c>
      <c r="F38" s="275">
        <v>363.56</v>
      </c>
      <c r="G38" s="220"/>
      <c r="H38" s="161" t="s">
        <v>20</v>
      </c>
      <c r="I38" s="221">
        <v>4.3483252489882496E-2</v>
      </c>
      <c r="J38" s="220"/>
      <c r="K38" s="182" t="s">
        <v>20</v>
      </c>
      <c r="L38" s="306">
        <v>1.82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112.74</v>
      </c>
      <c r="E39" s="232">
        <v>99.67</v>
      </c>
      <c r="F39" s="275">
        <v>95.08</v>
      </c>
      <c r="G39" s="220"/>
      <c r="H39" s="161" t="s">
        <v>460</v>
      </c>
      <c r="I39" s="221">
        <v>4.6051971505969735E-2</v>
      </c>
      <c r="J39" s="220"/>
      <c r="K39" s="182" t="s">
        <v>460</v>
      </c>
      <c r="L39" s="306">
        <v>1.26</v>
      </c>
      <c r="M39" s="216">
        <v>58.085999999999999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0.32905259471134202</v>
      </c>
      <c r="E40" s="233">
        <v>0.28607100829482507</v>
      </c>
      <c r="F40" s="276">
        <v>0.26152492023324897</v>
      </c>
      <c r="G40" s="222"/>
      <c r="H40" s="189" t="s">
        <v>460</v>
      </c>
      <c r="I40" s="223">
        <v>2.4546088061576099</v>
      </c>
      <c r="J40" s="222"/>
      <c r="K40" s="182" t="s">
        <v>460</v>
      </c>
      <c r="L40" s="312">
        <v>0.5</v>
      </c>
      <c r="M40" s="217">
        <v>0.21906514704662197</v>
      </c>
      <c r="N40" s="158" t="e">
        <f>N39/N38</f>
        <v>#DIV/0!</v>
      </c>
      <c r="O40" s="136"/>
    </row>
    <row r="41" spans="2:18" ht="12" customHeight="1">
      <c r="B41" s="294" t="s">
        <v>673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I21" sqref="I2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670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2624.29</v>
      </c>
      <c r="E9" s="232">
        <v>2665.22</v>
      </c>
      <c r="F9" s="321">
        <v>2760.13</v>
      </c>
      <c r="G9" s="220"/>
      <c r="H9" s="161" t="s">
        <v>20</v>
      </c>
      <c r="I9" s="221">
        <v>3.5610568733537962E-2</v>
      </c>
      <c r="J9" s="220"/>
      <c r="K9" s="333" t="s">
        <v>20</v>
      </c>
      <c r="L9" s="306">
        <v>8.24</v>
      </c>
      <c r="M9" s="183">
        <v>2295.63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2639.25</v>
      </c>
      <c r="E10" s="232">
        <v>2648.41</v>
      </c>
      <c r="F10" s="321">
        <v>2708.42</v>
      </c>
      <c r="G10" s="220"/>
      <c r="H10" s="161" t="s">
        <v>20</v>
      </c>
      <c r="I10" s="221">
        <v>2.2658878345875433E-2</v>
      </c>
      <c r="J10" s="220"/>
      <c r="K10" s="160" t="s">
        <v>20</v>
      </c>
      <c r="L10" s="306">
        <v>2.92</v>
      </c>
      <c r="M10" s="183">
        <v>2284.6460000000002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804.01</v>
      </c>
      <c r="E11" s="232">
        <v>820.82</v>
      </c>
      <c r="F11" s="321">
        <v>872.53</v>
      </c>
      <c r="G11" s="220"/>
      <c r="H11" s="161" t="s">
        <v>20</v>
      </c>
      <c r="I11" s="221">
        <v>6.2997977632123892E-2</v>
      </c>
      <c r="J11" s="220"/>
      <c r="K11" s="333" t="s">
        <v>20</v>
      </c>
      <c r="L11" s="306">
        <v>4.79</v>
      </c>
      <c r="M11" s="183">
        <v>478.31099999999998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0.30463578668182251</v>
      </c>
      <c r="E12" s="332">
        <v>0.30992935383871834</v>
      </c>
      <c r="F12" s="323">
        <v>0.32215461412927093</v>
      </c>
      <c r="G12" s="220"/>
      <c r="H12" s="161" t="s">
        <v>20</v>
      </c>
      <c r="I12" s="246">
        <v>1.2225260290552598</v>
      </c>
      <c r="J12" s="220"/>
      <c r="K12" s="333"/>
      <c r="L12" s="306">
        <v>0.1</v>
      </c>
      <c r="M12" s="248">
        <v>0.20935891162131898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730.84</v>
      </c>
      <c r="E14" s="232">
        <v>764.41</v>
      </c>
      <c r="F14" s="326">
        <v>773.43</v>
      </c>
      <c r="G14" s="220"/>
      <c r="H14" s="161" t="s">
        <v>20</v>
      </c>
      <c r="I14" s="221">
        <v>1.1799950288457817E-2</v>
      </c>
      <c r="J14" s="220"/>
      <c r="K14" s="160" t="s">
        <v>20</v>
      </c>
      <c r="L14" s="306">
        <v>4.9400000000000004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735.1</v>
      </c>
      <c r="E15" s="232">
        <v>748.4</v>
      </c>
      <c r="F15" s="326">
        <v>753.19</v>
      </c>
      <c r="G15" s="220"/>
      <c r="H15" s="161" t="s">
        <v>20</v>
      </c>
      <c r="I15" s="221">
        <v>6.400320684126326E-3</v>
      </c>
      <c r="J15" s="220"/>
      <c r="K15" s="160" t="s">
        <v>460</v>
      </c>
      <c r="L15" s="306">
        <v>0.3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279.83999999999997</v>
      </c>
      <c r="E16" s="232">
        <v>295.83999999999997</v>
      </c>
      <c r="F16" s="326">
        <v>316.08999999999997</v>
      </c>
      <c r="G16" s="220"/>
      <c r="H16" s="161" t="s">
        <v>20</v>
      </c>
      <c r="I16" s="221">
        <v>6.8449161709031925E-2</v>
      </c>
      <c r="J16" s="220"/>
      <c r="K16" s="333" t="s">
        <v>20</v>
      </c>
      <c r="L16" s="306">
        <v>5.97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0.38068290028567536</v>
      </c>
      <c r="E17" s="261">
        <v>0.39529663281667554</v>
      </c>
      <c r="F17" s="328">
        <v>0.4196683439769513</v>
      </c>
      <c r="G17" s="262"/>
      <c r="H17" s="263" t="s">
        <v>20</v>
      </c>
      <c r="I17" s="264">
        <v>2.4371711160275753</v>
      </c>
      <c r="J17" s="262"/>
      <c r="K17" s="333"/>
      <c r="L17" s="313">
        <v>0.80902208432667155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1396.99</v>
      </c>
      <c r="E19" s="232">
        <v>1406.53</v>
      </c>
      <c r="F19" s="326">
        <v>1484.61</v>
      </c>
      <c r="G19" s="220"/>
      <c r="H19" s="161" t="s">
        <v>20</v>
      </c>
      <c r="I19" s="221">
        <v>5.5512502399522212E-2</v>
      </c>
      <c r="J19" s="220"/>
      <c r="K19" s="333" t="s">
        <v>20</v>
      </c>
      <c r="L19" s="306">
        <v>3.17</v>
      </c>
      <c r="M19" s="187">
        <v>1159.2940000000001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1420.39</v>
      </c>
      <c r="E20" s="232">
        <v>1410.18</v>
      </c>
      <c r="F20" s="326">
        <v>1457.24</v>
      </c>
      <c r="G20" s="220"/>
      <c r="H20" s="161" t="s">
        <v>20</v>
      </c>
      <c r="I20" s="221">
        <v>3.3371626317207692E-2</v>
      </c>
      <c r="J20" s="220"/>
      <c r="K20" s="333" t="s">
        <v>20</v>
      </c>
      <c r="L20" s="306">
        <v>3.36</v>
      </c>
      <c r="M20" s="187">
        <v>1139.588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347.38</v>
      </c>
      <c r="E21" s="232">
        <v>343.73</v>
      </c>
      <c r="F21" s="326">
        <v>371.09</v>
      </c>
      <c r="G21" s="220"/>
      <c r="H21" s="161" t="s">
        <v>20</v>
      </c>
      <c r="I21" s="221">
        <v>7.9597358391760853E-2</v>
      </c>
      <c r="J21" s="220"/>
      <c r="K21" s="333" t="s">
        <v>460</v>
      </c>
      <c r="L21" s="306">
        <v>2.35</v>
      </c>
      <c r="M21" s="186">
        <v>175.774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0.24456663310780841</v>
      </c>
      <c r="E22" s="237">
        <v>0.24374902494716988</v>
      </c>
      <c r="F22" s="323">
        <v>0.2546526310010705</v>
      </c>
      <c r="G22" s="220"/>
      <c r="H22" s="161" t="s">
        <v>20</v>
      </c>
      <c r="I22" s="246">
        <v>1.0903606053900616</v>
      </c>
      <c r="J22" s="220"/>
      <c r="K22" s="333" t="s">
        <v>460</v>
      </c>
      <c r="L22" s="306">
        <v>0.2</v>
      </c>
      <c r="M22" s="248">
        <v>0.15424346342713333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1123.3399999999999</v>
      </c>
      <c r="E24" s="232">
        <v>1113.5</v>
      </c>
      <c r="F24" s="326">
        <v>1188.48</v>
      </c>
      <c r="G24" s="220"/>
      <c r="H24" s="161" t="s">
        <v>20</v>
      </c>
      <c r="I24" s="221">
        <v>6.733722496632244E-2</v>
      </c>
      <c r="J24" s="220"/>
      <c r="K24" s="333" t="s">
        <v>20</v>
      </c>
      <c r="L24" s="306">
        <v>1.62</v>
      </c>
      <c r="M24" s="186">
        <v>898.94100000000003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1144.49</v>
      </c>
      <c r="E25" s="232">
        <v>1120.72</v>
      </c>
      <c r="F25" s="326">
        <v>1163.51</v>
      </c>
      <c r="G25" s="220"/>
      <c r="H25" s="161" t="s">
        <v>20</v>
      </c>
      <c r="I25" s="221">
        <v>3.8180812334927428E-2</v>
      </c>
      <c r="J25" s="220"/>
      <c r="K25" s="333" t="s">
        <v>20</v>
      </c>
      <c r="L25" s="306">
        <v>1.55</v>
      </c>
      <c r="M25" s="186">
        <v>877.44600000000003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320.13</v>
      </c>
      <c r="E26" s="232">
        <v>312.91000000000003</v>
      </c>
      <c r="F26" s="326">
        <v>337.87</v>
      </c>
      <c r="G26" s="220"/>
      <c r="H26" s="161" t="s">
        <v>20</v>
      </c>
      <c r="I26" s="221">
        <v>7.9767345243040966E-2</v>
      </c>
      <c r="J26" s="220"/>
      <c r="K26" s="333" t="s">
        <v>460</v>
      </c>
      <c r="L26" s="306">
        <v>1.75</v>
      </c>
      <c r="M26" s="188">
        <v>144.87200000000001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0.27971410846752703</v>
      </c>
      <c r="E27" s="268">
        <v>0.27920444000285533</v>
      </c>
      <c r="F27" s="328">
        <v>0.29038856563329923</v>
      </c>
      <c r="G27" s="262"/>
      <c r="H27" s="263" t="s">
        <v>20</v>
      </c>
      <c r="I27" s="264">
        <v>1.1184125630443909</v>
      </c>
      <c r="J27" s="262"/>
      <c r="K27" s="333" t="s">
        <v>460</v>
      </c>
      <c r="L27" s="313">
        <v>0.2</v>
      </c>
      <c r="M27" s="267">
        <v>0.1651064566936313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496.46</v>
      </c>
      <c r="E29" s="232">
        <v>494.29</v>
      </c>
      <c r="F29" s="326">
        <v>502.09</v>
      </c>
      <c r="G29" s="220"/>
      <c r="H29" s="161" t="s">
        <v>20</v>
      </c>
      <c r="I29" s="221">
        <v>1.5780209998179195E-2</v>
      </c>
      <c r="J29" s="220"/>
      <c r="K29" s="333" t="s">
        <v>20</v>
      </c>
      <c r="L29" s="306">
        <v>0.13</v>
      </c>
      <c r="M29" s="186">
        <v>475.93700000000001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483.77</v>
      </c>
      <c r="E30" s="232">
        <v>489.83</v>
      </c>
      <c r="F30" s="326">
        <v>497.99</v>
      </c>
      <c r="G30" s="220"/>
      <c r="H30" s="161" t="s">
        <v>20</v>
      </c>
      <c r="I30" s="221">
        <v>1.6658840822326271E-2</v>
      </c>
      <c r="J30" s="220"/>
      <c r="K30" s="160" t="s">
        <v>460</v>
      </c>
      <c r="L30" s="306">
        <v>0.13</v>
      </c>
      <c r="M30" s="186">
        <v>464.77499999999998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176.79</v>
      </c>
      <c r="E31" s="232">
        <v>181.26</v>
      </c>
      <c r="F31" s="326">
        <v>185.35</v>
      </c>
      <c r="G31" s="220"/>
      <c r="H31" s="161" t="s">
        <v>20</v>
      </c>
      <c r="I31" s="221">
        <v>2.2564272316010214E-2</v>
      </c>
      <c r="J31" s="220"/>
      <c r="K31" s="333" t="s">
        <v>20</v>
      </c>
      <c r="L31" s="306">
        <v>1.17</v>
      </c>
      <c r="M31" s="186">
        <v>123.003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0.36544225561733884</v>
      </c>
      <c r="E32" s="239">
        <v>0.37004675091358225</v>
      </c>
      <c r="F32" s="331">
        <v>0.37219622883993653</v>
      </c>
      <c r="G32" s="222"/>
      <c r="H32" s="189" t="s">
        <v>20</v>
      </c>
      <c r="I32" s="223">
        <v>0.21494779263542818</v>
      </c>
      <c r="J32" s="222"/>
      <c r="K32" s="335"/>
      <c r="L32" s="312">
        <v>0.2</v>
      </c>
      <c r="M32" s="191">
        <v>0.26465063740519607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360.26</v>
      </c>
      <c r="E37" s="231">
        <v>335.35</v>
      </c>
      <c r="F37" s="274">
        <v>362.85</v>
      </c>
      <c r="G37" s="218"/>
      <c r="H37" s="212" t="s">
        <v>20</v>
      </c>
      <c r="I37" s="219">
        <v>8.2003876546891341E-2</v>
      </c>
      <c r="J37" s="218"/>
      <c r="K37" s="213" t="s">
        <v>20</v>
      </c>
      <c r="L37" s="311">
        <v>0.09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342.65</v>
      </c>
      <c r="E38" s="232">
        <v>348.35</v>
      </c>
      <c r="F38" s="275">
        <v>361.74</v>
      </c>
      <c r="G38" s="220"/>
      <c r="H38" s="161" t="s">
        <v>20</v>
      </c>
      <c r="I38" s="221">
        <v>3.843835223195069E-2</v>
      </c>
      <c r="J38" s="220"/>
      <c r="K38" s="182" t="s">
        <v>20</v>
      </c>
      <c r="L38" s="306">
        <v>1.01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112.52</v>
      </c>
      <c r="E39" s="232">
        <v>99.19</v>
      </c>
      <c r="F39" s="275">
        <v>96.34</v>
      </c>
      <c r="G39" s="220"/>
      <c r="H39" s="161" t="s">
        <v>460</v>
      </c>
      <c r="I39" s="221">
        <v>2.8732735154753497E-2</v>
      </c>
      <c r="J39" s="220"/>
      <c r="K39" s="182" t="s">
        <v>460</v>
      </c>
      <c r="L39" s="306">
        <v>2.0499999999999998</v>
      </c>
      <c r="M39" s="216">
        <v>58.085999999999999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0.32838173062892168</v>
      </c>
      <c r="E40" s="233">
        <v>0.28474235682503229</v>
      </c>
      <c r="F40" s="276">
        <v>0.26632387902913696</v>
      </c>
      <c r="G40" s="222"/>
      <c r="H40" s="189" t="s">
        <v>460</v>
      </c>
      <c r="I40" s="223">
        <v>1.8418477795895338</v>
      </c>
      <c r="J40" s="222"/>
      <c r="K40" s="182" t="s">
        <v>460</v>
      </c>
      <c r="L40" s="312">
        <v>0.6</v>
      </c>
      <c r="M40" s="217">
        <v>0.21906514704662197</v>
      </c>
      <c r="N40" s="158" t="e">
        <f>N39/N38</f>
        <v>#DIV/0!</v>
      </c>
      <c r="O40" s="136"/>
    </row>
    <row r="41" spans="2:18" ht="12" customHeight="1">
      <c r="B41" s="294" t="s">
        <v>671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O40" sqref="O40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799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2761.07</v>
      </c>
      <c r="E9" s="232">
        <v>2817.24</v>
      </c>
      <c r="F9" s="321">
        <v>2828.25</v>
      </c>
      <c r="G9" s="220"/>
      <c r="H9" s="161" t="s">
        <v>20</v>
      </c>
      <c r="I9" s="221">
        <v>3.9080802487541089E-3</v>
      </c>
      <c r="J9" s="220"/>
      <c r="K9" s="160"/>
      <c r="L9" s="306">
        <v>3.62</v>
      </c>
      <c r="M9" s="183">
        <v>2299.4079999999999</v>
      </c>
      <c r="N9" s="136"/>
      <c r="O9" s="137"/>
    </row>
    <row r="10" spans="2:16" ht="12" customHeight="1">
      <c r="B10" s="180"/>
      <c r="C10" s="177" t="s">
        <v>7</v>
      </c>
      <c r="D10" s="320">
        <v>2770.57</v>
      </c>
      <c r="E10" s="232">
        <v>2817.29</v>
      </c>
      <c r="F10" s="321">
        <v>2848.05</v>
      </c>
      <c r="G10" s="220"/>
      <c r="H10" s="161" t="s">
        <v>20</v>
      </c>
      <c r="I10" s="221">
        <v>1.0918293821367442E-2</v>
      </c>
      <c r="J10" s="220"/>
      <c r="L10" s="306">
        <v>6.61</v>
      </c>
      <c r="M10" s="183">
        <v>2287.1839999999997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789.92</v>
      </c>
      <c r="E11" s="232">
        <v>789.87</v>
      </c>
      <c r="F11" s="321">
        <v>770.06</v>
      </c>
      <c r="G11" s="220"/>
      <c r="H11" s="161" t="s">
        <v>460</v>
      </c>
      <c r="I11" s="221">
        <v>2.5080076468279699E-2</v>
      </c>
      <c r="J11" s="220"/>
      <c r="K11" s="160"/>
      <c r="L11" s="306">
        <v>-2.2000000000000002</v>
      </c>
      <c r="M11" s="183">
        <v>480.99400000000003</v>
      </c>
      <c r="N11" s="136"/>
      <c r="O11" s="137"/>
    </row>
    <row r="12" spans="2:16" ht="12" customHeight="1">
      <c r="B12" s="180"/>
      <c r="C12" s="177" t="s">
        <v>9</v>
      </c>
      <c r="D12" s="330">
        <v>0.28511100603846856</v>
      </c>
      <c r="E12" s="332">
        <v>0.28036517362429852</v>
      </c>
      <c r="F12" s="323">
        <v>0.27038148908902576</v>
      </c>
      <c r="G12" s="220"/>
      <c r="H12" s="161" t="s">
        <v>460</v>
      </c>
      <c r="I12" s="246">
        <v>0.99836845352727632</v>
      </c>
      <c r="J12" s="220"/>
      <c r="K12" s="160"/>
      <c r="L12" s="306">
        <v>-0.14032397808430019</v>
      </c>
      <c r="M12" s="248">
        <v>0.21029965232355599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789.56</v>
      </c>
      <c r="E14" s="232">
        <v>790.42</v>
      </c>
      <c r="F14" s="326">
        <v>794.73</v>
      </c>
      <c r="G14" s="220"/>
      <c r="H14" s="161" t="s">
        <v>20</v>
      </c>
      <c r="I14" s="221">
        <v>5.4527972470332919E-3</v>
      </c>
      <c r="J14" s="220"/>
      <c r="K14" s="160"/>
      <c r="L14" s="306">
        <v>0.65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789.48</v>
      </c>
      <c r="E15" s="232">
        <v>797.75</v>
      </c>
      <c r="F15" s="326">
        <v>803.41</v>
      </c>
      <c r="G15" s="220"/>
      <c r="H15" s="161" t="s">
        <v>20</v>
      </c>
      <c r="I15" s="221">
        <v>7.0949545596992181E-3</v>
      </c>
      <c r="J15" s="220"/>
      <c r="K15" s="160"/>
      <c r="L15" s="306">
        <v>0.87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273.58999999999997</v>
      </c>
      <c r="E16" s="232">
        <v>266.25</v>
      </c>
      <c r="F16" s="326">
        <v>257.57</v>
      </c>
      <c r="G16" s="220"/>
      <c r="H16" s="161" t="s">
        <v>460</v>
      </c>
      <c r="I16" s="221">
        <v>3.2600938967136228E-2</v>
      </c>
      <c r="J16" s="220"/>
      <c r="K16" s="160"/>
      <c r="L16" s="306">
        <v>-0.15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0.34654456097684549</v>
      </c>
      <c r="E17" s="261">
        <v>0.33375117518019431</v>
      </c>
      <c r="F17" s="328">
        <v>0.32059595972168631</v>
      </c>
      <c r="G17" s="262"/>
      <c r="H17" s="263" t="s">
        <v>460</v>
      </c>
      <c r="I17" s="264">
        <v>1.3155215458508007</v>
      </c>
      <c r="J17" s="262"/>
      <c r="K17" s="160"/>
      <c r="L17" s="313">
        <v>-5.3445122356254871E-2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1454.83</v>
      </c>
      <c r="E19" s="232">
        <v>1504.63</v>
      </c>
      <c r="F19" s="326">
        <v>1499.71</v>
      </c>
      <c r="G19" s="220"/>
      <c r="H19" s="161" t="s">
        <v>460</v>
      </c>
      <c r="I19" s="221">
        <v>3.269906887407581E-3</v>
      </c>
      <c r="J19" s="220"/>
      <c r="K19" s="333"/>
      <c r="L19" s="306">
        <v>-0.4</v>
      </c>
      <c r="M19" s="187">
        <v>1162.558</v>
      </c>
      <c r="N19" s="136"/>
      <c r="O19" s="141"/>
    </row>
    <row r="20" spans="2:16" ht="12" customHeight="1">
      <c r="B20" s="180"/>
      <c r="C20" s="177" t="s">
        <v>7</v>
      </c>
      <c r="D20" s="320">
        <v>1460.69</v>
      </c>
      <c r="E20" s="232">
        <v>1496.3</v>
      </c>
      <c r="F20" s="326">
        <v>1514.19</v>
      </c>
      <c r="G20" s="220"/>
      <c r="H20" s="161" t="s">
        <v>20</v>
      </c>
      <c r="I20" s="221">
        <v>1.1956158524360161E-2</v>
      </c>
      <c r="J20" s="220"/>
      <c r="K20" s="333"/>
      <c r="L20" s="306">
        <v>3.36</v>
      </c>
      <c r="M20" s="187">
        <v>1141.98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335.99</v>
      </c>
      <c r="E21" s="232">
        <v>344.32</v>
      </c>
      <c r="F21" s="326">
        <v>329.85</v>
      </c>
      <c r="G21" s="220"/>
      <c r="H21" s="161" t="s">
        <v>460</v>
      </c>
      <c r="I21" s="221">
        <v>4.2024860594795488E-2</v>
      </c>
      <c r="J21" s="220"/>
      <c r="K21" s="160"/>
      <c r="L21" s="306">
        <v>-2.5</v>
      </c>
      <c r="M21" s="186">
        <v>176.52799999999999</v>
      </c>
      <c r="N21" s="136"/>
      <c r="O21" s="141"/>
    </row>
    <row r="22" spans="2:16" ht="12" customHeight="1">
      <c r="B22" s="180"/>
      <c r="C22" s="177" t="s">
        <v>9</v>
      </c>
      <c r="D22" s="330">
        <v>0.23002142822912458</v>
      </c>
      <c r="E22" s="237">
        <v>0.23011428189534183</v>
      </c>
      <c r="F22" s="323">
        <v>0.21783924078220041</v>
      </c>
      <c r="G22" s="220"/>
      <c r="H22" s="161" t="s">
        <v>460</v>
      </c>
      <c r="I22" s="246">
        <v>1.2275041113141427</v>
      </c>
      <c r="J22" s="220"/>
      <c r="K22" s="160"/>
      <c r="L22" s="306">
        <v>-0.21391816743301373</v>
      </c>
      <c r="M22" s="248">
        <v>0.1545806406416925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1162.99</v>
      </c>
      <c r="E24" s="232">
        <v>1229.1099999999999</v>
      </c>
      <c r="F24" s="326">
        <v>1219.4000000000001</v>
      </c>
      <c r="G24" s="220"/>
      <c r="H24" s="161" t="s">
        <v>460</v>
      </c>
      <c r="I24" s="221">
        <v>7.900025221501572E-3</v>
      </c>
      <c r="J24" s="220"/>
      <c r="K24" s="333"/>
      <c r="L24" s="306">
        <v>2.21</v>
      </c>
      <c r="M24" s="186">
        <v>903.26499999999999</v>
      </c>
      <c r="N24" s="136"/>
      <c r="O24" s="142"/>
    </row>
    <row r="25" spans="2:16" ht="12" customHeight="1">
      <c r="B25" s="180"/>
      <c r="C25" s="270" t="s">
        <v>7</v>
      </c>
      <c r="D25" s="320">
        <v>1172.43</v>
      </c>
      <c r="E25" s="232">
        <v>1219.48</v>
      </c>
      <c r="F25" s="326">
        <v>1229.48</v>
      </c>
      <c r="G25" s="220"/>
      <c r="H25" s="161" t="s">
        <v>20</v>
      </c>
      <c r="I25" s="221">
        <v>8.2002164857151172E-3</v>
      </c>
      <c r="J25" s="220"/>
      <c r="K25" s="333"/>
      <c r="L25" s="306">
        <v>6.16</v>
      </c>
      <c r="M25" s="186">
        <v>880.63300000000004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304.58999999999997</v>
      </c>
      <c r="E26" s="232">
        <v>314.22000000000003</v>
      </c>
      <c r="F26" s="326">
        <v>304.14</v>
      </c>
      <c r="G26" s="220"/>
      <c r="H26" s="161" t="s">
        <v>460</v>
      </c>
      <c r="I26" s="221">
        <v>3.207943479091091E-2</v>
      </c>
      <c r="J26" s="220"/>
      <c r="K26" s="160"/>
      <c r="L26" s="306">
        <v>-2.38</v>
      </c>
      <c r="M26" s="188">
        <v>145.965</v>
      </c>
      <c r="N26" s="136"/>
      <c r="O26" s="142"/>
    </row>
    <row r="27" spans="2:16" ht="12" customHeight="1">
      <c r="B27" s="180"/>
      <c r="C27" s="270" t="s">
        <v>9</v>
      </c>
      <c r="D27" s="327">
        <v>0.25979376167447094</v>
      </c>
      <c r="E27" s="268">
        <v>0.25766720241414376</v>
      </c>
      <c r="F27" s="328">
        <v>0.24737287308455605</v>
      </c>
      <c r="G27" s="262"/>
      <c r="H27" s="263" t="s">
        <v>460</v>
      </c>
      <c r="I27" s="264">
        <v>1.029432932958771</v>
      </c>
      <c r="J27" s="262"/>
      <c r="K27" s="160"/>
      <c r="L27" s="313">
        <v>-0.31911657605539767</v>
      </c>
      <c r="M27" s="267">
        <v>0.16575009112763206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516.69000000000005</v>
      </c>
      <c r="E29" s="232">
        <v>522.17999999999995</v>
      </c>
      <c r="F29" s="326">
        <v>533.80999999999995</v>
      </c>
      <c r="G29" s="220"/>
      <c r="H29" s="161" t="s">
        <v>20</v>
      </c>
      <c r="I29" s="221">
        <v>2.2272013481941189E-2</v>
      </c>
      <c r="J29" s="220"/>
      <c r="K29" s="333"/>
      <c r="L29" s="306">
        <v>3.37</v>
      </c>
      <c r="M29" s="186">
        <v>476.04</v>
      </c>
      <c r="N29" s="136"/>
      <c r="O29" s="143"/>
    </row>
    <row r="30" spans="2:16" ht="12" customHeight="1">
      <c r="B30" s="180"/>
      <c r="C30" s="272" t="s">
        <v>7</v>
      </c>
      <c r="D30" s="320">
        <v>520.39</v>
      </c>
      <c r="E30" s="232">
        <v>523.23</v>
      </c>
      <c r="F30" s="326">
        <v>530.46</v>
      </c>
      <c r="G30" s="220"/>
      <c r="H30" s="161" t="s">
        <v>20</v>
      </c>
      <c r="I30" s="221">
        <v>1.3818015022074359E-2</v>
      </c>
      <c r="J30" s="220"/>
      <c r="K30" s="160"/>
      <c r="L30" s="306">
        <v>2.39</v>
      </c>
      <c r="M30" s="186">
        <v>464.88299999999998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180.34</v>
      </c>
      <c r="E31" s="232">
        <v>179.29</v>
      </c>
      <c r="F31" s="326">
        <v>182.65</v>
      </c>
      <c r="G31" s="220"/>
      <c r="H31" s="161" t="s">
        <v>20</v>
      </c>
      <c r="I31" s="221">
        <v>1.8740587874393588E-2</v>
      </c>
      <c r="J31" s="220"/>
      <c r="K31" s="333"/>
      <c r="L31" s="306">
        <v>0.46</v>
      </c>
      <c r="M31" s="186">
        <v>123.85599999999999</v>
      </c>
      <c r="N31" s="136"/>
      <c r="O31" s="144"/>
    </row>
    <row r="32" spans="2:16" ht="12" customHeight="1">
      <c r="B32" s="170"/>
      <c r="C32" s="273" t="s">
        <v>9</v>
      </c>
      <c r="D32" s="322">
        <v>0.34654778147158866</v>
      </c>
      <c r="E32" s="239">
        <v>0.34266001567188425</v>
      </c>
      <c r="F32" s="331">
        <v>0.34432379444255928</v>
      </c>
      <c r="G32" s="222"/>
      <c r="H32" s="189" t="s">
        <v>20</v>
      </c>
      <c r="I32" s="223">
        <v>0.16637787706750284</v>
      </c>
      <c r="J32" s="222"/>
      <c r="K32" s="337"/>
      <c r="L32" s="312">
        <v>-6.8728363421077798E-2</v>
      </c>
      <c r="M32" s="191">
        <v>0.26642402496972356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378.6</v>
      </c>
      <c r="E37" s="231">
        <v>394.73</v>
      </c>
      <c r="F37" s="274">
        <v>425.4</v>
      </c>
      <c r="G37" s="218"/>
      <c r="H37" s="212" t="s">
        <v>20</v>
      </c>
      <c r="I37" s="219">
        <v>7.7698680110455109E-2</v>
      </c>
      <c r="J37" s="218"/>
      <c r="K37" s="333"/>
      <c r="L37" s="311">
        <v>-3.52</v>
      </c>
      <c r="M37" s="215">
        <v>268.923</v>
      </c>
      <c r="N37" s="148"/>
    </row>
    <row r="38" spans="2:17" ht="12" customHeight="1">
      <c r="B38" s="207"/>
      <c r="C38" s="199" t="s">
        <v>7</v>
      </c>
      <c r="D38" s="185">
        <v>366.36</v>
      </c>
      <c r="E38" s="232">
        <v>384.18</v>
      </c>
      <c r="F38" s="275">
        <v>402.28</v>
      </c>
      <c r="G38" s="220"/>
      <c r="H38" s="161" t="s">
        <v>20</v>
      </c>
      <c r="I38" s="221">
        <v>4.7113332292154642E-2</v>
      </c>
      <c r="J38" s="220"/>
      <c r="K38" s="333"/>
      <c r="L38" s="306">
        <v>-0.44</v>
      </c>
      <c r="M38" s="216">
        <v>265.39299999999997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101.01</v>
      </c>
      <c r="E39" s="232">
        <v>112.42</v>
      </c>
      <c r="F39" s="275">
        <v>131.74</v>
      </c>
      <c r="G39" s="220"/>
      <c r="H39" s="161" t="s">
        <v>20</v>
      </c>
      <c r="I39" s="221">
        <v>0.17185554171855544</v>
      </c>
      <c r="J39" s="220"/>
      <c r="K39" s="333"/>
      <c r="L39" s="306">
        <v>-2.91</v>
      </c>
      <c r="M39" s="216">
        <v>58.314</v>
      </c>
      <c r="N39" s="136"/>
    </row>
    <row r="40" spans="2:17" ht="12" customHeight="1">
      <c r="B40" s="208"/>
      <c r="C40" s="209" t="s">
        <v>9</v>
      </c>
      <c r="D40" s="230">
        <v>0.27571241401899771</v>
      </c>
      <c r="E40" s="233">
        <v>0.29262324951845486</v>
      </c>
      <c r="F40" s="276">
        <v>0.32748334493387693</v>
      </c>
      <c r="G40" s="222"/>
      <c r="H40" s="189" t="s">
        <v>20</v>
      </c>
      <c r="I40" s="223">
        <v>3.4860095415422068</v>
      </c>
      <c r="J40" s="222"/>
      <c r="K40" s="343"/>
      <c r="L40" s="312">
        <v>-0.68680654753403569</v>
      </c>
      <c r="M40" s="217">
        <v>0.21972697094497595</v>
      </c>
      <c r="N40" s="136"/>
    </row>
    <row r="41" spans="2:17" ht="12" customHeight="1">
      <c r="B41" s="294" t="s">
        <v>800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99"/>
      <c r="D52" s="400"/>
      <c r="E52" s="400"/>
      <c r="F52" s="400"/>
      <c r="G52" s="400"/>
      <c r="H52" s="400"/>
      <c r="I52" s="400"/>
      <c r="J52" s="400"/>
      <c r="K52" s="400"/>
      <c r="L52" s="400"/>
      <c r="M52" s="400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F40" sqref="F40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669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592</v>
      </c>
      <c r="E6" s="168" t="s">
        <v>622</v>
      </c>
      <c r="F6" s="414" t="s">
        <v>666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667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2623.41</v>
      </c>
      <c r="E9" s="232">
        <v>2664.19</v>
      </c>
      <c r="F9" s="321">
        <v>2751.89</v>
      </c>
      <c r="G9" s="220"/>
      <c r="H9" s="161" t="s">
        <v>20</v>
      </c>
      <c r="I9" s="221">
        <v>3.2918072659982922E-2</v>
      </c>
      <c r="J9" s="220"/>
      <c r="K9" s="333" t="s">
        <v>20</v>
      </c>
      <c r="L9" s="306" t="s">
        <v>507</v>
      </c>
      <c r="M9" s="183">
        <v>2295.63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2638.13</v>
      </c>
      <c r="E10" s="232">
        <v>2647.07</v>
      </c>
      <c r="F10" s="321">
        <v>2705.5</v>
      </c>
      <c r="G10" s="220"/>
      <c r="H10" s="161" t="s">
        <v>20</v>
      </c>
      <c r="I10" s="221">
        <v>2.2073462356492213E-2</v>
      </c>
      <c r="J10" s="220"/>
      <c r="K10" s="160" t="s">
        <v>20</v>
      </c>
      <c r="L10" s="306" t="s">
        <v>507</v>
      </c>
      <c r="M10" s="183">
        <v>2284.6460000000002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804.22</v>
      </c>
      <c r="E11" s="232">
        <v>821.35</v>
      </c>
      <c r="F11" s="321">
        <v>867.74</v>
      </c>
      <c r="G11" s="220"/>
      <c r="H11" s="161" t="s">
        <v>20</v>
      </c>
      <c r="I11" s="221">
        <v>5.64801850611798E-2</v>
      </c>
      <c r="J11" s="220"/>
      <c r="K11" s="333" t="s">
        <v>20</v>
      </c>
      <c r="L11" s="306" t="s">
        <v>507</v>
      </c>
      <c r="M11" s="183">
        <v>478.31099999999998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0.30484471955513942</v>
      </c>
      <c r="E12" s="332">
        <v>0.31028646767935869</v>
      </c>
      <c r="F12" s="323">
        <v>0.32073184254296805</v>
      </c>
      <c r="G12" s="220"/>
      <c r="H12" s="161" t="s">
        <v>20</v>
      </c>
      <c r="I12" s="246">
        <v>1.0445374863609358</v>
      </c>
      <c r="J12" s="220"/>
      <c r="K12" s="333"/>
      <c r="L12" s="306" t="s">
        <v>507</v>
      </c>
      <c r="M12" s="248">
        <v>0.20935891162131898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730.54</v>
      </c>
      <c r="E14" s="232">
        <v>764.32</v>
      </c>
      <c r="F14" s="326">
        <v>768.49</v>
      </c>
      <c r="G14" s="220"/>
      <c r="H14" s="161" t="s">
        <v>20</v>
      </c>
      <c r="I14" s="221">
        <v>5.455830018840313E-3</v>
      </c>
      <c r="J14" s="220"/>
      <c r="K14" s="160" t="s">
        <v>20</v>
      </c>
      <c r="L14" s="306" t="s">
        <v>507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735.24</v>
      </c>
      <c r="E15" s="232">
        <v>748.55</v>
      </c>
      <c r="F15" s="326">
        <v>753.49</v>
      </c>
      <c r="G15" s="220"/>
      <c r="H15" s="161" t="s">
        <v>20</v>
      </c>
      <c r="I15" s="221">
        <v>6.599425556075067E-3</v>
      </c>
      <c r="J15" s="220"/>
      <c r="K15" s="160"/>
      <c r="L15" s="306" t="s">
        <v>507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279.35000000000002</v>
      </c>
      <c r="E16" s="232">
        <v>295.12</v>
      </c>
      <c r="F16" s="326">
        <v>310.12</v>
      </c>
      <c r="G16" s="220"/>
      <c r="H16" s="161" t="s">
        <v>20</v>
      </c>
      <c r="I16" s="221">
        <v>5.0826782325833486E-2</v>
      </c>
      <c r="J16" s="220"/>
      <c r="K16" s="333" t="s">
        <v>20</v>
      </c>
      <c r="L16" s="306" t="s">
        <v>507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0.37994396387574131</v>
      </c>
      <c r="E17" s="261">
        <v>0.39425556075078488</v>
      </c>
      <c r="F17" s="328">
        <v>0.41157812313368458</v>
      </c>
      <c r="G17" s="262"/>
      <c r="H17" s="263" t="s">
        <v>20</v>
      </c>
      <c r="I17" s="264">
        <v>1.7322562382899698</v>
      </c>
      <c r="J17" s="262"/>
      <c r="K17" s="333"/>
      <c r="L17" s="313" t="s">
        <v>507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1396.42</v>
      </c>
      <c r="E19" s="232">
        <v>1406.08</v>
      </c>
      <c r="F19" s="326">
        <v>1481.44</v>
      </c>
      <c r="G19" s="220"/>
      <c r="H19" s="161" t="s">
        <v>20</v>
      </c>
      <c r="I19" s="221">
        <v>5.3595812471552318E-2</v>
      </c>
      <c r="J19" s="220"/>
      <c r="K19" s="333" t="s">
        <v>20</v>
      </c>
      <c r="L19" s="306" t="s">
        <v>507</v>
      </c>
      <c r="M19" s="187">
        <v>1159.2940000000001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1419.06</v>
      </c>
      <c r="E20" s="232">
        <v>1408.33</v>
      </c>
      <c r="F20" s="326">
        <v>1453.88</v>
      </c>
      <c r="G20" s="220"/>
      <c r="H20" s="161" t="s">
        <v>20</v>
      </c>
      <c r="I20" s="221">
        <v>3.2343271818394914E-2</v>
      </c>
      <c r="J20" s="220"/>
      <c r="K20" s="333" t="s">
        <v>20</v>
      </c>
      <c r="L20" s="306" t="s">
        <v>507</v>
      </c>
      <c r="M20" s="187">
        <v>1139.588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348.13</v>
      </c>
      <c r="E21" s="232">
        <v>345.88</v>
      </c>
      <c r="F21" s="326">
        <v>373.44</v>
      </c>
      <c r="G21" s="220"/>
      <c r="H21" s="161" t="s">
        <v>20</v>
      </c>
      <c r="I21" s="221">
        <v>7.9680814155198343E-2</v>
      </c>
      <c r="J21" s="220"/>
      <c r="K21" s="333" t="s">
        <v>20</v>
      </c>
      <c r="L21" s="306" t="s">
        <v>507</v>
      </c>
      <c r="M21" s="186">
        <v>175.774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0.24532436965315069</v>
      </c>
      <c r="E22" s="237">
        <v>0.24559584756413624</v>
      </c>
      <c r="F22" s="323">
        <v>0.25685751231188264</v>
      </c>
      <c r="G22" s="220"/>
      <c r="H22" s="161" t="s">
        <v>20</v>
      </c>
      <c r="I22" s="246">
        <v>1.1261664747746396</v>
      </c>
      <c r="J22" s="220"/>
      <c r="K22" s="333"/>
      <c r="L22" s="306" t="s">
        <v>507</v>
      </c>
      <c r="M22" s="248">
        <v>0.15424346342713333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1123.4100000000001</v>
      </c>
      <c r="E24" s="232">
        <v>1114.75</v>
      </c>
      <c r="F24" s="326">
        <v>1186.8599999999999</v>
      </c>
      <c r="G24" s="220"/>
      <c r="H24" s="161" t="s">
        <v>20</v>
      </c>
      <c r="I24" s="221">
        <v>6.4687149585108683E-2</v>
      </c>
      <c r="J24" s="220"/>
      <c r="K24" s="333" t="s">
        <v>20</v>
      </c>
      <c r="L24" s="306" t="s">
        <v>507</v>
      </c>
      <c r="M24" s="186">
        <v>898.94100000000003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1143.76</v>
      </c>
      <c r="E25" s="232">
        <v>1120.95</v>
      </c>
      <c r="F25" s="326">
        <v>1161.96</v>
      </c>
      <c r="G25" s="220"/>
      <c r="H25" s="161" t="s">
        <v>20</v>
      </c>
      <c r="I25" s="221">
        <v>3.6585039475445003E-2</v>
      </c>
      <c r="J25" s="220"/>
      <c r="K25" s="333" t="s">
        <v>20</v>
      </c>
      <c r="L25" s="306" t="s">
        <v>507</v>
      </c>
      <c r="M25" s="186">
        <v>877.44600000000003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320.92</v>
      </c>
      <c r="E26" s="232">
        <v>314.73</v>
      </c>
      <c r="F26" s="326">
        <v>339.62</v>
      </c>
      <c r="G26" s="220"/>
      <c r="H26" s="161" t="s">
        <v>20</v>
      </c>
      <c r="I26" s="221">
        <v>7.9083659009309581E-2</v>
      </c>
      <c r="J26" s="220"/>
      <c r="K26" s="333" t="s">
        <v>20</v>
      </c>
      <c r="L26" s="306" t="s">
        <v>507</v>
      </c>
      <c r="M26" s="188">
        <v>144.87200000000001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0.28058333916206196</v>
      </c>
      <c r="E27" s="268">
        <v>0.28077077478924128</v>
      </c>
      <c r="F27" s="328">
        <v>0.2922820062652759</v>
      </c>
      <c r="G27" s="262"/>
      <c r="H27" s="263" t="s">
        <v>20</v>
      </c>
      <c r="I27" s="264">
        <v>1.1511231476034611</v>
      </c>
      <c r="J27" s="262"/>
      <c r="K27" s="333"/>
      <c r="L27" s="313" t="s">
        <v>507</v>
      </c>
      <c r="M27" s="267">
        <v>0.1651064566936313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496.46</v>
      </c>
      <c r="E29" s="232">
        <v>493.79</v>
      </c>
      <c r="F29" s="326">
        <v>501.96</v>
      </c>
      <c r="G29" s="220"/>
      <c r="H29" s="161" t="s">
        <v>20</v>
      </c>
      <c r="I29" s="221">
        <v>1.6545495048502223E-2</v>
      </c>
      <c r="J29" s="220"/>
      <c r="K29" s="333" t="s">
        <v>20</v>
      </c>
      <c r="L29" s="306" t="s">
        <v>507</v>
      </c>
      <c r="M29" s="186">
        <v>475.93700000000001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483.83</v>
      </c>
      <c r="E30" s="232">
        <v>490.19</v>
      </c>
      <c r="F30" s="326">
        <v>498.12</v>
      </c>
      <c r="G30" s="220"/>
      <c r="H30" s="161" t="s">
        <v>20</v>
      </c>
      <c r="I30" s="221">
        <v>1.6177400599767466E-2</v>
      </c>
      <c r="J30" s="220"/>
      <c r="K30" s="160" t="s">
        <v>20</v>
      </c>
      <c r="L30" s="306" t="s">
        <v>507</v>
      </c>
      <c r="M30" s="186">
        <v>464.77499999999998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176.74</v>
      </c>
      <c r="E31" s="232">
        <v>180.35</v>
      </c>
      <c r="F31" s="326">
        <v>184.18</v>
      </c>
      <c r="G31" s="220"/>
      <c r="H31" s="161" t="s">
        <v>20</v>
      </c>
      <c r="I31" s="221">
        <v>2.1236484613252005E-2</v>
      </c>
      <c r="J31" s="220"/>
      <c r="K31" s="333" t="s">
        <v>20</v>
      </c>
      <c r="L31" s="306" t="s">
        <v>507</v>
      </c>
      <c r="M31" s="186">
        <v>123.003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0.36529359485769797</v>
      </c>
      <c r="E32" s="239">
        <v>0.36791856219017116</v>
      </c>
      <c r="F32" s="331">
        <v>0.36975026098128966</v>
      </c>
      <c r="G32" s="222"/>
      <c r="H32" s="189" t="s">
        <v>20</v>
      </c>
      <c r="I32" s="223">
        <v>0.18316987911184968</v>
      </c>
      <c r="J32" s="222"/>
      <c r="K32" s="335"/>
      <c r="L32" s="312" t="s">
        <v>507</v>
      </c>
      <c r="M32" s="191">
        <v>0.26465063740519607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592</v>
      </c>
      <c r="E35" s="168" t="s">
        <v>622</v>
      </c>
      <c r="F35" s="414" t="s">
        <v>666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360.26</v>
      </c>
      <c r="E37" s="231">
        <v>336.11</v>
      </c>
      <c r="F37" s="274">
        <v>362.76</v>
      </c>
      <c r="G37" s="218"/>
      <c r="H37" s="212" t="s">
        <v>20</v>
      </c>
      <c r="I37" s="219">
        <v>7.9289518312457119E-2</v>
      </c>
      <c r="J37" s="218"/>
      <c r="K37" s="213" t="s">
        <v>20</v>
      </c>
      <c r="L37" s="311" t="s">
        <v>507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342.65</v>
      </c>
      <c r="E38" s="232">
        <v>347.7</v>
      </c>
      <c r="F38" s="275">
        <v>360.73</v>
      </c>
      <c r="G38" s="220"/>
      <c r="H38" s="161" t="s">
        <v>20</v>
      </c>
      <c r="I38" s="221">
        <v>3.7474834627552633E-2</v>
      </c>
      <c r="J38" s="220"/>
      <c r="K38" s="182" t="s">
        <v>20</v>
      </c>
      <c r="L38" s="306" t="s">
        <v>507</v>
      </c>
      <c r="M38" s="216">
        <v>265.154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112.52</v>
      </c>
      <c r="E39" s="232">
        <v>100.27</v>
      </c>
      <c r="F39" s="275">
        <v>98.39</v>
      </c>
      <c r="G39" s="220"/>
      <c r="H39" s="161" t="s">
        <v>460</v>
      </c>
      <c r="I39" s="221">
        <v>1.8749376682955954E-2</v>
      </c>
      <c r="J39" s="220"/>
      <c r="K39" s="182"/>
      <c r="L39" s="306" t="s">
        <v>507</v>
      </c>
      <c r="M39" s="216">
        <v>58.085999999999999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0.32838173062892168</v>
      </c>
      <c r="E40" s="233">
        <v>0.28838078803566292</v>
      </c>
      <c r="F40" s="276">
        <v>0.27275247414964099</v>
      </c>
      <c r="G40" s="222"/>
      <c r="H40" s="189" t="s">
        <v>460</v>
      </c>
      <c r="I40" s="223">
        <v>1.5628313886021927</v>
      </c>
      <c r="J40" s="222"/>
      <c r="K40" s="182"/>
      <c r="L40" s="312" t="s">
        <v>507</v>
      </c>
      <c r="M40" s="217">
        <v>0.21906514704662197</v>
      </c>
      <c r="N40" s="158" t="e">
        <f>N39/N38</f>
        <v>#DIV/0!</v>
      </c>
      <c r="O40" s="136"/>
    </row>
    <row r="41" spans="2:18" ht="12" customHeight="1">
      <c r="B41" s="294" t="s">
        <v>668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O11" sqref="O1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663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664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2619.35</v>
      </c>
      <c r="E9" s="232">
        <v>2626.9</v>
      </c>
      <c r="F9" s="321">
        <v>2664.31</v>
      </c>
      <c r="G9" s="220"/>
      <c r="H9" s="161" t="s">
        <v>20</v>
      </c>
      <c r="I9" s="221">
        <v>1.4241120712626953E-2</v>
      </c>
      <c r="J9" s="220"/>
      <c r="K9" s="333" t="s">
        <v>460</v>
      </c>
      <c r="L9" s="306">
        <v>2.2400000000000002</v>
      </c>
      <c r="M9" s="183">
        <v>2295.5870000000004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2600.37</v>
      </c>
      <c r="E10" s="232">
        <v>2642.44</v>
      </c>
      <c r="F10" s="321">
        <v>2658.42</v>
      </c>
      <c r="G10" s="220"/>
      <c r="H10" s="161" t="s">
        <v>20</v>
      </c>
      <c r="I10" s="221">
        <v>6.0474410014985658E-3</v>
      </c>
      <c r="J10" s="220"/>
      <c r="K10" s="160" t="s">
        <v>460</v>
      </c>
      <c r="L10" s="306">
        <v>12.22</v>
      </c>
      <c r="M10" s="183">
        <v>2284.6460000000002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817.46</v>
      </c>
      <c r="E11" s="232">
        <v>801.92</v>
      </c>
      <c r="F11" s="321">
        <v>807.81</v>
      </c>
      <c r="G11" s="220"/>
      <c r="H11" s="161" t="s">
        <v>20</v>
      </c>
      <c r="I11" s="221">
        <v>7.3448723064644117E-3</v>
      </c>
      <c r="J11" s="220"/>
      <c r="K11" s="333" t="s">
        <v>20</v>
      </c>
      <c r="L11" s="306">
        <v>11.04</v>
      </c>
      <c r="M11" s="183">
        <v>478.16799999999995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0.31436295604087111</v>
      </c>
      <c r="E12" s="332">
        <v>0.30347708935680656</v>
      </c>
      <c r="F12" s="323">
        <v>0.30386846322251559</v>
      </c>
      <c r="G12" s="220"/>
      <c r="H12" s="161" t="s">
        <v>20</v>
      </c>
      <c r="I12" s="246">
        <v>3.9137386570903265E-2</v>
      </c>
      <c r="J12" s="220"/>
      <c r="K12" s="333"/>
      <c r="L12" s="306">
        <v>0.6</v>
      </c>
      <c r="M12" s="248">
        <v>0.20929631986749803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762.88</v>
      </c>
      <c r="E14" s="232">
        <v>731.46</v>
      </c>
      <c r="F14" s="326">
        <v>764.46</v>
      </c>
      <c r="G14" s="220"/>
      <c r="H14" s="161" t="s">
        <v>20</v>
      </c>
      <c r="I14" s="221">
        <v>4.5115248954146425E-2</v>
      </c>
      <c r="J14" s="220"/>
      <c r="K14" s="160" t="s">
        <v>460</v>
      </c>
      <c r="L14" s="306">
        <v>0.03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741.98</v>
      </c>
      <c r="E15" s="232">
        <v>737.05</v>
      </c>
      <c r="F15" s="326">
        <v>749.78</v>
      </c>
      <c r="G15" s="220"/>
      <c r="H15" s="161" t="s">
        <v>20</v>
      </c>
      <c r="I15" s="221">
        <v>1.7271555525405269E-2</v>
      </c>
      <c r="J15" s="220"/>
      <c r="K15" s="160" t="s">
        <v>460</v>
      </c>
      <c r="L15" s="306">
        <v>5.15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283.69</v>
      </c>
      <c r="E16" s="232">
        <v>278.10000000000002</v>
      </c>
      <c r="F16" s="326">
        <v>292.77999999999997</v>
      </c>
      <c r="G16" s="220"/>
      <c r="H16" s="161" t="s">
        <v>20</v>
      </c>
      <c r="I16" s="221">
        <v>5.2786767349873864E-2</v>
      </c>
      <c r="J16" s="220"/>
      <c r="K16" s="333" t="s">
        <v>20</v>
      </c>
      <c r="L16" s="306">
        <v>5.64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0.38234184209816974</v>
      </c>
      <c r="E17" s="261">
        <v>0.3773149718472289</v>
      </c>
      <c r="F17" s="328">
        <v>0.39048787644375682</v>
      </c>
      <c r="G17" s="262"/>
      <c r="H17" s="263" t="s">
        <v>20</v>
      </c>
      <c r="I17" s="264">
        <v>1.3172904596527923</v>
      </c>
      <c r="J17" s="262"/>
      <c r="K17" s="333"/>
      <c r="L17" s="313">
        <v>1.0134731119024742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1361.54</v>
      </c>
      <c r="E19" s="232">
        <v>1396.37</v>
      </c>
      <c r="F19" s="326">
        <v>1403.77</v>
      </c>
      <c r="G19" s="220"/>
      <c r="H19" s="161" t="s">
        <v>20</v>
      </c>
      <c r="I19" s="221">
        <v>5.2994550155045506E-3</v>
      </c>
      <c r="J19" s="220"/>
      <c r="K19" s="333" t="s">
        <v>20</v>
      </c>
      <c r="L19" s="306">
        <v>1.02</v>
      </c>
      <c r="M19" s="187">
        <v>1159.2940000000001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1376.11</v>
      </c>
      <c r="E20" s="232">
        <v>1419.5</v>
      </c>
      <c r="F20" s="326">
        <v>1418.46</v>
      </c>
      <c r="G20" s="220"/>
      <c r="H20" s="161" t="s">
        <v>460</v>
      </c>
      <c r="I20" s="221">
        <v>7.3265234237407384E-4</v>
      </c>
      <c r="J20" s="220"/>
      <c r="K20" s="333" t="s">
        <v>460</v>
      </c>
      <c r="L20" s="306">
        <v>4.93</v>
      </c>
      <c r="M20" s="187">
        <v>1139.588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371.24</v>
      </c>
      <c r="E21" s="232">
        <v>348.12</v>
      </c>
      <c r="F21" s="326">
        <v>333.43</v>
      </c>
      <c r="G21" s="220"/>
      <c r="H21" s="161" t="s">
        <v>460</v>
      </c>
      <c r="I21" s="221">
        <v>4.2198092611743121E-2</v>
      </c>
      <c r="J21" s="220"/>
      <c r="K21" s="333" t="s">
        <v>20</v>
      </c>
      <c r="L21" s="306">
        <v>6.1</v>
      </c>
      <c r="M21" s="186">
        <v>175.67400000000001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0.26977494531687152</v>
      </c>
      <c r="E22" s="237">
        <v>0.24524128214159915</v>
      </c>
      <c r="F22" s="323">
        <v>0.23506478857352339</v>
      </c>
      <c r="G22" s="220"/>
      <c r="H22" s="161" t="s">
        <v>460</v>
      </c>
      <c r="I22" s="246">
        <v>1.0176493568075762</v>
      </c>
      <c r="J22" s="220"/>
      <c r="K22" s="333"/>
      <c r="L22" s="306">
        <v>0.5</v>
      </c>
      <c r="M22" s="248">
        <v>0.15415571241536416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1080.0899999999999</v>
      </c>
      <c r="E24" s="232">
        <v>1123.6500000000001</v>
      </c>
      <c r="F24" s="326">
        <v>1113.02</v>
      </c>
      <c r="G24" s="220"/>
      <c r="H24" s="161" t="s">
        <v>460</v>
      </c>
      <c r="I24" s="221">
        <v>9.4602411783029083E-3</v>
      </c>
      <c r="J24" s="220"/>
      <c r="K24" s="333" t="s">
        <v>20</v>
      </c>
      <c r="L24" s="306">
        <v>1.01</v>
      </c>
      <c r="M24" s="186">
        <v>898.94100000000003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1090.45</v>
      </c>
      <c r="E25" s="232">
        <v>1144.3</v>
      </c>
      <c r="F25" s="326">
        <v>1130.79</v>
      </c>
      <c r="G25" s="220"/>
      <c r="H25" s="161" t="s">
        <v>460</v>
      </c>
      <c r="I25" s="221">
        <v>1.1806344490081222E-2</v>
      </c>
      <c r="J25" s="220"/>
      <c r="K25" s="333" t="s">
        <v>460</v>
      </c>
      <c r="L25" s="306">
        <v>4.68</v>
      </c>
      <c r="M25" s="186">
        <v>877.44600000000003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341.6</v>
      </c>
      <c r="E26" s="232">
        <v>320.94</v>
      </c>
      <c r="F26" s="326">
        <v>303.17</v>
      </c>
      <c r="G26" s="220"/>
      <c r="H26" s="161" t="s">
        <v>460</v>
      </c>
      <c r="I26" s="221">
        <v>5.536860472362426E-2</v>
      </c>
      <c r="J26" s="220"/>
      <c r="K26" s="333" t="s">
        <v>20</v>
      </c>
      <c r="L26" s="306">
        <v>5.83</v>
      </c>
      <c r="M26" s="188">
        <v>144.77199999999999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0.31326516575725616</v>
      </c>
      <c r="E27" s="268">
        <v>0.28046840863409944</v>
      </c>
      <c r="F27" s="328">
        <v>0.26810459943933007</v>
      </c>
      <c r="G27" s="262"/>
      <c r="H27" s="263" t="s">
        <v>460</v>
      </c>
      <c r="I27" s="264">
        <v>1.2363809194769371</v>
      </c>
      <c r="J27" s="262"/>
      <c r="K27" s="333"/>
      <c r="L27" s="313">
        <v>0.6</v>
      </c>
      <c r="M27" s="267">
        <v>0.16499248956630949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494.92</v>
      </c>
      <c r="E29" s="232">
        <v>499.07</v>
      </c>
      <c r="F29" s="326">
        <v>496.08</v>
      </c>
      <c r="G29" s="220"/>
      <c r="H29" s="161" t="s">
        <v>460</v>
      </c>
      <c r="I29" s="221">
        <v>5.9911435269601743E-3</v>
      </c>
      <c r="J29" s="220"/>
      <c r="K29" s="333" t="s">
        <v>460</v>
      </c>
      <c r="L29" s="306">
        <v>3.23</v>
      </c>
      <c r="M29" s="186">
        <v>475.89400000000001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482.28</v>
      </c>
      <c r="E30" s="232">
        <v>485.89</v>
      </c>
      <c r="F30" s="326">
        <v>490.19</v>
      </c>
      <c r="G30" s="220"/>
      <c r="H30" s="161" t="s">
        <v>20</v>
      </c>
      <c r="I30" s="221">
        <v>8.8497396530078376E-3</v>
      </c>
      <c r="J30" s="220"/>
      <c r="K30" s="160" t="s">
        <v>460</v>
      </c>
      <c r="L30" s="306">
        <v>2.13</v>
      </c>
      <c r="M30" s="186">
        <v>464.77499999999998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162.53</v>
      </c>
      <c r="E31" s="232">
        <v>175.71</v>
      </c>
      <c r="F31" s="326">
        <v>181.6</v>
      </c>
      <c r="G31" s="220"/>
      <c r="H31" s="161" t="s">
        <v>20</v>
      </c>
      <c r="I31" s="221">
        <v>3.35211427921005E-2</v>
      </c>
      <c r="J31" s="220"/>
      <c r="K31" s="333" t="s">
        <v>460</v>
      </c>
      <c r="L31" s="306">
        <v>0.7</v>
      </c>
      <c r="M31" s="186">
        <v>122.96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0.33700340051422412</v>
      </c>
      <c r="E32" s="239">
        <v>0.36162505916977095</v>
      </c>
      <c r="F32" s="331">
        <v>0.37046859381056324</v>
      </c>
      <c r="G32" s="222"/>
      <c r="H32" s="189" t="s">
        <v>20</v>
      </c>
      <c r="I32" s="223">
        <v>0.88435346407922943</v>
      </c>
      <c r="J32" s="222"/>
      <c r="K32" s="335"/>
      <c r="L32" s="312">
        <v>0</v>
      </c>
      <c r="M32" s="191">
        <v>0.26455811952019792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342.09</v>
      </c>
      <c r="E37" s="231">
        <v>358.65</v>
      </c>
      <c r="F37" s="274">
        <v>338.08</v>
      </c>
      <c r="G37" s="218"/>
      <c r="H37" s="212" t="s">
        <v>460</v>
      </c>
      <c r="I37" s="219">
        <v>5.7353966262372769E-2</v>
      </c>
      <c r="J37" s="218"/>
      <c r="K37" s="213" t="s">
        <v>460</v>
      </c>
      <c r="L37" s="311">
        <v>3.68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338.03</v>
      </c>
      <c r="E38" s="232">
        <v>343.19</v>
      </c>
      <c r="F38" s="275">
        <v>348.41</v>
      </c>
      <c r="G38" s="220"/>
      <c r="H38" s="161" t="s">
        <v>20</v>
      </c>
      <c r="I38" s="221">
        <v>1.5210233398409212E-2</v>
      </c>
      <c r="J38" s="220"/>
      <c r="K38" s="182" t="s">
        <v>460</v>
      </c>
      <c r="L38" s="306">
        <v>1.66</v>
      </c>
      <c r="M38" s="216">
        <v>265.14400000000001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99.02</v>
      </c>
      <c r="E39" s="232">
        <v>110.81</v>
      </c>
      <c r="F39" s="275">
        <v>100.45</v>
      </c>
      <c r="G39" s="220"/>
      <c r="H39" s="161" t="s">
        <v>460</v>
      </c>
      <c r="I39" s="221">
        <v>9.3493367024636731E-2</v>
      </c>
      <c r="J39" s="220"/>
      <c r="K39" s="182" t="s">
        <v>460</v>
      </c>
      <c r="L39" s="306">
        <v>1.99</v>
      </c>
      <c r="M39" s="216">
        <v>58.095999999999997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0.29293257994852528</v>
      </c>
      <c r="E40" s="233">
        <v>0.32288236836737666</v>
      </c>
      <c r="F40" s="276">
        <v>0.28830975000717546</v>
      </c>
      <c r="G40" s="222"/>
      <c r="H40" s="189" t="s">
        <v>460</v>
      </c>
      <c r="I40" s="223">
        <v>3.4572618360201202</v>
      </c>
      <c r="J40" s="222"/>
      <c r="K40" s="182" t="s">
        <v>460</v>
      </c>
      <c r="L40" s="312">
        <v>0.4</v>
      </c>
      <c r="M40" s="217">
        <v>0.21911112452101497</v>
      </c>
      <c r="N40" s="158" t="e">
        <f>N39/N38</f>
        <v>#DIV/0!</v>
      </c>
      <c r="O40" s="136"/>
    </row>
    <row r="41" spans="2:18" ht="12" customHeight="1">
      <c r="B41" s="294" t="s">
        <v>662</v>
      </c>
      <c r="C41" s="295"/>
      <c r="D41" s="295"/>
      <c r="E41" s="295"/>
      <c r="F41" s="295"/>
      <c r="G41" s="296"/>
      <c r="H41" s="297"/>
      <c r="I41" s="298"/>
      <c r="J41" s="299"/>
      <c r="K41" s="336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topLeftCell="A28" colorId="22" zoomScaleNormal="100" workbookViewId="0">
      <selection activeCell="K48" sqref="K48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660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622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2619.27</v>
      </c>
      <c r="E9" s="232">
        <v>2626.89</v>
      </c>
      <c r="F9" s="321">
        <v>2666.55</v>
      </c>
      <c r="G9" s="220"/>
      <c r="H9" s="161" t="s">
        <v>20</v>
      </c>
      <c r="I9" s="221">
        <v>1.509770108379116E-2</v>
      </c>
      <c r="J9" s="220"/>
      <c r="K9" s="182" t="s">
        <v>20</v>
      </c>
      <c r="L9" s="306">
        <v>3.68</v>
      </c>
      <c r="M9" s="183">
        <v>2295.5870000000004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2600.35</v>
      </c>
      <c r="E10" s="232">
        <v>2643.35</v>
      </c>
      <c r="F10" s="321">
        <v>2670.64</v>
      </c>
      <c r="G10" s="220"/>
      <c r="H10" s="161" t="s">
        <v>20</v>
      </c>
      <c r="I10" s="221">
        <v>1.0324020655607447E-2</v>
      </c>
      <c r="J10" s="220"/>
      <c r="K10" s="161" t="s">
        <v>460</v>
      </c>
      <c r="L10" s="306">
        <v>0.22</v>
      </c>
      <c r="M10" s="183">
        <v>2284.6460000000002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817.32</v>
      </c>
      <c r="E11" s="232">
        <v>800.86</v>
      </c>
      <c r="F11" s="321">
        <v>796.77</v>
      </c>
      <c r="G11" s="220"/>
      <c r="H11" s="161" t="s">
        <v>460</v>
      </c>
      <c r="I11" s="221">
        <v>5.1070099642884781E-3</v>
      </c>
      <c r="J11" s="220"/>
      <c r="K11" s="182" t="s">
        <v>20</v>
      </c>
      <c r="L11" s="306">
        <v>4.0199999999999996</v>
      </c>
      <c r="M11" s="183">
        <v>478.16799999999995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0.31431153498567505</v>
      </c>
      <c r="E12" s="332">
        <v>0.30297160799742751</v>
      </c>
      <c r="F12" s="323">
        <v>0.29834421711649645</v>
      </c>
      <c r="G12" s="220"/>
      <c r="H12" s="161" t="s">
        <v>460</v>
      </c>
      <c r="I12" s="246">
        <v>0.46273908809310593</v>
      </c>
      <c r="J12" s="220"/>
      <c r="K12" s="182"/>
      <c r="L12" s="306">
        <v>0.2</v>
      </c>
      <c r="M12" s="248">
        <v>0.20929631986749803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25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762.88</v>
      </c>
      <c r="E14" s="232">
        <v>731.46</v>
      </c>
      <c r="F14" s="326">
        <v>764.49</v>
      </c>
      <c r="G14" s="220"/>
      <c r="H14" s="161" t="s">
        <v>20</v>
      </c>
      <c r="I14" s="221">
        <v>4.5156262816832049E-2</v>
      </c>
      <c r="J14" s="220"/>
      <c r="K14" s="161" t="s">
        <v>20</v>
      </c>
      <c r="L14" s="306">
        <v>0.54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742.05</v>
      </c>
      <c r="E15" s="232">
        <v>737.42</v>
      </c>
      <c r="F15" s="326">
        <v>754.93</v>
      </c>
      <c r="G15" s="220"/>
      <c r="H15" s="161" t="s">
        <v>20</v>
      </c>
      <c r="I15" s="221">
        <v>2.3744948604594418E-2</v>
      </c>
      <c r="J15" s="220"/>
      <c r="K15" s="161" t="s">
        <v>20</v>
      </c>
      <c r="L15" s="306">
        <v>0.74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283.52999999999997</v>
      </c>
      <c r="E16" s="232">
        <v>277.57</v>
      </c>
      <c r="F16" s="326">
        <v>287.14</v>
      </c>
      <c r="G16" s="220"/>
      <c r="H16" s="161" t="s">
        <v>20</v>
      </c>
      <c r="I16" s="221">
        <v>3.4477789386460955E-2</v>
      </c>
      <c r="J16" s="220"/>
      <c r="K16" s="182" t="s">
        <v>460</v>
      </c>
      <c r="L16" s="306">
        <v>0.89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0.3820901556498888</v>
      </c>
      <c r="E17" s="261">
        <v>0.37640693227739958</v>
      </c>
      <c r="F17" s="328">
        <v>0.38035314532473208</v>
      </c>
      <c r="G17" s="262"/>
      <c r="H17" s="263" t="s">
        <v>20</v>
      </c>
      <c r="I17" s="264">
        <v>0.3946213047332503</v>
      </c>
      <c r="J17" s="262"/>
      <c r="K17" s="182" t="s">
        <v>460</v>
      </c>
      <c r="L17" s="313">
        <v>0.15532708303481199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25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1361.55</v>
      </c>
      <c r="E19" s="232">
        <v>1396.06</v>
      </c>
      <c r="F19" s="326">
        <v>1402.75</v>
      </c>
      <c r="G19" s="220"/>
      <c r="H19" s="161" t="s">
        <v>20</v>
      </c>
      <c r="I19" s="221">
        <v>4.7920576479520971E-3</v>
      </c>
      <c r="J19" s="220"/>
      <c r="K19" s="182" t="s">
        <v>20</v>
      </c>
      <c r="L19" s="306">
        <v>0.05</v>
      </c>
      <c r="M19" s="187">
        <v>1159.2940000000001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1376.14</v>
      </c>
      <c r="E20" s="232">
        <v>1419.3</v>
      </c>
      <c r="F20" s="326">
        <v>1423.39</v>
      </c>
      <c r="G20" s="220"/>
      <c r="H20" s="161" t="s">
        <v>20</v>
      </c>
      <c r="I20" s="221">
        <v>2.8817022475868814E-3</v>
      </c>
      <c r="J20" s="220"/>
      <c r="K20" s="182" t="s">
        <v>460</v>
      </c>
      <c r="L20" s="306">
        <v>0.15</v>
      </c>
      <c r="M20" s="187">
        <v>1139.588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371.22</v>
      </c>
      <c r="E21" s="232">
        <v>347.97</v>
      </c>
      <c r="F21" s="326">
        <v>327.33</v>
      </c>
      <c r="G21" s="220"/>
      <c r="H21" s="161" t="s">
        <v>460</v>
      </c>
      <c r="I21" s="221">
        <v>5.9315458229157847E-2</v>
      </c>
      <c r="J21" s="220"/>
      <c r="K21" s="182" t="s">
        <v>20</v>
      </c>
      <c r="L21" s="306">
        <v>0.7</v>
      </c>
      <c r="M21" s="186">
        <v>175.67400000000001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0.26975453078901857</v>
      </c>
      <c r="E22" s="237">
        <v>0.24517015430141623</v>
      </c>
      <c r="F22" s="323">
        <v>0.22996508335733704</v>
      </c>
      <c r="G22" s="220"/>
      <c r="H22" s="161" t="s">
        <v>460</v>
      </c>
      <c r="I22" s="246">
        <v>1.5205070944079191</v>
      </c>
      <c r="J22" s="220"/>
      <c r="K22" s="182"/>
      <c r="L22" s="306">
        <v>0.1</v>
      </c>
      <c r="M22" s="248">
        <v>0.15415571241536416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25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1080.0999999999999</v>
      </c>
      <c r="E24" s="232">
        <v>1123.33</v>
      </c>
      <c r="F24" s="326">
        <v>1112.01</v>
      </c>
      <c r="G24" s="220"/>
      <c r="H24" s="161" t="s">
        <v>460</v>
      </c>
      <c r="I24" s="221">
        <v>1.0077181237926447E-2</v>
      </c>
      <c r="J24" s="220"/>
      <c r="K24" s="182" t="s">
        <v>20</v>
      </c>
      <c r="L24" s="306">
        <v>0.42</v>
      </c>
      <c r="M24" s="186">
        <v>898.94100000000003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1090.45</v>
      </c>
      <c r="E25" s="232">
        <v>1144.1300000000001</v>
      </c>
      <c r="F25" s="326">
        <v>1135.47</v>
      </c>
      <c r="G25" s="220"/>
      <c r="H25" s="161" t="s">
        <v>460</v>
      </c>
      <c r="I25" s="221">
        <v>7.569069948345053E-3</v>
      </c>
      <c r="J25" s="220"/>
      <c r="K25" s="182" t="s">
        <v>20</v>
      </c>
      <c r="L25" s="306">
        <v>0.25</v>
      </c>
      <c r="M25" s="186">
        <v>877.44600000000003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341.6</v>
      </c>
      <c r="E26" s="232">
        <v>320.81</v>
      </c>
      <c r="F26" s="326">
        <v>297.33999999999997</v>
      </c>
      <c r="G26" s="220"/>
      <c r="H26" s="161" t="s">
        <v>460</v>
      </c>
      <c r="I26" s="221">
        <v>7.3158567376328754E-2</v>
      </c>
      <c r="J26" s="220"/>
      <c r="K26" s="182" t="s">
        <v>20</v>
      </c>
      <c r="L26" s="306">
        <v>0.5</v>
      </c>
      <c r="M26" s="188">
        <v>144.77199999999999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0.31326516575725616</v>
      </c>
      <c r="E27" s="268">
        <v>0.28039645844440753</v>
      </c>
      <c r="F27" s="328">
        <v>0.26186513073881296</v>
      </c>
      <c r="G27" s="262"/>
      <c r="H27" s="263" t="s">
        <v>460</v>
      </c>
      <c r="I27" s="264">
        <v>1.8531327705594569</v>
      </c>
      <c r="J27" s="262"/>
      <c r="K27" s="182"/>
      <c r="L27" s="313">
        <v>0</v>
      </c>
      <c r="M27" s="267">
        <v>0.16499248956630949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25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494.84</v>
      </c>
      <c r="E29" s="232">
        <v>499.37</v>
      </c>
      <c r="F29" s="326">
        <v>499.31</v>
      </c>
      <c r="G29" s="220"/>
      <c r="H29" s="161" t="s">
        <v>460</v>
      </c>
      <c r="I29" s="221">
        <v>1.2015139075238768E-4</v>
      </c>
      <c r="J29" s="220"/>
      <c r="K29" s="182" t="s">
        <v>20</v>
      </c>
      <c r="L29" s="306">
        <v>3.09</v>
      </c>
      <c r="M29" s="186">
        <v>475.89400000000001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482.17</v>
      </c>
      <c r="E30" s="232">
        <v>486.62</v>
      </c>
      <c r="F30" s="326">
        <v>492.32</v>
      </c>
      <c r="G30" s="220"/>
      <c r="H30" s="161" t="s">
        <v>20</v>
      </c>
      <c r="I30" s="221">
        <v>1.1713451974846967E-2</v>
      </c>
      <c r="J30" s="220"/>
      <c r="K30" s="161" t="s">
        <v>460</v>
      </c>
      <c r="L30" s="306">
        <v>0.81</v>
      </c>
      <c r="M30" s="186">
        <v>464.77499999999998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162.57</v>
      </c>
      <c r="E31" s="232">
        <v>175.32</v>
      </c>
      <c r="F31" s="326">
        <v>182.3</v>
      </c>
      <c r="G31" s="220"/>
      <c r="H31" s="161" t="s">
        <v>20</v>
      </c>
      <c r="I31" s="221">
        <v>3.9812913529545968E-2</v>
      </c>
      <c r="J31" s="220"/>
      <c r="K31" s="182" t="s">
        <v>20</v>
      </c>
      <c r="L31" s="306">
        <v>4.21</v>
      </c>
      <c r="M31" s="186">
        <v>122.96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0.33716324118049645</v>
      </c>
      <c r="E32" s="239">
        <v>0.36028112284739633</v>
      </c>
      <c r="F32" s="331">
        <v>0.37028761780955477</v>
      </c>
      <c r="G32" s="222"/>
      <c r="H32" s="189" t="s">
        <v>20</v>
      </c>
      <c r="I32" s="223">
        <v>1.0006494962158441</v>
      </c>
      <c r="J32" s="222"/>
      <c r="K32" s="190"/>
      <c r="L32" s="312">
        <v>0.9</v>
      </c>
      <c r="M32" s="191">
        <v>0.26455811952019792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342.09</v>
      </c>
      <c r="E37" s="231">
        <v>358.65</v>
      </c>
      <c r="F37" s="274">
        <v>341.76</v>
      </c>
      <c r="G37" s="218"/>
      <c r="H37" s="212" t="s">
        <v>460</v>
      </c>
      <c r="I37" s="219">
        <v>4.7093266415725643E-2</v>
      </c>
      <c r="J37" s="218"/>
      <c r="K37" s="213" t="s">
        <v>20</v>
      </c>
      <c r="L37" s="311">
        <v>2.36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338.07</v>
      </c>
      <c r="E38" s="232">
        <v>342.88</v>
      </c>
      <c r="F38" s="275">
        <v>350.07</v>
      </c>
      <c r="G38" s="220"/>
      <c r="H38" s="161" t="s">
        <v>20</v>
      </c>
      <c r="I38" s="221">
        <v>2.0969435370975287E-2</v>
      </c>
      <c r="J38" s="220"/>
      <c r="K38" s="182" t="s">
        <v>460</v>
      </c>
      <c r="L38" s="306">
        <v>0.99</v>
      </c>
      <c r="M38" s="216">
        <v>265.084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99.05</v>
      </c>
      <c r="E39" s="232">
        <v>111.88</v>
      </c>
      <c r="F39" s="275">
        <v>102.44</v>
      </c>
      <c r="G39" s="220"/>
      <c r="H39" s="161" t="s">
        <v>460</v>
      </c>
      <c r="I39" s="221">
        <v>8.4376117268501916E-2</v>
      </c>
      <c r="J39" s="220"/>
      <c r="K39" s="182" t="s">
        <v>20</v>
      </c>
      <c r="L39" s="306">
        <v>3.58</v>
      </c>
      <c r="M39" s="216">
        <v>58.121000000000002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0.29298665956754516</v>
      </c>
      <c r="E40" s="233">
        <v>0.3262949136724218</v>
      </c>
      <c r="F40" s="276">
        <v>0.2926271888479447</v>
      </c>
      <c r="G40" s="222"/>
      <c r="H40" s="189" t="s">
        <v>460</v>
      </c>
      <c r="I40" s="223">
        <v>3.3667724824477108</v>
      </c>
      <c r="J40" s="222"/>
      <c r="K40" s="190"/>
      <c r="L40" s="312">
        <v>1.1000000000000001</v>
      </c>
      <c r="M40" s="217">
        <v>0.21925502859470961</v>
      </c>
      <c r="N40" s="158" t="e">
        <f>N39/N38</f>
        <v>#DIV/0!</v>
      </c>
      <c r="O40" s="136"/>
    </row>
    <row r="41" spans="2:18" ht="12" customHeight="1">
      <c r="B41" s="294" t="s">
        <v>661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E24" sqref="E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657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622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2619.0500000000002</v>
      </c>
      <c r="E9" s="232">
        <v>2626.23</v>
      </c>
      <c r="F9" s="321">
        <v>2662.87</v>
      </c>
      <c r="G9" s="220"/>
      <c r="H9" s="161" t="s">
        <v>20</v>
      </c>
      <c r="I9" s="221">
        <v>1.4052003838596283E-2</v>
      </c>
      <c r="J9" s="220"/>
      <c r="K9" s="182"/>
      <c r="L9" s="306">
        <v>0</v>
      </c>
      <c r="M9" s="183">
        <v>2295.5870000000004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2599.98</v>
      </c>
      <c r="E10" s="232">
        <v>2642.79</v>
      </c>
      <c r="F10" s="321">
        <v>2670.86</v>
      </c>
      <c r="G10" s="220"/>
      <c r="H10" s="161" t="s">
        <v>20</v>
      </c>
      <c r="I10" s="221">
        <v>1.0999999999999999E-2</v>
      </c>
      <c r="J10" s="220"/>
      <c r="K10" s="161"/>
      <c r="L10" s="306">
        <v>1.1000000000000001</v>
      </c>
      <c r="M10" s="183">
        <v>2284.6460000000002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817.29</v>
      </c>
      <c r="E11" s="232">
        <v>800.74</v>
      </c>
      <c r="F11" s="321">
        <v>792.75</v>
      </c>
      <c r="G11" s="220"/>
      <c r="H11" s="161" t="s">
        <v>460</v>
      </c>
      <c r="I11" s="221">
        <v>0.01</v>
      </c>
      <c r="J11" s="220"/>
      <c r="K11" s="182"/>
      <c r="L11" s="306">
        <v>-0.1</v>
      </c>
      <c r="M11" s="183">
        <v>478.209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0.31399623178375058</v>
      </c>
      <c r="E12" s="332">
        <v>0.30263093170475142</v>
      </c>
      <c r="F12" s="323">
        <v>0.29696120697727557</v>
      </c>
      <c r="G12" s="220"/>
      <c r="H12" s="161" t="s">
        <v>460</v>
      </c>
      <c r="I12" s="246">
        <v>0.56697247274758444</v>
      </c>
      <c r="J12" s="220"/>
      <c r="K12" s="182"/>
      <c r="L12" s="306">
        <v>0</v>
      </c>
      <c r="M12" s="248">
        <v>0.20931426575495721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25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762.88</v>
      </c>
      <c r="E14" s="232">
        <v>731.45</v>
      </c>
      <c r="F14" s="326">
        <v>763.95</v>
      </c>
      <c r="G14" s="220"/>
      <c r="H14" s="161" t="s">
        <v>20</v>
      </c>
      <c r="I14" s="221">
        <v>4.3999999999999997E-2</v>
      </c>
      <c r="J14" s="220"/>
      <c r="K14" s="161"/>
      <c r="L14" s="306">
        <v>-0.4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741.75</v>
      </c>
      <c r="E15" s="232">
        <v>737.01</v>
      </c>
      <c r="F15" s="326">
        <v>754.19</v>
      </c>
      <c r="G15" s="220"/>
      <c r="H15" s="161" t="s">
        <v>20</v>
      </c>
      <c r="I15" s="221">
        <v>2.3199999999999998E-2</v>
      </c>
      <c r="J15" s="220"/>
      <c r="K15" s="161"/>
      <c r="L15" s="306">
        <v>-0.2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283.83</v>
      </c>
      <c r="E16" s="232">
        <v>278.27</v>
      </c>
      <c r="F16" s="326">
        <v>288.02999999999997</v>
      </c>
      <c r="G16" s="220"/>
      <c r="H16" s="161" t="s">
        <v>20</v>
      </c>
      <c r="I16" s="221">
        <v>3.5000000000000003E-2</v>
      </c>
      <c r="J16" s="220"/>
      <c r="K16" s="182"/>
      <c r="L16" s="306">
        <v>-0.1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0.38300000000000001</v>
      </c>
      <c r="E17" s="261">
        <v>0.37756806300495621</v>
      </c>
      <c r="F17" s="328">
        <v>0.38188157005183132</v>
      </c>
      <c r="G17" s="262"/>
      <c r="H17" s="263" t="s">
        <v>20</v>
      </c>
      <c r="I17" s="264">
        <v>0.43135070468751091</v>
      </c>
      <c r="J17" s="262"/>
      <c r="K17" s="265"/>
      <c r="L17" s="313">
        <v>0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25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1361.34</v>
      </c>
      <c r="E19" s="232">
        <v>1395.6</v>
      </c>
      <c r="F19" s="326">
        <v>1402.7</v>
      </c>
      <c r="G19" s="220"/>
      <c r="H19" s="161" t="s">
        <v>20</v>
      </c>
      <c r="I19" s="221">
        <v>4.6152964109620331E-3</v>
      </c>
      <c r="J19" s="220"/>
      <c r="K19" s="182"/>
      <c r="L19" s="306">
        <v>0.9</v>
      </c>
      <c r="M19" s="187">
        <v>1159.2940000000001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1376.07</v>
      </c>
      <c r="E20" s="232">
        <v>1419.03</v>
      </c>
      <c r="F20" s="326">
        <v>1423.54</v>
      </c>
      <c r="G20" s="220"/>
      <c r="H20" s="161" t="s">
        <v>20</v>
      </c>
      <c r="I20" s="221">
        <v>3.0000000000000001E-3</v>
      </c>
      <c r="J20" s="220"/>
      <c r="K20" s="182"/>
      <c r="L20" s="306">
        <v>2.1</v>
      </c>
      <c r="M20" s="187">
        <v>1139.588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370.9</v>
      </c>
      <c r="E21" s="232">
        <v>347.47</v>
      </c>
      <c r="F21" s="326">
        <v>326.63</v>
      </c>
      <c r="G21" s="220"/>
      <c r="H21" s="161" t="s">
        <v>460</v>
      </c>
      <c r="I21" s="221">
        <v>0.06</v>
      </c>
      <c r="J21" s="220"/>
      <c r="K21" s="182"/>
      <c r="L21" s="306">
        <v>-1.1000000000000001</v>
      </c>
      <c r="M21" s="186">
        <v>175.715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0.26955024090344243</v>
      </c>
      <c r="E22" s="237">
        <v>0.24479008830597701</v>
      </c>
      <c r="F22" s="323">
        <v>0.22900000000000001</v>
      </c>
      <c r="G22" s="220"/>
      <c r="H22" s="161" t="s">
        <v>460</v>
      </c>
      <c r="I22" s="246">
        <v>1.5</v>
      </c>
      <c r="J22" s="220"/>
      <c r="K22" s="182"/>
      <c r="L22" s="306">
        <v>-0.1</v>
      </c>
      <c r="M22" s="248">
        <v>0.15419169033018951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25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1079.9000000000001</v>
      </c>
      <c r="E24" s="232">
        <v>1122.73</v>
      </c>
      <c r="F24" s="326">
        <v>1111.5899999999999</v>
      </c>
      <c r="G24" s="220"/>
      <c r="H24" s="161" t="s">
        <v>460</v>
      </c>
      <c r="I24" s="221">
        <v>1.0352261995973278E-2</v>
      </c>
      <c r="J24" s="220"/>
      <c r="K24" s="182"/>
      <c r="L24" s="306">
        <v>0.8</v>
      </c>
      <c r="M24" s="186">
        <v>898.94100000000003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1090.4000000000001</v>
      </c>
      <c r="E25" s="232">
        <v>1143.54</v>
      </c>
      <c r="F25" s="326">
        <v>1135.22</v>
      </c>
      <c r="G25" s="220"/>
      <c r="H25" s="161" t="s">
        <v>460</v>
      </c>
      <c r="I25" s="221">
        <v>7.0000000000000001E-3</v>
      </c>
      <c r="J25" s="220"/>
      <c r="K25" s="182"/>
      <c r="L25" s="306">
        <v>1.8</v>
      </c>
      <c r="M25" s="186">
        <v>877.44600000000003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341.28</v>
      </c>
      <c r="E26" s="232">
        <v>320.47000000000003</v>
      </c>
      <c r="F26" s="326">
        <v>296.83999999999997</v>
      </c>
      <c r="G26" s="220"/>
      <c r="H26" s="161" t="s">
        <v>460</v>
      </c>
      <c r="I26" s="221">
        <v>7.3999999999999996E-2</v>
      </c>
      <c r="J26" s="220"/>
      <c r="K26" s="182"/>
      <c r="L26" s="306">
        <v>-1</v>
      </c>
      <c r="M26" s="188">
        <v>144.81299999999999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0.31299523110785032</v>
      </c>
      <c r="E27" s="268">
        <v>0.28021550329289735</v>
      </c>
      <c r="F27" s="328">
        <v>0.26100000000000001</v>
      </c>
      <c r="G27" s="262"/>
      <c r="H27" s="263" t="s">
        <v>460</v>
      </c>
      <c r="I27" s="264">
        <v>1.9</v>
      </c>
      <c r="J27" s="262"/>
      <c r="K27" s="182"/>
      <c r="L27" s="313">
        <v>-0.1</v>
      </c>
      <c r="M27" s="267">
        <v>0.16503921608851141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25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494.83</v>
      </c>
      <c r="E29" s="232">
        <v>499.18</v>
      </c>
      <c r="F29" s="326">
        <v>496.22</v>
      </c>
      <c r="G29" s="220"/>
      <c r="H29" s="161" t="s">
        <v>460</v>
      </c>
      <c r="I29" s="221">
        <v>6.0000000000000001E-3</v>
      </c>
      <c r="J29" s="220"/>
      <c r="K29" s="182"/>
      <c r="L29" s="306">
        <v>-0.5</v>
      </c>
      <c r="M29" s="186">
        <v>475.89400000000001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482.16</v>
      </c>
      <c r="E30" s="232">
        <v>486.75</v>
      </c>
      <c r="F30" s="326">
        <v>493.13</v>
      </c>
      <c r="G30" s="220"/>
      <c r="H30" s="161" t="s">
        <v>20</v>
      </c>
      <c r="I30" s="221">
        <v>1.2999999999999999E-2</v>
      </c>
      <c r="J30" s="220"/>
      <c r="K30" s="161"/>
      <c r="L30" s="306">
        <v>-0.9</v>
      </c>
      <c r="M30" s="186">
        <v>464.77499999999998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162.57</v>
      </c>
      <c r="E31" s="232">
        <v>175</v>
      </c>
      <c r="F31" s="326">
        <v>178.09</v>
      </c>
      <c r="G31" s="220"/>
      <c r="H31" s="161" t="s">
        <v>20</v>
      </c>
      <c r="I31" s="221">
        <v>1.7999999999999999E-2</v>
      </c>
      <c r="J31" s="220"/>
      <c r="K31" s="182"/>
      <c r="L31" s="306">
        <v>1</v>
      </c>
      <c r="M31" s="186">
        <v>122.96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0.3373503972122544</v>
      </c>
      <c r="E32" s="239">
        <v>0.36</v>
      </c>
      <c r="F32" s="331">
        <v>0.36099999999999999</v>
      </c>
      <c r="G32" s="222"/>
      <c r="H32" s="189" t="s">
        <v>20</v>
      </c>
      <c r="I32" s="223">
        <v>0.2</v>
      </c>
      <c r="J32" s="222"/>
      <c r="K32" s="190"/>
      <c r="L32" s="312">
        <v>0.3</v>
      </c>
      <c r="M32" s="191">
        <v>0.26455811952019792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342.09</v>
      </c>
      <c r="E37" s="231">
        <v>358.65</v>
      </c>
      <c r="F37" s="274">
        <v>339.4</v>
      </c>
      <c r="G37" s="218"/>
      <c r="H37" s="212" t="s">
        <v>460</v>
      </c>
      <c r="I37" s="219">
        <v>5.3999999999999999E-2</v>
      </c>
      <c r="J37" s="218"/>
      <c r="K37" s="213" t="s">
        <v>20</v>
      </c>
      <c r="L37" s="311">
        <v>1.7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338.07</v>
      </c>
      <c r="E38" s="232">
        <v>343.63</v>
      </c>
      <c r="F38" s="275">
        <v>351.06</v>
      </c>
      <c r="G38" s="220"/>
      <c r="H38" s="161" t="s">
        <v>20</v>
      </c>
      <c r="I38" s="221">
        <v>2.1999999999999999E-2</v>
      </c>
      <c r="J38" s="220"/>
      <c r="K38" s="182" t="s">
        <v>20</v>
      </c>
      <c r="L38" s="306">
        <v>1</v>
      </c>
      <c r="M38" s="216">
        <v>265.12400000000002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99.05</v>
      </c>
      <c r="E39" s="232">
        <v>111.22</v>
      </c>
      <c r="F39" s="275">
        <v>98.86</v>
      </c>
      <c r="G39" s="220"/>
      <c r="H39" s="161" t="s">
        <v>460</v>
      </c>
      <c r="I39" s="221">
        <v>0.111</v>
      </c>
      <c r="J39" s="220"/>
      <c r="K39" s="182" t="s">
        <v>20</v>
      </c>
      <c r="L39" s="306">
        <v>2.2000000000000002</v>
      </c>
      <c r="M39" s="216">
        <v>58.081000000000003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0.29299999999999998</v>
      </c>
      <c r="E40" s="233">
        <v>0.32400000000000001</v>
      </c>
      <c r="F40" s="276">
        <v>0.28199999999999997</v>
      </c>
      <c r="G40" s="222"/>
      <c r="H40" s="189" t="s">
        <v>460</v>
      </c>
      <c r="I40" s="223">
        <v>4.2</v>
      </c>
      <c r="J40" s="222"/>
      <c r="K40" s="190"/>
      <c r="L40" s="312">
        <v>0.5</v>
      </c>
      <c r="M40" s="217">
        <v>0.21907107617567628</v>
      </c>
      <c r="N40" s="158" t="e">
        <f>N39/N38</f>
        <v>#DIV/0!</v>
      </c>
      <c r="O40" s="136"/>
    </row>
    <row r="41" spans="2:18" ht="12" customHeight="1">
      <c r="B41" s="294" t="s">
        <v>658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L19" sqref="L19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655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622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2619.04</v>
      </c>
      <c r="E9" s="232">
        <v>2625.96</v>
      </c>
      <c r="F9" s="321">
        <v>2662.86</v>
      </c>
      <c r="G9" s="220"/>
      <c r="H9" s="161" t="s">
        <v>20</v>
      </c>
      <c r="I9" s="221">
        <v>1.4052003838596283E-2</v>
      </c>
      <c r="J9" s="220"/>
      <c r="K9" s="182"/>
      <c r="L9" s="306">
        <v>-2.64</v>
      </c>
      <c r="M9" s="183">
        <v>2295.5870000000004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2600.6999999999998</v>
      </c>
      <c r="E10" s="232">
        <v>2642.79</v>
      </c>
      <c r="F10" s="321">
        <v>2669.81</v>
      </c>
      <c r="G10" s="220"/>
      <c r="H10" s="161" t="s">
        <v>20</v>
      </c>
      <c r="I10" s="221">
        <v>1.0224043529754478E-2</v>
      </c>
      <c r="J10" s="220"/>
      <c r="K10" s="161"/>
      <c r="L10" s="306">
        <v>5.63</v>
      </c>
      <c r="M10" s="183">
        <v>2284.6460000000002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816.61</v>
      </c>
      <c r="E11" s="232">
        <v>799.79</v>
      </c>
      <c r="F11" s="321">
        <v>792.83</v>
      </c>
      <c r="G11" s="220"/>
      <c r="H11" s="161" t="s">
        <v>460</v>
      </c>
      <c r="I11" s="221">
        <v>8.702284349641709E-3</v>
      </c>
      <c r="J11" s="220"/>
      <c r="K11" s="182"/>
      <c r="L11" s="306">
        <v>-5.94</v>
      </c>
      <c r="M11" s="183">
        <v>478.209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0.31399623178375058</v>
      </c>
      <c r="E12" s="332">
        <v>0.30263093170475142</v>
      </c>
      <c r="F12" s="323">
        <v>0.29696120697727557</v>
      </c>
      <c r="G12" s="220"/>
      <c r="H12" s="161" t="s">
        <v>460</v>
      </c>
      <c r="I12" s="246">
        <v>0.56697247274758444</v>
      </c>
      <c r="J12" s="220"/>
      <c r="K12" s="182"/>
      <c r="L12" s="306">
        <v>-0.3</v>
      </c>
      <c r="M12" s="248">
        <v>0.20931426575495721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25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762.88</v>
      </c>
      <c r="E14" s="232">
        <v>731.45</v>
      </c>
      <c r="F14" s="326">
        <v>764.39</v>
      </c>
      <c r="G14" s="220"/>
      <c r="H14" s="161" t="s">
        <v>20</v>
      </c>
      <c r="I14" s="221">
        <v>4.503383689930951E-2</v>
      </c>
      <c r="J14" s="220"/>
      <c r="K14" s="161"/>
      <c r="L14" s="306">
        <v>-1.02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742.52</v>
      </c>
      <c r="E15" s="232">
        <v>736.45</v>
      </c>
      <c r="F15" s="326">
        <v>754.37</v>
      </c>
      <c r="G15" s="220"/>
      <c r="H15" s="161" t="s">
        <v>20</v>
      </c>
      <c r="I15" s="221">
        <v>2.4332948604793181E-2</v>
      </c>
      <c r="J15" s="220"/>
      <c r="K15" s="161"/>
      <c r="L15" s="306">
        <v>0.61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283.06</v>
      </c>
      <c r="E16" s="232">
        <v>278.06</v>
      </c>
      <c r="F16" s="326">
        <v>288.08</v>
      </c>
      <c r="G16" s="220"/>
      <c r="H16" s="161" t="s">
        <v>20</v>
      </c>
      <c r="I16" s="221">
        <v>3.6035388045745353E-2</v>
      </c>
      <c r="J16" s="220"/>
      <c r="K16" s="182"/>
      <c r="L16" s="306">
        <v>-1.42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0.38121532079943976</v>
      </c>
      <c r="E17" s="261">
        <v>0.37756806300495621</v>
      </c>
      <c r="F17" s="328">
        <v>0.38188157005183132</v>
      </c>
      <c r="G17" s="262"/>
      <c r="H17" s="263" t="s">
        <v>20</v>
      </c>
      <c r="I17" s="264">
        <v>0.43135070468751091</v>
      </c>
      <c r="J17" s="262"/>
      <c r="K17" s="265"/>
      <c r="L17" s="313">
        <v>-0.21929364223780001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25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1361.36</v>
      </c>
      <c r="E19" s="232">
        <v>1395.36</v>
      </c>
      <c r="F19" s="326">
        <v>1401.8</v>
      </c>
      <c r="G19" s="220"/>
      <c r="H19" s="161" t="s">
        <v>20</v>
      </c>
      <c r="I19" s="221">
        <v>4.6152964109620331E-3</v>
      </c>
      <c r="J19" s="220"/>
      <c r="K19" s="182"/>
      <c r="L19" s="306">
        <v>0.1</v>
      </c>
      <c r="M19" s="187">
        <v>1159.2940000000001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1376.07</v>
      </c>
      <c r="E20" s="232">
        <v>1418.93</v>
      </c>
      <c r="F20" s="326">
        <v>1421.44</v>
      </c>
      <c r="G20" s="220"/>
      <c r="H20" s="161" t="s">
        <v>20</v>
      </c>
      <c r="I20" s="221">
        <v>1.7689385663846036E-3</v>
      </c>
      <c r="J20" s="220"/>
      <c r="K20" s="182"/>
      <c r="L20" s="306">
        <v>4.8499999999999996</v>
      </c>
      <c r="M20" s="187">
        <v>1139.588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370.92</v>
      </c>
      <c r="E21" s="232">
        <v>347.34</v>
      </c>
      <c r="F21" s="326">
        <v>327.7</v>
      </c>
      <c r="G21" s="220"/>
      <c r="H21" s="161" t="s">
        <v>460</v>
      </c>
      <c r="I21" s="221">
        <v>5.6544020268324946E-2</v>
      </c>
      <c r="J21" s="220"/>
      <c r="K21" s="182"/>
      <c r="L21" s="306">
        <v>-3.78</v>
      </c>
      <c r="M21" s="186">
        <v>175.715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0.26955024090344243</v>
      </c>
      <c r="E22" s="237">
        <v>0.24479008830597701</v>
      </c>
      <c r="F22" s="323">
        <v>0.23054085997298512</v>
      </c>
      <c r="G22" s="220"/>
      <c r="H22" s="161" t="s">
        <v>460</v>
      </c>
      <c r="I22" s="246">
        <v>1.4249228332991888</v>
      </c>
      <c r="J22" s="220"/>
      <c r="K22" s="182"/>
      <c r="L22" s="306">
        <v>-0.3</v>
      </c>
      <c r="M22" s="248">
        <v>0.15419169033018951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25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1079.9100000000001</v>
      </c>
      <c r="E24" s="232">
        <v>1122.46</v>
      </c>
      <c r="F24" s="326">
        <v>1110.8399999999999</v>
      </c>
      <c r="G24" s="220"/>
      <c r="H24" s="161" t="s">
        <v>460</v>
      </c>
      <c r="I24" s="221">
        <v>1.0352261995973278E-2</v>
      </c>
      <c r="J24" s="220"/>
      <c r="K24" s="182"/>
      <c r="L24" s="306">
        <v>2.2200000000000002</v>
      </c>
      <c r="M24" s="186">
        <v>898.94100000000003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1090.4000000000001</v>
      </c>
      <c r="E25" s="232">
        <v>1143.3699999999999</v>
      </c>
      <c r="F25" s="326">
        <v>1133.4100000000001</v>
      </c>
      <c r="G25" s="220"/>
      <c r="H25" s="161" t="s">
        <v>460</v>
      </c>
      <c r="I25" s="221">
        <v>8.7110908979594059E-3</v>
      </c>
      <c r="J25" s="220"/>
      <c r="K25" s="182"/>
      <c r="L25" s="306">
        <v>6.18</v>
      </c>
      <c r="M25" s="186">
        <v>877.44600000000003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341.29</v>
      </c>
      <c r="E26" s="232">
        <v>320.39</v>
      </c>
      <c r="F26" s="326">
        <v>297.81</v>
      </c>
      <c r="G26" s="220"/>
      <c r="H26" s="161" t="s">
        <v>460</v>
      </c>
      <c r="I26" s="221">
        <v>7.0476606635662686E-2</v>
      </c>
      <c r="J26" s="220"/>
      <c r="K26" s="182"/>
      <c r="L26" s="306">
        <v>-2.75</v>
      </c>
      <c r="M26" s="188">
        <v>144.81299999999999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0.31299523110785032</v>
      </c>
      <c r="E27" s="268">
        <v>0.28021550329289735</v>
      </c>
      <c r="F27" s="328">
        <v>0.26275575475776636</v>
      </c>
      <c r="G27" s="262"/>
      <c r="H27" s="263" t="s">
        <v>460</v>
      </c>
      <c r="I27" s="264">
        <v>1.7459748535130992</v>
      </c>
      <c r="J27" s="262"/>
      <c r="K27" s="182"/>
      <c r="L27" s="313">
        <v>-0.4</v>
      </c>
      <c r="M27" s="267">
        <v>0.16503921608851141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25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494.8</v>
      </c>
      <c r="E29" s="232">
        <v>499.16</v>
      </c>
      <c r="F29" s="326">
        <v>496.67</v>
      </c>
      <c r="G29" s="220"/>
      <c r="H29" s="161" t="s">
        <v>460</v>
      </c>
      <c r="I29" s="221">
        <v>4.9883804792051345E-3</v>
      </c>
      <c r="J29" s="220"/>
      <c r="K29" s="182"/>
      <c r="L29" s="306">
        <v>-1.73</v>
      </c>
      <c r="M29" s="186">
        <v>475.89400000000001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482.11</v>
      </c>
      <c r="E30" s="232">
        <v>487.41</v>
      </c>
      <c r="F30" s="326">
        <v>494</v>
      </c>
      <c r="G30" s="220"/>
      <c r="H30" s="161" t="s">
        <v>20</v>
      </c>
      <c r="I30" s="221">
        <v>1.3520444800065645E-2</v>
      </c>
      <c r="J30" s="220"/>
      <c r="K30" s="161"/>
      <c r="L30" s="306">
        <v>0.17</v>
      </c>
      <c r="M30" s="186">
        <v>464.77499999999998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162.63999999999999</v>
      </c>
      <c r="E31" s="232">
        <v>174.39</v>
      </c>
      <c r="F31" s="326">
        <v>177.05</v>
      </c>
      <c r="G31" s="220"/>
      <c r="H31" s="161" t="s">
        <v>20</v>
      </c>
      <c r="I31" s="221">
        <v>1.5253168186249333E-2</v>
      </c>
      <c r="J31" s="220"/>
      <c r="K31" s="182"/>
      <c r="L31" s="306">
        <v>-0.75</v>
      </c>
      <c r="M31" s="186">
        <v>122.96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0.3373503972122544</v>
      </c>
      <c r="E32" s="239">
        <v>0.35778913030097859</v>
      </c>
      <c r="F32" s="331">
        <v>0.35840080971659921</v>
      </c>
      <c r="G32" s="222"/>
      <c r="H32" s="189" t="s">
        <v>20</v>
      </c>
      <c r="I32" s="223">
        <v>6.1167941562062511E-2</v>
      </c>
      <c r="J32" s="222"/>
      <c r="K32" s="190"/>
      <c r="L32" s="312">
        <v>-0.2</v>
      </c>
      <c r="M32" s="191">
        <v>0.26455811952019792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341.99</v>
      </c>
      <c r="E37" s="231">
        <v>358.28</v>
      </c>
      <c r="F37" s="274">
        <v>337.7</v>
      </c>
      <c r="G37" s="218"/>
      <c r="H37" s="212" t="s">
        <v>460</v>
      </c>
      <c r="I37" s="219">
        <v>5.744110751367637E-2</v>
      </c>
      <c r="J37" s="218"/>
      <c r="K37" s="213" t="s">
        <v>20</v>
      </c>
      <c r="L37" s="311">
        <v>0.22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338.33</v>
      </c>
      <c r="E38" s="232">
        <v>343.62</v>
      </c>
      <c r="F38" s="275">
        <v>350.11</v>
      </c>
      <c r="G38" s="220"/>
      <c r="H38" s="161" t="s">
        <v>20</v>
      </c>
      <c r="I38" s="221">
        <v>1.8887142773994503E-2</v>
      </c>
      <c r="J38" s="220"/>
      <c r="K38" s="182" t="s">
        <v>20</v>
      </c>
      <c r="L38" s="306">
        <v>0.44</v>
      </c>
      <c r="M38" s="216">
        <v>265.12400000000002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98.89</v>
      </c>
      <c r="E39" s="232">
        <v>110.28</v>
      </c>
      <c r="F39" s="275">
        <v>96.67</v>
      </c>
      <c r="G39" s="220"/>
      <c r="H39" s="161" t="s">
        <v>460</v>
      </c>
      <c r="I39" s="221">
        <v>0.12341313021400069</v>
      </c>
      <c r="J39" s="220"/>
      <c r="K39" s="182" t="s">
        <v>20</v>
      </c>
      <c r="L39" s="306">
        <v>0.27</v>
      </c>
      <c r="M39" s="216">
        <v>58.081000000000003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0.29228859397629536</v>
      </c>
      <c r="E40" s="233">
        <v>0.32093591758337697</v>
      </c>
      <c r="F40" s="276">
        <v>0.27611322155893864</v>
      </c>
      <c r="G40" s="222"/>
      <c r="H40" s="189" t="s">
        <v>460</v>
      </c>
      <c r="I40" s="223">
        <v>4.482269602443834</v>
      </c>
      <c r="J40" s="222"/>
      <c r="K40" s="190"/>
      <c r="L40" s="312">
        <v>0</v>
      </c>
      <c r="M40" s="217">
        <v>0.21907107617567628</v>
      </c>
      <c r="N40" s="158" t="e">
        <f>N39/N38</f>
        <v>#DIV/0!</v>
      </c>
      <c r="O40" s="136"/>
    </row>
    <row r="41" spans="2:18" ht="12" customHeight="1">
      <c r="B41" s="294" t="s">
        <v>656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="85" zoomScaleNormal="85" workbookViewId="0">
      <selection activeCell="I28" sqref="I28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653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622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2619.04</v>
      </c>
      <c r="E9" s="232">
        <v>2628.82</v>
      </c>
      <c r="F9" s="321">
        <v>2665.5</v>
      </c>
      <c r="G9" s="220"/>
      <c r="H9" s="161" t="s">
        <v>20</v>
      </c>
      <c r="I9" s="221">
        <v>1.3953028354927177E-2</v>
      </c>
      <c r="J9" s="220"/>
      <c r="K9" s="182"/>
      <c r="L9" s="306">
        <v>7.31</v>
      </c>
      <c r="M9" s="183">
        <v>2295.5870000000004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2600.64</v>
      </c>
      <c r="E10" s="232">
        <v>2648.01</v>
      </c>
      <c r="F10" s="321">
        <v>2664.18</v>
      </c>
      <c r="G10" s="220"/>
      <c r="H10" s="161" t="s">
        <v>20</v>
      </c>
      <c r="I10" s="221">
        <v>6.1064724075814425E-3</v>
      </c>
      <c r="J10" s="220"/>
      <c r="K10" s="161" t="s">
        <v>460</v>
      </c>
      <c r="L10" s="306">
        <v>0.36</v>
      </c>
      <c r="M10" s="183">
        <v>2284.6460000000002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816.64</v>
      </c>
      <c r="E11" s="232">
        <v>797.45</v>
      </c>
      <c r="F11" s="321">
        <v>798.77</v>
      </c>
      <c r="G11" s="220"/>
      <c r="H11" s="161" t="s">
        <v>20</v>
      </c>
      <c r="I11" s="221">
        <v>1.655276192864763E-3</v>
      </c>
      <c r="J11" s="220"/>
      <c r="K11" s="182"/>
      <c r="L11" s="306">
        <v>6.62</v>
      </c>
      <c r="M11" s="183">
        <v>478.209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0.3140150116894303</v>
      </c>
      <c r="E12" s="332">
        <v>0.30115067541285717</v>
      </c>
      <c r="F12" s="323">
        <v>0.29981833059327823</v>
      </c>
      <c r="G12" s="220"/>
      <c r="H12" s="161" t="s">
        <v>460</v>
      </c>
      <c r="I12" s="246">
        <v>0.13323448195789456</v>
      </c>
      <c r="J12" s="220"/>
      <c r="K12" s="182"/>
      <c r="L12" s="306">
        <v>0.3</v>
      </c>
      <c r="M12" s="248">
        <v>0.20931426575495721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25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762.88</v>
      </c>
      <c r="E14" s="232">
        <v>731.35</v>
      </c>
      <c r="F14" s="326">
        <v>765.41</v>
      </c>
      <c r="G14" s="220"/>
      <c r="H14" s="161" t="s">
        <v>20</v>
      </c>
      <c r="I14" s="221">
        <v>4.6571409038080214E-2</v>
      </c>
      <c r="J14" s="220"/>
      <c r="K14" s="161" t="s">
        <v>460</v>
      </c>
      <c r="L14" s="306">
        <v>0.14000000000000001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742.52</v>
      </c>
      <c r="E15" s="232">
        <v>736.56</v>
      </c>
      <c r="F15" s="326">
        <v>753.76</v>
      </c>
      <c r="G15" s="220"/>
      <c r="H15" s="161" t="s">
        <v>20</v>
      </c>
      <c r="I15" s="221">
        <v>2.3351797545345887E-2</v>
      </c>
      <c r="J15" s="220"/>
      <c r="K15" s="161" t="s">
        <v>460</v>
      </c>
      <c r="L15" s="306">
        <v>1.41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283.06</v>
      </c>
      <c r="E16" s="232">
        <v>277.85000000000002</v>
      </c>
      <c r="F16" s="326">
        <v>289.5</v>
      </c>
      <c r="G16" s="220"/>
      <c r="H16" s="161" t="s">
        <v>20</v>
      </c>
      <c r="I16" s="221">
        <v>4.1929098434406953E-2</v>
      </c>
      <c r="J16" s="220"/>
      <c r="K16" s="182"/>
      <c r="L16" s="306">
        <v>1.22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0.38121532079943976</v>
      </c>
      <c r="E17" s="261">
        <v>0.37722656674269583</v>
      </c>
      <c r="F17" s="328">
        <v>0.38407450647420932</v>
      </c>
      <c r="G17" s="262"/>
      <c r="H17" s="263" t="s">
        <v>20</v>
      </c>
      <c r="I17" s="264">
        <v>0.6847939731513486</v>
      </c>
      <c r="J17" s="262"/>
      <c r="K17" s="265"/>
      <c r="L17" s="313">
        <v>0.23326470253435261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25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1361.36</v>
      </c>
      <c r="E19" s="232">
        <v>1398.27</v>
      </c>
      <c r="F19" s="326">
        <v>1401.7</v>
      </c>
      <c r="G19" s="220"/>
      <c r="H19" s="161" t="s">
        <v>20</v>
      </c>
      <c r="I19" s="221">
        <v>2.4530312457538006E-3</v>
      </c>
      <c r="J19" s="220"/>
      <c r="K19" s="182"/>
      <c r="L19" s="306">
        <v>6.81</v>
      </c>
      <c r="M19" s="187">
        <v>1159.2940000000001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1376.08</v>
      </c>
      <c r="E20" s="232">
        <v>1422.81</v>
      </c>
      <c r="F20" s="326">
        <v>1416.59</v>
      </c>
      <c r="G20" s="220"/>
      <c r="H20" s="161" t="s">
        <v>460</v>
      </c>
      <c r="I20" s="221">
        <v>4.3716307869638982E-3</v>
      </c>
      <c r="J20" s="220"/>
      <c r="K20" s="182"/>
      <c r="L20" s="306">
        <v>1.22</v>
      </c>
      <c r="M20" s="187">
        <v>1139.588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370.91</v>
      </c>
      <c r="E21" s="232">
        <v>346.37</v>
      </c>
      <c r="F21" s="326">
        <v>331.48</v>
      </c>
      <c r="G21" s="220"/>
      <c r="H21" s="161" t="s">
        <v>460</v>
      </c>
      <c r="I21" s="221">
        <v>4.2988711493489595E-2</v>
      </c>
      <c r="J21" s="220"/>
      <c r="K21" s="182"/>
      <c r="L21" s="306">
        <v>4.6500000000000004</v>
      </c>
      <c r="M21" s="186">
        <v>175.715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0.26954101505726413</v>
      </c>
      <c r="E22" s="237">
        <v>0.24344079673322511</v>
      </c>
      <c r="F22" s="323">
        <v>0.23399854580365528</v>
      </c>
      <c r="G22" s="220"/>
      <c r="H22" s="161" t="s">
        <v>460</v>
      </c>
      <c r="I22" s="246">
        <v>0.94422509295698231</v>
      </c>
      <c r="J22" s="220"/>
      <c r="K22" s="182"/>
      <c r="L22" s="306">
        <v>0.3</v>
      </c>
      <c r="M22" s="248">
        <v>0.15419169033018951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25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1079.9100000000001</v>
      </c>
      <c r="E24" s="232">
        <v>1124.49</v>
      </c>
      <c r="F24" s="326">
        <v>1108.6199999999999</v>
      </c>
      <c r="G24" s="220"/>
      <c r="H24" s="161" t="s">
        <v>460</v>
      </c>
      <c r="I24" s="221">
        <v>1.4113064589280633E-2</v>
      </c>
      <c r="J24" s="220"/>
      <c r="K24" s="182"/>
      <c r="L24" s="306">
        <v>6.46</v>
      </c>
      <c r="M24" s="186">
        <v>898.94100000000003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1090.4000000000001</v>
      </c>
      <c r="E25" s="232">
        <v>1146.5999999999999</v>
      </c>
      <c r="F25" s="326">
        <v>1127.23</v>
      </c>
      <c r="G25" s="220"/>
      <c r="H25" s="161" t="s">
        <v>460</v>
      </c>
      <c r="I25" s="221">
        <v>1.6893424036281135E-2</v>
      </c>
      <c r="J25" s="220"/>
      <c r="K25" s="182"/>
      <c r="L25" s="306">
        <v>0.96</v>
      </c>
      <c r="M25" s="186">
        <v>877.44600000000003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341.29</v>
      </c>
      <c r="E26" s="232">
        <v>319.17</v>
      </c>
      <c r="F26" s="326">
        <v>300.56</v>
      </c>
      <c r="G26" s="220"/>
      <c r="H26" s="161" t="s">
        <v>460</v>
      </c>
      <c r="I26" s="221">
        <v>5.8307485039320817E-2</v>
      </c>
      <c r="J26" s="220"/>
      <c r="K26" s="182"/>
      <c r="L26" s="306">
        <v>4.5999999999999996</v>
      </c>
      <c r="M26" s="188">
        <v>144.81299999999999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0.31299523110785032</v>
      </c>
      <c r="E27" s="268">
        <v>0.27836211407639982</v>
      </c>
      <c r="F27" s="328">
        <v>0.26663591281282434</v>
      </c>
      <c r="G27" s="262"/>
      <c r="H27" s="263" t="s">
        <v>460</v>
      </c>
      <c r="I27" s="264">
        <v>1.1726201263575486</v>
      </c>
      <c r="J27" s="262"/>
      <c r="K27" s="182"/>
      <c r="L27" s="313">
        <v>0.4</v>
      </c>
      <c r="M27" s="267">
        <v>0.16503921608851141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25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494.8</v>
      </c>
      <c r="E29" s="232">
        <v>499.19</v>
      </c>
      <c r="F29" s="326">
        <v>498.4</v>
      </c>
      <c r="G29" s="220"/>
      <c r="H29" s="161" t="s">
        <v>460</v>
      </c>
      <c r="I29" s="221">
        <v>1.5825637532803638E-3</v>
      </c>
      <c r="J29" s="220"/>
      <c r="K29" s="182"/>
      <c r="L29" s="306">
        <v>0.64</v>
      </c>
      <c r="M29" s="186">
        <v>475.89400000000001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482.04</v>
      </c>
      <c r="E30" s="232">
        <v>488.64</v>
      </c>
      <c r="F30" s="326">
        <v>493.83</v>
      </c>
      <c r="G30" s="220"/>
      <c r="H30" s="161" t="s">
        <v>20</v>
      </c>
      <c r="I30" s="221">
        <v>1.0621316306483219E-2</v>
      </c>
      <c r="J30" s="220"/>
      <c r="K30" s="161" t="s">
        <v>460</v>
      </c>
      <c r="L30" s="306">
        <v>0.18</v>
      </c>
      <c r="M30" s="186">
        <v>464.77499999999998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162.66999999999999</v>
      </c>
      <c r="E31" s="232">
        <v>173.23</v>
      </c>
      <c r="F31" s="326">
        <v>177.8</v>
      </c>
      <c r="G31" s="220"/>
      <c r="H31" s="161" t="s">
        <v>20</v>
      </c>
      <c r="I31" s="221">
        <v>2.6381111816660141E-2</v>
      </c>
      <c r="J31" s="220"/>
      <c r="K31" s="182"/>
      <c r="L31" s="306">
        <v>0.76</v>
      </c>
      <c r="M31" s="186">
        <v>122.96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0.33746162144220393</v>
      </c>
      <c r="E32" s="239">
        <v>0.35451457105435491</v>
      </c>
      <c r="F32" s="331">
        <v>0.36004292975315394</v>
      </c>
      <c r="G32" s="222"/>
      <c r="H32" s="189" t="s">
        <v>20</v>
      </c>
      <c r="I32" s="223">
        <v>0.55283586987990296</v>
      </c>
      <c r="J32" s="222"/>
      <c r="K32" s="190"/>
      <c r="L32" s="312">
        <v>0.2</v>
      </c>
      <c r="M32" s="191">
        <v>0.26455811952019792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341.99</v>
      </c>
      <c r="E37" s="231">
        <v>358.21</v>
      </c>
      <c r="F37" s="274">
        <v>337.48</v>
      </c>
      <c r="G37" s="218"/>
      <c r="H37" s="212" t="s">
        <v>460</v>
      </c>
      <c r="I37" s="219">
        <v>5.7871081209346364E-2</v>
      </c>
      <c r="J37" s="218"/>
      <c r="K37" s="213" t="s">
        <v>20</v>
      </c>
      <c r="L37" s="311">
        <v>0.92</v>
      </c>
      <c r="M37" s="215">
        <v>268.95699999999999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338.33</v>
      </c>
      <c r="E38" s="232">
        <v>343.36</v>
      </c>
      <c r="F38" s="275">
        <v>349.67</v>
      </c>
      <c r="G38" s="220"/>
      <c r="H38" s="161" t="s">
        <v>20</v>
      </c>
      <c r="I38" s="221">
        <v>1.837721342031684E-2</v>
      </c>
      <c r="J38" s="220"/>
      <c r="K38" s="182" t="s">
        <v>20</v>
      </c>
      <c r="L38" s="306">
        <v>7.0000000000000007E-2</v>
      </c>
      <c r="M38" s="216">
        <v>265.12400000000002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98.89</v>
      </c>
      <c r="E39" s="232">
        <v>109.8</v>
      </c>
      <c r="F39" s="275">
        <v>96.4</v>
      </c>
      <c r="G39" s="220"/>
      <c r="H39" s="161" t="s">
        <v>460</v>
      </c>
      <c r="I39" s="221">
        <v>0.12204007285974494</v>
      </c>
      <c r="J39" s="220"/>
      <c r="K39" s="182" t="s">
        <v>20</v>
      </c>
      <c r="L39" s="306">
        <v>0.98</v>
      </c>
      <c r="M39" s="216">
        <v>58.081000000000003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0.29228859397629536</v>
      </c>
      <c r="E40" s="233">
        <v>0.31978098788443615</v>
      </c>
      <c r="F40" s="276">
        <v>0.2756885063059456</v>
      </c>
      <c r="G40" s="222"/>
      <c r="H40" s="189" t="s">
        <v>460</v>
      </c>
      <c r="I40" s="223">
        <v>4.4092481578490546</v>
      </c>
      <c r="J40" s="222"/>
      <c r="K40" s="190"/>
      <c r="L40" s="312">
        <v>0.3</v>
      </c>
      <c r="M40" s="217">
        <v>0.21907107617567628</v>
      </c>
      <c r="N40" s="158" t="e">
        <f>N39/N38</f>
        <v>#DIV/0!</v>
      </c>
      <c r="O40" s="136"/>
    </row>
    <row r="41" spans="2:18" ht="12" customHeight="1">
      <c r="B41" s="294" t="s">
        <v>654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="85" zoomScaleNormal="85" workbookViewId="0">
      <selection activeCell="L11" sqref="L1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652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622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2618.41</v>
      </c>
      <c r="E9" s="232">
        <v>2629.43</v>
      </c>
      <c r="F9" s="321">
        <v>2658.19</v>
      </c>
      <c r="G9" s="220"/>
      <c r="H9" s="161" t="s">
        <v>20</v>
      </c>
      <c r="I9" s="221">
        <v>1.0937731751748503E-2</v>
      </c>
      <c r="J9" s="220"/>
      <c r="K9" s="182"/>
      <c r="L9" s="306">
        <v>-1.49</v>
      </c>
      <c r="M9" s="183">
        <v>2295.5870000000004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2600.42</v>
      </c>
      <c r="E10" s="232">
        <v>2647.47</v>
      </c>
      <c r="F10" s="321">
        <v>2664.54</v>
      </c>
      <c r="G10" s="220"/>
      <c r="H10" s="161" t="s">
        <v>20</v>
      </c>
      <c r="I10" s="221">
        <v>6.447665129349911E-3</v>
      </c>
      <c r="J10" s="220"/>
      <c r="K10" s="182"/>
      <c r="L10" s="306">
        <v>1.37</v>
      </c>
      <c r="M10" s="183">
        <v>2284.6559999999999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816.54</v>
      </c>
      <c r="E11" s="232">
        <v>798.49</v>
      </c>
      <c r="F11" s="321">
        <v>792.15</v>
      </c>
      <c r="G11" s="220"/>
      <c r="H11" s="161" t="s">
        <v>460</v>
      </c>
      <c r="I11" s="221">
        <v>7.9399867249433376E-3</v>
      </c>
      <c r="J11" s="220"/>
      <c r="K11" s="182"/>
      <c r="L11" s="306">
        <v>-4.75</v>
      </c>
      <c r="M11" s="183">
        <v>478.14700000000005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0.31400312257250751</v>
      </c>
      <c r="E12" s="332">
        <v>0.30160492847888742</v>
      </c>
      <c r="F12" s="323">
        <v>0.29729334143979824</v>
      </c>
      <c r="G12" s="220"/>
      <c r="H12" s="161" t="s">
        <v>460</v>
      </c>
      <c r="I12" s="246">
        <v>0.43115870390891819</v>
      </c>
      <c r="J12" s="220"/>
      <c r="K12" s="182"/>
      <c r="L12" s="306">
        <v>-0.2</v>
      </c>
      <c r="M12" s="248">
        <v>0.20928621201616351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25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762.31</v>
      </c>
      <c r="E14" s="232">
        <v>731.28</v>
      </c>
      <c r="F14" s="326">
        <v>765.55</v>
      </c>
      <c r="G14" s="220"/>
      <c r="H14" s="161" t="s">
        <v>20</v>
      </c>
      <c r="I14" s="221">
        <v>4.6863034678919169E-2</v>
      </c>
      <c r="J14" s="220"/>
      <c r="K14" s="182"/>
      <c r="L14" s="306">
        <v>0.32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742.31</v>
      </c>
      <c r="E15" s="232">
        <v>736.11</v>
      </c>
      <c r="F15" s="326">
        <v>755.17</v>
      </c>
      <c r="G15" s="220"/>
      <c r="H15" s="161" t="s">
        <v>20</v>
      </c>
      <c r="I15" s="221">
        <v>2.5892869272255536E-2</v>
      </c>
      <c r="J15" s="220"/>
      <c r="K15" s="182"/>
      <c r="L15" s="306">
        <v>0.06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282.73</v>
      </c>
      <c r="E16" s="232">
        <v>277.89999999999998</v>
      </c>
      <c r="F16" s="326">
        <v>288.27999999999997</v>
      </c>
      <c r="G16" s="220"/>
      <c r="H16" s="161" t="s">
        <v>20</v>
      </c>
      <c r="I16" s="221">
        <v>3.7351565311263046E-2</v>
      </c>
      <c r="J16" s="220"/>
      <c r="K16" s="182"/>
      <c r="L16" s="306">
        <v>0.48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0.38087860866753787</v>
      </c>
      <c r="E17" s="261">
        <v>0.37752509815109153</v>
      </c>
      <c r="F17" s="328">
        <v>0.38174185944886579</v>
      </c>
      <c r="G17" s="262"/>
      <c r="H17" s="263" t="s">
        <v>20</v>
      </c>
      <c r="I17" s="264">
        <v>0.4216761297774263</v>
      </c>
      <c r="J17" s="262"/>
      <c r="K17" s="265"/>
      <c r="L17" s="313">
        <v>6.0533629329906358E-2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25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1361.22</v>
      </c>
      <c r="E19" s="232">
        <v>1398.8</v>
      </c>
      <c r="F19" s="326">
        <v>1394.89</v>
      </c>
      <c r="G19" s="220"/>
      <c r="H19" s="161" t="s">
        <v>460</v>
      </c>
      <c r="I19" s="221">
        <v>2.7952530740633641E-3</v>
      </c>
      <c r="J19" s="220"/>
      <c r="K19" s="182"/>
      <c r="L19" s="306">
        <v>-1.79</v>
      </c>
      <c r="M19" s="187">
        <v>1159.2940000000001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1375.95</v>
      </c>
      <c r="E20" s="232">
        <v>1422.75</v>
      </c>
      <c r="F20" s="326">
        <v>1415.37</v>
      </c>
      <c r="G20" s="220"/>
      <c r="H20" s="161" t="s">
        <v>460</v>
      </c>
      <c r="I20" s="221">
        <v>5.1871375856616941E-3</v>
      </c>
      <c r="J20" s="220"/>
      <c r="K20" s="182"/>
      <c r="L20" s="306">
        <v>1.85</v>
      </c>
      <c r="M20" s="187">
        <v>1139.588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371.25</v>
      </c>
      <c r="E21" s="232">
        <v>347.3</v>
      </c>
      <c r="F21" s="326">
        <v>326.83</v>
      </c>
      <c r="G21" s="220"/>
      <c r="H21" s="161" t="s">
        <v>460</v>
      </c>
      <c r="I21" s="221">
        <v>5.8940397350993434E-2</v>
      </c>
      <c r="J21" s="220"/>
      <c r="K21" s="182"/>
      <c r="L21" s="306">
        <v>-7.18</v>
      </c>
      <c r="M21" s="186">
        <v>175.715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0.26981358334241795</v>
      </c>
      <c r="E22" s="237">
        <v>0.24410472676155334</v>
      </c>
      <c r="F22" s="323">
        <v>0.23091488444717637</v>
      </c>
      <c r="G22" s="220"/>
      <c r="H22" s="161" t="s">
        <v>460</v>
      </c>
      <c r="I22" s="246">
        <v>1.3189842314376976</v>
      </c>
      <c r="J22" s="220"/>
      <c r="K22" s="182"/>
      <c r="L22" s="306">
        <v>-0.5</v>
      </c>
      <c r="M22" s="248">
        <v>0.15419169033018951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25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1080.02</v>
      </c>
      <c r="E24" s="232">
        <v>1125.01</v>
      </c>
      <c r="F24" s="326">
        <v>1102.1600000000001</v>
      </c>
      <c r="G24" s="220"/>
      <c r="H24" s="161" t="s">
        <v>460</v>
      </c>
      <c r="I24" s="221">
        <v>2.0310930569505947E-2</v>
      </c>
      <c r="J24" s="220"/>
      <c r="K24" s="182"/>
      <c r="L24" s="306">
        <v>-1.85</v>
      </c>
      <c r="M24" s="186">
        <v>898.94100000000003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1090.45</v>
      </c>
      <c r="E25" s="232">
        <v>1146.67</v>
      </c>
      <c r="F25" s="326">
        <v>1126.27</v>
      </c>
      <c r="G25" s="220"/>
      <c r="H25" s="161" t="s">
        <v>460</v>
      </c>
      <c r="I25" s="221">
        <v>1.7790645957424633E-2</v>
      </c>
      <c r="J25" s="220"/>
      <c r="K25" s="182"/>
      <c r="L25" s="306">
        <v>0.78</v>
      </c>
      <c r="M25" s="186">
        <v>877.44600000000003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341.72</v>
      </c>
      <c r="E26" s="232">
        <v>320.06</v>
      </c>
      <c r="F26" s="326">
        <v>295.95999999999998</v>
      </c>
      <c r="G26" s="220"/>
      <c r="H26" s="161" t="s">
        <v>460</v>
      </c>
      <c r="I26" s="221">
        <v>7.5298381553458804E-2</v>
      </c>
      <c r="J26" s="220"/>
      <c r="K26" s="182"/>
      <c r="L26" s="306">
        <v>-6.59</v>
      </c>
      <c r="M26" s="188">
        <v>144.81299999999999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0.31337521206841212</v>
      </c>
      <c r="E27" s="268">
        <v>0.27912128162418132</v>
      </c>
      <c r="F27" s="328">
        <v>0.26277890736679482</v>
      </c>
      <c r="G27" s="262"/>
      <c r="H27" s="263" t="s">
        <v>460</v>
      </c>
      <c r="I27" s="264">
        <v>1.6342374257386494</v>
      </c>
      <c r="J27" s="262"/>
      <c r="K27" s="182"/>
      <c r="L27" s="313">
        <v>-0.6</v>
      </c>
      <c r="M27" s="267">
        <v>0.16503921608851141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25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494.88</v>
      </c>
      <c r="E29" s="232">
        <v>499.34</v>
      </c>
      <c r="F29" s="326">
        <v>497.76</v>
      </c>
      <c r="G29" s="220"/>
      <c r="H29" s="161" t="s">
        <v>460</v>
      </c>
      <c r="I29" s="221">
        <v>3.1641767132615239E-3</v>
      </c>
      <c r="J29" s="220"/>
      <c r="K29" s="182"/>
      <c r="L29" s="306">
        <v>-0.01</v>
      </c>
      <c r="M29" s="186">
        <v>475.89400000000001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482.17</v>
      </c>
      <c r="E30" s="232">
        <v>488.61</v>
      </c>
      <c r="F30" s="326">
        <v>494.01</v>
      </c>
      <c r="G30" s="220"/>
      <c r="H30" s="161" t="s">
        <v>20</v>
      </c>
      <c r="I30" s="221">
        <v>1.1051759071652123E-2</v>
      </c>
      <c r="J30" s="220"/>
      <c r="K30" s="182"/>
      <c r="L30" s="306">
        <v>-0.53</v>
      </c>
      <c r="M30" s="186">
        <v>464.78500000000003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162.56</v>
      </c>
      <c r="E31" s="232">
        <v>173.29</v>
      </c>
      <c r="F31" s="326">
        <v>177.04</v>
      </c>
      <c r="G31" s="220"/>
      <c r="H31" s="161" t="s">
        <v>20</v>
      </c>
      <c r="I31" s="221">
        <v>2.1640025390963213E-2</v>
      </c>
      <c r="J31" s="220"/>
      <c r="K31" s="182" t="s">
        <v>20</v>
      </c>
      <c r="L31" s="306">
        <v>1.95</v>
      </c>
      <c r="M31" s="186">
        <v>122.898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0.3371425016073169</v>
      </c>
      <c r="E32" s="239">
        <v>0.35465913509752151</v>
      </c>
      <c r="F32" s="331">
        <v>0.3583733122811279</v>
      </c>
      <c r="G32" s="222"/>
      <c r="H32" s="189" t="s">
        <v>20</v>
      </c>
      <c r="I32" s="223">
        <v>0.3714177183606393</v>
      </c>
      <c r="J32" s="222"/>
      <c r="K32" s="190"/>
      <c r="L32" s="312">
        <v>0.4</v>
      </c>
      <c r="M32" s="191">
        <v>0.26441903245586668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341.61</v>
      </c>
      <c r="E37" s="231">
        <v>358.21</v>
      </c>
      <c r="F37" s="274">
        <v>336.56</v>
      </c>
      <c r="G37" s="218"/>
      <c r="H37" s="212" t="s">
        <v>460</v>
      </c>
      <c r="I37" s="219">
        <v>6.0439407051729344E-2</v>
      </c>
      <c r="J37" s="218"/>
      <c r="K37" s="213"/>
      <c r="L37" s="311">
        <v>-2.41</v>
      </c>
      <c r="M37" s="215">
        <v>268.95800000000003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338.34</v>
      </c>
      <c r="E38" s="232">
        <v>344.24</v>
      </c>
      <c r="F38" s="275">
        <v>349.6</v>
      </c>
      <c r="G38" s="220"/>
      <c r="H38" s="161" t="s">
        <v>20</v>
      </c>
      <c r="I38" s="221">
        <v>1.5570532186846453E-2</v>
      </c>
      <c r="J38" s="220"/>
      <c r="K38" s="182"/>
      <c r="L38" s="306">
        <v>-2.74</v>
      </c>
      <c r="M38" s="216">
        <v>265.125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99.11</v>
      </c>
      <c r="E39" s="232">
        <v>109.66</v>
      </c>
      <c r="F39" s="275">
        <v>95.42</v>
      </c>
      <c r="G39" s="220"/>
      <c r="H39" s="161" t="s">
        <v>460</v>
      </c>
      <c r="I39" s="221">
        <v>0.12985591829290533</v>
      </c>
      <c r="J39" s="220"/>
      <c r="K39" s="182" t="s">
        <v>20</v>
      </c>
      <c r="L39" s="306">
        <v>0.21</v>
      </c>
      <c r="M39" s="216">
        <v>58.081000000000003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0.29293018856771297</v>
      </c>
      <c r="E40" s="233">
        <v>0.31855682082268183</v>
      </c>
      <c r="F40" s="276">
        <v>0.27294050343249426</v>
      </c>
      <c r="G40" s="222"/>
      <c r="H40" s="189" t="s">
        <v>460</v>
      </c>
      <c r="I40" s="223">
        <v>4.5616317390187566</v>
      </c>
      <c r="J40" s="222"/>
      <c r="K40" s="190"/>
      <c r="L40" s="312">
        <v>0.3</v>
      </c>
      <c r="M40" s="217">
        <v>0.21907024988213109</v>
      </c>
      <c r="N40" s="158" t="e">
        <f>N39/N38</f>
        <v>#DIV/0!</v>
      </c>
      <c r="O40" s="136"/>
    </row>
    <row r="41" spans="2:18" ht="12" customHeight="1">
      <c r="B41" s="294" t="s">
        <v>651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topLeftCell="A14" colorId="22" zoomScale="85" zoomScaleNormal="85" workbookViewId="0">
      <selection activeCell="O39" sqref="O39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650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622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2616.04</v>
      </c>
      <c r="E9" s="232">
        <v>2625.52</v>
      </c>
      <c r="F9" s="321">
        <v>2659.68</v>
      </c>
      <c r="G9" s="220"/>
      <c r="H9" s="161" t="s">
        <v>20</v>
      </c>
      <c r="I9" s="221">
        <v>1.3010755964532716E-2</v>
      </c>
      <c r="J9" s="220"/>
      <c r="K9" s="182" t="s">
        <v>20</v>
      </c>
      <c r="L9" s="306">
        <v>3.49</v>
      </c>
      <c r="M9" s="183">
        <v>2294.701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2596.96</v>
      </c>
      <c r="E10" s="232">
        <v>2641.75</v>
      </c>
      <c r="F10" s="321">
        <v>2663.17</v>
      </c>
      <c r="G10" s="220"/>
      <c r="H10" s="161" t="s">
        <v>20</v>
      </c>
      <c r="I10" s="221">
        <v>8.1082615690357684E-3</v>
      </c>
      <c r="J10" s="220"/>
      <c r="K10" s="182"/>
      <c r="L10" s="306">
        <v>-2.6</v>
      </c>
      <c r="M10" s="183">
        <v>2283.8519999999999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816.62</v>
      </c>
      <c r="E11" s="232">
        <v>800.38</v>
      </c>
      <c r="F11" s="321">
        <v>796.9</v>
      </c>
      <c r="G11" s="220"/>
      <c r="H11" s="161" t="s">
        <v>460</v>
      </c>
      <c r="I11" s="221">
        <v>4.3479347310028116E-3</v>
      </c>
      <c r="J11" s="220"/>
      <c r="K11" s="182"/>
      <c r="L11" s="306">
        <v>1.5</v>
      </c>
      <c r="M11" s="183">
        <v>478.07100000000003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0.3144522826689668</v>
      </c>
      <c r="E12" s="332">
        <v>0.30297340777893439</v>
      </c>
      <c r="F12" s="323">
        <v>0.29922986516069194</v>
      </c>
      <c r="G12" s="220"/>
      <c r="H12" s="161" t="s">
        <v>460</v>
      </c>
      <c r="I12" s="246">
        <v>0.37435426182424458</v>
      </c>
      <c r="J12" s="220"/>
      <c r="K12" s="182"/>
      <c r="L12" s="306">
        <v>0.1</v>
      </c>
      <c r="M12" s="248">
        <v>0.20932661135660283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25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762.31</v>
      </c>
      <c r="E14" s="232">
        <v>730.5</v>
      </c>
      <c r="F14" s="326">
        <v>765.23</v>
      </c>
      <c r="G14" s="220"/>
      <c r="H14" s="161" t="s">
        <v>20</v>
      </c>
      <c r="I14" s="221">
        <v>4.7542778918548967E-2</v>
      </c>
      <c r="J14" s="220"/>
      <c r="K14" s="182"/>
      <c r="L14" s="306">
        <v>-0.3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741.78</v>
      </c>
      <c r="E15" s="232">
        <v>736.41</v>
      </c>
      <c r="F15" s="326">
        <v>755.11</v>
      </c>
      <c r="G15" s="220"/>
      <c r="H15" s="161" t="s">
        <v>20</v>
      </c>
      <c r="I15" s="221">
        <v>2.5393462880732187E-2</v>
      </c>
      <c r="J15" s="220"/>
      <c r="K15" s="182"/>
      <c r="L15" s="306">
        <v>-1.1499999999999999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283.60000000000002</v>
      </c>
      <c r="E16" s="232">
        <v>277.68</v>
      </c>
      <c r="F16" s="326">
        <v>287.8</v>
      </c>
      <c r="G16" s="220"/>
      <c r="H16" s="161" t="s">
        <v>20</v>
      </c>
      <c r="I16" s="221">
        <v>3.6444828579660138E-2</v>
      </c>
      <c r="J16" s="220"/>
      <c r="K16" s="182"/>
      <c r="L16" s="306">
        <v>1.29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0.38232359998921517</v>
      </c>
      <c r="E17" s="261">
        <v>0.37707255469100098</v>
      </c>
      <c r="F17" s="328">
        <v>0.38113652315556673</v>
      </c>
      <c r="G17" s="262"/>
      <c r="H17" s="263" t="s">
        <v>20</v>
      </c>
      <c r="I17" s="264">
        <v>0.40639684645657481</v>
      </c>
      <c r="J17" s="262"/>
      <c r="K17" s="265"/>
      <c r="L17" s="313">
        <v>0.22853344109550755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25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1358.87</v>
      </c>
      <c r="E19" s="232">
        <v>1396.07</v>
      </c>
      <c r="F19" s="326">
        <v>1396.68</v>
      </c>
      <c r="G19" s="220"/>
      <c r="H19" s="161" t="s">
        <v>20</v>
      </c>
      <c r="I19" s="221">
        <v>4.3694084107537279E-4</v>
      </c>
      <c r="J19" s="220"/>
      <c r="K19" s="182"/>
      <c r="L19" s="306">
        <v>0.24</v>
      </c>
      <c r="M19" s="187">
        <v>1158.462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1372.95</v>
      </c>
      <c r="E20" s="232">
        <v>1415.9</v>
      </c>
      <c r="F20" s="326">
        <v>1413.52</v>
      </c>
      <c r="G20" s="220"/>
      <c r="H20" s="161" t="s">
        <v>460</v>
      </c>
      <c r="I20" s="221">
        <v>1.6809096687619984E-3</v>
      </c>
      <c r="J20" s="220"/>
      <c r="K20" s="182"/>
      <c r="L20" s="306">
        <v>-2.7</v>
      </c>
      <c r="M20" s="187">
        <v>1138.838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370.68</v>
      </c>
      <c r="E21" s="232">
        <v>350.85</v>
      </c>
      <c r="F21" s="326">
        <v>334.01</v>
      </c>
      <c r="G21" s="220"/>
      <c r="H21" s="161" t="s">
        <v>460</v>
      </c>
      <c r="I21" s="221">
        <v>4.7997719823286378E-2</v>
      </c>
      <c r="J21" s="220"/>
      <c r="K21" s="182"/>
      <c r="L21" s="306">
        <v>-2.15</v>
      </c>
      <c r="M21" s="186">
        <v>175.63900000000001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0.26998798208237734</v>
      </c>
      <c r="E22" s="237">
        <v>0.24779292322904159</v>
      </c>
      <c r="F22" s="323">
        <v>0.23629662120097344</v>
      </c>
      <c r="G22" s="220"/>
      <c r="H22" s="161" t="s">
        <v>460</v>
      </c>
      <c r="I22" s="246">
        <v>1.1496302028068146</v>
      </c>
      <c r="J22" s="220"/>
      <c r="K22" s="182"/>
      <c r="L22" s="306">
        <v>-0.1</v>
      </c>
      <c r="M22" s="248">
        <v>0.15422650104755903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25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1078.08</v>
      </c>
      <c r="E24" s="232">
        <v>1123.22</v>
      </c>
      <c r="F24" s="326">
        <v>1104.01</v>
      </c>
      <c r="G24" s="220"/>
      <c r="H24" s="161" t="s">
        <v>460</v>
      </c>
      <c r="I24" s="221">
        <v>1.7102615694165046E-2</v>
      </c>
      <c r="J24" s="220"/>
      <c r="K24" s="182"/>
      <c r="L24" s="306">
        <v>-0.87</v>
      </c>
      <c r="M24" s="186">
        <v>898.10900000000004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1088.0999999999999</v>
      </c>
      <c r="E25" s="232">
        <v>1140.53</v>
      </c>
      <c r="F25" s="326">
        <v>1125.49</v>
      </c>
      <c r="G25" s="220"/>
      <c r="H25" s="161" t="s">
        <v>460</v>
      </c>
      <c r="I25" s="221">
        <v>1.3186851726828763E-2</v>
      </c>
      <c r="J25" s="220"/>
      <c r="K25" s="182"/>
      <c r="L25" s="306">
        <v>-2.67</v>
      </c>
      <c r="M25" s="186">
        <v>876.69600000000003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341.34</v>
      </c>
      <c r="E26" s="232">
        <v>324.02999999999997</v>
      </c>
      <c r="F26" s="326">
        <v>302.55</v>
      </c>
      <c r="G26" s="220"/>
      <c r="H26" s="161" t="s">
        <v>460</v>
      </c>
      <c r="I26" s="221">
        <v>6.6290158318674131E-2</v>
      </c>
      <c r="J26" s="220"/>
      <c r="K26" s="182"/>
      <c r="L26" s="306">
        <v>-3.72</v>
      </c>
      <c r="M26" s="188">
        <v>144.66200000000001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0.31370278467052659</v>
      </c>
      <c r="E27" s="268">
        <v>0.28410475831411708</v>
      </c>
      <c r="F27" s="328">
        <v>0.26881624892269146</v>
      </c>
      <c r="G27" s="262"/>
      <c r="H27" s="263" t="s">
        <v>460</v>
      </c>
      <c r="I27" s="264">
        <v>1.528850939142562</v>
      </c>
      <c r="J27" s="262"/>
      <c r="K27" s="182"/>
      <c r="L27" s="313">
        <v>-0.3</v>
      </c>
      <c r="M27" s="267">
        <v>0.16500816702711088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25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494.86</v>
      </c>
      <c r="E29" s="232">
        <v>498.95</v>
      </c>
      <c r="F29" s="326">
        <v>497.77</v>
      </c>
      <c r="G29" s="220"/>
      <c r="H29" s="161" t="s">
        <v>460</v>
      </c>
      <c r="I29" s="221">
        <v>2.3649664295020134E-3</v>
      </c>
      <c r="J29" s="220"/>
      <c r="K29" s="182" t="s">
        <v>20</v>
      </c>
      <c r="L29" s="306">
        <v>3.55</v>
      </c>
      <c r="M29" s="186">
        <v>475.84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482.24</v>
      </c>
      <c r="E30" s="232">
        <v>489.44</v>
      </c>
      <c r="F30" s="326">
        <v>494.54</v>
      </c>
      <c r="G30" s="220"/>
      <c r="H30" s="161" t="s">
        <v>20</v>
      </c>
      <c r="I30" s="221">
        <v>1.0420071918927798E-2</v>
      </c>
      <c r="J30" s="220"/>
      <c r="K30" s="182" t="s">
        <v>20</v>
      </c>
      <c r="L30" s="306">
        <v>1.25</v>
      </c>
      <c r="M30" s="186">
        <v>464.73099999999999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162.34</v>
      </c>
      <c r="E31" s="232">
        <v>171.85</v>
      </c>
      <c r="F31" s="326">
        <v>175.09</v>
      </c>
      <c r="G31" s="220"/>
      <c r="H31" s="161" t="s">
        <v>20</v>
      </c>
      <c r="I31" s="221">
        <v>1.8853651440209562E-2</v>
      </c>
      <c r="J31" s="220"/>
      <c r="K31" s="182" t="s">
        <v>20</v>
      </c>
      <c r="L31" s="306">
        <v>2.36</v>
      </c>
      <c r="M31" s="186">
        <v>122.898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0.33663735899137359</v>
      </c>
      <c r="E32" s="239">
        <v>0.35111556064073224</v>
      </c>
      <c r="F32" s="331">
        <v>0.3540461843329154</v>
      </c>
      <c r="G32" s="222"/>
      <c r="H32" s="189" t="s">
        <v>20</v>
      </c>
      <c r="I32" s="223">
        <v>0.29306236921831652</v>
      </c>
      <c r="J32" s="222"/>
      <c r="K32" s="190"/>
      <c r="L32" s="312">
        <v>0.4</v>
      </c>
      <c r="M32" s="191">
        <v>0.26444975695617462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341.62</v>
      </c>
      <c r="E37" s="231">
        <v>358.77</v>
      </c>
      <c r="F37" s="274">
        <v>338.97</v>
      </c>
      <c r="G37" s="218"/>
      <c r="H37" s="212" t="s">
        <v>460</v>
      </c>
      <c r="I37" s="219">
        <v>5.5188560916464513E-2</v>
      </c>
      <c r="J37" s="218"/>
      <c r="K37" s="213" t="s">
        <v>460</v>
      </c>
      <c r="L37" s="311">
        <v>-2.42</v>
      </c>
      <c r="M37" s="215">
        <v>268.95800000000003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338.35</v>
      </c>
      <c r="E38" s="232">
        <v>345.37</v>
      </c>
      <c r="F38" s="275">
        <v>352.34</v>
      </c>
      <c r="G38" s="220"/>
      <c r="H38" s="161" t="s">
        <v>20</v>
      </c>
      <c r="I38" s="221">
        <v>2.0181254886064037E-2</v>
      </c>
      <c r="J38" s="220"/>
      <c r="K38" s="182" t="s">
        <v>460</v>
      </c>
      <c r="L38" s="306">
        <v>-1.07</v>
      </c>
      <c r="M38" s="216">
        <v>265.125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98.81</v>
      </c>
      <c r="E39" s="232">
        <v>109.87</v>
      </c>
      <c r="F39" s="275">
        <v>95.21</v>
      </c>
      <c r="G39" s="220"/>
      <c r="H39" s="161" t="s">
        <v>460</v>
      </c>
      <c r="I39" s="221">
        <v>0.13343041776645137</v>
      </c>
      <c r="J39" s="220"/>
      <c r="K39" s="182" t="s">
        <v>460</v>
      </c>
      <c r="L39" s="306">
        <v>-3.98</v>
      </c>
      <c r="M39" s="216">
        <v>58.081000000000003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0.29203487512930398</v>
      </c>
      <c r="E40" s="233">
        <v>0.31812259316095781</v>
      </c>
      <c r="F40" s="276">
        <v>0.27022194471249361</v>
      </c>
      <c r="G40" s="222"/>
      <c r="H40" s="189" t="s">
        <v>460</v>
      </c>
      <c r="I40" s="223">
        <v>4.7900648448464196</v>
      </c>
      <c r="J40" s="222"/>
      <c r="K40" s="190"/>
      <c r="L40" s="312">
        <v>-1</v>
      </c>
      <c r="M40" s="217">
        <v>0.21907024988213109</v>
      </c>
      <c r="N40" s="158" t="e">
        <f>N39/N38</f>
        <v>#DIV/0!</v>
      </c>
      <c r="O40" s="136"/>
    </row>
    <row r="41" spans="2:18" ht="12" customHeight="1">
      <c r="B41" s="294" t="s">
        <v>649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="85" zoomScaleNormal="85" workbookViewId="0">
      <selection activeCell="M20" sqref="M20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647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622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2615.9899999999998</v>
      </c>
      <c r="E9" s="232">
        <v>2625.04</v>
      </c>
      <c r="F9" s="321">
        <v>2656.19</v>
      </c>
      <c r="G9" s="220"/>
      <c r="H9" s="161" t="s">
        <v>20</v>
      </c>
      <c r="I9" s="221">
        <v>1.1866485844025165E-2</v>
      </c>
      <c r="J9" s="220"/>
      <c r="K9" s="182"/>
      <c r="L9" s="306">
        <v>-8.59</v>
      </c>
      <c r="M9" s="183">
        <v>2294.701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2599.61</v>
      </c>
      <c r="E10" s="232">
        <v>2632.98</v>
      </c>
      <c r="F10" s="321">
        <v>2665.77</v>
      </c>
      <c r="G10" s="220"/>
      <c r="H10" s="161" t="s">
        <v>20</v>
      </c>
      <c r="I10" s="221">
        <v>1.2453569719481417E-2</v>
      </c>
      <c r="J10" s="220"/>
      <c r="K10" s="182"/>
      <c r="L10" s="306">
        <v>-4.42</v>
      </c>
      <c r="M10" s="183">
        <v>2283.8519999999999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812.91</v>
      </c>
      <c r="E11" s="232">
        <v>804.97</v>
      </c>
      <c r="F11" s="321">
        <v>795.4</v>
      </c>
      <c r="G11" s="220"/>
      <c r="H11" s="161" t="s">
        <v>460</v>
      </c>
      <c r="I11" s="221">
        <v>1.188864181273841E-2</v>
      </c>
      <c r="J11" s="220"/>
      <c r="K11" s="182"/>
      <c r="L11" s="306">
        <v>-0.99</v>
      </c>
      <c r="M11" s="183">
        <v>478.07100000000003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0.31270459799739186</v>
      </c>
      <c r="E12" s="332">
        <v>0.30572583156727356</v>
      </c>
      <c r="F12" s="323">
        <v>0.2983753287042768</v>
      </c>
      <c r="G12" s="220"/>
      <c r="H12" s="161" t="s">
        <v>460</v>
      </c>
      <c r="I12" s="246">
        <v>0.73505028629967661</v>
      </c>
      <c r="J12" s="220"/>
      <c r="K12" s="182"/>
      <c r="L12" s="306">
        <v>0</v>
      </c>
      <c r="M12" s="248">
        <v>0.20932661135660283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25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762.26</v>
      </c>
      <c r="E14" s="232">
        <v>730.84</v>
      </c>
      <c r="F14" s="326">
        <v>765.53</v>
      </c>
      <c r="G14" s="220"/>
      <c r="H14" s="161" t="s">
        <v>20</v>
      </c>
      <c r="I14" s="221">
        <v>4.7465929615237101E-2</v>
      </c>
      <c r="J14" s="220"/>
      <c r="K14" s="182"/>
      <c r="L14" s="306">
        <v>-2.54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742.56</v>
      </c>
      <c r="E15" s="232">
        <v>735.45</v>
      </c>
      <c r="F15" s="326">
        <v>756.26</v>
      </c>
      <c r="G15" s="220"/>
      <c r="H15" s="161" t="s">
        <v>20</v>
      </c>
      <c r="I15" s="221">
        <v>2.8295601332517517E-2</v>
      </c>
      <c r="J15" s="220"/>
      <c r="K15" s="182"/>
      <c r="L15" s="306">
        <v>-1.9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281.85000000000002</v>
      </c>
      <c r="E16" s="232">
        <v>277.24</v>
      </c>
      <c r="F16" s="326">
        <v>286.51</v>
      </c>
      <c r="G16" s="220"/>
      <c r="H16" s="161" t="s">
        <v>20</v>
      </c>
      <c r="I16" s="221">
        <v>3.3436733516087003E-2</v>
      </c>
      <c r="J16" s="220"/>
      <c r="K16" s="182"/>
      <c r="L16" s="306">
        <v>1.1100000000000001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0.37956528765352299</v>
      </c>
      <c r="E17" s="261">
        <v>0.37696648310558162</v>
      </c>
      <c r="F17" s="328">
        <v>0.37885118874461166</v>
      </c>
      <c r="G17" s="262"/>
      <c r="H17" s="263" t="s">
        <v>20</v>
      </c>
      <c r="I17" s="264">
        <v>0.18847056390300376</v>
      </c>
      <c r="J17" s="262"/>
      <c r="K17" s="265"/>
      <c r="L17" s="313">
        <v>0.24134974921056207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25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1358.87</v>
      </c>
      <c r="E19" s="232">
        <v>1395.25</v>
      </c>
      <c r="F19" s="326">
        <v>1396.44</v>
      </c>
      <c r="G19" s="220"/>
      <c r="H19" s="161" t="s">
        <v>20</v>
      </c>
      <c r="I19" s="221">
        <v>8.5289374664032636E-4</v>
      </c>
      <c r="J19" s="220"/>
      <c r="K19" s="182"/>
      <c r="L19" s="306">
        <v>-2.41</v>
      </c>
      <c r="M19" s="187">
        <v>1158.462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1374.82</v>
      </c>
      <c r="E20" s="232">
        <v>1408.13</v>
      </c>
      <c r="F20" s="326">
        <v>1416.22</v>
      </c>
      <c r="G20" s="220"/>
      <c r="H20" s="161" t="s">
        <v>20</v>
      </c>
      <c r="I20" s="221">
        <v>5.7452081839033387E-3</v>
      </c>
      <c r="J20" s="220"/>
      <c r="K20" s="182"/>
      <c r="L20" s="306">
        <v>-1.31</v>
      </c>
      <c r="M20" s="187">
        <v>1138.838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368.81</v>
      </c>
      <c r="E21" s="232">
        <v>355.94</v>
      </c>
      <c r="F21" s="326">
        <v>336.16</v>
      </c>
      <c r="G21" s="220"/>
      <c r="H21" s="161" t="s">
        <v>460</v>
      </c>
      <c r="I21" s="221">
        <v>5.5571163679271729E-2</v>
      </c>
      <c r="J21" s="220"/>
      <c r="K21" s="182"/>
      <c r="L21" s="306">
        <v>-0.17</v>
      </c>
      <c r="M21" s="186">
        <v>175.63900000000001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0.26826057229310019</v>
      </c>
      <c r="E22" s="237">
        <v>0.25277495685767648</v>
      </c>
      <c r="F22" s="323">
        <v>0.23736425131688582</v>
      </c>
      <c r="G22" s="220"/>
      <c r="H22" s="161" t="s">
        <v>460</v>
      </c>
      <c r="I22" s="246">
        <v>1.5410705540790659</v>
      </c>
      <c r="J22" s="220"/>
      <c r="K22" s="182"/>
      <c r="L22" s="306">
        <v>0</v>
      </c>
      <c r="M22" s="248">
        <v>0.15422650104755903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25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1078.08</v>
      </c>
      <c r="E24" s="232">
        <v>1122.17</v>
      </c>
      <c r="F24" s="326">
        <v>1104.8800000000001</v>
      </c>
      <c r="G24" s="220"/>
      <c r="H24" s="161" t="s">
        <v>460</v>
      </c>
      <c r="I24" s="221">
        <v>1.5407647682614933E-2</v>
      </c>
      <c r="J24" s="220"/>
      <c r="K24" s="182"/>
      <c r="L24" s="306">
        <v>-3.36</v>
      </c>
      <c r="M24" s="186">
        <v>898.10900000000004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1089.8800000000001</v>
      </c>
      <c r="E25" s="232">
        <v>1132.18</v>
      </c>
      <c r="F25" s="326">
        <v>1128.1600000000001</v>
      </c>
      <c r="G25" s="220"/>
      <c r="H25" s="161" t="s">
        <v>460</v>
      </c>
      <c r="I25" s="221">
        <v>3.5506721546043618E-3</v>
      </c>
      <c r="J25" s="220"/>
      <c r="K25" s="182"/>
      <c r="L25" s="306">
        <v>-0.93</v>
      </c>
      <c r="M25" s="186">
        <v>876.69600000000003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339.55</v>
      </c>
      <c r="E26" s="232">
        <v>329.55</v>
      </c>
      <c r="F26" s="326">
        <v>306.27</v>
      </c>
      <c r="G26" s="220"/>
      <c r="H26" s="161" t="s">
        <v>460</v>
      </c>
      <c r="I26" s="221">
        <v>7.0641784251251782E-2</v>
      </c>
      <c r="J26" s="220"/>
      <c r="K26" s="182"/>
      <c r="L26" s="306">
        <v>-1.45</v>
      </c>
      <c r="M26" s="188">
        <v>144.66200000000001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0.31154806033691779</v>
      </c>
      <c r="E27" s="268">
        <v>0.29107562401738241</v>
      </c>
      <c r="F27" s="328">
        <v>0.27147745000709117</v>
      </c>
      <c r="G27" s="262"/>
      <c r="H27" s="263" t="s">
        <v>460</v>
      </c>
      <c r="I27" s="264">
        <v>1.9598174010291236</v>
      </c>
      <c r="J27" s="262"/>
      <c r="K27" s="182"/>
      <c r="L27" s="313">
        <v>-0.1</v>
      </c>
      <c r="M27" s="267">
        <v>0.16500816702711088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25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494.86</v>
      </c>
      <c r="E29" s="232">
        <v>498.95</v>
      </c>
      <c r="F29" s="326">
        <v>494.22</v>
      </c>
      <c r="G29" s="220"/>
      <c r="H29" s="161" t="s">
        <v>460</v>
      </c>
      <c r="I29" s="221">
        <v>9.4799078063932951E-3</v>
      </c>
      <c r="J29" s="220"/>
      <c r="K29" s="182"/>
      <c r="L29" s="306">
        <v>-3.64</v>
      </c>
      <c r="M29" s="186">
        <v>475.84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482.23</v>
      </c>
      <c r="E30" s="232">
        <v>489.4</v>
      </c>
      <c r="F30" s="326">
        <v>493.29</v>
      </c>
      <c r="G30" s="220"/>
      <c r="H30" s="161" t="s">
        <v>20</v>
      </c>
      <c r="I30" s="221">
        <v>7.9485083776054122E-3</v>
      </c>
      <c r="J30" s="220"/>
      <c r="K30" s="182"/>
      <c r="L30" s="306">
        <v>-1.21</v>
      </c>
      <c r="M30" s="186">
        <v>464.73099999999999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162.25</v>
      </c>
      <c r="E31" s="232">
        <v>171.8</v>
      </c>
      <c r="F31" s="326">
        <v>172.73</v>
      </c>
      <c r="G31" s="220"/>
      <c r="H31" s="161" t="s">
        <v>20</v>
      </c>
      <c r="I31" s="221">
        <v>5.413271245634288E-3</v>
      </c>
      <c r="J31" s="220"/>
      <c r="K31" s="182"/>
      <c r="L31" s="306">
        <v>-1.93</v>
      </c>
      <c r="M31" s="186">
        <v>122.898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0.33645770690334487</v>
      </c>
      <c r="E32" s="239">
        <v>0.35104209235798939</v>
      </c>
      <c r="F32" s="331">
        <v>0.35015913559974859</v>
      </c>
      <c r="G32" s="222"/>
      <c r="H32" s="189" t="s">
        <v>460</v>
      </c>
      <c r="I32" s="223">
        <v>8.8295675824079378E-2</v>
      </c>
      <c r="J32" s="222"/>
      <c r="K32" s="190"/>
      <c r="L32" s="312">
        <v>-0.3</v>
      </c>
      <c r="M32" s="191">
        <v>0.26444975695617462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341.62</v>
      </c>
      <c r="E37" s="231">
        <v>362.07</v>
      </c>
      <c r="F37" s="274">
        <v>341.39</v>
      </c>
      <c r="G37" s="218"/>
      <c r="H37" s="212" t="s">
        <v>460</v>
      </c>
      <c r="I37" s="219">
        <v>5.711602728754106E-2</v>
      </c>
      <c r="J37" s="218"/>
      <c r="K37" s="213"/>
      <c r="L37" s="311">
        <v>-0.44</v>
      </c>
      <c r="M37" s="215">
        <v>268.95800000000003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338.35</v>
      </c>
      <c r="E38" s="232">
        <v>346.49</v>
      </c>
      <c r="F38" s="275">
        <v>353.41</v>
      </c>
      <c r="G38" s="220"/>
      <c r="H38" s="161" t="s">
        <v>20</v>
      </c>
      <c r="I38" s="221">
        <v>1.9971716355450475E-2</v>
      </c>
      <c r="J38" s="220"/>
      <c r="K38" s="182"/>
      <c r="L38" s="306">
        <v>-0.91</v>
      </c>
      <c r="M38" s="216">
        <v>265.125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98.79</v>
      </c>
      <c r="E39" s="232">
        <v>112.41</v>
      </c>
      <c r="F39" s="275">
        <v>99.19</v>
      </c>
      <c r="G39" s="220"/>
      <c r="H39" s="161" t="s">
        <v>460</v>
      </c>
      <c r="I39" s="221">
        <v>0.11760519526732494</v>
      </c>
      <c r="J39" s="220"/>
      <c r="K39" s="182"/>
      <c r="L39" s="306">
        <v>-2.5499999999999998</v>
      </c>
      <c r="M39" s="216">
        <v>58.081000000000003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0.29197576474065318</v>
      </c>
      <c r="E40" s="233">
        <v>0.32442494732892724</v>
      </c>
      <c r="F40" s="276">
        <v>0.28066551597294925</v>
      </c>
      <c r="G40" s="222"/>
      <c r="H40" s="189" t="s">
        <v>460</v>
      </c>
      <c r="I40" s="223">
        <v>4.3759431355977982</v>
      </c>
      <c r="J40" s="222"/>
      <c r="K40" s="190"/>
      <c r="L40" s="312">
        <v>-0.6</v>
      </c>
      <c r="M40" s="217">
        <v>0.21907024988213109</v>
      </c>
      <c r="N40" s="158" t="e">
        <f>N39/N38</f>
        <v>#DIV/0!</v>
      </c>
      <c r="O40" s="136"/>
    </row>
    <row r="41" spans="2:18" ht="12" customHeight="1">
      <c r="B41" s="294" t="s">
        <v>648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="85" zoomScaleNormal="85" workbookViewId="0">
      <selection activeCell="I11" sqref="I1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645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622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2616.6</v>
      </c>
      <c r="E9" s="232">
        <v>2625.43</v>
      </c>
      <c r="F9" s="321">
        <v>2664.78</v>
      </c>
      <c r="G9" s="220"/>
      <c r="H9" s="161" t="s">
        <v>20</v>
      </c>
      <c r="I9" s="221">
        <v>1.4988021009891828E-2</v>
      </c>
      <c r="J9" s="220"/>
      <c r="K9" s="182"/>
      <c r="L9" s="306">
        <v>-0.01</v>
      </c>
      <c r="M9" s="183">
        <v>2295.2290000000003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2601.5100000000002</v>
      </c>
      <c r="E10" s="232">
        <v>2636.02</v>
      </c>
      <c r="F10" s="321">
        <v>2670.19</v>
      </c>
      <c r="G10" s="220"/>
      <c r="H10" s="161" t="s">
        <v>20</v>
      </c>
      <c r="I10" s="221">
        <v>1.296272410679733E-2</v>
      </c>
      <c r="J10" s="220"/>
      <c r="K10" s="182"/>
      <c r="L10" s="306">
        <v>-8.35</v>
      </c>
      <c r="M10" s="183">
        <v>2284.5730000000003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812.39</v>
      </c>
      <c r="E11" s="232">
        <v>801.79</v>
      </c>
      <c r="F11" s="321">
        <v>796.39</v>
      </c>
      <c r="G11" s="220"/>
      <c r="H11" s="161" t="s">
        <v>460</v>
      </c>
      <c r="I11" s="221">
        <v>6.7349305927986158E-3</v>
      </c>
      <c r="J11" s="220"/>
      <c r="K11" s="182"/>
      <c r="L11" s="306">
        <v>9.23</v>
      </c>
      <c r="M11" s="183">
        <v>478.34299999999996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0.31227633182267217</v>
      </c>
      <c r="E12" s="332">
        <v>0.3041668879598789</v>
      </c>
      <c r="F12" s="323">
        <v>0.29825218430149164</v>
      </c>
      <c r="G12" s="220"/>
      <c r="H12" s="161" t="s">
        <v>460</v>
      </c>
      <c r="I12" s="246">
        <v>0.59147036583872548</v>
      </c>
      <c r="J12" s="220"/>
      <c r="K12" s="182"/>
      <c r="L12" s="306">
        <v>0.4</v>
      </c>
      <c r="M12" s="248">
        <v>0.20937960835569705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25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761.87</v>
      </c>
      <c r="E14" s="232">
        <v>730.55</v>
      </c>
      <c r="F14" s="326">
        <v>768.07</v>
      </c>
      <c r="G14" s="220"/>
      <c r="H14" s="161" t="s">
        <v>20</v>
      </c>
      <c r="I14" s="221">
        <v>5.1358565464376227E-2</v>
      </c>
      <c r="J14" s="220"/>
      <c r="K14" s="182"/>
      <c r="L14" s="306">
        <v>-3.39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742.77</v>
      </c>
      <c r="E15" s="232">
        <v>736.23</v>
      </c>
      <c r="F15" s="326">
        <v>758.16</v>
      </c>
      <c r="G15" s="220"/>
      <c r="H15" s="161" t="s">
        <v>20</v>
      </c>
      <c r="I15" s="221">
        <v>2.97868872499083E-2</v>
      </c>
      <c r="J15" s="220"/>
      <c r="K15" s="182"/>
      <c r="L15" s="306">
        <v>-1.99</v>
      </c>
      <c r="M15" s="186">
        <v>680.28300000000002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281.18</v>
      </c>
      <c r="E16" s="232">
        <v>275.49</v>
      </c>
      <c r="F16" s="326">
        <v>285.39999999999998</v>
      </c>
      <c r="G16" s="220"/>
      <c r="H16" s="161" t="s">
        <v>20</v>
      </c>
      <c r="I16" s="221">
        <v>3.5972267595919982E-2</v>
      </c>
      <c r="J16" s="220"/>
      <c r="K16" s="182"/>
      <c r="L16" s="306">
        <v>-1.06</v>
      </c>
      <c r="M16" s="186">
        <v>179.53399999999999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0.37855594598597148</v>
      </c>
      <c r="E17" s="261">
        <v>0.37419013080151581</v>
      </c>
      <c r="F17" s="328">
        <v>0.37643769125250603</v>
      </c>
      <c r="G17" s="262"/>
      <c r="H17" s="263" t="s">
        <v>20</v>
      </c>
      <c r="I17" s="264">
        <v>0.22475604509902269</v>
      </c>
      <c r="J17" s="262"/>
      <c r="K17" s="265"/>
      <c r="L17" s="313">
        <v>-4.0898374584952268E-2</v>
      </c>
      <c r="M17" s="267">
        <v>0.26391075478881582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25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1359.87</v>
      </c>
      <c r="E19" s="232">
        <v>1396.26</v>
      </c>
      <c r="F19" s="326">
        <v>1398.85</v>
      </c>
      <c r="G19" s="220"/>
      <c r="H19" s="161" t="s">
        <v>20</v>
      </c>
      <c r="I19" s="221">
        <v>1.8549553808029362E-3</v>
      </c>
      <c r="J19" s="220"/>
      <c r="K19" s="182"/>
      <c r="L19" s="306">
        <v>3.34</v>
      </c>
      <c r="M19" s="187">
        <v>1158.99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1376.51</v>
      </c>
      <c r="E20" s="232">
        <v>1410.22</v>
      </c>
      <c r="F20" s="326">
        <v>1417.53</v>
      </c>
      <c r="G20" s="220"/>
      <c r="H20" s="161" t="s">
        <v>20</v>
      </c>
      <c r="I20" s="221">
        <v>5.1835883762816337E-3</v>
      </c>
      <c r="J20" s="220"/>
      <c r="K20" s="182"/>
      <c r="L20" s="306">
        <v>-4.79</v>
      </c>
      <c r="M20" s="187">
        <v>1139.559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368.97</v>
      </c>
      <c r="E21" s="232">
        <v>355</v>
      </c>
      <c r="F21" s="326">
        <v>336.33</v>
      </c>
      <c r="G21" s="220"/>
      <c r="H21" s="161" t="s">
        <v>460</v>
      </c>
      <c r="I21" s="221">
        <v>5.2591549295774698E-2</v>
      </c>
      <c r="J21" s="220"/>
      <c r="K21" s="182"/>
      <c r="L21" s="306">
        <v>8.2799999999999994</v>
      </c>
      <c r="M21" s="186">
        <v>175.911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0.26804745334214791</v>
      </c>
      <c r="E22" s="237">
        <v>0.2517337720355689</v>
      </c>
      <c r="F22" s="323">
        <v>0.2372648197921737</v>
      </c>
      <c r="G22" s="220"/>
      <c r="H22" s="161" t="s">
        <v>460</v>
      </c>
      <c r="I22" s="246">
        <v>1.4468952243395199</v>
      </c>
      <c r="J22" s="220"/>
      <c r="K22" s="182"/>
      <c r="L22" s="306">
        <v>0.7</v>
      </c>
      <c r="M22" s="248">
        <v>0.15436761062832202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25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1077.98</v>
      </c>
      <c r="E24" s="232">
        <v>1123.02</v>
      </c>
      <c r="F24" s="326">
        <v>1108.24</v>
      </c>
      <c r="G24" s="220"/>
      <c r="H24" s="161" t="s">
        <v>460</v>
      </c>
      <c r="I24" s="221">
        <v>1.3160941033997564E-2</v>
      </c>
      <c r="J24" s="220"/>
      <c r="K24" s="182"/>
      <c r="L24" s="306">
        <v>3.1</v>
      </c>
      <c r="M24" s="186">
        <v>898.10900000000004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1089.96</v>
      </c>
      <c r="E25" s="232">
        <v>1133.82</v>
      </c>
      <c r="F25" s="326">
        <v>1129.0899999999999</v>
      </c>
      <c r="G25" s="220"/>
      <c r="H25" s="161" t="s">
        <v>460</v>
      </c>
      <c r="I25" s="221">
        <v>4.1717380183803332E-3</v>
      </c>
      <c r="J25" s="220"/>
      <c r="K25" s="182"/>
      <c r="L25" s="306">
        <v>-5.88</v>
      </c>
      <c r="M25" s="186">
        <v>876.69600000000003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339.37</v>
      </c>
      <c r="E26" s="232">
        <v>328.58</v>
      </c>
      <c r="F26" s="326">
        <v>307.72000000000003</v>
      </c>
      <c r="G26" s="220"/>
      <c r="H26" s="161" t="s">
        <v>460</v>
      </c>
      <c r="I26" s="221">
        <v>6.3485300383468113E-2</v>
      </c>
      <c r="J26" s="220"/>
      <c r="K26" s="182"/>
      <c r="L26" s="306">
        <v>8.8000000000000007</v>
      </c>
      <c r="M26" s="188">
        <v>144.66200000000001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0.31136004991008842</v>
      </c>
      <c r="E27" s="268">
        <v>0.28979908627471734</v>
      </c>
      <c r="F27" s="328">
        <v>0.27253806162484839</v>
      </c>
      <c r="G27" s="262"/>
      <c r="H27" s="263" t="s">
        <v>460</v>
      </c>
      <c r="I27" s="264">
        <v>1.726102464986895</v>
      </c>
      <c r="J27" s="262"/>
      <c r="K27" s="182"/>
      <c r="L27" s="313">
        <v>0.9</v>
      </c>
      <c r="M27" s="267">
        <v>0.16500816702711088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25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494.86</v>
      </c>
      <c r="E29" s="232">
        <v>498.62</v>
      </c>
      <c r="F29" s="326">
        <v>497.86</v>
      </c>
      <c r="G29" s="220"/>
      <c r="H29" s="161" t="s">
        <v>460</v>
      </c>
      <c r="I29" s="221">
        <v>1.5242068107977902E-3</v>
      </c>
      <c r="J29" s="220"/>
      <c r="K29" s="182"/>
      <c r="L29" s="306">
        <v>0.04</v>
      </c>
      <c r="M29" s="186">
        <v>475.84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482.23</v>
      </c>
      <c r="E30" s="232">
        <v>489.57</v>
      </c>
      <c r="F30" s="326">
        <v>494.5</v>
      </c>
      <c r="G30" s="220"/>
      <c r="H30" s="161" t="s">
        <v>20</v>
      </c>
      <c r="I30" s="221">
        <v>1.0070061482525539E-2</v>
      </c>
      <c r="J30" s="220"/>
      <c r="K30" s="182"/>
      <c r="L30" s="306">
        <v>-1.58</v>
      </c>
      <c r="M30" s="186">
        <v>464.73099999999999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162.25</v>
      </c>
      <c r="E31" s="232">
        <v>171.3</v>
      </c>
      <c r="F31" s="326">
        <v>174.66</v>
      </c>
      <c r="G31" s="220"/>
      <c r="H31" s="161" t="s">
        <v>20</v>
      </c>
      <c r="I31" s="221">
        <v>1.9614711033274945E-2</v>
      </c>
      <c r="J31" s="220"/>
      <c r="K31" s="182"/>
      <c r="L31" s="306">
        <v>2.0099999999999998</v>
      </c>
      <c r="M31" s="186">
        <v>122.898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0.33645770690334487</v>
      </c>
      <c r="E32" s="239">
        <v>0.34989889086341075</v>
      </c>
      <c r="F32" s="331">
        <v>0.35320525783619816</v>
      </c>
      <c r="G32" s="222"/>
      <c r="H32" s="189" t="s">
        <v>20</v>
      </c>
      <c r="I32" s="223">
        <v>0.33063669727874112</v>
      </c>
      <c r="J32" s="222"/>
      <c r="K32" s="190"/>
      <c r="L32" s="312">
        <v>0.5</v>
      </c>
      <c r="M32" s="191">
        <v>0.26444975695617462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341.53</v>
      </c>
      <c r="E37" s="231">
        <v>362.85</v>
      </c>
      <c r="F37" s="274">
        <v>341.83</v>
      </c>
      <c r="G37" s="218"/>
      <c r="H37" s="212" t="s">
        <v>460</v>
      </c>
      <c r="I37" s="219">
        <v>5.7930274217996569E-2</v>
      </c>
      <c r="J37" s="218"/>
      <c r="K37" s="213"/>
      <c r="L37" s="311">
        <v>-5.21</v>
      </c>
      <c r="M37" s="215">
        <v>269.07499999999999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338.5</v>
      </c>
      <c r="E38" s="232">
        <v>346.63</v>
      </c>
      <c r="F38" s="275">
        <v>354.32</v>
      </c>
      <c r="G38" s="220"/>
      <c r="H38" s="161" t="s">
        <v>20</v>
      </c>
      <c r="I38" s="221">
        <v>2.2185038802180923E-2</v>
      </c>
      <c r="J38" s="220"/>
      <c r="K38" s="182"/>
      <c r="L38" s="306">
        <v>-0.74</v>
      </c>
      <c r="M38" s="216">
        <v>265.125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99.1</v>
      </c>
      <c r="E39" s="232">
        <v>114.53</v>
      </c>
      <c r="F39" s="275">
        <v>101.74</v>
      </c>
      <c r="G39" s="220"/>
      <c r="H39" s="161" t="s">
        <v>460</v>
      </c>
      <c r="I39" s="221">
        <v>0.11167379725836035</v>
      </c>
      <c r="J39" s="220"/>
      <c r="K39" s="182"/>
      <c r="L39" s="306">
        <v>-2.79</v>
      </c>
      <c r="M39" s="216">
        <v>58.472999999999999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0.29276218611521415</v>
      </c>
      <c r="E40" s="233">
        <v>0.33040994720595446</v>
      </c>
      <c r="F40" s="276">
        <v>0.28714156694513432</v>
      </c>
      <c r="G40" s="222"/>
      <c r="H40" s="189" t="s">
        <v>460</v>
      </c>
      <c r="I40" s="223">
        <v>4.3268380260820134</v>
      </c>
      <c r="J40" s="222"/>
      <c r="K40" s="190"/>
      <c r="L40" s="312">
        <v>-0.7</v>
      </c>
      <c r="M40" s="217">
        <v>0.22054879773691655</v>
      </c>
      <c r="N40" s="158" t="e">
        <f>N39/N38</f>
        <v>#DIV/0!</v>
      </c>
      <c r="O40" s="136"/>
    </row>
    <row r="41" spans="2:18" ht="12" customHeight="1">
      <c r="B41" s="294" t="s">
        <v>646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O30" sqref="O30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797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2758.02</v>
      </c>
      <c r="E9" s="232">
        <v>2813.18</v>
      </c>
      <c r="F9" s="321">
        <v>2824.63</v>
      </c>
      <c r="G9" s="220"/>
      <c r="H9" s="161" t="s">
        <v>20</v>
      </c>
      <c r="I9" s="221">
        <v>4.0701270448391114E-3</v>
      </c>
      <c r="J9" s="220"/>
      <c r="K9" s="160"/>
      <c r="L9" s="306">
        <v>-2.0099999999999998</v>
      </c>
      <c r="M9" s="183">
        <v>2299.4079999999999</v>
      </c>
      <c r="N9" s="136"/>
      <c r="O9" s="137"/>
    </row>
    <row r="10" spans="2:16" ht="12" customHeight="1">
      <c r="B10" s="180"/>
      <c r="C10" s="177" t="s">
        <v>7</v>
      </c>
      <c r="D10" s="320">
        <v>2768.08</v>
      </c>
      <c r="E10" s="232">
        <v>2812.89</v>
      </c>
      <c r="F10" s="321">
        <v>2841.44</v>
      </c>
      <c r="G10" s="220"/>
      <c r="H10" s="161" t="s">
        <v>20</v>
      </c>
      <c r="I10" s="221">
        <v>1.0149703685533362E-2</v>
      </c>
      <c r="J10" s="220"/>
      <c r="L10" s="306">
        <v>1.05</v>
      </c>
      <c r="M10" s="183">
        <v>2287.1839999999997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788.78</v>
      </c>
      <c r="E11" s="232">
        <v>789.07</v>
      </c>
      <c r="F11" s="321">
        <v>772.26</v>
      </c>
      <c r="G11" s="220"/>
      <c r="H11" s="161" t="s">
        <v>460</v>
      </c>
      <c r="I11" s="221">
        <v>2.1303559886955648E-2</v>
      </c>
      <c r="J11" s="220"/>
      <c r="K11" s="160"/>
      <c r="L11" s="306">
        <v>3.9</v>
      </c>
      <c r="M11" s="183">
        <v>480.99400000000003</v>
      </c>
      <c r="N11" s="136"/>
      <c r="O11" s="137"/>
    </row>
    <row r="12" spans="2:16" ht="12" customHeight="1">
      <c r="B12" s="180"/>
      <c r="C12" s="177" t="s">
        <v>9</v>
      </c>
      <c r="D12" s="330">
        <v>0.28495563712031446</v>
      </c>
      <c r="E12" s="332">
        <v>0.28051932354269099</v>
      </c>
      <c r="F12" s="323">
        <v>0.27178472886986876</v>
      </c>
      <c r="G12" s="220"/>
      <c r="H12" s="161" t="s">
        <v>460</v>
      </c>
      <c r="I12" s="246">
        <v>0.87345946728222268</v>
      </c>
      <c r="J12" s="220"/>
      <c r="K12" s="160"/>
      <c r="L12" s="306">
        <v>0.12725808901898894</v>
      </c>
      <c r="M12" s="248">
        <v>0.21029965232355599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789.49</v>
      </c>
      <c r="E14" s="232">
        <v>790.38</v>
      </c>
      <c r="F14" s="326">
        <v>794.08</v>
      </c>
      <c r="G14" s="220"/>
      <c r="H14" s="161" t="s">
        <v>20</v>
      </c>
      <c r="I14" s="221">
        <v>4.6812925428274532E-3</v>
      </c>
      <c r="J14" s="220"/>
      <c r="K14" s="160"/>
      <c r="L14" s="306">
        <v>-2.8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789.44</v>
      </c>
      <c r="E15" s="232">
        <v>797.81</v>
      </c>
      <c r="F15" s="326">
        <v>802.54</v>
      </c>
      <c r="G15" s="220"/>
      <c r="H15" s="161" t="s">
        <v>20</v>
      </c>
      <c r="I15" s="221">
        <v>5.9287298980961189E-3</v>
      </c>
      <c r="J15" s="220"/>
      <c r="K15" s="160"/>
      <c r="L15" s="306">
        <v>-2.36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273.61</v>
      </c>
      <c r="E16" s="232">
        <v>266.18</v>
      </c>
      <c r="F16" s="326">
        <v>257.72000000000003</v>
      </c>
      <c r="G16" s="220"/>
      <c r="H16" s="161" t="s">
        <v>460</v>
      </c>
      <c r="I16" s="221">
        <v>3.1783003982267521E-2</v>
      </c>
      <c r="J16" s="220"/>
      <c r="K16" s="160"/>
      <c r="L16" s="306">
        <v>0.5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0.34658745439805433</v>
      </c>
      <c r="E17" s="261">
        <v>0.33363833494190348</v>
      </c>
      <c r="F17" s="328">
        <v>0.32113041094524886</v>
      </c>
      <c r="G17" s="262"/>
      <c r="H17" s="263" t="s">
        <v>460</v>
      </c>
      <c r="I17" s="264">
        <v>1.2507923996654624</v>
      </c>
      <c r="J17" s="262"/>
      <c r="K17" s="160"/>
      <c r="L17" s="313">
        <v>0.15627627901985131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1452.51</v>
      </c>
      <c r="E19" s="232">
        <v>1501.28</v>
      </c>
      <c r="F19" s="326">
        <v>1500.11</v>
      </c>
      <c r="G19" s="220"/>
      <c r="H19" s="161" t="s">
        <v>460</v>
      </c>
      <c r="I19" s="221">
        <v>7.7933496749449382E-4</v>
      </c>
      <c r="J19" s="220"/>
      <c r="K19" s="333"/>
      <c r="L19" s="306">
        <v>-2.34</v>
      </c>
      <c r="M19" s="187">
        <v>1162.558</v>
      </c>
      <c r="N19" s="136"/>
      <c r="O19" s="141"/>
    </row>
    <row r="20" spans="2:16" ht="12" customHeight="1">
      <c r="B20" s="180"/>
      <c r="C20" s="177" t="s">
        <v>7</v>
      </c>
      <c r="D20" s="320">
        <v>1458.65</v>
      </c>
      <c r="E20" s="232">
        <v>1493.81</v>
      </c>
      <c r="F20" s="326">
        <v>1510.83</v>
      </c>
      <c r="G20" s="220"/>
      <c r="H20" s="161" t="s">
        <v>20</v>
      </c>
      <c r="I20" s="221">
        <v>1.1393684605137233E-2</v>
      </c>
      <c r="J20" s="220"/>
      <c r="K20" s="333"/>
      <c r="L20" s="306">
        <v>2.8</v>
      </c>
      <c r="M20" s="187">
        <v>1141.98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335.6</v>
      </c>
      <c r="E21" s="232">
        <v>343.07</v>
      </c>
      <c r="F21" s="326">
        <v>332.35</v>
      </c>
      <c r="G21" s="220"/>
      <c r="H21" s="161" t="s">
        <v>460</v>
      </c>
      <c r="I21" s="221">
        <v>3.1247267321537819E-2</v>
      </c>
      <c r="J21" s="220"/>
      <c r="K21" s="160"/>
      <c r="L21" s="306">
        <v>-1.55</v>
      </c>
      <c r="M21" s="186">
        <v>176.52799999999999</v>
      </c>
      <c r="N21" s="136"/>
      <c r="O21" s="141"/>
    </row>
    <row r="22" spans="2:16" ht="12" customHeight="1">
      <c r="B22" s="180"/>
      <c r="C22" s="177" t="s">
        <v>9</v>
      </c>
      <c r="D22" s="330">
        <v>0.23007575497891886</v>
      </c>
      <c r="E22" s="237">
        <v>0.22966106800731018</v>
      </c>
      <c r="F22" s="323">
        <v>0.21997842245653054</v>
      </c>
      <c r="G22" s="220"/>
      <c r="H22" s="161" t="s">
        <v>460</v>
      </c>
      <c r="I22" s="246">
        <v>0.96826455507796338</v>
      </c>
      <c r="J22" s="220"/>
      <c r="K22" s="160"/>
      <c r="L22" s="306">
        <v>-0.14362708851138328</v>
      </c>
      <c r="M22" s="248">
        <v>0.1545806406416925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1160.67</v>
      </c>
      <c r="E24" s="232">
        <v>1225.92</v>
      </c>
      <c r="F24" s="326">
        <v>1217.19</v>
      </c>
      <c r="G24" s="220"/>
      <c r="H24" s="161" t="s">
        <v>460</v>
      </c>
      <c r="I24" s="221">
        <v>7.1211824588880424E-3</v>
      </c>
      <c r="J24" s="220"/>
      <c r="K24" s="333"/>
      <c r="L24" s="306">
        <v>-1.38</v>
      </c>
      <c r="M24" s="186">
        <v>903.26499999999999</v>
      </c>
      <c r="N24" s="136"/>
      <c r="O24" s="142"/>
    </row>
    <row r="25" spans="2:16" ht="12" customHeight="1">
      <c r="B25" s="180"/>
      <c r="C25" s="270" t="s">
        <v>7</v>
      </c>
      <c r="D25" s="320">
        <v>1170.5</v>
      </c>
      <c r="E25" s="232">
        <v>1217.3499999999999</v>
      </c>
      <c r="F25" s="326">
        <v>1223.32</v>
      </c>
      <c r="G25" s="220"/>
      <c r="H25" s="161" t="s">
        <v>20</v>
      </c>
      <c r="I25" s="221">
        <v>4.9040949603647022E-3</v>
      </c>
      <c r="J25" s="220"/>
      <c r="K25" s="333"/>
      <c r="L25" s="306">
        <v>3.47</v>
      </c>
      <c r="M25" s="186">
        <v>880.63300000000004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304.08999999999997</v>
      </c>
      <c r="E26" s="232">
        <v>312.64999999999998</v>
      </c>
      <c r="F26" s="326">
        <v>306.52</v>
      </c>
      <c r="G26" s="220"/>
      <c r="H26" s="161" t="s">
        <v>460</v>
      </c>
      <c r="I26" s="221">
        <v>1.9606588837358108E-2</v>
      </c>
      <c r="J26" s="220"/>
      <c r="K26" s="160"/>
      <c r="L26" s="306">
        <v>-1.83</v>
      </c>
      <c r="M26" s="188">
        <v>145.965</v>
      </c>
      <c r="N26" s="136"/>
      <c r="O26" s="142"/>
    </row>
    <row r="27" spans="2:16" ht="12" customHeight="1">
      <c r="B27" s="180"/>
      <c r="C27" s="270" t="s">
        <v>9</v>
      </c>
      <c r="D27" s="327">
        <v>0.25979495941905167</v>
      </c>
      <c r="E27" s="268">
        <v>0.25682835667638726</v>
      </c>
      <c r="F27" s="328">
        <v>0.25056403884511003</v>
      </c>
      <c r="G27" s="262"/>
      <c r="H27" s="263" t="s">
        <v>460</v>
      </c>
      <c r="I27" s="264">
        <v>0.6264317831277233</v>
      </c>
      <c r="J27" s="262"/>
      <c r="K27" s="160"/>
      <c r="L27" s="313">
        <v>-0.22129419312149623</v>
      </c>
      <c r="M27" s="267">
        <v>0.16575009112763206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516.02</v>
      </c>
      <c r="E29" s="232">
        <v>521.52</v>
      </c>
      <c r="F29" s="326">
        <v>530.44000000000005</v>
      </c>
      <c r="G29" s="220"/>
      <c r="H29" s="161" t="s">
        <v>20</v>
      </c>
      <c r="I29" s="221">
        <v>1.7103850283785915E-2</v>
      </c>
      <c r="J29" s="220"/>
      <c r="K29" s="333"/>
      <c r="L29" s="306">
        <v>3.13</v>
      </c>
      <c r="M29" s="186">
        <v>476.04</v>
      </c>
      <c r="N29" s="136"/>
      <c r="O29" s="143"/>
    </row>
    <row r="30" spans="2:16" ht="12" customHeight="1">
      <c r="B30" s="180"/>
      <c r="C30" s="272" t="s">
        <v>7</v>
      </c>
      <c r="D30" s="320">
        <v>519.99</v>
      </c>
      <c r="E30" s="232">
        <v>521.27</v>
      </c>
      <c r="F30" s="326">
        <v>528.07000000000005</v>
      </c>
      <c r="G30" s="220"/>
      <c r="H30" s="161" t="s">
        <v>20</v>
      </c>
      <c r="I30" s="221">
        <v>1.3045063019164971E-2</v>
      </c>
      <c r="J30" s="220"/>
      <c r="K30" s="160"/>
      <c r="L30" s="306">
        <v>0.61</v>
      </c>
      <c r="M30" s="186">
        <v>464.88299999999998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179.58</v>
      </c>
      <c r="E31" s="232">
        <v>179.82</v>
      </c>
      <c r="F31" s="326">
        <v>182.19</v>
      </c>
      <c r="G31" s="220"/>
      <c r="H31" s="161" t="s">
        <v>20</v>
      </c>
      <c r="I31" s="221">
        <v>1.3179846513179827E-2</v>
      </c>
      <c r="J31" s="220"/>
      <c r="K31" s="333"/>
      <c r="L31" s="306">
        <v>4.95</v>
      </c>
      <c r="M31" s="186">
        <v>123.85599999999999</v>
      </c>
      <c r="N31" s="136"/>
      <c r="O31" s="144"/>
    </row>
    <row r="32" spans="2:16" ht="12" customHeight="1">
      <c r="B32" s="170"/>
      <c r="C32" s="273" t="s">
        <v>9</v>
      </c>
      <c r="D32" s="322">
        <v>0.34535279524606244</v>
      </c>
      <c r="E32" s="239">
        <v>0.34496518119208858</v>
      </c>
      <c r="F32" s="331">
        <v>0.34501107807677006</v>
      </c>
      <c r="G32" s="222"/>
      <c r="H32" s="189" t="s">
        <v>20</v>
      </c>
      <c r="I32" s="223">
        <v>4.5896884681484451E-3</v>
      </c>
      <c r="J32" s="222"/>
      <c r="K32" s="337"/>
      <c r="L32" s="312">
        <v>0.89855974716057108</v>
      </c>
      <c r="M32" s="191">
        <v>0.26642402496972356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378.7</v>
      </c>
      <c r="E37" s="231">
        <v>394.71</v>
      </c>
      <c r="F37" s="274">
        <v>428.92</v>
      </c>
      <c r="G37" s="218"/>
      <c r="H37" s="212" t="s">
        <v>20</v>
      </c>
      <c r="I37" s="219">
        <v>8.6671226976767768E-2</v>
      </c>
      <c r="J37" s="218"/>
      <c r="K37" s="333"/>
      <c r="L37" s="311">
        <v>-0.28000000000000003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366.4</v>
      </c>
      <c r="E38" s="232">
        <v>383.8</v>
      </c>
      <c r="F38" s="275">
        <v>402.72</v>
      </c>
      <c r="G38" s="220"/>
      <c r="H38" s="161" t="s">
        <v>20</v>
      </c>
      <c r="I38" s="221">
        <v>4.9296508598228206E-2</v>
      </c>
      <c r="J38" s="220"/>
      <c r="K38" s="333"/>
      <c r="L38" s="306">
        <v>-0.26</v>
      </c>
      <c r="M38" s="216">
        <v>265.43299999999999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100.92</v>
      </c>
      <c r="E39" s="232">
        <v>112.37</v>
      </c>
      <c r="F39" s="275">
        <v>134.65</v>
      </c>
      <c r="G39" s="220"/>
      <c r="H39" s="161" t="s">
        <v>20</v>
      </c>
      <c r="I39" s="221">
        <v>0.19827356055886813</v>
      </c>
      <c r="J39" s="220"/>
      <c r="K39" s="333"/>
      <c r="L39" s="306">
        <v>7.0000000000000007E-2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0.27543668122270742</v>
      </c>
      <c r="E40" s="233">
        <v>0.29278269932256384</v>
      </c>
      <c r="F40" s="276">
        <v>0.33435141040921729</v>
      </c>
      <c r="G40" s="222"/>
      <c r="H40" s="189" t="s">
        <v>20</v>
      </c>
      <c r="I40" s="223">
        <v>4.156871108665344</v>
      </c>
      <c r="J40" s="222"/>
      <c r="K40" s="343"/>
      <c r="L40" s="312">
        <v>3.8942718424334055E-2</v>
      </c>
      <c r="M40" s="217">
        <v>0.2197353004336311</v>
      </c>
      <c r="N40" s="136"/>
    </row>
    <row r="41" spans="2:17" ht="12" customHeight="1">
      <c r="B41" s="294" t="s">
        <v>798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97"/>
      <c r="D52" s="398"/>
      <c r="E52" s="398"/>
      <c r="F52" s="398"/>
      <c r="G52" s="398"/>
      <c r="H52" s="398"/>
      <c r="I52" s="398"/>
      <c r="J52" s="398"/>
      <c r="K52" s="398"/>
      <c r="L52" s="398"/>
      <c r="M52" s="398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="85" zoomScaleNormal="85" workbookViewId="0">
      <selection activeCell="G24" sqref="G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643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622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320">
        <v>2616.8200000000002</v>
      </c>
      <c r="E9" s="232">
        <v>2625.38</v>
      </c>
      <c r="F9" s="321">
        <v>2664.79</v>
      </c>
      <c r="G9" s="220"/>
      <c r="H9" s="161" t="s">
        <v>20</v>
      </c>
      <c r="I9" s="221">
        <v>1.501116028917715E-2</v>
      </c>
      <c r="J9" s="220"/>
      <c r="K9" s="182"/>
      <c r="L9" s="306">
        <v>-3.13</v>
      </c>
      <c r="M9" s="183">
        <v>2295.23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320">
        <v>2602.0300000000002</v>
      </c>
      <c r="E10" s="232">
        <v>2636.66</v>
      </c>
      <c r="F10" s="321">
        <v>2678.54</v>
      </c>
      <c r="G10" s="220"/>
      <c r="H10" s="161" t="s">
        <v>20</v>
      </c>
      <c r="I10" s="221">
        <v>1.5883731690851333E-2</v>
      </c>
      <c r="J10" s="220"/>
      <c r="K10" s="182"/>
      <c r="L10" s="306">
        <v>-1.87</v>
      </c>
      <c r="M10" s="183">
        <v>2284.5699999999997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320">
        <v>812.19</v>
      </c>
      <c r="E11" s="232">
        <v>800.91</v>
      </c>
      <c r="F11" s="321">
        <v>787.16</v>
      </c>
      <c r="G11" s="220"/>
      <c r="H11" s="161" t="s">
        <v>460</v>
      </c>
      <c r="I11" s="221">
        <v>1.7167971432495488E-2</v>
      </c>
      <c r="J11" s="220"/>
      <c r="K11" s="182"/>
      <c r="L11" s="306">
        <v>1.21</v>
      </c>
      <c r="M11" s="183">
        <v>478.36199999999997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330">
        <v>0.31213706221680765</v>
      </c>
      <c r="E12" s="332">
        <v>0.30375930154058545</v>
      </c>
      <c r="F12" s="323">
        <v>0.29387651481777388</v>
      </c>
      <c r="G12" s="220"/>
      <c r="H12" s="161" t="s">
        <v>460</v>
      </c>
      <c r="I12" s="246">
        <v>0.98827867228115651</v>
      </c>
      <c r="J12" s="220"/>
      <c r="K12" s="182"/>
      <c r="L12" s="306">
        <v>0.1</v>
      </c>
      <c r="M12" s="248">
        <v>0.2093881999676088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25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320">
        <v>761.88</v>
      </c>
      <c r="E14" s="232">
        <v>730.9</v>
      </c>
      <c r="F14" s="326">
        <v>771.46</v>
      </c>
      <c r="G14" s="220"/>
      <c r="H14" s="161" t="s">
        <v>20</v>
      </c>
      <c r="I14" s="221">
        <v>5.549322752770558E-2</v>
      </c>
      <c r="J14" s="220"/>
      <c r="K14" s="182"/>
      <c r="L14" s="306">
        <v>-9.3699999999999992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320">
        <v>742.91</v>
      </c>
      <c r="E15" s="232">
        <v>736.81</v>
      </c>
      <c r="F15" s="326">
        <v>760.15</v>
      </c>
      <c r="G15" s="220"/>
      <c r="H15" s="161" t="s">
        <v>20</v>
      </c>
      <c r="I15" s="221">
        <v>3.1677094501974867E-2</v>
      </c>
      <c r="J15" s="220"/>
      <c r="K15" s="182"/>
      <c r="L15" s="306">
        <v>-2.91</v>
      </c>
      <c r="M15" s="186">
        <v>680.279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320">
        <v>281.06</v>
      </c>
      <c r="E16" s="232">
        <v>275.14999999999998</v>
      </c>
      <c r="F16" s="326">
        <v>286.45999999999998</v>
      </c>
      <c r="G16" s="220"/>
      <c r="H16" s="161" t="s">
        <v>20</v>
      </c>
      <c r="I16" s="221">
        <v>4.110485189896429E-2</v>
      </c>
      <c r="J16" s="220"/>
      <c r="K16" s="182"/>
      <c r="L16" s="306">
        <v>-7.88</v>
      </c>
      <c r="M16" s="186">
        <v>179.553</v>
      </c>
      <c r="N16" s="156" t="s">
        <v>442</v>
      </c>
      <c r="O16" s="136"/>
    </row>
    <row r="17" spans="2:17" ht="12" customHeight="1">
      <c r="B17" s="258"/>
      <c r="C17" s="259" t="s">
        <v>9</v>
      </c>
      <c r="D17" s="327">
        <v>0.37832308085770822</v>
      </c>
      <c r="E17" s="261">
        <v>0.37343412820130018</v>
      </c>
      <c r="F17" s="328">
        <v>0.37684667499835556</v>
      </c>
      <c r="G17" s="262"/>
      <c r="H17" s="263" t="s">
        <v>20</v>
      </c>
      <c r="I17" s="264">
        <v>0.34125467970553824</v>
      </c>
      <c r="J17" s="262"/>
      <c r="K17" s="265"/>
      <c r="L17" s="313">
        <v>-0.9</v>
      </c>
      <c r="M17" s="267">
        <v>0.26394023628540642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25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320">
        <v>1360.06</v>
      </c>
      <c r="E19" s="232">
        <v>1395.83</v>
      </c>
      <c r="F19" s="326">
        <v>1395.51</v>
      </c>
      <c r="G19" s="220"/>
      <c r="H19" s="161" t="s">
        <v>460</v>
      </c>
      <c r="I19" s="221">
        <v>2.292542788161489E-4</v>
      </c>
      <c r="J19" s="220"/>
      <c r="K19" s="182" t="s">
        <v>20</v>
      </c>
      <c r="L19" s="306">
        <v>6.04</v>
      </c>
      <c r="M19" s="187">
        <v>1158.991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320">
        <v>1376.92</v>
      </c>
      <c r="E20" s="232">
        <v>1409.81</v>
      </c>
      <c r="F20" s="326">
        <v>1422.32</v>
      </c>
      <c r="G20" s="220"/>
      <c r="H20" s="161" t="s">
        <v>20</v>
      </c>
      <c r="I20" s="221">
        <v>8.8735361502614296E-3</v>
      </c>
      <c r="J20" s="220"/>
      <c r="K20" s="182" t="s">
        <v>20</v>
      </c>
      <c r="L20" s="306">
        <v>0.92</v>
      </c>
      <c r="M20" s="187">
        <v>1139.56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320">
        <v>368.84</v>
      </c>
      <c r="E21" s="232">
        <v>354.86</v>
      </c>
      <c r="F21" s="326">
        <v>328.05</v>
      </c>
      <c r="G21" s="220"/>
      <c r="H21" s="161" t="s">
        <v>460</v>
      </c>
      <c r="I21" s="221">
        <v>7.5550921490165179E-2</v>
      </c>
      <c r="J21" s="220"/>
      <c r="K21" s="182" t="s">
        <v>20</v>
      </c>
      <c r="L21" s="306">
        <v>8.31</v>
      </c>
      <c r="M21" s="186">
        <v>175.911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330">
        <v>0.26787322429770788</v>
      </c>
      <c r="E22" s="237">
        <v>0.25170767692100354</v>
      </c>
      <c r="F22" s="323">
        <v>0.23064429945441253</v>
      </c>
      <c r="G22" s="220"/>
      <c r="H22" s="161" t="s">
        <v>460</v>
      </c>
      <c r="I22" s="246">
        <v>2.1063377466591011</v>
      </c>
      <c r="J22" s="220"/>
      <c r="K22" s="182"/>
      <c r="L22" s="306">
        <v>0.6</v>
      </c>
      <c r="M22" s="248">
        <v>0.1543674751658535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25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320">
        <v>1077.98</v>
      </c>
      <c r="E24" s="232">
        <v>1122.69</v>
      </c>
      <c r="F24" s="326">
        <v>1105.1400000000001</v>
      </c>
      <c r="G24" s="220"/>
      <c r="H24" s="161" t="s">
        <v>460</v>
      </c>
      <c r="I24" s="221">
        <v>1.5632097907703812E-2</v>
      </c>
      <c r="J24" s="220"/>
      <c r="K24" s="182" t="s">
        <v>20</v>
      </c>
      <c r="L24" s="306">
        <v>5.95</v>
      </c>
      <c r="M24" s="186">
        <v>898.10900000000004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320">
        <v>1090.1400000000001</v>
      </c>
      <c r="E25" s="232">
        <v>1133.24</v>
      </c>
      <c r="F25" s="326">
        <v>1134.97</v>
      </c>
      <c r="G25" s="220"/>
      <c r="H25" s="161" t="s">
        <v>20</v>
      </c>
      <c r="I25" s="221">
        <v>1.5265963079311717E-3</v>
      </c>
      <c r="J25" s="220"/>
      <c r="K25" s="182" t="s">
        <v>20</v>
      </c>
      <c r="L25" s="306">
        <v>0.92</v>
      </c>
      <c r="M25" s="186">
        <v>876.69600000000003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320">
        <v>339.3</v>
      </c>
      <c r="E26" s="232">
        <v>328.75</v>
      </c>
      <c r="F26" s="326">
        <v>298.92</v>
      </c>
      <c r="G26" s="220"/>
      <c r="H26" s="161" t="s">
        <v>460</v>
      </c>
      <c r="I26" s="221">
        <v>9.0737642585551281E-2</v>
      </c>
      <c r="J26" s="220"/>
      <c r="K26" s="182" t="s">
        <v>20</v>
      </c>
      <c r="L26" s="306">
        <v>8.4</v>
      </c>
      <c r="M26" s="188">
        <v>144.66200000000001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327">
        <v>0.31124442732126145</v>
      </c>
      <c r="E27" s="268">
        <v>0.29009741978751191</v>
      </c>
      <c r="F27" s="328">
        <v>0.26337260015683234</v>
      </c>
      <c r="G27" s="262"/>
      <c r="H27" s="263" t="s">
        <v>460</v>
      </c>
      <c r="I27" s="264">
        <v>2.6724819630679573</v>
      </c>
      <c r="J27" s="262"/>
      <c r="K27" s="182"/>
      <c r="L27" s="313">
        <v>0.7</v>
      </c>
      <c r="M27" s="267">
        <v>0.16500816702711088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25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320">
        <v>494.88</v>
      </c>
      <c r="E29" s="232">
        <v>498.65</v>
      </c>
      <c r="F29" s="326">
        <v>497.82</v>
      </c>
      <c r="G29" s="220"/>
      <c r="H29" s="161" t="s">
        <v>460</v>
      </c>
      <c r="I29" s="221">
        <v>1.6644941341622532E-3</v>
      </c>
      <c r="J29" s="220"/>
      <c r="K29" s="182" t="s">
        <v>20</v>
      </c>
      <c r="L29" s="306">
        <v>0.2</v>
      </c>
      <c r="M29" s="186">
        <v>475.84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320">
        <v>482.21</v>
      </c>
      <c r="E30" s="232">
        <v>490.03</v>
      </c>
      <c r="F30" s="326">
        <v>496.08</v>
      </c>
      <c r="G30" s="220"/>
      <c r="H30" s="161" t="s">
        <v>20</v>
      </c>
      <c r="I30" s="221">
        <v>1.2346182886762147E-2</v>
      </c>
      <c r="J30" s="220"/>
      <c r="K30" s="182" t="s">
        <v>20</v>
      </c>
      <c r="L30" s="306">
        <v>0.13</v>
      </c>
      <c r="M30" s="186">
        <v>464.73099999999999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320">
        <v>162.29</v>
      </c>
      <c r="E31" s="232">
        <v>170.91</v>
      </c>
      <c r="F31" s="326">
        <v>172.65</v>
      </c>
      <c r="G31" s="220"/>
      <c r="H31" s="161" t="s">
        <v>20</v>
      </c>
      <c r="I31" s="221">
        <v>1.0180796910654877E-2</v>
      </c>
      <c r="J31" s="220"/>
      <c r="K31" s="182" t="s">
        <v>20</v>
      </c>
      <c r="L31" s="306">
        <v>0.78</v>
      </c>
      <c r="M31" s="186">
        <v>122.898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322">
        <v>0.33655461313535595</v>
      </c>
      <c r="E32" s="239">
        <v>0.34877456482256192</v>
      </c>
      <c r="F32" s="331">
        <v>0.34802854378326081</v>
      </c>
      <c r="G32" s="222"/>
      <c r="H32" s="189" t="s">
        <v>460</v>
      </c>
      <c r="I32" s="223">
        <v>7.4602103930110353E-2</v>
      </c>
      <c r="J32" s="222"/>
      <c r="K32" s="190"/>
      <c r="L32" s="312">
        <v>0.1</v>
      </c>
      <c r="M32" s="191">
        <v>0.26444975695617462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341.53</v>
      </c>
      <c r="E37" s="231">
        <v>362.87</v>
      </c>
      <c r="F37" s="274">
        <v>347.04</v>
      </c>
      <c r="G37" s="218"/>
      <c r="H37" s="212" t="s">
        <v>460</v>
      </c>
      <c r="I37" s="219">
        <v>4.3624438504147434E-2</v>
      </c>
      <c r="J37" s="218"/>
      <c r="K37" s="213"/>
      <c r="L37" s="311">
        <v>-8.35</v>
      </c>
      <c r="M37" s="215">
        <v>269.07499999999999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338.43</v>
      </c>
      <c r="E38" s="232">
        <v>347.65</v>
      </c>
      <c r="F38" s="275">
        <v>355.06</v>
      </c>
      <c r="G38" s="220"/>
      <c r="H38" s="161" t="s">
        <v>20</v>
      </c>
      <c r="I38" s="221">
        <v>2.1314540486121247E-2</v>
      </c>
      <c r="J38" s="220"/>
      <c r="K38" s="182"/>
      <c r="L38" s="306">
        <v>-0.25</v>
      </c>
      <c r="M38" s="216">
        <v>265.125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99.1</v>
      </c>
      <c r="E39" s="232">
        <v>112.98</v>
      </c>
      <c r="F39" s="275">
        <v>104.53</v>
      </c>
      <c r="G39" s="220"/>
      <c r="H39" s="161" t="s">
        <v>460</v>
      </c>
      <c r="I39" s="221">
        <v>7.479199858382013E-2</v>
      </c>
      <c r="J39" s="220"/>
      <c r="K39" s="182"/>
      <c r="L39" s="306">
        <v>-8.1300000000000008</v>
      </c>
      <c r="M39" s="216">
        <v>58.472999999999999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0.29282274030080074</v>
      </c>
      <c r="E40" s="233">
        <v>0.3249820221487128</v>
      </c>
      <c r="F40" s="276">
        <v>0.29440094631893199</v>
      </c>
      <c r="G40" s="222"/>
      <c r="H40" s="189" t="s">
        <v>460</v>
      </c>
      <c r="I40" s="223">
        <v>3.0581075829780815</v>
      </c>
      <c r="J40" s="222"/>
      <c r="K40" s="190"/>
      <c r="L40" s="312">
        <v>-2.2999999999999998</v>
      </c>
      <c r="M40" s="217">
        <v>0.22054879773691655</v>
      </c>
      <c r="N40" s="158" t="e">
        <f>N39/N38</f>
        <v>#DIV/0!</v>
      </c>
      <c r="O40" s="136"/>
    </row>
    <row r="41" spans="2:18" ht="12" customHeight="1">
      <c r="B41" s="294" t="s">
        <v>644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="85" zoomScaleNormal="85" workbookViewId="0">
      <selection activeCell="L10" sqref="L10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623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622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2616.8200000000002</v>
      </c>
      <c r="E9" s="236">
        <v>2625.45</v>
      </c>
      <c r="F9" s="277">
        <v>2667.92</v>
      </c>
      <c r="G9" s="220"/>
      <c r="H9" s="161" t="s">
        <v>20</v>
      </c>
      <c r="I9" s="221">
        <v>1.6176274543411751E-2</v>
      </c>
      <c r="J9" s="220"/>
      <c r="K9" s="182" t="s">
        <v>460</v>
      </c>
      <c r="L9" s="306">
        <v>33.670000000000101</v>
      </c>
      <c r="M9" s="183">
        <v>2295.23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2602.35</v>
      </c>
      <c r="E10" s="236">
        <v>2638.89</v>
      </c>
      <c r="F10" s="277">
        <v>2680.41</v>
      </c>
      <c r="G10" s="220"/>
      <c r="H10" s="161" t="s">
        <v>20</v>
      </c>
      <c r="I10" s="221">
        <v>1.5733888112047012E-2</v>
      </c>
      <c r="J10" s="220"/>
      <c r="K10" s="182" t="s">
        <v>460</v>
      </c>
      <c r="L10" s="306">
        <v>8.9400000000000492</v>
      </c>
      <c r="M10" s="183">
        <v>2284.5699999999997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811.88</v>
      </c>
      <c r="E11" s="236">
        <v>798.45</v>
      </c>
      <c r="F11" s="277">
        <v>785.95</v>
      </c>
      <c r="G11" s="220"/>
      <c r="H11" s="161" t="s">
        <v>460</v>
      </c>
      <c r="I11" s="221">
        <v>1.5655332206149453E-2</v>
      </c>
      <c r="J11" s="220"/>
      <c r="K11" s="182" t="s">
        <v>460</v>
      </c>
      <c r="L11" s="306">
        <v>22.9</v>
      </c>
      <c r="M11" s="183">
        <v>478.36199999999997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0.3119795569389206</v>
      </c>
      <c r="E12" s="237">
        <v>0.3025703989177268</v>
      </c>
      <c r="F12" s="278">
        <v>0.29322006707929016</v>
      </c>
      <c r="G12" s="220"/>
      <c r="H12" s="161" t="s">
        <v>460</v>
      </c>
      <c r="I12" s="246">
        <v>0.9350331838436643</v>
      </c>
      <c r="J12" s="220"/>
      <c r="K12" s="182" t="s">
        <v>460</v>
      </c>
      <c r="L12" s="306">
        <v>0.75403397104545899</v>
      </c>
      <c r="M12" s="248">
        <v>0.2093881999676088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317"/>
      <c r="M13" s="257"/>
      <c r="N13" s="155"/>
      <c r="O13" s="136"/>
    </row>
    <row r="14" spans="2:17" ht="12" customHeight="1">
      <c r="B14" s="180"/>
      <c r="C14" s="177" t="s">
        <v>6</v>
      </c>
      <c r="D14" s="185">
        <v>761.88</v>
      </c>
      <c r="E14" s="232">
        <v>731.69</v>
      </c>
      <c r="F14" s="275">
        <v>780.83</v>
      </c>
      <c r="G14" s="220"/>
      <c r="H14" s="161" t="s">
        <v>20</v>
      </c>
      <c r="I14" s="221">
        <v>6.7159589443616774E-2</v>
      </c>
      <c r="J14" s="220"/>
      <c r="K14" s="182" t="s">
        <v>20</v>
      </c>
      <c r="L14" s="306">
        <v>3.3400000000000318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743.02</v>
      </c>
      <c r="E15" s="232">
        <v>736.06</v>
      </c>
      <c r="F15" s="275">
        <v>763.06</v>
      </c>
      <c r="G15" s="220"/>
      <c r="H15" s="161" t="s">
        <v>20</v>
      </c>
      <c r="I15" s="221">
        <v>3.6681792245197409E-2</v>
      </c>
      <c r="J15" s="220"/>
      <c r="K15" s="182" t="s">
        <v>20</v>
      </c>
      <c r="L15" s="306">
        <v>3.5999999999999091</v>
      </c>
      <c r="M15" s="186">
        <v>680.279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280.95</v>
      </c>
      <c r="E16" s="232">
        <v>276.57</v>
      </c>
      <c r="F16" s="275">
        <v>294.33999999999997</v>
      </c>
      <c r="G16" s="220"/>
      <c r="H16" s="161" t="s">
        <v>20</v>
      </c>
      <c r="I16" s="221">
        <v>6.4251364934736266E-2</v>
      </c>
      <c r="J16" s="220"/>
      <c r="K16" s="182" t="s">
        <v>20</v>
      </c>
      <c r="L16" s="306">
        <v>1.3299999999999841</v>
      </c>
      <c r="M16" s="186">
        <v>179.553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0.37811902775160827</v>
      </c>
      <c r="E17" s="261">
        <v>0.37574382523163874</v>
      </c>
      <c r="F17" s="280">
        <v>0.38573637721804316</v>
      </c>
      <c r="G17" s="262"/>
      <c r="H17" s="263" t="s">
        <v>20</v>
      </c>
      <c r="I17" s="264">
        <v>0.99925519864044188</v>
      </c>
      <c r="J17" s="262"/>
      <c r="K17" s="182" t="s">
        <v>460</v>
      </c>
      <c r="L17" s="313">
        <v>0</v>
      </c>
      <c r="M17" s="267">
        <v>0.26394023628540642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254"/>
      <c r="L18" s="306"/>
      <c r="M18" s="179"/>
      <c r="N18" s="155"/>
      <c r="O18" s="136"/>
    </row>
    <row r="19" spans="2:17" ht="12" customHeight="1">
      <c r="B19" s="180"/>
      <c r="C19" s="177" t="s">
        <v>6</v>
      </c>
      <c r="D19" s="185">
        <v>1360.05</v>
      </c>
      <c r="E19" s="232">
        <v>1394.69</v>
      </c>
      <c r="F19" s="275">
        <v>1389.47</v>
      </c>
      <c r="G19" s="220"/>
      <c r="H19" s="161" t="s">
        <v>460</v>
      </c>
      <c r="I19" s="221">
        <v>3.742767209917619E-3</v>
      </c>
      <c r="J19" s="220"/>
      <c r="K19" s="182" t="s">
        <v>460</v>
      </c>
      <c r="L19" s="306">
        <v>36.21</v>
      </c>
      <c r="M19" s="187">
        <v>1158.991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1376.92</v>
      </c>
      <c r="E20" s="232">
        <v>1411.87</v>
      </c>
      <c r="F20" s="275">
        <v>1421.4</v>
      </c>
      <c r="G20" s="220"/>
      <c r="H20" s="161" t="s">
        <v>20</v>
      </c>
      <c r="I20" s="221">
        <v>6.7499132356378944E-3</v>
      </c>
      <c r="J20" s="220"/>
      <c r="K20" s="182" t="s">
        <v>460</v>
      </c>
      <c r="L20" s="306">
        <v>12.3699999999999</v>
      </c>
      <c r="M20" s="187">
        <v>1139.56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368.85</v>
      </c>
      <c r="E21" s="232">
        <v>351.67</v>
      </c>
      <c r="F21" s="275">
        <v>319.74</v>
      </c>
      <c r="G21" s="220"/>
      <c r="H21" s="161" t="s">
        <v>460</v>
      </c>
      <c r="I21" s="221">
        <v>9.0795347911394209E-2</v>
      </c>
      <c r="J21" s="220"/>
      <c r="K21" s="182" t="s">
        <v>460</v>
      </c>
      <c r="L21" s="306">
        <v>23.88</v>
      </c>
      <c r="M21" s="186">
        <v>175.911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0.26788048688376959</v>
      </c>
      <c r="E22" s="237">
        <v>0.24908100604163275</v>
      </c>
      <c r="F22" s="278">
        <v>0.22494723512030393</v>
      </c>
      <c r="G22" s="220"/>
      <c r="H22" s="161" t="s">
        <v>460</v>
      </c>
      <c r="I22" s="246">
        <v>2.4133770921328819</v>
      </c>
      <c r="J22" s="220"/>
      <c r="K22" s="182" t="s">
        <v>460</v>
      </c>
      <c r="L22" s="306">
        <v>1.47146353331161</v>
      </c>
      <c r="M22" s="248">
        <v>0.1543674751658535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317"/>
      <c r="M23" s="257"/>
      <c r="N23" s="155"/>
      <c r="O23" s="136"/>
    </row>
    <row r="24" spans="2:17" ht="12" customHeight="1">
      <c r="B24" s="180"/>
      <c r="C24" s="270" t="s">
        <v>6</v>
      </c>
      <c r="D24" s="185">
        <v>1077.98</v>
      </c>
      <c r="E24" s="232">
        <v>1120.47</v>
      </c>
      <c r="F24" s="275">
        <v>1099.19</v>
      </c>
      <c r="G24" s="220"/>
      <c r="H24" s="161" t="s">
        <v>460</v>
      </c>
      <c r="I24" s="221">
        <v>1.8992030130213222E-2</v>
      </c>
      <c r="J24" s="220"/>
      <c r="K24" s="182" t="s">
        <v>460</v>
      </c>
      <c r="L24" s="306">
        <v>34.589999999999897</v>
      </c>
      <c r="M24" s="186">
        <v>898.10900000000004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1090.19</v>
      </c>
      <c r="E25" s="232">
        <v>1134.3399999999999</v>
      </c>
      <c r="F25" s="275">
        <v>1134.05</v>
      </c>
      <c r="G25" s="220"/>
      <c r="H25" s="161" t="s">
        <v>460</v>
      </c>
      <c r="I25" s="221">
        <v>2.556552709064297E-4</v>
      </c>
      <c r="J25" s="220"/>
      <c r="K25" s="182" t="s">
        <v>460</v>
      </c>
      <c r="L25" s="306">
        <v>10.96</v>
      </c>
      <c r="M25" s="186">
        <v>876.69600000000003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339.25</v>
      </c>
      <c r="E26" s="232">
        <v>325.38</v>
      </c>
      <c r="F26" s="275">
        <v>290.52</v>
      </c>
      <c r="G26" s="220"/>
      <c r="H26" s="161" t="s">
        <v>460</v>
      </c>
      <c r="I26" s="221">
        <v>0.10713627143647431</v>
      </c>
      <c r="J26" s="220"/>
      <c r="K26" s="182" t="s">
        <v>460</v>
      </c>
      <c r="L26" s="306">
        <v>24.19</v>
      </c>
      <c r="M26" s="188">
        <v>144.66200000000001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0.31118428897715078</v>
      </c>
      <c r="E27" s="268">
        <v>0.28684521395701468</v>
      </c>
      <c r="F27" s="280">
        <v>0.25617918081213348</v>
      </c>
      <c r="G27" s="262"/>
      <c r="H27" s="263" t="s">
        <v>460</v>
      </c>
      <c r="I27" s="264">
        <v>3.0666033144881197</v>
      </c>
      <c r="J27" s="262"/>
      <c r="K27" s="182" t="s">
        <v>460</v>
      </c>
      <c r="L27" s="313">
        <v>1.86743139171702</v>
      </c>
      <c r="M27" s="267">
        <v>0.16500816702711088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254"/>
      <c r="L28" s="317"/>
      <c r="M28" s="179"/>
      <c r="N28" s="155"/>
      <c r="O28" s="136"/>
    </row>
    <row r="29" spans="2:17" ht="12" customHeight="1">
      <c r="B29" s="180"/>
      <c r="C29" s="272" t="s">
        <v>6</v>
      </c>
      <c r="D29" s="185">
        <v>494.88</v>
      </c>
      <c r="E29" s="232">
        <v>499.07</v>
      </c>
      <c r="F29" s="275">
        <v>497.62</v>
      </c>
      <c r="G29" s="220"/>
      <c r="H29" s="161" t="s">
        <v>460</v>
      </c>
      <c r="I29" s="221">
        <v>2.9054040515358315E-3</v>
      </c>
      <c r="J29" s="220"/>
      <c r="K29" s="182" t="s">
        <v>460</v>
      </c>
      <c r="L29" s="306">
        <v>0.80000000000001104</v>
      </c>
      <c r="M29" s="186">
        <v>475.84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482.41</v>
      </c>
      <c r="E30" s="232">
        <v>490.96</v>
      </c>
      <c r="F30" s="275">
        <v>495.95</v>
      </c>
      <c r="G30" s="220"/>
      <c r="H30" s="161" t="s">
        <v>20</v>
      </c>
      <c r="I30" s="221">
        <v>1.0163760795176779E-2</v>
      </c>
      <c r="J30" s="220"/>
      <c r="K30" s="182" t="s">
        <v>460</v>
      </c>
      <c r="L30" s="306">
        <v>0.18000000000000699</v>
      </c>
      <c r="M30" s="186">
        <v>464.73099999999999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162.09</v>
      </c>
      <c r="E31" s="232">
        <v>170.21</v>
      </c>
      <c r="F31" s="275">
        <v>171.87</v>
      </c>
      <c r="G31" s="220"/>
      <c r="H31" s="161" t="s">
        <v>20</v>
      </c>
      <c r="I31" s="221">
        <v>9.7526584807003935E-3</v>
      </c>
      <c r="J31" s="220"/>
      <c r="K31" s="182" t="s">
        <v>460</v>
      </c>
      <c r="L31" s="306">
        <v>0.35009999999999802</v>
      </c>
      <c r="M31" s="186">
        <v>122.898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0.33600049750212474</v>
      </c>
      <c r="E32" s="239">
        <v>0.34668812123187226</v>
      </c>
      <c r="F32" s="276">
        <v>0.34654703095070072</v>
      </c>
      <c r="G32" s="222"/>
      <c r="H32" s="189" t="s">
        <v>460</v>
      </c>
      <c r="I32" s="223">
        <v>1.4109028117154088E-2</v>
      </c>
      <c r="J32" s="222"/>
      <c r="K32" s="190" t="s">
        <v>460</v>
      </c>
      <c r="L32" s="312">
        <v>5.7973018045442998E-2</v>
      </c>
      <c r="M32" s="191">
        <v>0.26444975695617462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341.54</v>
      </c>
      <c r="E37" s="231">
        <v>362.08</v>
      </c>
      <c r="F37" s="274">
        <v>355.39</v>
      </c>
      <c r="G37" s="218"/>
      <c r="H37" s="212" t="s">
        <v>460</v>
      </c>
      <c r="I37" s="219">
        <v>1.8476579761378731E-2</v>
      </c>
      <c r="J37" s="218"/>
      <c r="K37" s="213"/>
      <c r="L37" s="311">
        <v>-0.27000000000003865</v>
      </c>
      <c r="M37" s="215">
        <v>269.07499999999999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338.56</v>
      </c>
      <c r="E38" s="232">
        <v>347.25</v>
      </c>
      <c r="F38" s="275">
        <v>355.31</v>
      </c>
      <c r="G38" s="220"/>
      <c r="H38" s="161" t="s">
        <v>20</v>
      </c>
      <c r="I38" s="221">
        <v>2.3210943124549965E-2</v>
      </c>
      <c r="J38" s="220"/>
      <c r="K38" s="182"/>
      <c r="L38" s="306">
        <v>-0.11000000000001364</v>
      </c>
      <c r="M38" s="216">
        <v>265.125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99.1</v>
      </c>
      <c r="E39" s="232">
        <v>112.8</v>
      </c>
      <c r="F39" s="275">
        <v>112.66</v>
      </c>
      <c r="G39" s="220"/>
      <c r="H39" s="161" t="s">
        <v>460</v>
      </c>
      <c r="I39" s="221">
        <v>1.2411347517730098E-3</v>
      </c>
      <c r="J39" s="220"/>
      <c r="K39" s="182"/>
      <c r="L39" s="306">
        <v>-0.43000000000000682</v>
      </c>
      <c r="M39" s="216">
        <v>58.472999999999999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0.29271030245746688</v>
      </c>
      <c r="E40" s="233">
        <v>0.32483801295896325</v>
      </c>
      <c r="F40" s="276">
        <v>0.31707523008077454</v>
      </c>
      <c r="G40" s="222"/>
      <c r="H40" s="189" t="s">
        <v>460</v>
      </c>
      <c r="I40" s="223">
        <v>0.7762782878188712</v>
      </c>
      <c r="J40" s="222"/>
      <c r="K40" s="190"/>
      <c r="L40" s="312">
        <v>-0.11117036877246744</v>
      </c>
      <c r="M40" s="217">
        <v>0.22054879773691655</v>
      </c>
      <c r="N40" s="158" t="e">
        <f>N39/N38</f>
        <v>#DIV/0!</v>
      </c>
      <c r="O40" s="136"/>
    </row>
    <row r="41" spans="2:18" ht="12" customHeight="1">
      <c r="B41" s="294" t="s">
        <v>624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="85" zoomScaleNormal="85" workbookViewId="0">
      <selection activeCell="K24" sqref="K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625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626</v>
      </c>
      <c r="N5" s="134" t="s">
        <v>433</v>
      </c>
    </row>
    <row r="6" spans="2:17" ht="12" customHeight="1">
      <c r="B6" s="165"/>
      <c r="C6" s="284" t="s">
        <v>2</v>
      </c>
      <c r="D6" s="285" t="s">
        <v>566</v>
      </c>
      <c r="E6" s="168" t="s">
        <v>592</v>
      </c>
      <c r="F6" s="414" t="s">
        <v>622</v>
      </c>
      <c r="G6" s="415"/>
      <c r="H6" s="415"/>
      <c r="I6" s="415"/>
      <c r="J6" s="415"/>
      <c r="K6" s="415"/>
      <c r="L6" s="415"/>
      <c r="M6" s="308" t="s">
        <v>627</v>
      </c>
      <c r="N6" s="309" t="s">
        <v>628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629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2615.2199999999998</v>
      </c>
      <c r="E9" s="236">
        <v>2623.97</v>
      </c>
      <c r="F9" s="277">
        <v>2701.59</v>
      </c>
      <c r="G9" s="220"/>
      <c r="H9" s="161" t="s">
        <v>20</v>
      </c>
      <c r="I9" s="221">
        <v>2.9581130881831896E-2</v>
      </c>
      <c r="J9" s="220"/>
      <c r="K9" s="182" t="s">
        <v>20</v>
      </c>
      <c r="L9" s="306" t="s">
        <v>507</v>
      </c>
      <c r="M9" s="183">
        <v>2295.23</v>
      </c>
      <c r="N9" s="153" t="s">
        <v>630</v>
      </c>
      <c r="O9" s="136"/>
      <c r="P9" s="137"/>
    </row>
    <row r="10" spans="2:17" ht="12" customHeight="1">
      <c r="B10" s="180"/>
      <c r="C10" s="177" t="s">
        <v>7</v>
      </c>
      <c r="D10" s="181">
        <v>2601.73</v>
      </c>
      <c r="E10" s="236">
        <v>2639.09</v>
      </c>
      <c r="F10" s="277">
        <v>2689.35</v>
      </c>
      <c r="G10" s="220"/>
      <c r="H10" s="161" t="s">
        <v>20</v>
      </c>
      <c r="I10" s="221">
        <v>1.904444334979094E-2</v>
      </c>
      <c r="J10" s="220"/>
      <c r="K10" s="182" t="s">
        <v>20</v>
      </c>
      <c r="L10" s="306" t="s">
        <v>507</v>
      </c>
      <c r="M10" s="183">
        <v>2284.5699999999997</v>
      </c>
      <c r="N10" s="153" t="s">
        <v>630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811.74</v>
      </c>
      <c r="E11" s="236">
        <v>796.61</v>
      </c>
      <c r="F11" s="277">
        <v>808.85</v>
      </c>
      <c r="G11" s="220"/>
      <c r="H11" s="161" t="s">
        <v>20</v>
      </c>
      <c r="I11" s="221">
        <v>1.5365109652150988E-2</v>
      </c>
      <c r="J11" s="220"/>
      <c r="K11" s="182" t="s">
        <v>20</v>
      </c>
      <c r="L11" s="306" t="s">
        <v>507</v>
      </c>
      <c r="M11" s="183">
        <v>478.36199999999997</v>
      </c>
      <c r="N11" s="153" t="s">
        <v>630</v>
      </c>
      <c r="O11" s="136"/>
      <c r="P11" s="137"/>
    </row>
    <row r="12" spans="2:17" ht="12" customHeight="1">
      <c r="B12" s="180"/>
      <c r="C12" s="177" t="s">
        <v>9</v>
      </c>
      <c r="D12" s="245">
        <v>0.31200009224631303</v>
      </c>
      <c r="E12" s="237">
        <v>0.30185025899078849</v>
      </c>
      <c r="F12" s="278">
        <v>0.30076040678974475</v>
      </c>
      <c r="G12" s="220"/>
      <c r="H12" s="161" t="s">
        <v>460</v>
      </c>
      <c r="I12" s="246">
        <v>0.10898522010437395</v>
      </c>
      <c r="J12" s="220"/>
      <c r="K12" s="182"/>
      <c r="L12" s="306" t="s">
        <v>507</v>
      </c>
      <c r="M12" s="248">
        <v>0.2093881999676088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762.24</v>
      </c>
      <c r="E14" s="232">
        <v>731.55</v>
      </c>
      <c r="F14" s="275">
        <v>777.49</v>
      </c>
      <c r="G14" s="220"/>
      <c r="H14" s="161" t="s">
        <v>20</v>
      </c>
      <c r="I14" s="221">
        <v>6.2798168272845345E-2</v>
      </c>
      <c r="J14" s="220"/>
      <c r="K14" s="182" t="s">
        <v>20</v>
      </c>
      <c r="L14" s="306" t="s">
        <v>507</v>
      </c>
      <c r="M14" s="186">
        <v>660.399</v>
      </c>
      <c r="N14" s="156" t="s">
        <v>630</v>
      </c>
      <c r="O14" s="136"/>
    </row>
    <row r="15" spans="2:17" ht="12" customHeight="1">
      <c r="B15" s="180"/>
      <c r="C15" s="177" t="s">
        <v>7</v>
      </c>
      <c r="D15" s="185">
        <v>743.02</v>
      </c>
      <c r="E15" s="232">
        <v>737.87</v>
      </c>
      <c r="F15" s="275">
        <v>759.46</v>
      </c>
      <c r="G15" s="220"/>
      <c r="H15" s="161" t="s">
        <v>20</v>
      </c>
      <c r="I15" s="221">
        <v>2.9259896729776358E-2</v>
      </c>
      <c r="J15" s="220"/>
      <c r="K15" s="182" t="s">
        <v>20</v>
      </c>
      <c r="L15" s="306" t="s">
        <v>507</v>
      </c>
      <c r="M15" s="186">
        <v>680.279</v>
      </c>
      <c r="N15" s="156" t="s">
        <v>630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281.31</v>
      </c>
      <c r="E16" s="232">
        <v>274.98</v>
      </c>
      <c r="F16" s="275">
        <v>293.01</v>
      </c>
      <c r="G16" s="220"/>
      <c r="H16" s="161" t="s">
        <v>20</v>
      </c>
      <c r="I16" s="221">
        <v>6.5568404974907235E-2</v>
      </c>
      <c r="J16" s="220"/>
      <c r="K16" s="182" t="s">
        <v>20</v>
      </c>
      <c r="L16" s="306" t="s">
        <v>507</v>
      </c>
      <c r="M16" s="186">
        <v>179.553</v>
      </c>
      <c r="N16" s="156" t="s">
        <v>630</v>
      </c>
      <c r="O16" s="136"/>
    </row>
    <row r="17" spans="2:17" ht="12" customHeight="1">
      <c r="B17" s="258"/>
      <c r="C17" s="259" t="s">
        <v>9</v>
      </c>
      <c r="D17" s="260">
        <v>0.37860353691690668</v>
      </c>
      <c r="E17" s="261">
        <v>0.37266727201268518</v>
      </c>
      <c r="F17" s="280">
        <v>0.38581360440312851</v>
      </c>
      <c r="G17" s="262"/>
      <c r="H17" s="263" t="s">
        <v>20</v>
      </c>
      <c r="I17" s="264">
        <v>1.3146332390443327</v>
      </c>
      <c r="J17" s="262"/>
      <c r="K17" s="265"/>
      <c r="L17" s="313" t="s">
        <v>507</v>
      </c>
      <c r="M17" s="267">
        <v>0.26394023628540642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1357.95</v>
      </c>
      <c r="E19" s="232">
        <v>1392.53</v>
      </c>
      <c r="F19" s="275">
        <v>1425.68</v>
      </c>
      <c r="G19" s="220"/>
      <c r="H19" s="161" t="s">
        <v>20</v>
      </c>
      <c r="I19" s="221">
        <v>2.3805591261947701E-2</v>
      </c>
      <c r="J19" s="220"/>
      <c r="K19" s="182" t="s">
        <v>20</v>
      </c>
      <c r="L19" s="306" t="s">
        <v>507</v>
      </c>
      <c r="M19" s="187">
        <v>1158.991</v>
      </c>
      <c r="N19" s="156" t="s">
        <v>630</v>
      </c>
      <c r="O19" s="136"/>
      <c r="P19" s="141"/>
    </row>
    <row r="20" spans="2:17" ht="12" customHeight="1">
      <c r="B20" s="180"/>
      <c r="C20" s="177" t="s">
        <v>7</v>
      </c>
      <c r="D20" s="185">
        <v>1376.14</v>
      </c>
      <c r="E20" s="232">
        <v>1409.19</v>
      </c>
      <c r="F20" s="275">
        <v>1433.77</v>
      </c>
      <c r="G20" s="220"/>
      <c r="H20" s="161" t="s">
        <v>20</v>
      </c>
      <c r="I20" s="221">
        <v>1.7442644355977421E-2</v>
      </c>
      <c r="J20" s="220"/>
      <c r="K20" s="182" t="s">
        <v>20</v>
      </c>
      <c r="L20" s="306" t="s">
        <v>507</v>
      </c>
      <c r="M20" s="187">
        <v>1139.56</v>
      </c>
      <c r="N20" s="156" t="s">
        <v>630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368.37</v>
      </c>
      <c r="E21" s="232">
        <v>351.71</v>
      </c>
      <c r="F21" s="275">
        <v>343.62</v>
      </c>
      <c r="G21" s="220"/>
      <c r="H21" s="161" t="s">
        <v>460</v>
      </c>
      <c r="I21" s="221">
        <v>2.3001904978533383E-2</v>
      </c>
      <c r="J21" s="220"/>
      <c r="K21" s="182" t="s">
        <v>20</v>
      </c>
      <c r="L21" s="306" t="s">
        <v>507</v>
      </c>
      <c r="M21" s="186">
        <v>175.911</v>
      </c>
      <c r="N21" s="156" t="s">
        <v>630</v>
      </c>
      <c r="O21" s="136"/>
      <c r="P21" s="141"/>
    </row>
    <row r="22" spans="2:17" ht="12" customHeight="1">
      <c r="B22" s="180"/>
      <c r="C22" s="177" t="s">
        <v>9</v>
      </c>
      <c r="D22" s="245">
        <v>0.26768352057203482</v>
      </c>
      <c r="E22" s="237">
        <v>0.24958309383404648</v>
      </c>
      <c r="F22" s="278">
        <v>0.23966187045342002</v>
      </c>
      <c r="G22" s="220"/>
      <c r="H22" s="161" t="s">
        <v>460</v>
      </c>
      <c r="I22" s="246">
        <v>0.99212233806264538</v>
      </c>
      <c r="J22" s="220"/>
      <c r="K22" s="182"/>
      <c r="L22" s="306" t="s">
        <v>507</v>
      </c>
      <c r="M22" s="248">
        <v>0.1543674751658535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1077.95</v>
      </c>
      <c r="E24" s="232">
        <v>1119</v>
      </c>
      <c r="F24" s="275">
        <v>1133.78</v>
      </c>
      <c r="G24" s="220"/>
      <c r="H24" s="161" t="s">
        <v>20</v>
      </c>
      <c r="I24" s="221">
        <v>1.3208221626452188E-2</v>
      </c>
      <c r="J24" s="220"/>
      <c r="K24" s="182" t="s">
        <v>20</v>
      </c>
      <c r="L24" s="306" t="s">
        <v>507</v>
      </c>
      <c r="M24" s="186">
        <v>898.10900000000004</v>
      </c>
      <c r="N24" s="156" t="s">
        <v>630</v>
      </c>
      <c r="O24" s="136"/>
      <c r="P24" s="142"/>
    </row>
    <row r="25" spans="2:17" ht="12" customHeight="1">
      <c r="B25" s="180"/>
      <c r="C25" s="270" t="s">
        <v>7</v>
      </c>
      <c r="D25" s="185">
        <v>1090.1300000000001</v>
      </c>
      <c r="E25" s="232">
        <v>1132.3399999999999</v>
      </c>
      <c r="F25" s="275">
        <v>1145.01</v>
      </c>
      <c r="G25" s="220"/>
      <c r="H25" s="161" t="s">
        <v>20</v>
      </c>
      <c r="I25" s="221">
        <v>1.1189218785877086E-2</v>
      </c>
      <c r="J25" s="220"/>
      <c r="K25" s="182" t="s">
        <v>20</v>
      </c>
      <c r="L25" s="306" t="s">
        <v>507</v>
      </c>
      <c r="M25" s="186">
        <v>876.69600000000003</v>
      </c>
      <c r="N25" s="156" t="s">
        <v>630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339.28</v>
      </c>
      <c r="E26" s="232">
        <v>325.94</v>
      </c>
      <c r="F26" s="275">
        <v>314.70999999999998</v>
      </c>
      <c r="G26" s="220"/>
      <c r="H26" s="161" t="s">
        <v>460</v>
      </c>
      <c r="I26" s="221">
        <v>3.4454194023439966E-2</v>
      </c>
      <c r="J26" s="220"/>
      <c r="K26" s="182" t="s">
        <v>20</v>
      </c>
      <c r="L26" s="306" t="s">
        <v>507</v>
      </c>
      <c r="M26" s="188">
        <v>144.66200000000001</v>
      </c>
      <c r="N26" s="156" t="s">
        <v>630</v>
      </c>
      <c r="O26" s="136"/>
      <c r="P26" s="142"/>
    </row>
    <row r="27" spans="2:17" ht="12" customHeight="1">
      <c r="B27" s="180"/>
      <c r="C27" s="270" t="s">
        <v>9</v>
      </c>
      <c r="D27" s="260">
        <v>0.31122893599845886</v>
      </c>
      <c r="E27" s="268">
        <v>0.2878464065563347</v>
      </c>
      <c r="F27" s="280">
        <v>0.27485349472930365</v>
      </c>
      <c r="G27" s="262"/>
      <c r="H27" s="263" t="s">
        <v>460</v>
      </c>
      <c r="I27" s="264">
        <v>1.2992911827031051</v>
      </c>
      <c r="J27" s="262"/>
      <c r="K27" s="265"/>
      <c r="L27" s="313" t="s">
        <v>507</v>
      </c>
      <c r="M27" s="267">
        <v>0.16500816702711088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56"/>
      <c r="M28" s="179"/>
      <c r="N28" s="155"/>
      <c r="O28" s="136"/>
    </row>
    <row r="29" spans="2:17" ht="12" customHeight="1">
      <c r="B29" s="180"/>
      <c r="C29" s="272" t="s">
        <v>6</v>
      </c>
      <c r="D29" s="185">
        <v>495.03</v>
      </c>
      <c r="E29" s="232">
        <v>499.89</v>
      </c>
      <c r="F29" s="275">
        <v>498.42</v>
      </c>
      <c r="G29" s="220"/>
      <c r="H29" s="161" t="s">
        <v>460</v>
      </c>
      <c r="I29" s="221">
        <v>2.9406469423272075E-3</v>
      </c>
      <c r="J29" s="220"/>
      <c r="K29" s="182" t="s">
        <v>20</v>
      </c>
      <c r="L29" s="306" t="s">
        <v>507</v>
      </c>
      <c r="M29" s="186">
        <v>475.84</v>
      </c>
      <c r="N29" s="157" t="s">
        <v>630</v>
      </c>
      <c r="O29" s="136"/>
      <c r="P29" s="143"/>
    </row>
    <row r="30" spans="2:17" ht="12" customHeight="1">
      <c r="B30" s="180"/>
      <c r="C30" s="272" t="s">
        <v>7</v>
      </c>
      <c r="D30" s="185">
        <v>482.58</v>
      </c>
      <c r="E30" s="232">
        <v>492.03</v>
      </c>
      <c r="F30" s="275">
        <v>496.13</v>
      </c>
      <c r="G30" s="220"/>
      <c r="H30" s="161" t="s">
        <v>20</v>
      </c>
      <c r="I30" s="221">
        <v>8.3328252342336206E-3</v>
      </c>
      <c r="J30" s="220"/>
      <c r="K30" s="182" t="s">
        <v>20</v>
      </c>
      <c r="L30" s="306" t="s">
        <v>507</v>
      </c>
      <c r="M30" s="186">
        <v>464.73099999999999</v>
      </c>
      <c r="N30" s="157" t="s">
        <v>630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162.06</v>
      </c>
      <c r="E31" s="232">
        <v>169.92</v>
      </c>
      <c r="F31" s="275">
        <v>172.22</v>
      </c>
      <c r="G31" s="220"/>
      <c r="H31" s="161" t="s">
        <v>20</v>
      </c>
      <c r="I31" s="221">
        <v>1.3535781544256276E-2</v>
      </c>
      <c r="J31" s="220"/>
      <c r="K31" s="182" t="s">
        <v>20</v>
      </c>
      <c r="L31" s="306" t="s">
        <v>507</v>
      </c>
      <c r="M31" s="186">
        <v>122.898</v>
      </c>
      <c r="N31" s="157" t="s">
        <v>630</v>
      </c>
      <c r="O31" s="136"/>
      <c r="P31" s="144"/>
    </row>
    <row r="32" spans="2:17" ht="12" customHeight="1" thickBot="1">
      <c r="B32" s="170"/>
      <c r="C32" s="273" t="s">
        <v>9</v>
      </c>
      <c r="D32" s="230">
        <v>0.33581996767375361</v>
      </c>
      <c r="E32" s="239">
        <v>0.34534479604902141</v>
      </c>
      <c r="F32" s="276">
        <v>0.34712676113115515</v>
      </c>
      <c r="G32" s="222"/>
      <c r="H32" s="189" t="s">
        <v>20</v>
      </c>
      <c r="I32" s="223">
        <v>0.17819650821337407</v>
      </c>
      <c r="J32" s="222"/>
      <c r="K32" s="190"/>
      <c r="L32" s="312" t="s">
        <v>507</v>
      </c>
      <c r="M32" s="191">
        <v>0.26444975695617462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631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566</v>
      </c>
      <c r="E35" s="168" t="s">
        <v>592</v>
      </c>
      <c r="F35" s="414" t="s">
        <v>622</v>
      </c>
      <c r="G35" s="415"/>
      <c r="H35" s="415"/>
      <c r="I35" s="415"/>
      <c r="J35" s="415"/>
      <c r="K35" s="415"/>
      <c r="L35" s="415"/>
      <c r="M35" s="228" t="s">
        <v>627</v>
      </c>
      <c r="N35" s="150" t="s">
        <v>628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632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341.54</v>
      </c>
      <c r="E37" s="231">
        <v>362.08</v>
      </c>
      <c r="F37" s="274">
        <v>355.66</v>
      </c>
      <c r="G37" s="218"/>
      <c r="H37" s="212" t="s">
        <v>460</v>
      </c>
      <c r="I37" s="219">
        <v>1.7730888201502371E-2</v>
      </c>
      <c r="J37" s="218"/>
      <c r="K37" s="213" t="s">
        <v>20</v>
      </c>
      <c r="L37" s="311" t="s">
        <v>507</v>
      </c>
      <c r="M37" s="215">
        <v>269.07499999999999</v>
      </c>
      <c r="N37" s="202" t="s">
        <v>630</v>
      </c>
      <c r="O37" s="148"/>
    </row>
    <row r="38" spans="2:18" ht="12" customHeight="1">
      <c r="B38" s="207"/>
      <c r="C38" s="199" t="s">
        <v>7</v>
      </c>
      <c r="D38" s="185">
        <v>338.56</v>
      </c>
      <c r="E38" s="232">
        <v>347.25</v>
      </c>
      <c r="F38" s="275">
        <v>355.42</v>
      </c>
      <c r="G38" s="220"/>
      <c r="H38" s="161" t="s">
        <v>20</v>
      </c>
      <c r="I38" s="221">
        <v>2.3527717782577451E-2</v>
      </c>
      <c r="J38" s="220"/>
      <c r="K38" s="182" t="s">
        <v>20</v>
      </c>
      <c r="L38" s="306" t="s">
        <v>507</v>
      </c>
      <c r="M38" s="216">
        <v>265.125</v>
      </c>
      <c r="N38" s="203" t="s">
        <v>630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99.1</v>
      </c>
      <c r="E39" s="232">
        <v>113.18</v>
      </c>
      <c r="F39" s="275">
        <v>113.09</v>
      </c>
      <c r="G39" s="220"/>
      <c r="H39" s="161" t="s">
        <v>460</v>
      </c>
      <c r="I39" s="221">
        <v>7.951934970843455E-4</v>
      </c>
      <c r="J39" s="220"/>
      <c r="K39" s="182" t="s">
        <v>20</v>
      </c>
      <c r="L39" s="306" t="s">
        <v>507</v>
      </c>
      <c r="M39" s="216">
        <v>58.472999999999999</v>
      </c>
      <c r="N39" s="203" t="s">
        <v>630</v>
      </c>
      <c r="O39" s="136"/>
    </row>
    <row r="40" spans="2:18" ht="12" customHeight="1" thickBot="1">
      <c r="B40" s="208"/>
      <c r="C40" s="209" t="s">
        <v>9</v>
      </c>
      <c r="D40" s="230">
        <v>0.29271030245746688</v>
      </c>
      <c r="E40" s="233">
        <v>0.32593232541396688</v>
      </c>
      <c r="F40" s="276">
        <v>0.31818693376849921</v>
      </c>
      <c r="G40" s="222"/>
      <c r="H40" s="189" t="s">
        <v>460</v>
      </c>
      <c r="I40" s="223">
        <v>0.77453916454676697</v>
      </c>
      <c r="J40" s="222"/>
      <c r="K40" s="190"/>
      <c r="L40" s="312" t="s">
        <v>507</v>
      </c>
      <c r="M40" s="217">
        <v>0.22054879773691655</v>
      </c>
      <c r="N40" s="158" t="e">
        <f>N39/N38</f>
        <v>#DIV/0!</v>
      </c>
      <c r="O40" s="136"/>
    </row>
    <row r="41" spans="2:18" ht="12" customHeight="1">
      <c r="B41" s="294" t="s">
        <v>633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634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635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636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637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638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639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640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641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642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="85" zoomScaleNormal="85" workbookViewId="0">
      <selection activeCell="O27" sqref="O27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621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537</v>
      </c>
      <c r="E6" s="168" t="s">
        <v>566</v>
      </c>
      <c r="F6" s="414" t="s">
        <v>592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2662.03</v>
      </c>
      <c r="E9" s="236">
        <v>2616.13</v>
      </c>
      <c r="F9" s="277">
        <v>2611.42</v>
      </c>
      <c r="G9" s="220"/>
      <c r="H9" s="161" t="s">
        <v>460</v>
      </c>
      <c r="I9" s="221">
        <v>1.8003692477055466E-3</v>
      </c>
      <c r="J9" s="220"/>
      <c r="K9" s="182" t="s">
        <v>20</v>
      </c>
      <c r="L9" s="306">
        <v>4.9600000000000364</v>
      </c>
      <c r="M9" s="183">
        <v>2295.1619999999998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2601.9899999999998</v>
      </c>
      <c r="E10" s="236">
        <v>2598.96</v>
      </c>
      <c r="F10" s="277">
        <v>2637.55</v>
      </c>
      <c r="G10" s="220"/>
      <c r="H10" s="161" t="s">
        <v>20</v>
      </c>
      <c r="I10" s="221">
        <v>1.4848246991104208E-2</v>
      </c>
      <c r="J10" s="220"/>
      <c r="K10" s="182"/>
      <c r="L10" s="306">
        <v>-2.5899999999996908</v>
      </c>
      <c r="M10" s="183">
        <v>2284.5010000000002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797.22</v>
      </c>
      <c r="E11" s="236">
        <v>814.39</v>
      </c>
      <c r="F11" s="277">
        <v>788.26</v>
      </c>
      <c r="G11" s="220"/>
      <c r="H11" s="161" t="s">
        <v>460</v>
      </c>
      <c r="I11" s="221">
        <v>3.2085364505949232E-2</v>
      </c>
      <c r="J11" s="220"/>
      <c r="K11" s="182"/>
      <c r="L11" s="306">
        <v>9.3099999999999454</v>
      </c>
      <c r="M11" s="183">
        <v>478.44500000000005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0.3063885718238733</v>
      </c>
      <c r="E12" s="237">
        <v>0.31335226398251609</v>
      </c>
      <c r="F12" s="278">
        <v>0.29886068510549563</v>
      </c>
      <c r="G12" s="220"/>
      <c r="H12" s="161" t="s">
        <v>460</v>
      </c>
      <c r="I12" s="246">
        <v>1.4491578877020461</v>
      </c>
      <c r="J12" s="220"/>
      <c r="K12" s="182"/>
      <c r="L12" s="306">
        <v>0.38195130464381277</v>
      </c>
      <c r="M12" s="248">
        <v>0.20943085601625913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756.4</v>
      </c>
      <c r="E14" s="232">
        <v>763.19</v>
      </c>
      <c r="F14" s="275">
        <v>732.87</v>
      </c>
      <c r="G14" s="220"/>
      <c r="H14" s="161" t="s">
        <v>460</v>
      </c>
      <c r="I14" s="221">
        <v>3.9727983857230864E-2</v>
      </c>
      <c r="J14" s="220"/>
      <c r="K14" s="182"/>
      <c r="L14" s="306">
        <v>-0.12999999999999545</v>
      </c>
      <c r="M14" s="186">
        <v>660.399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739.09</v>
      </c>
      <c r="E15" s="232">
        <v>743.61</v>
      </c>
      <c r="F15" s="275">
        <v>739.15</v>
      </c>
      <c r="G15" s="220"/>
      <c r="H15" s="161" t="s">
        <v>460</v>
      </c>
      <c r="I15" s="221">
        <v>5.9977676470193142E-3</v>
      </c>
      <c r="J15" s="220"/>
      <c r="K15" s="182"/>
      <c r="L15" s="306">
        <v>-2.9400000000000546</v>
      </c>
      <c r="M15" s="186">
        <v>680.279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262.31</v>
      </c>
      <c r="E16" s="232">
        <v>281.89</v>
      </c>
      <c r="F16" s="275">
        <v>275.61</v>
      </c>
      <c r="G16" s="220"/>
      <c r="H16" s="161" t="s">
        <v>460</v>
      </c>
      <c r="I16" s="221">
        <v>2.2278193621625308E-2</v>
      </c>
      <c r="J16" s="220"/>
      <c r="K16" s="182"/>
      <c r="L16" s="306">
        <v>5.0800000000000409</v>
      </c>
      <c r="M16" s="186">
        <v>179.553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0.35490941563273753</v>
      </c>
      <c r="E17" s="261">
        <v>0.37908312152875834</v>
      </c>
      <c r="F17" s="280">
        <v>0.37287424744639114</v>
      </c>
      <c r="G17" s="262"/>
      <c r="H17" s="263" t="s">
        <v>460</v>
      </c>
      <c r="I17" s="264">
        <v>0.62088740823671995</v>
      </c>
      <c r="J17" s="262"/>
      <c r="K17" s="265"/>
      <c r="L17" s="313">
        <v>0.83227779480823383</v>
      </c>
      <c r="M17" s="267">
        <v>0.26394023628540642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1414.69</v>
      </c>
      <c r="E19" s="232">
        <v>1357.45</v>
      </c>
      <c r="F19" s="275">
        <v>1377.16</v>
      </c>
      <c r="G19" s="220"/>
      <c r="H19" s="161" t="s">
        <v>20</v>
      </c>
      <c r="I19" s="221">
        <v>1.4519871818483132E-2</v>
      </c>
      <c r="J19" s="220"/>
      <c r="K19" s="182"/>
      <c r="L19" s="306">
        <v>5.2699999999999818</v>
      </c>
      <c r="M19" s="187">
        <v>1158.9169999999999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1379.2</v>
      </c>
      <c r="E20" s="232">
        <v>1372.34</v>
      </c>
      <c r="F20" s="275">
        <v>1406.01</v>
      </c>
      <c r="G20" s="220"/>
      <c r="H20" s="161" t="s">
        <v>20</v>
      </c>
      <c r="I20" s="221">
        <v>2.4534736289840708E-2</v>
      </c>
      <c r="J20" s="220"/>
      <c r="K20" s="182"/>
      <c r="L20" s="306">
        <v>-6.9999999999936335E-2</v>
      </c>
      <c r="M20" s="187">
        <v>1139.4960000000001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385.02</v>
      </c>
      <c r="E21" s="232">
        <v>370.13</v>
      </c>
      <c r="F21" s="275">
        <v>341.29</v>
      </c>
      <c r="G21" s="220"/>
      <c r="H21" s="161" t="s">
        <v>460</v>
      </c>
      <c r="I21" s="221">
        <v>7.791856915137918E-2</v>
      </c>
      <c r="J21" s="220"/>
      <c r="K21" s="182"/>
      <c r="L21" s="306">
        <v>5.0600000000000023</v>
      </c>
      <c r="M21" s="186">
        <v>175.90700000000001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0.27916183294663571</v>
      </c>
      <c r="E22" s="237">
        <v>0.26970721541309006</v>
      </c>
      <c r="F22" s="278">
        <v>0.24273653814695487</v>
      </c>
      <c r="G22" s="220"/>
      <c r="H22" s="161" t="s">
        <v>460</v>
      </c>
      <c r="I22" s="246">
        <v>2.6970677266135197</v>
      </c>
      <c r="J22" s="220"/>
      <c r="K22" s="182"/>
      <c r="L22" s="306">
        <v>0.36107416062174658</v>
      </c>
      <c r="M22" s="248">
        <v>0.15437263491929765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1123.4100000000001</v>
      </c>
      <c r="E24" s="232">
        <v>1076.4000000000001</v>
      </c>
      <c r="F24" s="275">
        <v>1107.3800000000001</v>
      </c>
      <c r="G24" s="220"/>
      <c r="H24" s="161" t="s">
        <v>20</v>
      </c>
      <c r="I24" s="221">
        <v>2.8781122259383229E-2</v>
      </c>
      <c r="J24" s="220"/>
      <c r="K24" s="182"/>
      <c r="L24" s="306">
        <v>6.2200000000000273</v>
      </c>
      <c r="M24" s="186">
        <v>898.03499999999997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1084.1400000000001</v>
      </c>
      <c r="E25" s="232">
        <v>1086.73</v>
      </c>
      <c r="F25" s="275">
        <v>1133.77</v>
      </c>
      <c r="G25" s="220"/>
      <c r="H25" s="161" t="s">
        <v>20</v>
      </c>
      <c r="I25" s="221">
        <v>4.32858207650475E-2</v>
      </c>
      <c r="J25" s="220"/>
      <c r="K25" s="182"/>
      <c r="L25" s="306">
        <v>-1.999999999998181E-2</v>
      </c>
      <c r="M25" s="186">
        <v>876.63099999999997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350.75</v>
      </c>
      <c r="E26" s="232">
        <v>340.41</v>
      </c>
      <c r="F26" s="275">
        <v>314.01</v>
      </c>
      <c r="G26" s="220"/>
      <c r="H26" s="161" t="s">
        <v>460</v>
      </c>
      <c r="I26" s="221">
        <v>7.7553538380188636E-2</v>
      </c>
      <c r="J26" s="220"/>
      <c r="K26" s="182"/>
      <c r="L26" s="306">
        <v>5.4800000000000182</v>
      </c>
      <c r="M26" s="188">
        <v>144.65299999999999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0.32352832659988562</v>
      </c>
      <c r="E27" s="268">
        <v>0.3132424797327763</v>
      </c>
      <c r="F27" s="280">
        <v>0.27696093563950358</v>
      </c>
      <c r="G27" s="262"/>
      <c r="H27" s="263" t="s">
        <v>460</v>
      </c>
      <c r="I27" s="264">
        <v>3.628154409327272</v>
      </c>
      <c r="J27" s="262"/>
      <c r="K27" s="265"/>
      <c r="L27" s="313">
        <v>0.48382321406193474</v>
      </c>
      <c r="M27" s="267">
        <v>0.16501013539334108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56"/>
      <c r="M28" s="179"/>
      <c r="N28" s="155"/>
      <c r="O28" s="136"/>
    </row>
    <row r="29" spans="2:17" ht="12" customHeight="1">
      <c r="B29" s="180"/>
      <c r="C29" s="272" t="s">
        <v>6</v>
      </c>
      <c r="D29" s="185">
        <v>490.95</v>
      </c>
      <c r="E29" s="232">
        <v>495.49</v>
      </c>
      <c r="F29" s="275">
        <v>501.39</v>
      </c>
      <c r="G29" s="220"/>
      <c r="H29" s="161" t="s">
        <v>20</v>
      </c>
      <c r="I29" s="221">
        <v>1.1907404791216658E-2</v>
      </c>
      <c r="J29" s="220"/>
      <c r="K29" s="182"/>
      <c r="L29" s="306">
        <v>-0.18000000000000682</v>
      </c>
      <c r="M29" s="186">
        <v>475.846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483.69</v>
      </c>
      <c r="E30" s="232">
        <v>483.01</v>
      </c>
      <c r="F30" s="275">
        <v>492.39</v>
      </c>
      <c r="G30" s="220"/>
      <c r="H30" s="161" t="s">
        <v>20</v>
      </c>
      <c r="I30" s="221">
        <v>1.9419887787002432E-2</v>
      </c>
      <c r="J30" s="220"/>
      <c r="K30" s="182"/>
      <c r="L30" s="306">
        <v>0.41999999999995907</v>
      </c>
      <c r="M30" s="186">
        <v>464.726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149.88999999999999</v>
      </c>
      <c r="E31" s="232">
        <v>162.37</v>
      </c>
      <c r="F31" s="275">
        <v>171.37</v>
      </c>
      <c r="G31" s="220"/>
      <c r="H31" s="161" t="s">
        <v>20</v>
      </c>
      <c r="I31" s="221">
        <v>5.5428958551456464E-2</v>
      </c>
      <c r="J31" s="220"/>
      <c r="K31" s="182"/>
      <c r="L31" s="306">
        <v>-0.81999999999999318</v>
      </c>
      <c r="M31" s="186">
        <v>122.985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0.30988856498997291</v>
      </c>
      <c r="E32" s="239">
        <v>0.33616281236413326</v>
      </c>
      <c r="F32" s="276">
        <v>0.34803712504315687</v>
      </c>
      <c r="G32" s="222"/>
      <c r="H32" s="189" t="s">
        <v>20</v>
      </c>
      <c r="I32" s="223">
        <v>1.1874312679023613</v>
      </c>
      <c r="J32" s="222"/>
      <c r="K32" s="190"/>
      <c r="L32" s="312">
        <v>-0.19638912789765595</v>
      </c>
      <c r="M32" s="191">
        <v>0.26463980926395336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537</v>
      </c>
      <c r="E35" s="168" t="s">
        <v>566</v>
      </c>
      <c r="F35" s="414" t="s">
        <v>592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349.31</v>
      </c>
      <c r="E37" s="231">
        <v>341.67</v>
      </c>
      <c r="F37" s="274">
        <v>360.58</v>
      </c>
      <c r="G37" s="218"/>
      <c r="H37" s="212" t="s">
        <v>20</v>
      </c>
      <c r="I37" s="219">
        <v>5.5345801504375514E-2</v>
      </c>
      <c r="J37" s="218"/>
      <c r="K37" s="213" t="s">
        <v>20</v>
      </c>
      <c r="L37" s="311">
        <v>0.5</v>
      </c>
      <c r="M37" s="215">
        <v>269.07600000000002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330.78</v>
      </c>
      <c r="E38" s="232">
        <v>338.58</v>
      </c>
      <c r="F38" s="275">
        <v>349.11</v>
      </c>
      <c r="G38" s="220"/>
      <c r="H38" s="161" t="s">
        <v>20</v>
      </c>
      <c r="I38" s="221">
        <v>3.1100478468899517E-2</v>
      </c>
      <c r="J38" s="220"/>
      <c r="K38" s="182" t="s">
        <v>20</v>
      </c>
      <c r="L38" s="306">
        <v>0.62000000000000455</v>
      </c>
      <c r="M38" s="216">
        <v>265.125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95.65</v>
      </c>
      <c r="E39" s="232">
        <v>99.05</v>
      </c>
      <c r="F39" s="275">
        <v>107.36</v>
      </c>
      <c r="G39" s="220"/>
      <c r="H39" s="161" t="s">
        <v>20</v>
      </c>
      <c r="I39" s="221">
        <v>8.3897021706208941E-2</v>
      </c>
      <c r="J39" s="220"/>
      <c r="K39" s="182" t="s">
        <v>20</v>
      </c>
      <c r="L39" s="306">
        <v>0.18999999999999773</v>
      </c>
      <c r="M39" s="216">
        <v>58.473999999999997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0.28916500393010464</v>
      </c>
      <c r="E40" s="233">
        <v>0.29254533640498553</v>
      </c>
      <c r="F40" s="276">
        <v>0.30752484890149234</v>
      </c>
      <c r="G40" s="222"/>
      <c r="H40" s="189" t="s">
        <v>20</v>
      </c>
      <c r="I40" s="223">
        <v>1.4979512496506808</v>
      </c>
      <c r="J40" s="222"/>
      <c r="K40" s="190"/>
      <c r="L40" s="312">
        <v>-1.9093986023399623E-4</v>
      </c>
      <c r="M40" s="217">
        <v>0.22055256954266855</v>
      </c>
      <c r="N40" s="158" t="e">
        <f>N39/N38</f>
        <v>#DIV/0!</v>
      </c>
      <c r="O40" s="136"/>
    </row>
    <row r="41" spans="2:18" ht="12" customHeight="1">
      <c r="B41" s="294" t="s">
        <v>620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="85" zoomScaleNormal="85" workbookViewId="0">
      <selection activeCell="D29" sqref="D29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617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537</v>
      </c>
      <c r="E6" s="168" t="s">
        <v>566</v>
      </c>
      <c r="F6" s="414" t="s">
        <v>592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2661.94</v>
      </c>
      <c r="E9" s="236">
        <v>2615.4</v>
      </c>
      <c r="F9" s="277">
        <v>2606.46</v>
      </c>
      <c r="G9" s="220"/>
      <c r="H9" s="161" t="s">
        <v>460</v>
      </c>
      <c r="I9" s="221">
        <v>3.4182151869694977E-3</v>
      </c>
      <c r="J9" s="220"/>
      <c r="K9" s="182" t="s">
        <v>20</v>
      </c>
      <c r="L9" s="306">
        <v>3.7100000000000364</v>
      </c>
      <c r="M9" s="183">
        <v>2295.1889999999999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2602.67</v>
      </c>
      <c r="E10" s="236">
        <v>2598.54</v>
      </c>
      <c r="F10" s="277">
        <v>2640.14</v>
      </c>
      <c r="G10" s="220"/>
      <c r="H10" s="161" t="s">
        <v>20</v>
      </c>
      <c r="I10" s="221">
        <v>1.6008989663426343E-2</v>
      </c>
      <c r="J10" s="220"/>
      <c r="K10" s="182"/>
      <c r="L10" s="306">
        <v>-2.5399999999999636</v>
      </c>
      <c r="M10" s="183">
        <v>2285.1109999999999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795.76</v>
      </c>
      <c r="E11" s="236">
        <v>812.62</v>
      </c>
      <c r="F11" s="277">
        <v>778.95</v>
      </c>
      <c r="G11" s="220"/>
      <c r="H11" s="161" t="s">
        <v>460</v>
      </c>
      <c r="I11" s="221">
        <v>4.1433880534567202E-2</v>
      </c>
      <c r="J11" s="220"/>
      <c r="K11" s="182"/>
      <c r="L11" s="306">
        <v>6.7800000000000864</v>
      </c>
      <c r="M11" s="183">
        <v>477.93399999999997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0.30574755923724484</v>
      </c>
      <c r="E12" s="237">
        <v>0.31272175914167188</v>
      </c>
      <c r="F12" s="278">
        <v>0.2950411720590575</v>
      </c>
      <c r="G12" s="220"/>
      <c r="H12" s="161" t="s">
        <v>460</v>
      </c>
      <c r="I12" s="246">
        <v>1.7680587082614385</v>
      </c>
      <c r="J12" s="220"/>
      <c r="K12" s="182"/>
      <c r="L12" s="306">
        <v>0.28491548643914677</v>
      </c>
      <c r="M12" s="248">
        <v>0.20915132787860197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756.41</v>
      </c>
      <c r="E14" s="232">
        <v>763.07</v>
      </c>
      <c r="F14" s="275">
        <v>733</v>
      </c>
      <c r="G14" s="220"/>
      <c r="H14" s="161" t="s">
        <v>460</v>
      </c>
      <c r="I14" s="221">
        <v>3.940660751962477E-2</v>
      </c>
      <c r="J14" s="220"/>
      <c r="K14" s="182"/>
      <c r="L14" s="306">
        <v>-1.75</v>
      </c>
      <c r="M14" s="186">
        <v>660.39800000000002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739.84</v>
      </c>
      <c r="E15" s="232">
        <v>744.4</v>
      </c>
      <c r="F15" s="275">
        <v>742.09</v>
      </c>
      <c r="G15" s="220"/>
      <c r="H15" s="161" t="s">
        <v>460</v>
      </c>
      <c r="I15" s="221">
        <v>3.1031703385275833E-3</v>
      </c>
      <c r="J15" s="220"/>
      <c r="K15" s="182"/>
      <c r="L15" s="306">
        <v>-5.1399999999999864</v>
      </c>
      <c r="M15" s="186">
        <v>680.85599999999999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260.95</v>
      </c>
      <c r="E16" s="232">
        <v>279.61</v>
      </c>
      <c r="F16" s="275">
        <v>270.52999999999997</v>
      </c>
      <c r="G16" s="220"/>
      <c r="H16" s="161" t="s">
        <v>460</v>
      </c>
      <c r="I16" s="221">
        <v>3.2473802796752715E-2</v>
      </c>
      <c r="J16" s="220"/>
      <c r="K16" s="182"/>
      <c r="L16" s="306">
        <v>3</v>
      </c>
      <c r="M16" s="186">
        <v>179.05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0.35271139705882348</v>
      </c>
      <c r="E17" s="261">
        <v>0.37561794734013976</v>
      </c>
      <c r="F17" s="280">
        <v>0.3645514694983088</v>
      </c>
      <c r="G17" s="262"/>
      <c r="H17" s="263" t="s">
        <v>460</v>
      </c>
      <c r="I17" s="264">
        <v>1.1066477841830957</v>
      </c>
      <c r="J17" s="262"/>
      <c r="K17" s="265"/>
      <c r="L17" s="313">
        <v>0.65224824394380931</v>
      </c>
      <c r="M17" s="267">
        <v>0.26297778091108842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1414.6</v>
      </c>
      <c r="E19" s="232">
        <v>1356.96</v>
      </c>
      <c r="F19" s="275">
        <v>1371.89</v>
      </c>
      <c r="G19" s="220"/>
      <c r="H19" s="161" t="s">
        <v>20</v>
      </c>
      <c r="I19" s="221">
        <v>1.1002535078410647E-2</v>
      </c>
      <c r="J19" s="220"/>
      <c r="K19" s="182"/>
      <c r="L19" s="306">
        <v>-0.25</v>
      </c>
      <c r="M19" s="187">
        <v>1158.9649999999999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1379.28</v>
      </c>
      <c r="E20" s="232">
        <v>1371.39</v>
      </c>
      <c r="F20" s="275">
        <v>1406.08</v>
      </c>
      <c r="G20" s="220"/>
      <c r="H20" s="161" t="s">
        <v>20</v>
      </c>
      <c r="I20" s="221">
        <v>2.5295503102691352E-2</v>
      </c>
      <c r="J20" s="220"/>
      <c r="K20" s="182"/>
      <c r="L20" s="306">
        <v>0.89999999999986358</v>
      </c>
      <c r="M20" s="187">
        <v>1139.5440000000001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384.85</v>
      </c>
      <c r="E21" s="232">
        <v>370.41</v>
      </c>
      <c r="F21" s="275">
        <v>336.23</v>
      </c>
      <c r="G21" s="220"/>
      <c r="H21" s="161" t="s">
        <v>460</v>
      </c>
      <c r="I21" s="221">
        <v>9.2276126454469365E-2</v>
      </c>
      <c r="J21" s="220"/>
      <c r="K21" s="182"/>
      <c r="L21" s="306">
        <v>-0.77999999999997272</v>
      </c>
      <c r="M21" s="186">
        <v>175.90700000000001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0.27902238849254685</v>
      </c>
      <c r="E22" s="237">
        <v>0.27009822151248003</v>
      </c>
      <c r="F22" s="278">
        <v>0.2391257965407374</v>
      </c>
      <c r="G22" s="220"/>
      <c r="H22" s="161" t="s">
        <v>460</v>
      </c>
      <c r="I22" s="246">
        <v>3.0972424971742631</v>
      </c>
      <c r="J22" s="220"/>
      <c r="K22" s="182"/>
      <c r="L22" s="306">
        <v>-7.0824607302025222E-2</v>
      </c>
      <c r="M22" s="248">
        <v>0.15436613241787944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1123.3</v>
      </c>
      <c r="E24" s="232">
        <v>1076.23</v>
      </c>
      <c r="F24" s="275">
        <v>1101.1600000000001</v>
      </c>
      <c r="G24" s="220"/>
      <c r="H24" s="161" t="s">
        <v>20</v>
      </c>
      <c r="I24" s="221">
        <v>2.3164193527405841E-2</v>
      </c>
      <c r="J24" s="220"/>
      <c r="K24" s="182"/>
      <c r="L24" s="306">
        <v>1.5500000000001819</v>
      </c>
      <c r="M24" s="186">
        <v>898.08299999999997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1084.1199999999999</v>
      </c>
      <c r="E25" s="232">
        <v>1085.71</v>
      </c>
      <c r="F25" s="275">
        <v>1133.79</v>
      </c>
      <c r="G25" s="220"/>
      <c r="H25" s="161" t="s">
        <v>20</v>
      </c>
      <c r="I25" s="221">
        <v>4.4284385333099863E-2</v>
      </c>
      <c r="J25" s="220"/>
      <c r="K25" s="182"/>
      <c r="L25" s="306">
        <v>3.1499999999998636</v>
      </c>
      <c r="M25" s="186">
        <v>876.67899999999997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350.63</v>
      </c>
      <c r="E26" s="232">
        <v>341.16</v>
      </c>
      <c r="F26" s="275">
        <v>308.52999999999997</v>
      </c>
      <c r="G26" s="220"/>
      <c r="H26" s="161" t="s">
        <v>460</v>
      </c>
      <c r="I26" s="221">
        <v>9.564427248211993E-2</v>
      </c>
      <c r="J26" s="220"/>
      <c r="K26" s="182"/>
      <c r="L26" s="306">
        <v>-1.25</v>
      </c>
      <c r="M26" s="188">
        <v>144.65299999999999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0.32342360624285138</v>
      </c>
      <c r="E27" s="268">
        <v>0.31422755616140591</v>
      </c>
      <c r="F27" s="280">
        <v>0.27212270349888423</v>
      </c>
      <c r="G27" s="262"/>
      <c r="H27" s="263" t="s">
        <v>460</v>
      </c>
      <c r="I27" s="264">
        <v>4.2104852662521672</v>
      </c>
      <c r="J27" s="262"/>
      <c r="K27" s="265"/>
      <c r="L27" s="313">
        <v>-0.18637112750490847</v>
      </c>
      <c r="M27" s="267">
        <v>0.16500110074497051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56"/>
      <c r="M28" s="179"/>
      <c r="N28" s="155"/>
      <c r="O28" s="136"/>
    </row>
    <row r="29" spans="2:17" ht="12" customHeight="1">
      <c r="B29" s="180"/>
      <c r="C29" s="272" t="s">
        <v>6</v>
      </c>
      <c r="D29" s="185">
        <v>490.94</v>
      </c>
      <c r="E29" s="232">
        <v>495.37</v>
      </c>
      <c r="F29" s="275">
        <v>501.57</v>
      </c>
      <c r="G29" s="220"/>
      <c r="H29" s="161" t="s">
        <v>20</v>
      </c>
      <c r="I29" s="221">
        <v>1.2515897208147386E-2</v>
      </c>
      <c r="J29" s="220"/>
      <c r="K29" s="182" t="s">
        <v>20</v>
      </c>
      <c r="L29" s="306">
        <v>5.6999999999999886</v>
      </c>
      <c r="M29" s="186">
        <v>475.82600000000002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483.55</v>
      </c>
      <c r="E30" s="232">
        <v>482.74</v>
      </c>
      <c r="F30" s="275">
        <v>491.97</v>
      </c>
      <c r="G30" s="220"/>
      <c r="H30" s="161" t="s">
        <v>20</v>
      </c>
      <c r="I30" s="221">
        <v>1.9120023200895009E-2</v>
      </c>
      <c r="J30" s="220"/>
      <c r="K30" s="182" t="s">
        <v>20</v>
      </c>
      <c r="L30" s="306">
        <v>1.7000000000000455</v>
      </c>
      <c r="M30" s="186">
        <v>464.71100000000001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149.97</v>
      </c>
      <c r="E31" s="232">
        <v>162.6</v>
      </c>
      <c r="F31" s="275">
        <v>172.19</v>
      </c>
      <c r="G31" s="220"/>
      <c r="H31" s="161" t="s">
        <v>20</v>
      </c>
      <c r="I31" s="221">
        <v>5.8979089790897943E-2</v>
      </c>
      <c r="J31" s="220"/>
      <c r="K31" s="182" t="s">
        <v>20</v>
      </c>
      <c r="L31" s="306">
        <v>4.5699999999999932</v>
      </c>
      <c r="M31" s="186">
        <v>122.977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0.31014372867335332</v>
      </c>
      <c r="E32" s="239">
        <v>0.33682727762356546</v>
      </c>
      <c r="F32" s="276">
        <v>0.35000101632213343</v>
      </c>
      <c r="G32" s="222"/>
      <c r="H32" s="189" t="s">
        <v>20</v>
      </c>
      <c r="I32" s="223">
        <v>1.3173738698567972</v>
      </c>
      <c r="J32" s="222"/>
      <c r="K32" s="190"/>
      <c r="L32" s="312">
        <v>0.81077738231022378</v>
      </c>
      <c r="M32" s="191">
        <v>0.26463113634065044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537</v>
      </c>
      <c r="E35" s="168" t="s">
        <v>566</v>
      </c>
      <c r="F35" s="414" t="s">
        <v>592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349.31</v>
      </c>
      <c r="E37" s="231">
        <v>340.47</v>
      </c>
      <c r="F37" s="274">
        <v>360.08</v>
      </c>
      <c r="G37" s="218"/>
      <c r="H37" s="212" t="s">
        <v>20</v>
      </c>
      <c r="I37" s="219">
        <v>5.7596851411284344E-2</v>
      </c>
      <c r="J37" s="218"/>
      <c r="K37" s="213"/>
      <c r="L37" s="311">
        <v>-0.91000000000002501</v>
      </c>
      <c r="M37" s="215">
        <v>269.07600000000002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330.61</v>
      </c>
      <c r="E38" s="232">
        <v>338.05</v>
      </c>
      <c r="F38" s="275">
        <v>348.49</v>
      </c>
      <c r="G38" s="220"/>
      <c r="H38" s="161" t="s">
        <v>20</v>
      </c>
      <c r="I38" s="221">
        <v>3.0883005472563285E-2</v>
      </c>
      <c r="J38" s="220"/>
      <c r="K38" s="182"/>
      <c r="L38" s="306">
        <v>-0.94999999999998863</v>
      </c>
      <c r="M38" s="216">
        <v>265.125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95.82</v>
      </c>
      <c r="E39" s="232">
        <v>98.56</v>
      </c>
      <c r="F39" s="275">
        <v>107.17</v>
      </c>
      <c r="G39" s="220"/>
      <c r="H39" s="161" t="s">
        <v>20</v>
      </c>
      <c r="I39" s="221">
        <v>8.7357954545454586E-2</v>
      </c>
      <c r="J39" s="220"/>
      <c r="K39" s="182" t="s">
        <v>20</v>
      </c>
      <c r="L39" s="306">
        <v>0.45000000000000284</v>
      </c>
      <c r="M39" s="216">
        <v>58.473999999999997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0.28982789389310665</v>
      </c>
      <c r="E40" s="233">
        <v>0.29155450377163139</v>
      </c>
      <c r="F40" s="276">
        <v>0.30752675830009468</v>
      </c>
      <c r="G40" s="222"/>
      <c r="H40" s="189" t="s">
        <v>20</v>
      </c>
      <c r="I40" s="223">
        <v>1.5972254528463292</v>
      </c>
      <c r="J40" s="222"/>
      <c r="K40" s="190"/>
      <c r="L40" s="312">
        <v>0.21238278971642544</v>
      </c>
      <c r="M40" s="217">
        <v>0.22055256954266855</v>
      </c>
      <c r="N40" s="158" t="e">
        <f>N39/N38</f>
        <v>#DIV/0!</v>
      </c>
      <c r="O40" s="136"/>
    </row>
    <row r="41" spans="2:18" ht="12" customHeight="1">
      <c r="B41" s="294" t="s">
        <v>618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2"/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62:K62"/>
    <mergeCell ref="B63:K63"/>
    <mergeCell ref="B51:N51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C50" sqref="C50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612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537</v>
      </c>
      <c r="E6" s="168" t="s">
        <v>566</v>
      </c>
      <c r="F6" s="414" t="s">
        <v>592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2661.15</v>
      </c>
      <c r="E9" s="236">
        <v>2615.08</v>
      </c>
      <c r="F9" s="277">
        <v>2602.75</v>
      </c>
      <c r="G9" s="220"/>
      <c r="H9" s="161" t="s">
        <v>460</v>
      </c>
      <c r="I9" s="221">
        <v>4.7149609189776065E-3</v>
      </c>
      <c r="J9" s="220"/>
      <c r="K9" s="182" t="s">
        <v>20</v>
      </c>
      <c r="L9" s="306">
        <v>4.5799999999999272</v>
      </c>
      <c r="M9" s="183">
        <v>2295.1280000000002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2602.38</v>
      </c>
      <c r="E10" s="236">
        <v>2598.1799999999998</v>
      </c>
      <c r="F10" s="277">
        <v>2642.68</v>
      </c>
      <c r="G10" s="220"/>
      <c r="H10" s="161" t="s">
        <v>20</v>
      </c>
      <c r="I10" s="221">
        <v>1.7127373777028554E-2</v>
      </c>
      <c r="J10" s="220"/>
      <c r="K10" s="182" t="s">
        <v>20</v>
      </c>
      <c r="L10" s="306">
        <v>0.17999999999983629</v>
      </c>
      <c r="M10" s="183">
        <v>2285.0820000000003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795.19</v>
      </c>
      <c r="E11" s="236">
        <v>812.1</v>
      </c>
      <c r="F11" s="277">
        <v>772.17</v>
      </c>
      <c r="G11" s="220"/>
      <c r="H11" s="161" t="s">
        <v>460</v>
      </c>
      <c r="I11" s="221">
        <v>4.9168821573697952E-2</v>
      </c>
      <c r="J11" s="220"/>
      <c r="K11" s="182" t="s">
        <v>20</v>
      </c>
      <c r="L11" s="306">
        <v>5.5899999999999181</v>
      </c>
      <c r="M11" s="183">
        <v>477.88100000000003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0.30556260038887478</v>
      </c>
      <c r="E12" s="237">
        <v>0.31256494931067136</v>
      </c>
      <c r="F12" s="278">
        <v>0.29219201719466603</v>
      </c>
      <c r="G12" s="220"/>
      <c r="H12" s="161" t="s">
        <v>460</v>
      </c>
      <c r="I12" s="246">
        <v>2.0372932116005327</v>
      </c>
      <c r="J12" s="220"/>
      <c r="K12" s="182"/>
      <c r="L12" s="306">
        <v>0.20955176677029397</v>
      </c>
      <c r="M12" s="248">
        <v>0.20913078830431467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756.51</v>
      </c>
      <c r="E14" s="232">
        <v>763.18</v>
      </c>
      <c r="F14" s="275">
        <v>734.75</v>
      </c>
      <c r="G14" s="220"/>
      <c r="H14" s="161" t="s">
        <v>460</v>
      </c>
      <c r="I14" s="221">
        <v>3.7252024424120012E-2</v>
      </c>
      <c r="J14" s="220"/>
      <c r="K14" s="182" t="s">
        <v>20</v>
      </c>
      <c r="L14" s="306">
        <v>1.3400000000000318</v>
      </c>
      <c r="M14" s="186">
        <v>660.37300000000005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739.85</v>
      </c>
      <c r="E15" s="232">
        <v>744.2</v>
      </c>
      <c r="F15" s="275">
        <v>747.23</v>
      </c>
      <c r="G15" s="220"/>
      <c r="H15" s="161" t="s">
        <v>20</v>
      </c>
      <c r="I15" s="221">
        <v>4.0714861596344853E-3</v>
      </c>
      <c r="J15" s="220"/>
      <c r="K15" s="182" t="s">
        <v>20</v>
      </c>
      <c r="L15" s="306">
        <v>1.9800000000000182</v>
      </c>
      <c r="M15" s="186">
        <v>680.846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261.05</v>
      </c>
      <c r="E16" s="232">
        <v>280.02</v>
      </c>
      <c r="F16" s="275">
        <v>267.52999999999997</v>
      </c>
      <c r="G16" s="220"/>
      <c r="H16" s="161" t="s">
        <v>460</v>
      </c>
      <c r="I16" s="221">
        <v>4.4603956860224336E-2</v>
      </c>
      <c r="J16" s="220"/>
      <c r="K16" s="182"/>
      <c r="L16" s="306">
        <v>-0.57000000000005002</v>
      </c>
      <c r="M16" s="186">
        <v>179.023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0.35284179225518686</v>
      </c>
      <c r="E17" s="261">
        <v>0.37626981994087605</v>
      </c>
      <c r="F17" s="280">
        <v>0.35802898705887071</v>
      </c>
      <c r="G17" s="262"/>
      <c r="H17" s="263" t="s">
        <v>460</v>
      </c>
      <c r="I17" s="264">
        <v>1.8240832882005342</v>
      </c>
      <c r="J17" s="262"/>
      <c r="K17" s="265"/>
      <c r="L17" s="313">
        <v>-0.17160649371038561</v>
      </c>
      <c r="M17" s="267">
        <v>0.26294198688102743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1413.71</v>
      </c>
      <c r="E19" s="232">
        <v>1356.84</v>
      </c>
      <c r="F19" s="275">
        <v>1372.14</v>
      </c>
      <c r="G19" s="220"/>
      <c r="H19" s="161" t="s">
        <v>20</v>
      </c>
      <c r="I19" s="221">
        <v>1.1276200583709262E-2</v>
      </c>
      <c r="J19" s="220"/>
      <c r="K19" s="182"/>
      <c r="L19" s="306">
        <v>-1.4699999999997999</v>
      </c>
      <c r="M19" s="187">
        <v>1158.9290000000001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1378.71</v>
      </c>
      <c r="E20" s="232">
        <v>1371.25</v>
      </c>
      <c r="F20" s="275">
        <v>1405.18</v>
      </c>
      <c r="G20" s="220"/>
      <c r="H20" s="161" t="s">
        <v>20</v>
      </c>
      <c r="I20" s="221">
        <v>2.474384685505937E-2</v>
      </c>
      <c r="J20" s="220"/>
      <c r="K20" s="182"/>
      <c r="L20" s="306">
        <v>-2.5099999999999909</v>
      </c>
      <c r="M20" s="187">
        <v>1139.5250000000001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384.47</v>
      </c>
      <c r="E21" s="232">
        <v>370.06</v>
      </c>
      <c r="F21" s="275">
        <v>337.01</v>
      </c>
      <c r="G21" s="220"/>
      <c r="H21" s="161" t="s">
        <v>460</v>
      </c>
      <c r="I21" s="221">
        <v>8.9309841647300492E-2</v>
      </c>
      <c r="J21" s="220"/>
      <c r="K21" s="182"/>
      <c r="L21" s="306">
        <v>1.7799999999999727</v>
      </c>
      <c r="M21" s="186">
        <v>175.88499999999999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0.27886212473979299</v>
      </c>
      <c r="E22" s="237">
        <v>0.26987055606198723</v>
      </c>
      <c r="F22" s="278">
        <v>0.23983404261375765</v>
      </c>
      <c r="G22" s="220"/>
      <c r="H22" s="161" t="s">
        <v>460</v>
      </c>
      <c r="I22" s="246">
        <v>3.0036513448229578</v>
      </c>
      <c r="J22" s="220"/>
      <c r="K22" s="182"/>
      <c r="L22" s="306">
        <v>0.16921221625219307</v>
      </c>
      <c r="M22" s="248">
        <v>0.15434939996928543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1122.4100000000001</v>
      </c>
      <c r="E24" s="232">
        <v>1075.6099999999999</v>
      </c>
      <c r="F24" s="275">
        <v>1099.6099999999999</v>
      </c>
      <c r="G24" s="220"/>
      <c r="H24" s="161" t="s">
        <v>20</v>
      </c>
      <c r="I24" s="221">
        <v>2.2312920110449053E-2</v>
      </c>
      <c r="J24" s="220"/>
      <c r="K24" s="182"/>
      <c r="L24" s="306">
        <v>-0.3000000000001819</v>
      </c>
      <c r="M24" s="186">
        <v>898.04700000000003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1083.55</v>
      </c>
      <c r="E25" s="232">
        <v>1085.05</v>
      </c>
      <c r="F25" s="275">
        <v>1130.6400000000001</v>
      </c>
      <c r="G25" s="220"/>
      <c r="H25" s="161" t="s">
        <v>20</v>
      </c>
      <c r="I25" s="221">
        <v>4.2016496935625147E-2</v>
      </c>
      <c r="J25" s="220"/>
      <c r="K25" s="182"/>
      <c r="L25" s="306">
        <v>-0.76999999999984536</v>
      </c>
      <c r="M25" s="186">
        <v>876.654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350.24</v>
      </c>
      <c r="E26" s="232">
        <v>340.81</v>
      </c>
      <c r="F26" s="275">
        <v>309.77999999999997</v>
      </c>
      <c r="G26" s="220"/>
      <c r="H26" s="161" t="s">
        <v>460</v>
      </c>
      <c r="I26" s="221">
        <v>9.1047797893254345E-2</v>
      </c>
      <c r="J26" s="220"/>
      <c r="K26" s="182"/>
      <c r="L26" s="306">
        <v>0.97999999999996135</v>
      </c>
      <c r="M26" s="188">
        <v>144.619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0.32323381477550645</v>
      </c>
      <c r="E27" s="268">
        <v>0.31409612460255287</v>
      </c>
      <c r="F27" s="280">
        <v>0.27398641477393332</v>
      </c>
      <c r="G27" s="262"/>
      <c r="H27" s="263" t="s">
        <v>460</v>
      </c>
      <c r="I27" s="264">
        <v>4.0109709828619557</v>
      </c>
      <c r="J27" s="262"/>
      <c r="K27" s="265"/>
      <c r="L27" s="313">
        <v>0.10285164083217446</v>
      </c>
      <c r="M27" s="267">
        <v>0.16496702233720487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56"/>
      <c r="M28" s="179"/>
      <c r="N28" s="155"/>
      <c r="O28" s="136"/>
    </row>
    <row r="29" spans="2:17" ht="12" customHeight="1">
      <c r="B29" s="180"/>
      <c r="C29" s="272" t="s">
        <v>6</v>
      </c>
      <c r="D29" s="185">
        <v>490.94</v>
      </c>
      <c r="E29" s="232">
        <v>495.07</v>
      </c>
      <c r="F29" s="275">
        <v>495.87</v>
      </c>
      <c r="G29" s="220"/>
      <c r="H29" s="161" t="s">
        <v>20</v>
      </c>
      <c r="I29" s="221">
        <v>1.6159331003695598E-3</v>
      </c>
      <c r="J29" s="220"/>
      <c r="K29" s="182" t="s">
        <v>20</v>
      </c>
      <c r="L29" s="306">
        <v>4.7300000000000182</v>
      </c>
      <c r="M29" s="186">
        <v>475.82600000000002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483.82</v>
      </c>
      <c r="E30" s="232">
        <v>482.73</v>
      </c>
      <c r="F30" s="275">
        <v>490.27</v>
      </c>
      <c r="G30" s="220"/>
      <c r="H30" s="161" t="s">
        <v>20</v>
      </c>
      <c r="I30" s="221">
        <v>1.5619497441633934E-2</v>
      </c>
      <c r="J30" s="220"/>
      <c r="K30" s="182" t="s">
        <v>20</v>
      </c>
      <c r="L30" s="306">
        <v>0.70999999999997954</v>
      </c>
      <c r="M30" s="186">
        <v>464.71100000000001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149.68</v>
      </c>
      <c r="E31" s="232">
        <v>162.02000000000001</v>
      </c>
      <c r="F31" s="275">
        <v>167.62</v>
      </c>
      <c r="G31" s="220"/>
      <c r="H31" s="161" t="s">
        <v>20</v>
      </c>
      <c r="I31" s="221">
        <v>3.4563634119244568E-2</v>
      </c>
      <c r="J31" s="220"/>
      <c r="K31" s="182" t="s">
        <v>20</v>
      </c>
      <c r="L31" s="306">
        <v>4.3700000000000045</v>
      </c>
      <c r="M31" s="186">
        <v>122.973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0.30937125377206404</v>
      </c>
      <c r="E32" s="239">
        <v>0.33563275537049697</v>
      </c>
      <c r="F32" s="276">
        <v>0.34189324249903119</v>
      </c>
      <c r="G32" s="222"/>
      <c r="H32" s="189" t="s">
        <v>20</v>
      </c>
      <c r="I32" s="223">
        <v>0.62604871285342201</v>
      </c>
      <c r="J32" s="222"/>
      <c r="K32" s="190"/>
      <c r="L32" s="312">
        <v>0.84305412979526761</v>
      </c>
      <c r="M32" s="191">
        <v>0.26462252884050519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537</v>
      </c>
      <c r="E35" s="168" t="s">
        <v>566</v>
      </c>
      <c r="F35" s="414" t="s">
        <v>592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349.31</v>
      </c>
      <c r="E37" s="231">
        <v>339.99</v>
      </c>
      <c r="F37" s="274">
        <v>360.99</v>
      </c>
      <c r="G37" s="218"/>
      <c r="H37" s="212" t="s">
        <v>20</v>
      </c>
      <c r="I37" s="219">
        <v>6.1766522544780766E-2</v>
      </c>
      <c r="J37" s="218"/>
      <c r="K37" s="213"/>
      <c r="L37" s="311">
        <v>-8.2099999999999795</v>
      </c>
      <c r="M37" s="215">
        <v>269.07600000000002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330.77</v>
      </c>
      <c r="E38" s="232">
        <v>338.15</v>
      </c>
      <c r="F38" s="275">
        <v>349.44</v>
      </c>
      <c r="G38" s="220"/>
      <c r="H38" s="161" t="s">
        <v>20</v>
      </c>
      <c r="I38" s="221">
        <v>3.3387549903888925E-2</v>
      </c>
      <c r="J38" s="220"/>
      <c r="K38" s="182"/>
      <c r="L38" s="306">
        <v>-2.089999999999975</v>
      </c>
      <c r="M38" s="216">
        <v>265.12700000000001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95.76</v>
      </c>
      <c r="E39" s="232">
        <v>98.09</v>
      </c>
      <c r="F39" s="275">
        <v>106.72</v>
      </c>
      <c r="G39" s="220"/>
      <c r="H39" s="161" t="s">
        <v>20</v>
      </c>
      <c r="I39" s="221">
        <v>8.7980426139259826E-2</v>
      </c>
      <c r="J39" s="220"/>
      <c r="K39" s="182"/>
      <c r="L39" s="306">
        <v>-8.61</v>
      </c>
      <c r="M39" s="216">
        <v>58.472000000000001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0.28950630347371287</v>
      </c>
      <c r="E40" s="233">
        <v>0.29007836758834837</v>
      </c>
      <c r="F40" s="276">
        <v>0.30540293040293043</v>
      </c>
      <c r="G40" s="222"/>
      <c r="H40" s="189" t="s">
        <v>20</v>
      </c>
      <c r="I40" s="223">
        <v>1.5324562814582054</v>
      </c>
      <c r="J40" s="222"/>
      <c r="K40" s="190"/>
      <c r="L40" s="312">
        <v>-2.2677176558068668</v>
      </c>
      <c r="M40" s="217">
        <v>0.22054336223772003</v>
      </c>
      <c r="N40" s="158" t="e">
        <f>N39/N38</f>
        <v>#DIV/0!</v>
      </c>
      <c r="O40" s="136"/>
    </row>
    <row r="41" spans="2:18" ht="12" customHeight="1">
      <c r="B41" s="294" t="s">
        <v>611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595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613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 t="s">
        <v>614</v>
      </c>
      <c r="C49" s="2"/>
      <c r="D49" s="2"/>
      <c r="E49" s="2"/>
      <c r="F49" s="2"/>
      <c r="G49" s="3"/>
      <c r="H49" s="4"/>
      <c r="I49" s="3"/>
      <c r="J49" s="7"/>
      <c r="K49" s="7"/>
      <c r="L49" s="163"/>
      <c r="M49" s="163"/>
    </row>
    <row r="50" spans="2:14" s="149" customFormat="1" ht="12" customHeight="1">
      <c r="B50" s="2"/>
      <c r="C50" s="2" t="s">
        <v>534</v>
      </c>
      <c r="D50" s="2"/>
      <c r="E50" s="2"/>
      <c r="F50" s="2"/>
      <c r="G50" s="3"/>
      <c r="H50" s="4"/>
      <c r="I50" s="3"/>
      <c r="J50" s="7"/>
      <c r="K50" s="7"/>
      <c r="L50" s="159"/>
      <c r="M50" s="159"/>
      <c r="N50" s="126"/>
    </row>
    <row r="51" spans="2:14" ht="12" customHeight="1">
      <c r="B51" s="2" t="s">
        <v>615</v>
      </c>
      <c r="C51" s="2"/>
      <c r="D51" s="2"/>
      <c r="E51" s="2"/>
      <c r="F51" s="2"/>
      <c r="G51" s="2"/>
      <c r="H51" s="2"/>
      <c r="I51" s="2"/>
      <c r="J51" s="2"/>
      <c r="K51" s="2"/>
      <c r="L51" s="229"/>
      <c r="M51" s="229"/>
      <c r="N51" s="149"/>
    </row>
    <row r="52" spans="2:14" ht="12" customHeight="1">
      <c r="B52" s="2" t="s">
        <v>616</v>
      </c>
      <c r="C52" s="315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8"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topLeftCell="A16" colorId="22" zoomScale="85" zoomScaleNormal="85" workbookViewId="0">
      <selection activeCell="C48" sqref="B48:N5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610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537</v>
      </c>
      <c r="E6" s="168" t="s">
        <v>566</v>
      </c>
      <c r="F6" s="414" t="s">
        <v>592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2661.04</v>
      </c>
      <c r="E9" s="236">
        <v>2615.4299999999998</v>
      </c>
      <c r="F9" s="277">
        <v>2598.17</v>
      </c>
      <c r="G9" s="220"/>
      <c r="H9" s="161" t="s">
        <v>460</v>
      </c>
      <c r="I9" s="221">
        <v>6.5992972474888667E-3</v>
      </c>
      <c r="J9" s="220"/>
      <c r="K9" s="182" t="s">
        <v>20</v>
      </c>
      <c r="L9" s="306">
        <v>0.68000000000029104</v>
      </c>
      <c r="M9" s="183">
        <v>2294.9870000000001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2602.35</v>
      </c>
      <c r="E10" s="236">
        <v>2599.4299999999998</v>
      </c>
      <c r="F10" s="277">
        <v>2642.5</v>
      </c>
      <c r="G10" s="220"/>
      <c r="H10" s="161" t="s">
        <v>20</v>
      </c>
      <c r="I10" s="221">
        <v>1.6569017053738699E-2</v>
      </c>
      <c r="J10" s="220"/>
      <c r="K10" s="182"/>
      <c r="L10" s="306">
        <v>-0.57999999999992724</v>
      </c>
      <c r="M10" s="183">
        <v>2285.0529999999999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794.92</v>
      </c>
      <c r="E11" s="236">
        <v>810.92</v>
      </c>
      <c r="F11" s="277">
        <v>766.58</v>
      </c>
      <c r="G11" s="220"/>
      <c r="H11" s="161" t="s">
        <v>460</v>
      </c>
      <c r="I11" s="221">
        <v>5.4678636610269726E-2</v>
      </c>
      <c r="J11" s="220"/>
      <c r="K11" s="182"/>
      <c r="L11" s="306">
        <v>2.6700000000000728</v>
      </c>
      <c r="M11" s="183">
        <v>477.88600000000002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0.30546237054969544</v>
      </c>
      <c r="E12" s="237">
        <v>0.31196069907633595</v>
      </c>
      <c r="F12" s="278">
        <v>0.29009649952696309</v>
      </c>
      <c r="G12" s="220"/>
      <c r="H12" s="161" t="s">
        <v>460</v>
      </c>
      <c r="I12" s="246">
        <v>2.1864199549372856</v>
      </c>
      <c r="J12" s="220"/>
      <c r="K12" s="182"/>
      <c r="L12" s="306">
        <v>0.10738441400660048</v>
      </c>
      <c r="M12" s="248">
        <v>0.20913563055211412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756.51</v>
      </c>
      <c r="E14" s="232">
        <v>763.06</v>
      </c>
      <c r="F14" s="275">
        <v>733.41</v>
      </c>
      <c r="G14" s="220"/>
      <c r="H14" s="161" t="s">
        <v>460</v>
      </c>
      <c r="I14" s="221">
        <v>3.885670851571299E-2</v>
      </c>
      <c r="J14" s="220"/>
      <c r="K14" s="182"/>
      <c r="L14" s="306">
        <v>-0.10000000000002274</v>
      </c>
      <c r="M14" s="186">
        <v>660.37300000000005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739.86</v>
      </c>
      <c r="E15" s="232">
        <v>744.16</v>
      </c>
      <c r="F15" s="275">
        <v>745.25</v>
      </c>
      <c r="G15" s="220"/>
      <c r="H15" s="161" t="s">
        <v>20</v>
      </c>
      <c r="I15" s="221">
        <v>1.4647387658568434E-3</v>
      </c>
      <c r="J15" s="220"/>
      <c r="K15" s="182"/>
      <c r="L15" s="306">
        <v>-0.6499999999999545</v>
      </c>
      <c r="M15" s="186">
        <v>680.846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261.04000000000002</v>
      </c>
      <c r="E16" s="232">
        <v>279.94</v>
      </c>
      <c r="F16" s="275">
        <v>268.10000000000002</v>
      </c>
      <c r="G16" s="220"/>
      <c r="H16" s="161" t="s">
        <v>460</v>
      </c>
      <c r="I16" s="221">
        <v>4.2294777452311139E-2</v>
      </c>
      <c r="J16" s="220"/>
      <c r="K16" s="182"/>
      <c r="L16" s="306">
        <v>1.3900000000000432</v>
      </c>
      <c r="M16" s="186">
        <v>179.023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0.35282350715000138</v>
      </c>
      <c r="E17" s="261">
        <v>0.37618254138894863</v>
      </c>
      <c r="F17" s="280">
        <v>0.35974505199597456</v>
      </c>
      <c r="G17" s="262"/>
      <c r="H17" s="263" t="s">
        <v>460</v>
      </c>
      <c r="I17" s="264">
        <v>1.643748939297407</v>
      </c>
      <c r="J17" s="262"/>
      <c r="K17" s="265"/>
      <c r="L17" s="313">
        <v>0.21290691587527721</v>
      </c>
      <c r="M17" s="267">
        <v>0.26294198688102743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1413.71</v>
      </c>
      <c r="E19" s="232">
        <v>1357.3</v>
      </c>
      <c r="F19" s="275">
        <v>1373.61</v>
      </c>
      <c r="G19" s="220"/>
      <c r="H19" s="161" t="s">
        <v>20</v>
      </c>
      <c r="I19" s="221">
        <v>1.2016503352243468E-2</v>
      </c>
      <c r="J19" s="220"/>
      <c r="K19" s="182"/>
      <c r="L19" s="306">
        <v>0.32999999999992724</v>
      </c>
      <c r="M19" s="187">
        <v>1158.9290000000001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1378.73</v>
      </c>
      <c r="E20" s="232">
        <v>1372.45</v>
      </c>
      <c r="F20" s="275">
        <v>1407.69</v>
      </c>
      <c r="G20" s="220"/>
      <c r="H20" s="161" t="s">
        <v>20</v>
      </c>
      <c r="I20" s="221">
        <v>2.5676709534044884E-2</v>
      </c>
      <c r="J20" s="220"/>
      <c r="K20" s="182"/>
      <c r="L20" s="306">
        <v>-1.2100000000000364</v>
      </c>
      <c r="M20" s="187">
        <v>1139.5250000000001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384.45</v>
      </c>
      <c r="E21" s="232">
        <v>369.31</v>
      </c>
      <c r="F21" s="275">
        <v>335.23</v>
      </c>
      <c r="G21" s="220"/>
      <c r="H21" s="161" t="s">
        <v>460</v>
      </c>
      <c r="I21" s="221">
        <v>9.2280198207467912E-2</v>
      </c>
      <c r="J21" s="220"/>
      <c r="K21" s="182"/>
      <c r="L21" s="306">
        <v>1.0500000000000114</v>
      </c>
      <c r="M21" s="186">
        <v>175.88499999999999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0.27884357343352212</v>
      </c>
      <c r="E22" s="237">
        <v>0.26908812707202445</v>
      </c>
      <c r="F22" s="278">
        <v>0.23814192045123572</v>
      </c>
      <c r="G22" s="220"/>
      <c r="H22" s="161" t="s">
        <v>460</v>
      </c>
      <c r="I22" s="246">
        <v>3.094620662078873</v>
      </c>
      <c r="J22" s="220"/>
      <c r="K22" s="182"/>
      <c r="L22" s="306">
        <v>9.4978474252679912E-2</v>
      </c>
      <c r="M22" s="248">
        <v>0.15434939996928543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1122.4100000000001</v>
      </c>
      <c r="E24" s="232">
        <v>1076.18</v>
      </c>
      <c r="F24" s="275">
        <v>1099.9100000000001</v>
      </c>
      <c r="G24" s="220"/>
      <c r="H24" s="161" t="s">
        <v>20</v>
      </c>
      <c r="I24" s="221">
        <v>2.2050214648107191E-2</v>
      </c>
      <c r="J24" s="220"/>
      <c r="K24" s="182"/>
      <c r="L24" s="306">
        <v>0.96000000000003638</v>
      </c>
      <c r="M24" s="186">
        <v>898.04700000000003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1083.55</v>
      </c>
      <c r="E25" s="232">
        <v>1086.23</v>
      </c>
      <c r="F25" s="275">
        <v>1131.31</v>
      </c>
      <c r="G25" s="220"/>
      <c r="H25" s="161" t="s">
        <v>20</v>
      </c>
      <c r="I25" s="221">
        <v>4.1501339495318534E-2</v>
      </c>
      <c r="J25" s="220"/>
      <c r="K25" s="182"/>
      <c r="L25" s="306">
        <v>-1.1499999999999546</v>
      </c>
      <c r="M25" s="186">
        <v>876.654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350.24</v>
      </c>
      <c r="E26" s="232">
        <v>340.2</v>
      </c>
      <c r="F26" s="275">
        <v>308.8</v>
      </c>
      <c r="G26" s="220"/>
      <c r="H26" s="161" t="s">
        <v>460</v>
      </c>
      <c r="I26" s="221">
        <v>9.2298647854203386E-2</v>
      </c>
      <c r="J26" s="220"/>
      <c r="K26" s="182"/>
      <c r="L26" s="306">
        <v>1.2900000000000205</v>
      </c>
      <c r="M26" s="188">
        <v>144.619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0.32323381477550645</v>
      </c>
      <c r="E27" s="268">
        <v>0.31319333842740488</v>
      </c>
      <c r="F27" s="280">
        <v>0.27295789836561157</v>
      </c>
      <c r="G27" s="262"/>
      <c r="H27" s="263" t="s">
        <v>460</v>
      </c>
      <c r="I27" s="264">
        <v>4.0235440061793302</v>
      </c>
      <c r="J27" s="262"/>
      <c r="K27" s="265"/>
      <c r="L27" s="313">
        <v>0.1392318514680746</v>
      </c>
      <c r="M27" s="267">
        <v>0.16496702233720487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56"/>
      <c r="M28" s="179"/>
      <c r="N28" s="155"/>
      <c r="O28" s="136"/>
    </row>
    <row r="29" spans="2:17" ht="12" customHeight="1">
      <c r="B29" s="180"/>
      <c r="C29" s="272" t="s">
        <v>6</v>
      </c>
      <c r="D29" s="185">
        <v>490.82</v>
      </c>
      <c r="E29" s="232">
        <v>495.07</v>
      </c>
      <c r="F29" s="275">
        <v>491.14</v>
      </c>
      <c r="G29" s="220"/>
      <c r="H29" s="161" t="s">
        <v>460</v>
      </c>
      <c r="I29" s="221">
        <v>7.9382713555659068E-3</v>
      </c>
      <c r="J29" s="220"/>
      <c r="K29" s="182" t="s">
        <v>20</v>
      </c>
      <c r="L29" s="306">
        <v>0.43999999999999773</v>
      </c>
      <c r="M29" s="186">
        <v>475.685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483.77</v>
      </c>
      <c r="E30" s="232">
        <v>482.82</v>
      </c>
      <c r="F30" s="275">
        <v>489.56</v>
      </c>
      <c r="G30" s="220"/>
      <c r="H30" s="161" t="s">
        <v>20</v>
      </c>
      <c r="I30" s="221">
        <v>1.3959653701172359E-2</v>
      </c>
      <c r="J30" s="220"/>
      <c r="K30" s="182" t="s">
        <v>20</v>
      </c>
      <c r="L30" s="306">
        <v>1.1700000000000159</v>
      </c>
      <c r="M30" s="186">
        <v>464.68200000000002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149.43</v>
      </c>
      <c r="E31" s="232">
        <v>161.68</v>
      </c>
      <c r="F31" s="275">
        <v>163.25</v>
      </c>
      <c r="G31" s="220"/>
      <c r="H31" s="161" t="s">
        <v>20</v>
      </c>
      <c r="I31" s="221">
        <v>9.7105393369618653E-3</v>
      </c>
      <c r="J31" s="220"/>
      <c r="K31" s="182" t="s">
        <v>20</v>
      </c>
      <c r="L31" s="306">
        <v>0.22999999999998977</v>
      </c>
      <c r="M31" s="186">
        <v>122.97799999999999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0.30888645430679873</v>
      </c>
      <c r="E32" s="239">
        <v>0.33486599560912972</v>
      </c>
      <c r="F32" s="276">
        <v>0.33346270120107852</v>
      </c>
      <c r="G32" s="222"/>
      <c r="H32" s="189" t="s">
        <v>460</v>
      </c>
      <c r="I32" s="223">
        <v>0.14032944080512033</v>
      </c>
      <c r="J32" s="222"/>
      <c r="K32" s="190"/>
      <c r="L32" s="312">
        <v>-3.2791695244638319E-2</v>
      </c>
      <c r="M32" s="191">
        <v>0.26464980352154804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537</v>
      </c>
      <c r="E35" s="168" t="s">
        <v>566</v>
      </c>
      <c r="F35" s="414" t="s">
        <v>592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349.3</v>
      </c>
      <c r="E37" s="231">
        <v>339.47</v>
      </c>
      <c r="F37" s="274">
        <v>369.2</v>
      </c>
      <c r="G37" s="218"/>
      <c r="H37" s="212" t="s">
        <v>20</v>
      </c>
      <c r="I37" s="219">
        <v>8.7577694641647108E-2</v>
      </c>
      <c r="J37" s="218"/>
      <c r="K37" s="213" t="s">
        <v>20</v>
      </c>
      <c r="L37" s="311">
        <v>1.6999999999999886</v>
      </c>
      <c r="M37" s="215">
        <v>269.07600000000002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329.68</v>
      </c>
      <c r="E38" s="232">
        <v>336.08</v>
      </c>
      <c r="F38" s="275">
        <v>351.53</v>
      </c>
      <c r="G38" s="220"/>
      <c r="H38" s="161" t="s">
        <v>20</v>
      </c>
      <c r="I38" s="221">
        <v>4.5971197333968039E-2</v>
      </c>
      <c r="J38" s="220"/>
      <c r="K38" s="182"/>
      <c r="L38" s="306">
        <v>-0.41000000000002501</v>
      </c>
      <c r="M38" s="216">
        <v>263.702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97.53</v>
      </c>
      <c r="E39" s="232">
        <v>101.3</v>
      </c>
      <c r="F39" s="275">
        <v>115.33</v>
      </c>
      <c r="G39" s="220"/>
      <c r="H39" s="161" t="s">
        <v>20</v>
      </c>
      <c r="I39" s="221">
        <v>0.13849950641658437</v>
      </c>
      <c r="J39" s="220"/>
      <c r="K39" s="182" t="s">
        <v>20</v>
      </c>
      <c r="L39" s="306">
        <v>3.25</v>
      </c>
      <c r="M39" s="216">
        <v>56.402999999999999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0.29583232225188061</v>
      </c>
      <c r="E40" s="233">
        <v>0.30141632944537017</v>
      </c>
      <c r="F40" s="276">
        <v>0.3280801069609991</v>
      </c>
      <c r="G40" s="222"/>
      <c r="H40" s="189" t="s">
        <v>20</v>
      </c>
      <c r="I40" s="223">
        <v>2.6663777515628926</v>
      </c>
      <c r="J40" s="222"/>
      <c r="K40" s="190"/>
      <c r="L40" s="312">
        <v>0.96167325221743205</v>
      </c>
      <c r="M40" s="217">
        <v>0.21388916276706282</v>
      </c>
      <c r="N40" s="158" t="e">
        <f>N39/N38</f>
        <v>#DIV/0!</v>
      </c>
      <c r="O40" s="136"/>
    </row>
    <row r="41" spans="2:18" ht="12" customHeight="1">
      <c r="B41" s="294" t="s">
        <v>609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595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="85" zoomScaleNormal="85" workbookViewId="0">
      <selection activeCell="D65" sqref="D65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607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537</v>
      </c>
      <c r="E6" s="168" t="s">
        <v>566</v>
      </c>
      <c r="F6" s="414" t="s">
        <v>592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2660.45</v>
      </c>
      <c r="E9" s="236">
        <v>2614.4699999999998</v>
      </c>
      <c r="F9" s="277">
        <v>2597.4899999999998</v>
      </c>
      <c r="G9" s="220"/>
      <c r="H9" s="161" t="s">
        <v>460</v>
      </c>
      <c r="I9" s="221">
        <v>6.4946241494452384E-3</v>
      </c>
      <c r="J9" s="220"/>
      <c r="K9" s="182"/>
      <c r="L9" s="306">
        <v>35.4399999999996</v>
      </c>
      <c r="M9" s="183">
        <v>2294.9870000000001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2602.1999999999998</v>
      </c>
      <c r="E10" s="236">
        <v>2599.4499999999998</v>
      </c>
      <c r="F10" s="277">
        <v>2643.08</v>
      </c>
      <c r="G10" s="220"/>
      <c r="H10" s="161" t="s">
        <v>20</v>
      </c>
      <c r="I10" s="221">
        <v>1.6784319759949318E-2</v>
      </c>
      <c r="J10" s="220"/>
      <c r="K10" s="182"/>
      <c r="L10" s="306">
        <v>24.329999999999927</v>
      </c>
      <c r="M10" s="183">
        <v>2285.0529999999999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794.49</v>
      </c>
      <c r="E11" s="236">
        <v>809.51</v>
      </c>
      <c r="F11" s="277">
        <v>763.91</v>
      </c>
      <c r="G11" s="220"/>
      <c r="H11" s="161" t="s">
        <v>460</v>
      </c>
      <c r="I11" s="221">
        <v>5.6330372694593067E-2</v>
      </c>
      <c r="J11" s="220"/>
      <c r="K11" s="182"/>
      <c r="L11" s="306">
        <v>172.60000000000002</v>
      </c>
      <c r="M11" s="183">
        <v>477.87700000000001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0.30531473368688034</v>
      </c>
      <c r="E12" s="237">
        <v>0.31141587643539981</v>
      </c>
      <c r="F12" s="278">
        <v>0.28902265538689709</v>
      </c>
      <c r="G12" s="220"/>
      <c r="H12" s="161" t="s">
        <v>460</v>
      </c>
      <c r="I12" s="246">
        <v>2.2393221048502721</v>
      </c>
      <c r="J12" s="220"/>
      <c r="K12" s="182"/>
      <c r="L12" s="306">
        <v>6.3224087367804023</v>
      </c>
      <c r="M12" s="248">
        <v>0.20913169191261649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756.51</v>
      </c>
      <c r="E14" s="232">
        <v>763.06</v>
      </c>
      <c r="F14" s="275">
        <v>733.51</v>
      </c>
      <c r="G14" s="220"/>
      <c r="H14" s="161" t="s">
        <v>460</v>
      </c>
      <c r="I14" s="221">
        <v>3.8725657222236753E-2</v>
      </c>
      <c r="J14" s="220"/>
      <c r="K14" s="182"/>
      <c r="L14" s="306">
        <v>2.5900000000000318</v>
      </c>
      <c r="M14" s="186">
        <v>660.37300000000005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739.83</v>
      </c>
      <c r="E15" s="232">
        <v>745.09</v>
      </c>
      <c r="F15" s="275">
        <v>745.8</v>
      </c>
      <c r="G15" s="220"/>
      <c r="H15" s="161" t="s">
        <v>20</v>
      </c>
      <c r="I15" s="221">
        <v>9.5290501818556805E-4</v>
      </c>
      <c r="J15" s="220"/>
      <c r="K15" s="182"/>
      <c r="L15" s="306">
        <v>0.19999999999993179</v>
      </c>
      <c r="M15" s="186">
        <v>680.846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261.04000000000002</v>
      </c>
      <c r="E16" s="232">
        <v>279</v>
      </c>
      <c r="F16" s="275">
        <v>266.70999999999998</v>
      </c>
      <c r="G16" s="220"/>
      <c r="H16" s="161" t="s">
        <v>460</v>
      </c>
      <c r="I16" s="221">
        <v>4.4050179211469587E-2</v>
      </c>
      <c r="J16" s="220"/>
      <c r="K16" s="182"/>
      <c r="L16" s="306">
        <v>6.5299999999999727</v>
      </c>
      <c r="M16" s="186">
        <v>179.02199999999999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0.35283781409242665</v>
      </c>
      <c r="E17" s="261">
        <v>0.37445140855467124</v>
      </c>
      <c r="F17" s="280">
        <v>0.35761598283722179</v>
      </c>
      <c r="G17" s="262"/>
      <c r="H17" s="263" t="s">
        <v>460</v>
      </c>
      <c r="I17" s="264">
        <v>1.6835425717449448</v>
      </c>
      <c r="J17" s="262"/>
      <c r="K17" s="265"/>
      <c r="L17" s="313">
        <v>0.8662120176277599</v>
      </c>
      <c r="M17" s="267">
        <v>0.26294051812010349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1413.75</v>
      </c>
      <c r="E19" s="232">
        <v>1357.09</v>
      </c>
      <c r="F19" s="275">
        <v>1373.28</v>
      </c>
      <c r="G19" s="220"/>
      <c r="H19" s="161" t="s">
        <v>20</v>
      </c>
      <c r="I19" s="221">
        <v>1.1929938323913758E-2</v>
      </c>
      <c r="J19" s="220"/>
      <c r="K19" s="182"/>
      <c r="L19" s="306">
        <v>29.910000000000082</v>
      </c>
      <c r="M19" s="187">
        <v>1158.9290000000001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1378.76</v>
      </c>
      <c r="E20" s="232">
        <v>1371.8</v>
      </c>
      <c r="F20" s="275">
        <v>1408.9</v>
      </c>
      <c r="G20" s="220"/>
      <c r="H20" s="161" t="s">
        <v>20</v>
      </c>
      <c r="I20" s="221">
        <v>2.7044758711182393E-2</v>
      </c>
      <c r="J20" s="220"/>
      <c r="K20" s="182"/>
      <c r="L20" s="306">
        <v>24.220000000000027</v>
      </c>
      <c r="M20" s="187">
        <v>1139.5250000000001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384.51</v>
      </c>
      <c r="E21" s="232">
        <v>369.8</v>
      </c>
      <c r="F21" s="275">
        <v>334.18</v>
      </c>
      <c r="G21" s="220"/>
      <c r="H21" s="161" t="s">
        <v>460</v>
      </c>
      <c r="I21" s="221">
        <v>9.6322336398052988E-2</v>
      </c>
      <c r="J21" s="220"/>
      <c r="K21" s="182"/>
      <c r="L21" s="306">
        <v>148.25</v>
      </c>
      <c r="M21" s="186">
        <v>175.87700000000001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0.27888102352838784</v>
      </c>
      <c r="E22" s="237">
        <v>0.26957282402682609</v>
      </c>
      <c r="F22" s="278">
        <v>0.23719213570870892</v>
      </c>
      <c r="G22" s="220"/>
      <c r="H22" s="161" t="s">
        <v>460</v>
      </c>
      <c r="I22" s="246">
        <v>3.2380688318117161</v>
      </c>
      <c r="J22" s="220"/>
      <c r="K22" s="182"/>
      <c r="L22" s="306">
        <v>10.291562416813637</v>
      </c>
      <c r="M22" s="248">
        <v>0.15434237950023036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1122.45</v>
      </c>
      <c r="E24" s="232">
        <v>1076.23</v>
      </c>
      <c r="F24" s="275">
        <v>1098.95</v>
      </c>
      <c r="G24" s="220"/>
      <c r="H24" s="161" t="s">
        <v>20</v>
      </c>
      <c r="I24" s="221">
        <v>2.1110729119240279E-2</v>
      </c>
      <c r="J24" s="220"/>
      <c r="K24" s="182"/>
      <c r="L24" s="306">
        <v>30.6400000000001</v>
      </c>
      <c r="M24" s="186">
        <v>898.04700000000003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1083.5999999999999</v>
      </c>
      <c r="E25" s="232">
        <v>1085.58</v>
      </c>
      <c r="F25" s="275">
        <v>1132.3599999999999</v>
      </c>
      <c r="G25" s="220"/>
      <c r="H25" s="161" t="s">
        <v>20</v>
      </c>
      <c r="I25" s="221">
        <v>4.3092171926527811E-2</v>
      </c>
      <c r="J25" s="220"/>
      <c r="K25" s="182" t="s">
        <v>20</v>
      </c>
      <c r="L25" s="306">
        <v>25.189999999999827</v>
      </c>
      <c r="M25" s="186">
        <v>876.654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350.27</v>
      </c>
      <c r="E26" s="232">
        <v>340.92</v>
      </c>
      <c r="F26" s="275">
        <v>307.51</v>
      </c>
      <c r="G26" s="220"/>
      <c r="H26" s="161" t="s">
        <v>460</v>
      </c>
      <c r="I26" s="221">
        <v>9.7999530681684877E-2</v>
      </c>
      <c r="J26" s="220"/>
      <c r="K26" s="182" t="s">
        <v>20</v>
      </c>
      <c r="L26" s="306">
        <v>148.16</v>
      </c>
      <c r="M26" s="188">
        <v>144.61099999999999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0.3232465854558878</v>
      </c>
      <c r="E27" s="268">
        <v>0.31404410545514844</v>
      </c>
      <c r="F27" s="280">
        <v>0.27156557985093083</v>
      </c>
      <c r="G27" s="262"/>
      <c r="H27" s="263" t="s">
        <v>460</v>
      </c>
      <c r="I27" s="264">
        <v>4.2478525604217605</v>
      </c>
      <c r="J27" s="262"/>
      <c r="K27" s="265"/>
      <c r="L27" s="313">
        <v>12.764007608908759</v>
      </c>
      <c r="M27" s="267">
        <v>0.16495789673006681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56"/>
      <c r="M28" s="179"/>
      <c r="N28" s="155"/>
      <c r="O28" s="136"/>
    </row>
    <row r="29" spans="2:17" ht="12" customHeight="1">
      <c r="B29" s="180"/>
      <c r="C29" s="272" t="s">
        <v>6</v>
      </c>
      <c r="D29" s="185">
        <v>490.19</v>
      </c>
      <c r="E29" s="232">
        <v>494.31</v>
      </c>
      <c r="F29" s="275">
        <v>490.7</v>
      </c>
      <c r="G29" s="220"/>
      <c r="H29" s="161" t="s">
        <v>460</v>
      </c>
      <c r="I29" s="221">
        <v>7.3031093847990558E-3</v>
      </c>
      <c r="J29" s="220"/>
      <c r="K29" s="182" t="s">
        <v>20</v>
      </c>
      <c r="L29" s="306">
        <v>2.9399999999999977</v>
      </c>
      <c r="M29" s="186">
        <v>475.685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483.62</v>
      </c>
      <c r="E30" s="232">
        <v>482.55</v>
      </c>
      <c r="F30" s="275">
        <v>488.39</v>
      </c>
      <c r="G30" s="220"/>
      <c r="H30" s="161" t="s">
        <v>20</v>
      </c>
      <c r="I30" s="221">
        <v>1.2102372811107598E-2</v>
      </c>
      <c r="J30" s="220"/>
      <c r="K30" s="182" t="s">
        <v>20</v>
      </c>
      <c r="L30" s="306">
        <v>-8.0000000000040927E-2</v>
      </c>
      <c r="M30" s="186">
        <v>464.68200000000002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148.94999999999999</v>
      </c>
      <c r="E31" s="232">
        <v>160.71</v>
      </c>
      <c r="F31" s="275">
        <v>163.02000000000001</v>
      </c>
      <c r="G31" s="220"/>
      <c r="H31" s="161" t="s">
        <v>20</v>
      </c>
      <c r="I31" s="221">
        <v>1.4373716632443578E-2</v>
      </c>
      <c r="J31" s="220"/>
      <c r="K31" s="182" t="s">
        <v>20</v>
      </c>
      <c r="L31" s="306">
        <v>17.810000000000002</v>
      </c>
      <c r="M31" s="186">
        <v>122.97799999999999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0.30798974401389517</v>
      </c>
      <c r="E32" s="239">
        <v>0.33304320795772457</v>
      </c>
      <c r="F32" s="276">
        <v>0.3337906181535249</v>
      </c>
      <c r="G32" s="222"/>
      <c r="H32" s="189" t="s">
        <v>20</v>
      </c>
      <c r="I32" s="223">
        <v>7.4741019580032431E-2</v>
      </c>
      <c r="J32" s="222"/>
      <c r="K32" s="190"/>
      <c r="L32" s="312">
        <v>3.6515452841427933</v>
      </c>
      <c r="M32" s="191">
        <v>0.26464980352154804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537</v>
      </c>
      <c r="E35" s="168" t="s">
        <v>566</v>
      </c>
      <c r="F35" s="414" t="s">
        <v>592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348.95</v>
      </c>
      <c r="E37" s="231">
        <v>338.57</v>
      </c>
      <c r="F37" s="274">
        <v>367.5</v>
      </c>
      <c r="G37" s="218"/>
      <c r="H37" s="212" t="s">
        <v>20</v>
      </c>
      <c r="I37" s="219">
        <v>8.5447617922438601E-2</v>
      </c>
      <c r="J37" s="218"/>
      <c r="K37" s="213" t="s">
        <v>20</v>
      </c>
      <c r="L37" s="311">
        <v>-1.9800000000000182</v>
      </c>
      <c r="M37" s="215">
        <v>269.07600000000002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329.37</v>
      </c>
      <c r="E38" s="232">
        <v>336.76</v>
      </c>
      <c r="F38" s="275">
        <v>351.94</v>
      </c>
      <c r="G38" s="220"/>
      <c r="H38" s="161" t="s">
        <v>20</v>
      </c>
      <c r="I38" s="221">
        <v>4.5076612424278517E-2</v>
      </c>
      <c r="J38" s="220"/>
      <c r="K38" s="182" t="s">
        <v>20</v>
      </c>
      <c r="L38" s="306">
        <v>-1.0699999999999932</v>
      </c>
      <c r="M38" s="216">
        <v>263.702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97.39</v>
      </c>
      <c r="E39" s="232">
        <v>99.69</v>
      </c>
      <c r="F39" s="275">
        <v>112.08</v>
      </c>
      <c r="G39" s="220"/>
      <c r="H39" s="161" t="s">
        <v>20</v>
      </c>
      <c r="I39" s="221">
        <v>0.12428528438158293</v>
      </c>
      <c r="J39" s="220"/>
      <c r="K39" s="182" t="s">
        <v>20</v>
      </c>
      <c r="L39" s="306">
        <v>2.039999999999992</v>
      </c>
      <c r="M39" s="216">
        <v>56.402999999999999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0.29568570300877434</v>
      </c>
      <c r="E40" s="233">
        <v>0.29602684404323554</v>
      </c>
      <c r="F40" s="276">
        <v>0.318463374438825</v>
      </c>
      <c r="G40" s="222"/>
      <c r="H40" s="189" t="s">
        <v>20</v>
      </c>
      <c r="I40" s="223">
        <v>2.2436530395589238</v>
      </c>
      <c r="J40" s="222"/>
      <c r="K40" s="190"/>
      <c r="L40" s="312">
        <v>0.67441596857016339</v>
      </c>
      <c r="M40" s="217">
        <v>0.21388916276706282</v>
      </c>
      <c r="N40" s="158" t="e">
        <f>N39/N38</f>
        <v>#DIV/0!</v>
      </c>
      <c r="O40" s="136"/>
    </row>
    <row r="41" spans="2:18" ht="12" customHeight="1">
      <c r="B41" s="294" t="s">
        <v>608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595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M42" sqref="M42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605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537</v>
      </c>
      <c r="E6" s="168" t="s">
        <v>566</v>
      </c>
      <c r="F6" s="414" t="s">
        <v>592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2609.1799999999998</v>
      </c>
      <c r="E9" s="236">
        <v>2565.66</v>
      </c>
      <c r="F9" s="277">
        <v>2562.0500000000002</v>
      </c>
      <c r="G9" s="220"/>
      <c r="H9" s="161" t="s">
        <v>460</v>
      </c>
      <c r="I9" s="221">
        <v>1.4070453606478406E-3</v>
      </c>
      <c r="J9" s="220"/>
      <c r="K9" s="182"/>
      <c r="L9" s="306">
        <v>-5.2999999999997272</v>
      </c>
      <c r="M9" s="183">
        <v>2267.953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2578.27</v>
      </c>
      <c r="E10" s="236">
        <v>2573.9</v>
      </c>
      <c r="F10" s="277">
        <v>2618.75</v>
      </c>
      <c r="G10" s="220"/>
      <c r="H10" s="161" t="s">
        <v>20</v>
      </c>
      <c r="I10" s="221">
        <v>1.7424919383037363E-2</v>
      </c>
      <c r="J10" s="220"/>
      <c r="K10" s="182"/>
      <c r="L10" s="306">
        <v>-1.6999999999998181</v>
      </c>
      <c r="M10" s="183">
        <v>2276.9810000000002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656.26</v>
      </c>
      <c r="E11" s="236">
        <v>648.02</v>
      </c>
      <c r="F11" s="277">
        <v>591.30999999999995</v>
      </c>
      <c r="G11" s="220"/>
      <c r="H11" s="161" t="s">
        <v>460</v>
      </c>
      <c r="I11" s="221">
        <v>8.7512731088546736E-2</v>
      </c>
      <c r="J11" s="220"/>
      <c r="K11" s="182"/>
      <c r="L11" s="306">
        <v>0.86999999999989086</v>
      </c>
      <c r="M11" s="183">
        <v>459.46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0.25453501766688513</v>
      </c>
      <c r="E12" s="237">
        <v>0.25176580286724426</v>
      </c>
      <c r="F12" s="278">
        <v>0.22579856801909307</v>
      </c>
      <c r="G12" s="220"/>
      <c r="H12" s="161" t="s">
        <v>460</v>
      </c>
      <c r="I12" s="246">
        <v>2.5967234848151195</v>
      </c>
      <c r="J12" s="220"/>
      <c r="K12" s="182"/>
      <c r="L12" s="306">
        <v>4.7848940664096951E-2</v>
      </c>
      <c r="M12" s="248">
        <v>0.20178473162490154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752.08</v>
      </c>
      <c r="E14" s="232">
        <v>758.74</v>
      </c>
      <c r="F14" s="275">
        <v>730.92</v>
      </c>
      <c r="G14" s="220"/>
      <c r="H14" s="161" t="s">
        <v>460</v>
      </c>
      <c r="I14" s="221">
        <v>3.6666051611882966E-2</v>
      </c>
      <c r="J14" s="220"/>
      <c r="K14" s="182"/>
      <c r="L14" s="306">
        <v>-2.0800000000000409</v>
      </c>
      <c r="M14" s="186">
        <v>658.85599999999999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739.22</v>
      </c>
      <c r="E15" s="232">
        <v>741.15</v>
      </c>
      <c r="F15" s="275">
        <v>745.6</v>
      </c>
      <c r="G15" s="220"/>
      <c r="H15" s="161" t="s">
        <v>20</v>
      </c>
      <c r="I15" s="221">
        <v>6.0041826890644412E-3</v>
      </c>
      <c r="J15" s="220"/>
      <c r="K15" s="182"/>
      <c r="L15" s="306">
        <v>-0.45999999999992269</v>
      </c>
      <c r="M15" s="186">
        <v>679.846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257.26</v>
      </c>
      <c r="E16" s="232">
        <v>274.85000000000002</v>
      </c>
      <c r="F16" s="275">
        <v>260.18</v>
      </c>
      <c r="G16" s="220"/>
      <c r="H16" s="161" t="s">
        <v>460</v>
      </c>
      <c r="I16" s="221">
        <v>5.3374567946152474E-2</v>
      </c>
      <c r="J16" s="220"/>
      <c r="K16" s="182"/>
      <c r="L16" s="306">
        <v>-1.1100000000000136</v>
      </c>
      <c r="M16" s="186">
        <v>177.90600000000001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0.3480154757717594</v>
      </c>
      <c r="E17" s="261">
        <v>0.37084260945827435</v>
      </c>
      <c r="F17" s="280">
        <v>0.34895386266094419</v>
      </c>
      <c r="G17" s="262"/>
      <c r="H17" s="263" t="s">
        <v>460</v>
      </c>
      <c r="I17" s="264">
        <v>2.1888746797330159</v>
      </c>
      <c r="J17" s="262"/>
      <c r="K17" s="265"/>
      <c r="L17" s="313">
        <v>-0.1272660674980608</v>
      </c>
      <c r="M17" s="267">
        <v>0.26168573471050799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1369.73</v>
      </c>
      <c r="E19" s="232">
        <v>1315.4</v>
      </c>
      <c r="F19" s="275">
        <v>1343.37</v>
      </c>
      <c r="G19" s="220"/>
      <c r="H19" s="161" t="s">
        <v>20</v>
      </c>
      <c r="I19" s="221">
        <v>2.1263493994222227E-2</v>
      </c>
      <c r="J19" s="220"/>
      <c r="K19" s="182"/>
      <c r="L19" s="306">
        <v>-3.8200000000001637</v>
      </c>
      <c r="M19" s="187">
        <v>1134.9839999999999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1355.72</v>
      </c>
      <c r="E20" s="232">
        <v>1350.25</v>
      </c>
      <c r="F20" s="275">
        <v>1384.68</v>
      </c>
      <c r="G20" s="220"/>
      <c r="H20" s="161" t="s">
        <v>20</v>
      </c>
      <c r="I20" s="221">
        <v>2.5498981670061038E-2</v>
      </c>
      <c r="J20" s="220"/>
      <c r="K20" s="182"/>
      <c r="L20" s="306">
        <v>-1.3199999999999363</v>
      </c>
      <c r="M20" s="187">
        <v>1132.5250000000001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262.08999999999997</v>
      </c>
      <c r="E21" s="232">
        <v>227.24</v>
      </c>
      <c r="F21" s="275">
        <v>185.93</v>
      </c>
      <c r="G21" s="220"/>
      <c r="H21" s="161" t="s">
        <v>460</v>
      </c>
      <c r="I21" s="221">
        <v>0.18179017778560114</v>
      </c>
      <c r="J21" s="220"/>
      <c r="K21" s="182"/>
      <c r="L21" s="306">
        <v>1.1800000000000068</v>
      </c>
      <c r="M21" s="186">
        <v>162.57599999999999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0.19332162983506918</v>
      </c>
      <c r="E22" s="237">
        <v>0.16829476022958711</v>
      </c>
      <c r="F22" s="278">
        <v>0.13427651154057255</v>
      </c>
      <c r="G22" s="220"/>
      <c r="H22" s="161" t="s">
        <v>460</v>
      </c>
      <c r="I22" s="246">
        <v>3.401824868901457</v>
      </c>
      <c r="J22" s="220"/>
      <c r="K22" s="182"/>
      <c r="L22" s="306">
        <v>9.7925324331424313E-2</v>
      </c>
      <c r="M22" s="248">
        <v>0.14355179797355466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1078.31</v>
      </c>
      <c r="E24" s="232">
        <v>1034.23</v>
      </c>
      <c r="F24" s="275">
        <v>1068.31</v>
      </c>
      <c r="G24" s="220"/>
      <c r="H24" s="161" t="s">
        <v>20</v>
      </c>
      <c r="I24" s="221">
        <v>3.2952051284530492E-2</v>
      </c>
      <c r="J24" s="220"/>
      <c r="K24" s="182"/>
      <c r="L24" s="306">
        <v>-0.69000000000005457</v>
      </c>
      <c r="M24" s="186">
        <v>874.10199999999998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1060.51</v>
      </c>
      <c r="E25" s="232">
        <v>1063.81</v>
      </c>
      <c r="F25" s="275">
        <v>1107.17</v>
      </c>
      <c r="G25" s="220"/>
      <c r="H25" s="161" t="s">
        <v>20</v>
      </c>
      <c r="I25" s="221">
        <v>4.0759158120341255E-2</v>
      </c>
      <c r="J25" s="220"/>
      <c r="K25" s="182" t="s">
        <v>20</v>
      </c>
      <c r="L25" s="306">
        <v>1.0500000000001819</v>
      </c>
      <c r="M25" s="186">
        <v>869.654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227.79</v>
      </c>
      <c r="E26" s="232">
        <v>198.21</v>
      </c>
      <c r="F26" s="275">
        <v>159.35</v>
      </c>
      <c r="G26" s="220"/>
      <c r="H26" s="161" t="s">
        <v>460</v>
      </c>
      <c r="I26" s="221">
        <v>0.19605468947076343</v>
      </c>
      <c r="J26" s="220"/>
      <c r="K26" s="182" t="s">
        <v>20</v>
      </c>
      <c r="L26" s="306">
        <v>2.3199999999999932</v>
      </c>
      <c r="M26" s="188">
        <v>131.31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0.21479288266965893</v>
      </c>
      <c r="E27" s="268">
        <v>0.1863208655680996</v>
      </c>
      <c r="F27" s="280">
        <v>0.14392550376184324</v>
      </c>
      <c r="G27" s="262"/>
      <c r="H27" s="263" t="s">
        <v>460</v>
      </c>
      <c r="I27" s="264">
        <v>4.2395361806256364</v>
      </c>
      <c r="J27" s="262"/>
      <c r="K27" s="265"/>
      <c r="L27" s="313">
        <v>0.19607983049307609</v>
      </c>
      <c r="M27" s="267">
        <v>0.15099108381034296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56"/>
      <c r="M28" s="179"/>
      <c r="N28" s="155"/>
      <c r="O28" s="136"/>
    </row>
    <row r="29" spans="2:17" ht="12" customHeight="1">
      <c r="B29" s="180"/>
      <c r="C29" s="272" t="s">
        <v>6</v>
      </c>
      <c r="D29" s="185">
        <v>487.37</v>
      </c>
      <c r="E29" s="232">
        <v>491.52</v>
      </c>
      <c r="F29" s="275">
        <v>487.76</v>
      </c>
      <c r="G29" s="220"/>
      <c r="H29" s="161" t="s">
        <v>460</v>
      </c>
      <c r="I29" s="221">
        <v>7.6497395833333703E-3</v>
      </c>
      <c r="J29" s="220"/>
      <c r="K29" s="182" t="s">
        <v>20</v>
      </c>
      <c r="L29" s="306">
        <v>0.59999999999996589</v>
      </c>
      <c r="M29" s="186">
        <v>474.113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483.33</v>
      </c>
      <c r="E30" s="232">
        <v>482.5</v>
      </c>
      <c r="F30" s="275">
        <v>488.47</v>
      </c>
      <c r="G30" s="220"/>
      <c r="H30" s="161" t="s">
        <v>20</v>
      </c>
      <c r="I30" s="221">
        <v>1.237305699481861E-2</v>
      </c>
      <c r="J30" s="220"/>
      <c r="K30" s="182" t="s">
        <v>20</v>
      </c>
      <c r="L30" s="306">
        <v>8.0000000000040927E-2</v>
      </c>
      <c r="M30" s="186">
        <v>464.61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136.91</v>
      </c>
      <c r="E31" s="232">
        <v>145.91999999999999</v>
      </c>
      <c r="F31" s="275">
        <v>145.21</v>
      </c>
      <c r="G31" s="220"/>
      <c r="H31" s="161" t="s">
        <v>460</v>
      </c>
      <c r="I31" s="221">
        <v>4.8656798245612087E-3</v>
      </c>
      <c r="J31" s="220"/>
      <c r="K31" s="182" t="s">
        <v>20</v>
      </c>
      <c r="L31" s="306">
        <v>0.81000000000000227</v>
      </c>
      <c r="M31" s="186">
        <v>118.97799999999999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0.28326402251050009</v>
      </c>
      <c r="E32" s="239">
        <v>0.30242487046632122</v>
      </c>
      <c r="F32" s="276">
        <v>0.29727516531209697</v>
      </c>
      <c r="G32" s="222"/>
      <c r="H32" s="189" t="s">
        <v>460</v>
      </c>
      <c r="I32" s="223">
        <v>0.51497051542242489</v>
      </c>
      <c r="J32" s="222"/>
      <c r="K32" s="190"/>
      <c r="L32" s="312">
        <v>0.16098158987182809</v>
      </c>
      <c r="M32" s="191">
        <v>0.25608144465250421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537</v>
      </c>
      <c r="E35" s="168" t="s">
        <v>566</v>
      </c>
      <c r="F35" s="414" t="s">
        <v>592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348.12</v>
      </c>
      <c r="E37" s="231">
        <v>337.45</v>
      </c>
      <c r="F37" s="274">
        <v>369.48</v>
      </c>
      <c r="G37" s="218"/>
      <c r="H37" s="212" t="s">
        <v>20</v>
      </c>
      <c r="I37" s="219">
        <v>9.4917765594902948E-2</v>
      </c>
      <c r="J37" s="218"/>
      <c r="K37" s="213" t="s">
        <v>20</v>
      </c>
      <c r="L37" s="311">
        <v>0.16000000000002501</v>
      </c>
      <c r="M37" s="215">
        <v>268.47000000000003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328.87</v>
      </c>
      <c r="E38" s="232">
        <v>336.8</v>
      </c>
      <c r="F38" s="275">
        <v>353.01</v>
      </c>
      <c r="G38" s="220"/>
      <c r="H38" s="161" t="s">
        <v>20</v>
      </c>
      <c r="I38" s="221">
        <v>4.8129453681710066E-2</v>
      </c>
      <c r="J38" s="220"/>
      <c r="K38" s="182" t="s">
        <v>20</v>
      </c>
      <c r="L38" s="306">
        <v>0</v>
      </c>
      <c r="M38" s="216">
        <v>263.13400000000001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96.68</v>
      </c>
      <c r="E39" s="232">
        <v>96.65</v>
      </c>
      <c r="F39" s="275">
        <v>110.04</v>
      </c>
      <c r="G39" s="220"/>
      <c r="H39" s="161" t="s">
        <v>20</v>
      </c>
      <c r="I39" s="221">
        <v>0.13854112778065186</v>
      </c>
      <c r="J39" s="220"/>
      <c r="K39" s="182" t="s">
        <v>20</v>
      </c>
      <c r="L39" s="306">
        <v>1.7800000000000011</v>
      </c>
      <c r="M39" s="216">
        <v>55.942999999999998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0.29397634323592908</v>
      </c>
      <c r="E40" s="233">
        <v>0.28696555819477437</v>
      </c>
      <c r="F40" s="276">
        <v>0.31171921475312314</v>
      </c>
      <c r="G40" s="222"/>
      <c r="H40" s="189" t="s">
        <v>20</v>
      </c>
      <c r="I40" s="223">
        <v>2.4753656558348771</v>
      </c>
      <c r="J40" s="222"/>
      <c r="K40" s="190"/>
      <c r="L40" s="312">
        <v>0.50423500750686467</v>
      </c>
      <c r="M40" s="217">
        <v>0.21260270432555273</v>
      </c>
      <c r="N40" s="158" t="e">
        <f>N39/N38</f>
        <v>#DIV/0!</v>
      </c>
      <c r="O40" s="136"/>
    </row>
    <row r="41" spans="2:18" ht="12" customHeight="1">
      <c r="B41" s="294" t="s">
        <v>606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595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D30" sqref="D30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604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537</v>
      </c>
      <c r="E6" s="168" t="s">
        <v>566</v>
      </c>
      <c r="F6" s="414" t="s">
        <v>592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2608.91</v>
      </c>
      <c r="E9" s="236">
        <v>2564.9</v>
      </c>
      <c r="F9" s="277">
        <v>2567.35</v>
      </c>
      <c r="G9" s="220"/>
      <c r="H9" s="161" t="s">
        <v>20</v>
      </c>
      <c r="I9" s="221">
        <v>9.5520293188822158E-4</v>
      </c>
      <c r="J9" s="220"/>
      <c r="K9" s="182" t="s">
        <v>20</v>
      </c>
      <c r="L9" s="306">
        <v>8.0199999999999818</v>
      </c>
      <c r="M9" s="183">
        <v>2267.953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2577.7800000000002</v>
      </c>
      <c r="E10" s="236">
        <v>2577.58</v>
      </c>
      <c r="F10" s="277">
        <v>2620.4499999999998</v>
      </c>
      <c r="G10" s="220"/>
      <c r="H10" s="161" t="s">
        <v>20</v>
      </c>
      <c r="I10" s="221">
        <v>1.6631879514893866E-2</v>
      </c>
      <c r="J10" s="220"/>
      <c r="K10" s="182" t="s">
        <v>20</v>
      </c>
      <c r="L10" s="306">
        <v>7.169999999999618</v>
      </c>
      <c r="M10" s="183">
        <v>2276.9810000000002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656.23</v>
      </c>
      <c r="E11" s="236">
        <v>643.54</v>
      </c>
      <c r="F11" s="277">
        <v>590.44000000000005</v>
      </c>
      <c r="G11" s="220"/>
      <c r="H11" s="161" t="s">
        <v>460</v>
      </c>
      <c r="I11" s="221">
        <v>8.2512353544457073E-2</v>
      </c>
      <c r="J11" s="220"/>
      <c r="K11" s="182" t="s">
        <v>20</v>
      </c>
      <c r="L11" s="306">
        <v>4.8000000000000682</v>
      </c>
      <c r="M11" s="183">
        <v>459.46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0.25457176330020403</v>
      </c>
      <c r="E12" s="237">
        <v>0.24966829351562317</v>
      </c>
      <c r="F12" s="278">
        <v>0.2253200786124521</v>
      </c>
      <c r="G12" s="220"/>
      <c r="H12" s="161" t="s">
        <v>460</v>
      </c>
      <c r="I12" s="246">
        <v>2.4348214903171073</v>
      </c>
      <c r="J12" s="220"/>
      <c r="K12" s="182"/>
      <c r="L12" s="306">
        <v>0.12185663366914012</v>
      </c>
      <c r="M12" s="248">
        <v>0.20178473162490154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752.08</v>
      </c>
      <c r="E14" s="232">
        <v>758.27</v>
      </c>
      <c r="F14" s="275">
        <v>733</v>
      </c>
      <c r="G14" s="220"/>
      <c r="H14" s="161" t="s">
        <v>460</v>
      </c>
      <c r="I14" s="221">
        <v>3.332586018172945E-2</v>
      </c>
      <c r="J14" s="220"/>
      <c r="K14" s="182" t="s">
        <v>20</v>
      </c>
      <c r="L14" s="306">
        <v>3.3700000000000045</v>
      </c>
      <c r="M14" s="186">
        <v>658.85599999999999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739.2</v>
      </c>
      <c r="E15" s="232">
        <v>741.01</v>
      </c>
      <c r="F15" s="275">
        <v>746.06</v>
      </c>
      <c r="G15" s="220"/>
      <c r="H15" s="161" t="s">
        <v>20</v>
      </c>
      <c r="I15" s="221">
        <v>6.8150227392342888E-3</v>
      </c>
      <c r="J15" s="220"/>
      <c r="K15" s="182" t="s">
        <v>20</v>
      </c>
      <c r="L15" s="306">
        <v>2.3199999999999363</v>
      </c>
      <c r="M15" s="186">
        <v>679.846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257.08999999999997</v>
      </c>
      <c r="E16" s="232">
        <v>274.36</v>
      </c>
      <c r="F16" s="275">
        <v>261.29000000000002</v>
      </c>
      <c r="G16" s="220"/>
      <c r="H16" s="161" t="s">
        <v>460</v>
      </c>
      <c r="I16" s="221">
        <v>4.7638139670505897E-2</v>
      </c>
      <c r="J16" s="220"/>
      <c r="K16" s="182" t="s">
        <v>20</v>
      </c>
      <c r="L16" s="306">
        <v>2.3300000000000409</v>
      </c>
      <c r="M16" s="186">
        <v>177.90600000000001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0.34779491341991337</v>
      </c>
      <c r="E17" s="261">
        <v>0.37025141361115238</v>
      </c>
      <c r="F17" s="280">
        <v>0.3502265233359248</v>
      </c>
      <c r="G17" s="262"/>
      <c r="H17" s="263" t="s">
        <v>460</v>
      </c>
      <c r="I17" s="264">
        <v>2.002489027522758</v>
      </c>
      <c r="J17" s="262"/>
      <c r="K17" s="265"/>
      <c r="L17" s="313">
        <v>0.20403292358360803</v>
      </c>
      <c r="M17" s="267">
        <v>0.26168573471050799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1369.93</v>
      </c>
      <c r="E19" s="232">
        <v>1315.05</v>
      </c>
      <c r="F19" s="275">
        <v>1347.19</v>
      </c>
      <c r="G19" s="220"/>
      <c r="H19" s="161" t="s">
        <v>20</v>
      </c>
      <c r="I19" s="221">
        <v>2.4440135356070147E-2</v>
      </c>
      <c r="J19" s="220"/>
      <c r="K19" s="182" t="s">
        <v>20</v>
      </c>
      <c r="L19" s="306">
        <v>5.0599999999999454</v>
      </c>
      <c r="M19" s="187">
        <v>1134.9839999999999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1355.87</v>
      </c>
      <c r="E20" s="232">
        <v>1353.63</v>
      </c>
      <c r="F20" s="275">
        <v>1386</v>
      </c>
      <c r="G20" s="220"/>
      <c r="H20" s="161" t="s">
        <v>20</v>
      </c>
      <c r="I20" s="221">
        <v>2.3913477094922531E-2</v>
      </c>
      <c r="J20" s="220"/>
      <c r="K20" s="182" t="s">
        <v>20</v>
      </c>
      <c r="L20" s="306">
        <v>4.2699999999999818</v>
      </c>
      <c r="M20" s="187">
        <v>1132.5250000000001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262.14</v>
      </c>
      <c r="E21" s="232">
        <v>223.56</v>
      </c>
      <c r="F21" s="275">
        <v>184.75</v>
      </c>
      <c r="G21" s="220"/>
      <c r="H21" s="161" t="s">
        <v>460</v>
      </c>
      <c r="I21" s="221">
        <v>0.17359992843084626</v>
      </c>
      <c r="J21" s="220"/>
      <c r="K21" s="182" t="s">
        <v>20</v>
      </c>
      <c r="L21" s="306">
        <v>1.6399999999999864</v>
      </c>
      <c r="M21" s="186">
        <v>162.57599999999999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0.19333711934034975</v>
      </c>
      <c r="E22" s="237">
        <v>0.16515591409764854</v>
      </c>
      <c r="F22" s="278">
        <v>0.1332972582972583</v>
      </c>
      <c r="G22" s="220"/>
      <c r="H22" s="161" t="s">
        <v>460</v>
      </c>
      <c r="I22" s="246">
        <v>3.1858655800390241</v>
      </c>
      <c r="J22" s="220"/>
      <c r="K22" s="182"/>
      <c r="L22" s="306">
        <v>7.7498549432283848E-2</v>
      </c>
      <c r="M22" s="248">
        <v>0.14355179797355466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1078.56</v>
      </c>
      <c r="E24" s="232">
        <v>1033.6400000000001</v>
      </c>
      <c r="F24" s="275">
        <v>1069</v>
      </c>
      <c r="G24" s="220"/>
      <c r="H24" s="161" t="s">
        <v>20</v>
      </c>
      <c r="I24" s="221">
        <v>3.4209202430246499E-2</v>
      </c>
      <c r="J24" s="220"/>
      <c r="K24" s="182" t="s">
        <v>20</v>
      </c>
      <c r="L24" s="306">
        <v>7.9500000000000455</v>
      </c>
      <c r="M24" s="186">
        <v>874.10199999999998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1060.71</v>
      </c>
      <c r="E25" s="232">
        <v>1067.32</v>
      </c>
      <c r="F25" s="275">
        <v>1106.1199999999999</v>
      </c>
      <c r="G25" s="220"/>
      <c r="H25" s="161" t="s">
        <v>20</v>
      </c>
      <c r="I25" s="221">
        <v>3.635273395045524E-2</v>
      </c>
      <c r="J25" s="220"/>
      <c r="K25" s="182" t="s">
        <v>20</v>
      </c>
      <c r="L25" s="306">
        <v>7.2299999999997908</v>
      </c>
      <c r="M25" s="186">
        <v>869.654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227.83</v>
      </c>
      <c r="E26" s="232">
        <v>194.15</v>
      </c>
      <c r="F26" s="275">
        <v>157.03</v>
      </c>
      <c r="G26" s="220"/>
      <c r="H26" s="161" t="s">
        <v>460</v>
      </c>
      <c r="I26" s="221">
        <v>0.19119237702807113</v>
      </c>
      <c r="J26" s="220"/>
      <c r="K26" s="182" t="s">
        <v>20</v>
      </c>
      <c r="L26" s="306">
        <v>1.539999999999992</v>
      </c>
      <c r="M26" s="188">
        <v>131.31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0.21479009342798691</v>
      </c>
      <c r="E27" s="268">
        <v>0.18190420867218829</v>
      </c>
      <c r="F27" s="280">
        <v>0.14196470545691248</v>
      </c>
      <c r="G27" s="262"/>
      <c r="H27" s="263" t="s">
        <v>460</v>
      </c>
      <c r="I27" s="264">
        <v>3.9939503215275813</v>
      </c>
      <c r="J27" s="262"/>
      <c r="K27" s="265"/>
      <c r="L27" s="313">
        <v>4.6737633388832522E-2</v>
      </c>
      <c r="M27" s="267">
        <v>0.15099108381034296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56"/>
      <c r="M28" s="179"/>
      <c r="N28" s="155"/>
      <c r="O28" s="136"/>
    </row>
    <row r="29" spans="2:17" ht="12" customHeight="1">
      <c r="B29" s="180"/>
      <c r="C29" s="272" t="s">
        <v>6</v>
      </c>
      <c r="D29" s="185">
        <v>486.89</v>
      </c>
      <c r="E29" s="232">
        <v>491.57</v>
      </c>
      <c r="F29" s="275">
        <v>487.16</v>
      </c>
      <c r="G29" s="220"/>
      <c r="H29" s="161" t="s">
        <v>460</v>
      </c>
      <c r="I29" s="221">
        <v>8.9712553654616167E-3</v>
      </c>
      <c r="J29" s="220"/>
      <c r="K29" s="182"/>
      <c r="L29" s="306">
        <v>-0.40999999999996817</v>
      </c>
      <c r="M29" s="186">
        <v>474.113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482.71</v>
      </c>
      <c r="E30" s="232">
        <v>482.94</v>
      </c>
      <c r="F30" s="275">
        <v>488.39</v>
      </c>
      <c r="G30" s="220"/>
      <c r="H30" s="161" t="s">
        <v>20</v>
      </c>
      <c r="I30" s="221">
        <v>1.1285045761378232E-2</v>
      </c>
      <c r="J30" s="220"/>
      <c r="K30" s="182" t="s">
        <v>20</v>
      </c>
      <c r="L30" s="306">
        <v>0.57999999999998408</v>
      </c>
      <c r="M30" s="186">
        <v>464.61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137</v>
      </c>
      <c r="E31" s="232">
        <v>145.63</v>
      </c>
      <c r="F31" s="275">
        <v>144.4</v>
      </c>
      <c r="G31" s="220"/>
      <c r="H31" s="161" t="s">
        <v>460</v>
      </c>
      <c r="I31" s="221">
        <v>8.446061937787519E-3</v>
      </c>
      <c r="J31" s="220"/>
      <c r="K31" s="182" t="s">
        <v>20</v>
      </c>
      <c r="L31" s="306">
        <v>0.83000000000001251</v>
      </c>
      <c r="M31" s="186">
        <v>118.97799999999999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0.28381429844005718</v>
      </c>
      <c r="E32" s="239">
        <v>0.30154884664761666</v>
      </c>
      <c r="F32" s="276">
        <v>0.29566534941337869</v>
      </c>
      <c r="G32" s="222"/>
      <c r="H32" s="189" t="s">
        <v>460</v>
      </c>
      <c r="I32" s="223">
        <v>0.58834972342379777</v>
      </c>
      <c r="J32" s="222"/>
      <c r="K32" s="190"/>
      <c r="L32" s="312">
        <v>0.13499397251804379</v>
      </c>
      <c r="M32" s="191">
        <v>0.25608144465250421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537</v>
      </c>
      <c r="E35" s="168" t="s">
        <v>566</v>
      </c>
      <c r="F35" s="414" t="s">
        <v>592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348.12</v>
      </c>
      <c r="E37" s="231">
        <v>336.82</v>
      </c>
      <c r="F37" s="274">
        <v>369.32</v>
      </c>
      <c r="G37" s="218"/>
      <c r="H37" s="212" t="s">
        <v>20</v>
      </c>
      <c r="I37" s="219">
        <v>9.6490707202660175E-2</v>
      </c>
      <c r="J37" s="218"/>
      <c r="K37" s="213" t="s">
        <v>20</v>
      </c>
      <c r="L37" s="311">
        <v>2.2199999999999704</v>
      </c>
      <c r="M37" s="215">
        <v>268.47000000000003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328.86</v>
      </c>
      <c r="E38" s="232">
        <v>337</v>
      </c>
      <c r="F38" s="275">
        <v>353.01</v>
      </c>
      <c r="G38" s="220"/>
      <c r="H38" s="161" t="s">
        <v>20</v>
      </c>
      <c r="I38" s="221">
        <v>4.7507418397626067E-2</v>
      </c>
      <c r="J38" s="220"/>
      <c r="K38" s="182"/>
      <c r="L38" s="306">
        <v>-0.62999999999999545</v>
      </c>
      <c r="M38" s="216">
        <v>263.13400000000001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96.68</v>
      </c>
      <c r="E39" s="232">
        <v>94.74</v>
      </c>
      <c r="F39" s="275">
        <v>108.26</v>
      </c>
      <c r="G39" s="220"/>
      <c r="H39" s="161" t="s">
        <v>20</v>
      </c>
      <c r="I39" s="221">
        <v>0.14270635423263678</v>
      </c>
      <c r="J39" s="220"/>
      <c r="K39" s="182" t="s">
        <v>20</v>
      </c>
      <c r="L39" s="306">
        <v>2.3200000000000074</v>
      </c>
      <c r="M39" s="216">
        <v>55.942999999999998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0.29398528249102962</v>
      </c>
      <c r="E40" s="233">
        <v>0.28112759643916913</v>
      </c>
      <c r="F40" s="276">
        <v>0.30667686467805449</v>
      </c>
      <c r="G40" s="222"/>
      <c r="H40" s="189" t="s">
        <v>20</v>
      </c>
      <c r="I40" s="223">
        <v>2.554926823888537</v>
      </c>
      <c r="J40" s="222"/>
      <c r="K40" s="190"/>
      <c r="L40" s="312">
        <v>0.71066803097703524</v>
      </c>
      <c r="M40" s="217">
        <v>0.21260270432555273</v>
      </c>
      <c r="N40" s="158" t="e">
        <f>N39/N38</f>
        <v>#DIV/0!</v>
      </c>
      <c r="O40" s="136"/>
    </row>
    <row r="41" spans="2:18" ht="12" customHeight="1">
      <c r="B41" s="294" t="s">
        <v>603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595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topLeftCell="A4" colorId="22" zoomScaleNormal="100" workbookViewId="0">
      <selection activeCell="W19" sqref="W19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795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2757.21</v>
      </c>
      <c r="E9" s="232">
        <v>2810.26</v>
      </c>
      <c r="F9" s="321">
        <v>2826.64</v>
      </c>
      <c r="G9" s="220"/>
      <c r="H9" s="161" t="s">
        <v>20</v>
      </c>
      <c r="I9" s="221">
        <v>5.8286421896904805E-3</v>
      </c>
      <c r="J9" s="220"/>
      <c r="K9" s="160"/>
      <c r="L9" s="306">
        <v>-3.64</v>
      </c>
      <c r="M9" s="183">
        <v>2299.5700000000002</v>
      </c>
      <c r="N9" s="136"/>
      <c r="O9" s="137"/>
    </row>
    <row r="10" spans="2:16" ht="12" customHeight="1">
      <c r="B10" s="180"/>
      <c r="C10" s="177" t="s">
        <v>7</v>
      </c>
      <c r="D10" s="320">
        <v>2768.46</v>
      </c>
      <c r="E10" s="232">
        <v>2815.66</v>
      </c>
      <c r="F10" s="321">
        <v>2840.39</v>
      </c>
      <c r="G10" s="220"/>
      <c r="H10" s="161" t="s">
        <v>20</v>
      </c>
      <c r="I10" s="221">
        <v>8.783020677212372E-3</v>
      </c>
      <c r="J10" s="220"/>
      <c r="L10" s="306">
        <v>3.34</v>
      </c>
      <c r="M10" s="183">
        <v>2287.3489999999997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787.51</v>
      </c>
      <c r="E11" s="232">
        <v>782.11</v>
      </c>
      <c r="F11" s="321">
        <v>768.36</v>
      </c>
      <c r="G11" s="220"/>
      <c r="H11" s="161" t="s">
        <v>460</v>
      </c>
      <c r="I11" s="221">
        <v>1.7580647223536361E-2</v>
      </c>
      <c r="J11" s="220"/>
      <c r="K11" s="160"/>
      <c r="L11" s="306">
        <v>-1.59</v>
      </c>
      <c r="M11" s="183">
        <v>481.02700000000004</v>
      </c>
      <c r="N11" s="136"/>
      <c r="O11" s="137"/>
    </row>
    <row r="12" spans="2:16" ht="12" customHeight="1">
      <c r="B12" s="180"/>
      <c r="C12" s="177" t="s">
        <v>9</v>
      </c>
      <c r="D12" s="330">
        <v>0.28445778519465698</v>
      </c>
      <c r="E12" s="332">
        <v>0.27777146388413376</v>
      </c>
      <c r="F12" s="323">
        <v>0.27051214797967887</v>
      </c>
      <c r="G12" s="220"/>
      <c r="H12" s="161" t="s">
        <v>460</v>
      </c>
      <c r="I12" s="246">
        <v>0.72593159044548883</v>
      </c>
      <c r="J12" s="220"/>
      <c r="K12" s="160"/>
      <c r="L12" s="306">
        <v>-8.7890963298214997E-2</v>
      </c>
      <c r="M12" s="248">
        <v>0.21029890934877019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789.49</v>
      </c>
      <c r="E14" s="232">
        <v>790.54</v>
      </c>
      <c r="F14" s="326">
        <v>796.88</v>
      </c>
      <c r="G14" s="220"/>
      <c r="H14" s="161" t="s">
        <v>20</v>
      </c>
      <c r="I14" s="221">
        <v>8.019834543476545E-3</v>
      </c>
      <c r="J14" s="220"/>
      <c r="K14" s="160"/>
      <c r="L14" s="306">
        <v>-1.4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789.38</v>
      </c>
      <c r="E15" s="232">
        <v>798.92</v>
      </c>
      <c r="F15" s="326">
        <v>804.9</v>
      </c>
      <c r="G15" s="220"/>
      <c r="H15" s="161" t="s">
        <v>20</v>
      </c>
      <c r="I15" s="221">
        <v>7.4851048916035889E-3</v>
      </c>
      <c r="J15" s="220"/>
      <c r="K15" s="160"/>
      <c r="L15" s="306">
        <v>0.88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273.63</v>
      </c>
      <c r="E16" s="232">
        <v>265.25</v>
      </c>
      <c r="F16" s="326">
        <v>257.22000000000003</v>
      </c>
      <c r="G16" s="220"/>
      <c r="H16" s="161" t="s">
        <v>460</v>
      </c>
      <c r="I16" s="221">
        <v>3.0273327049952781E-2</v>
      </c>
      <c r="J16" s="220"/>
      <c r="K16" s="160"/>
      <c r="L16" s="306">
        <v>0.6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0.34663913451062861</v>
      </c>
      <c r="E17" s="261">
        <v>0.33201071446452712</v>
      </c>
      <c r="F17" s="328">
        <v>0.31956764815505034</v>
      </c>
      <c r="G17" s="262"/>
      <c r="H17" s="263" t="s">
        <v>460</v>
      </c>
      <c r="I17" s="264">
        <v>1.244306630947678</v>
      </c>
      <c r="J17" s="262"/>
      <c r="K17" s="160"/>
      <c r="L17" s="313">
        <v>3.9648325865471179E-2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1451.71</v>
      </c>
      <c r="E19" s="232">
        <v>1499.07</v>
      </c>
      <c r="F19" s="326">
        <v>1502.45</v>
      </c>
      <c r="G19" s="220"/>
      <c r="H19" s="161" t="s">
        <v>20</v>
      </c>
      <c r="I19" s="221">
        <v>2.2547312667187125E-3</v>
      </c>
      <c r="J19" s="220"/>
      <c r="K19" s="333"/>
      <c r="L19" s="306">
        <v>-1.84</v>
      </c>
      <c r="M19" s="187">
        <v>1162.6500000000001</v>
      </c>
      <c r="N19" s="136"/>
      <c r="O19" s="141"/>
    </row>
    <row r="20" spans="2:16" ht="12" customHeight="1">
      <c r="B20" s="180"/>
      <c r="C20" s="177" t="s">
        <v>7</v>
      </c>
      <c r="D20" s="320">
        <v>1459.15</v>
      </c>
      <c r="E20" s="232">
        <v>1493.71</v>
      </c>
      <c r="F20" s="326">
        <v>1508.03</v>
      </c>
      <c r="G20" s="220"/>
      <c r="H20" s="161" t="s">
        <v>20</v>
      </c>
      <c r="I20" s="221">
        <v>9.5868675981281015E-3</v>
      </c>
      <c r="J20" s="220"/>
      <c r="K20" s="333"/>
      <c r="L20" s="306">
        <v>1.96</v>
      </c>
      <c r="M20" s="187">
        <v>1142.08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334.11</v>
      </c>
      <c r="E21" s="232">
        <v>339.48</v>
      </c>
      <c r="F21" s="326">
        <v>333.9</v>
      </c>
      <c r="G21" s="220"/>
      <c r="H21" s="161" t="s">
        <v>460</v>
      </c>
      <c r="I21" s="221">
        <v>1.6436903499469913E-2</v>
      </c>
      <c r="J21" s="220"/>
      <c r="K21" s="160"/>
      <c r="L21" s="306">
        <v>-1.99</v>
      </c>
      <c r="M21" s="186">
        <v>176.50700000000001</v>
      </c>
      <c r="N21" s="136"/>
      <c r="O21" s="141"/>
    </row>
    <row r="22" spans="2:16" ht="12" customHeight="1">
      <c r="B22" s="180"/>
      <c r="C22" s="177" t="s">
        <v>9</v>
      </c>
      <c r="D22" s="330">
        <v>0.2289757735668026</v>
      </c>
      <c r="E22" s="237">
        <v>0.22727303157908832</v>
      </c>
      <c r="F22" s="323">
        <v>0.22141469334164438</v>
      </c>
      <c r="G22" s="220"/>
      <c r="H22" s="161" t="s">
        <v>460</v>
      </c>
      <c r="I22" s="246">
        <v>0.58583382374439441</v>
      </c>
      <c r="J22" s="220"/>
      <c r="K22" s="160"/>
      <c r="L22" s="306">
        <v>-0.1609468881891063</v>
      </c>
      <c r="M22" s="248">
        <v>0.15454871812832727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1159.69</v>
      </c>
      <c r="E24" s="232">
        <v>1224.33</v>
      </c>
      <c r="F24" s="326">
        <v>1218.57</v>
      </c>
      <c r="G24" s="220"/>
      <c r="H24" s="161" t="s">
        <v>460</v>
      </c>
      <c r="I24" s="221">
        <v>4.7046139521207397E-3</v>
      </c>
      <c r="J24" s="220"/>
      <c r="K24" s="333"/>
      <c r="L24" s="306">
        <v>-1.25</v>
      </c>
      <c r="M24" s="186">
        <v>903.322</v>
      </c>
      <c r="N24" s="136"/>
      <c r="O24" s="142"/>
    </row>
    <row r="25" spans="2:16" ht="12" customHeight="1">
      <c r="B25" s="180"/>
      <c r="C25" s="270" t="s">
        <v>7</v>
      </c>
      <c r="D25" s="320">
        <v>1170.5999999999999</v>
      </c>
      <c r="E25" s="232">
        <v>1217.52</v>
      </c>
      <c r="F25" s="326">
        <v>1219.8499999999999</v>
      </c>
      <c r="G25" s="220"/>
      <c r="H25" s="161" t="s">
        <v>20</v>
      </c>
      <c r="I25" s="221">
        <v>1.9137262632236141E-3</v>
      </c>
      <c r="J25" s="220"/>
      <c r="K25" s="333"/>
      <c r="L25" s="306">
        <v>1.68</v>
      </c>
      <c r="M25" s="186">
        <v>880.70799999999997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302.82</v>
      </c>
      <c r="E26" s="232">
        <v>309.63</v>
      </c>
      <c r="F26" s="326">
        <v>308.35000000000002</v>
      </c>
      <c r="G26" s="220"/>
      <c r="H26" s="161" t="s">
        <v>460</v>
      </c>
      <c r="I26" s="221">
        <v>4.1339663469300847E-3</v>
      </c>
      <c r="J26" s="220"/>
      <c r="K26" s="160"/>
      <c r="L26" s="306">
        <v>-1.82</v>
      </c>
      <c r="M26" s="188">
        <v>145.941</v>
      </c>
      <c r="N26" s="136"/>
      <c r="O26" s="142"/>
    </row>
    <row r="27" spans="2:16" ht="12" customHeight="1">
      <c r="B27" s="180"/>
      <c r="C27" s="270" t="s">
        <v>9</v>
      </c>
      <c r="D27" s="327">
        <v>0.25868785238339315</v>
      </c>
      <c r="E27" s="268">
        <v>0.25431204415533215</v>
      </c>
      <c r="F27" s="328">
        <v>0.25277698077632499</v>
      </c>
      <c r="G27" s="262"/>
      <c r="H27" s="263" t="s">
        <v>460</v>
      </c>
      <c r="I27" s="264">
        <v>0.15350633790071622</v>
      </c>
      <c r="J27" s="262"/>
      <c r="K27" s="160"/>
      <c r="L27" s="313">
        <v>-0.1842653593262189</v>
      </c>
      <c r="M27" s="267">
        <v>0.16570872525286476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516.02</v>
      </c>
      <c r="E29" s="232">
        <v>520.65</v>
      </c>
      <c r="F29" s="326">
        <v>527.30999999999995</v>
      </c>
      <c r="G29" s="220"/>
      <c r="H29" s="161" t="s">
        <v>20</v>
      </c>
      <c r="I29" s="221">
        <v>1.2791702679343153E-2</v>
      </c>
      <c r="J29" s="220"/>
      <c r="K29" s="333"/>
      <c r="L29" s="306">
        <v>-0.4</v>
      </c>
      <c r="M29" s="186">
        <v>476.11</v>
      </c>
      <c r="N29" s="136"/>
      <c r="O29" s="143"/>
    </row>
    <row r="30" spans="2:16" ht="12" customHeight="1">
      <c r="B30" s="180"/>
      <c r="C30" s="272" t="s">
        <v>7</v>
      </c>
      <c r="D30" s="320">
        <v>519.92999999999995</v>
      </c>
      <c r="E30" s="232">
        <v>523.03</v>
      </c>
      <c r="F30" s="326">
        <v>527.46</v>
      </c>
      <c r="G30" s="220"/>
      <c r="H30" s="161" t="s">
        <v>20</v>
      </c>
      <c r="I30" s="221">
        <v>8.469877444888585E-3</v>
      </c>
      <c r="J30" s="220"/>
      <c r="K30" s="160"/>
      <c r="L30" s="306">
        <v>0.5</v>
      </c>
      <c r="M30" s="186">
        <v>464.94799999999998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179.76</v>
      </c>
      <c r="E31" s="232">
        <v>177.38</v>
      </c>
      <c r="F31" s="326">
        <v>177.24</v>
      </c>
      <c r="G31" s="220"/>
      <c r="H31" s="161" t="s">
        <v>460</v>
      </c>
      <c r="I31" s="221">
        <v>7.8926598263606706E-4</v>
      </c>
      <c r="J31" s="220"/>
      <c r="K31" s="333"/>
      <c r="L31" s="306">
        <v>-0.19</v>
      </c>
      <c r="M31" s="186">
        <v>123.91</v>
      </c>
      <c r="N31" s="136"/>
      <c r="O31" s="144"/>
    </row>
    <row r="32" spans="2:16" ht="12" customHeight="1">
      <c r="B32" s="170"/>
      <c r="C32" s="273" t="s">
        <v>9</v>
      </c>
      <c r="D32" s="322">
        <v>0.34573884946050432</v>
      </c>
      <c r="E32" s="239">
        <v>0.33913924631474296</v>
      </c>
      <c r="F32" s="331">
        <v>0.33602548060516435</v>
      </c>
      <c r="G32" s="222"/>
      <c r="H32" s="189" t="s">
        <v>460</v>
      </c>
      <c r="I32" s="223">
        <v>0.31137657095786087</v>
      </c>
      <c r="J32" s="222"/>
      <c r="K32" s="337"/>
      <c r="L32" s="312">
        <v>-6.7939262999577865E-2</v>
      </c>
      <c r="M32" s="191">
        <v>0.26650292075672977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378.7</v>
      </c>
      <c r="E37" s="231">
        <v>394.75</v>
      </c>
      <c r="F37" s="274">
        <v>429.2</v>
      </c>
      <c r="G37" s="218"/>
      <c r="H37" s="212" t="s">
        <v>20</v>
      </c>
      <c r="I37" s="219">
        <v>8.7270424319189299E-2</v>
      </c>
      <c r="J37" s="218"/>
      <c r="K37" s="333"/>
      <c r="L37" s="311">
        <v>0.47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366.47</v>
      </c>
      <c r="E38" s="232">
        <v>383.28</v>
      </c>
      <c r="F38" s="275">
        <v>402.98</v>
      </c>
      <c r="G38" s="220"/>
      <c r="H38" s="161" t="s">
        <v>20</v>
      </c>
      <c r="I38" s="221">
        <v>5.139845543727839E-2</v>
      </c>
      <c r="J38" s="220"/>
      <c r="K38" s="333"/>
      <c r="L38" s="306">
        <v>0.14000000000000001</v>
      </c>
      <c r="M38" s="216">
        <v>265.43299999999999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100.86</v>
      </c>
      <c r="E39" s="232">
        <v>112.25</v>
      </c>
      <c r="F39" s="275">
        <v>134.58000000000001</v>
      </c>
      <c r="G39" s="220"/>
      <c r="H39" s="161" t="s">
        <v>20</v>
      </c>
      <c r="I39" s="221">
        <v>0.19893095768374169</v>
      </c>
      <c r="J39" s="220"/>
      <c r="K39" s="333"/>
      <c r="L39" s="306">
        <v>0.28000000000000003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0.27522034545801838</v>
      </c>
      <c r="E40" s="233">
        <v>0.29286683364642041</v>
      </c>
      <c r="F40" s="276">
        <v>0.33396198322497395</v>
      </c>
      <c r="G40" s="222"/>
      <c r="H40" s="189" t="s">
        <v>20</v>
      </c>
      <c r="I40" s="223">
        <v>4.1095149578553531</v>
      </c>
      <c r="J40" s="222"/>
      <c r="K40" s="343"/>
      <c r="L40" s="312">
        <v>5.7900238890995492E-2</v>
      </c>
      <c r="M40" s="217">
        <v>0.2197353004336311</v>
      </c>
      <c r="N40" s="136"/>
    </row>
    <row r="41" spans="2:17" ht="12" customHeight="1">
      <c r="B41" s="294" t="s">
        <v>796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95"/>
      <c r="D52" s="396"/>
      <c r="E52" s="396"/>
      <c r="F52" s="396"/>
      <c r="G52" s="396"/>
      <c r="H52" s="396"/>
      <c r="I52" s="396"/>
      <c r="J52" s="396"/>
      <c r="K52" s="396"/>
      <c r="L52" s="396"/>
      <c r="M52" s="396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/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602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537</v>
      </c>
      <c r="E6" s="168" t="s">
        <v>566</v>
      </c>
      <c r="F6" s="414" t="s">
        <v>592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2608.63</v>
      </c>
      <c r="E9" s="236">
        <v>2561.0300000000002</v>
      </c>
      <c r="F9" s="277">
        <v>2559.33</v>
      </c>
      <c r="G9" s="220"/>
      <c r="H9" s="161" t="s">
        <v>460</v>
      </c>
      <c r="I9" s="221">
        <v>6.6379542605909947E-4</v>
      </c>
      <c r="J9" s="220"/>
      <c r="K9" s="182"/>
      <c r="L9" s="306">
        <v>-1.6399999999998727</v>
      </c>
      <c r="M9" s="183">
        <v>2267.7420000000002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2577.7199999999998</v>
      </c>
      <c r="E10" s="236">
        <v>2577.56</v>
      </c>
      <c r="F10" s="277">
        <v>2613.2800000000002</v>
      </c>
      <c r="G10" s="220"/>
      <c r="H10" s="161" t="s">
        <v>20</v>
      </c>
      <c r="I10" s="221">
        <v>1.3858067319480583E-2</v>
      </c>
      <c r="J10" s="220"/>
      <c r="K10" s="182"/>
      <c r="L10" s="306">
        <v>-1.6299999999996544</v>
      </c>
      <c r="M10" s="183">
        <v>2276.7849999999999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656.12</v>
      </c>
      <c r="E11" s="236">
        <v>639.59</v>
      </c>
      <c r="F11" s="277">
        <v>585.64</v>
      </c>
      <c r="G11" s="220"/>
      <c r="H11" s="161" t="s">
        <v>460</v>
      </c>
      <c r="I11" s="221">
        <v>8.4350912303194248E-2</v>
      </c>
      <c r="J11" s="220"/>
      <c r="K11" s="182" t="s">
        <v>20</v>
      </c>
      <c r="L11" s="306">
        <v>1.2100000000000364</v>
      </c>
      <c r="M11" s="183">
        <v>459.45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0.25453501544000129</v>
      </c>
      <c r="E12" s="237">
        <v>0.24813777370846848</v>
      </c>
      <c r="F12" s="278">
        <v>0.22410151227576069</v>
      </c>
      <c r="G12" s="220"/>
      <c r="H12" s="161" t="s">
        <v>460</v>
      </c>
      <c r="I12" s="246">
        <v>2.4036261432707788</v>
      </c>
      <c r="J12" s="220"/>
      <c r="K12" s="182"/>
      <c r="L12" s="306">
        <v>6.0242435304061481E-2</v>
      </c>
      <c r="M12" s="248">
        <v>0.20179771036790914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751.99</v>
      </c>
      <c r="E14" s="232">
        <v>758.02</v>
      </c>
      <c r="F14" s="275">
        <v>729.63</v>
      </c>
      <c r="G14" s="220"/>
      <c r="H14" s="161" t="s">
        <v>460</v>
      </c>
      <c r="I14" s="221">
        <v>3.7452837655998494E-2</v>
      </c>
      <c r="J14" s="220"/>
      <c r="K14" s="182"/>
      <c r="L14" s="306">
        <v>-6.6299999999999955</v>
      </c>
      <c r="M14" s="186">
        <v>658.80399999999997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739.03</v>
      </c>
      <c r="E15" s="232">
        <v>742.13</v>
      </c>
      <c r="F15" s="275">
        <v>743.74</v>
      </c>
      <c r="G15" s="220"/>
      <c r="H15" s="161" t="s">
        <v>20</v>
      </c>
      <c r="I15" s="221">
        <v>2.169431231724861E-3</v>
      </c>
      <c r="J15" s="220"/>
      <c r="K15" s="182"/>
      <c r="L15" s="306">
        <v>-5.1299999999999955</v>
      </c>
      <c r="M15" s="186">
        <v>679.80499999999995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257.19</v>
      </c>
      <c r="E16" s="232">
        <v>273.07</v>
      </c>
      <c r="F16" s="275">
        <v>258.95999999999998</v>
      </c>
      <c r="G16" s="220"/>
      <c r="H16" s="161" t="s">
        <v>460</v>
      </c>
      <c r="I16" s="221">
        <v>5.1671732522796443E-2</v>
      </c>
      <c r="J16" s="220"/>
      <c r="K16" s="182"/>
      <c r="L16" s="306">
        <v>-1.9200000000000159</v>
      </c>
      <c r="M16" s="186">
        <v>177.9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0.34801022962531969</v>
      </c>
      <c r="E17" s="261">
        <v>0.36795440151994935</v>
      </c>
      <c r="F17" s="280">
        <v>0.34818619410008872</v>
      </c>
      <c r="G17" s="262"/>
      <c r="H17" s="263" t="s">
        <v>460</v>
      </c>
      <c r="I17" s="264">
        <v>1.9768207419860628</v>
      </c>
      <c r="J17" s="262"/>
      <c r="K17" s="265"/>
      <c r="L17" s="313">
        <v>-1.7867563698181765E-2</v>
      </c>
      <c r="M17" s="267">
        <v>0.26169269128647188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1369.92</v>
      </c>
      <c r="E19" s="232">
        <v>1314.47</v>
      </c>
      <c r="F19" s="275">
        <v>1342.13</v>
      </c>
      <c r="G19" s="220"/>
      <c r="H19" s="161" t="s">
        <v>20</v>
      </c>
      <c r="I19" s="221">
        <v>2.1042701621185822E-2</v>
      </c>
      <c r="J19" s="220"/>
      <c r="K19" s="182" t="s">
        <v>20</v>
      </c>
      <c r="L19" s="306">
        <v>5.2200000000000273</v>
      </c>
      <c r="M19" s="187">
        <v>1134.9839999999999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1355.94</v>
      </c>
      <c r="E20" s="232">
        <v>1353.93</v>
      </c>
      <c r="F20" s="275">
        <v>1381.73</v>
      </c>
      <c r="G20" s="220"/>
      <c r="H20" s="161" t="s">
        <v>20</v>
      </c>
      <c r="I20" s="221">
        <v>2.0532819274260872E-2</v>
      </c>
      <c r="J20" s="220"/>
      <c r="K20" s="182" t="s">
        <v>20</v>
      </c>
      <c r="L20" s="306">
        <v>3.6100000000001273</v>
      </c>
      <c r="M20" s="187">
        <v>1132.529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262.16000000000003</v>
      </c>
      <c r="E21" s="232">
        <v>222.7</v>
      </c>
      <c r="F21" s="275">
        <v>183.11</v>
      </c>
      <c r="G21" s="220"/>
      <c r="H21" s="161" t="s">
        <v>460</v>
      </c>
      <c r="I21" s="221">
        <v>0.17777278850471478</v>
      </c>
      <c r="J21" s="220"/>
      <c r="K21" s="182" t="s">
        <v>20</v>
      </c>
      <c r="L21" s="306">
        <v>3.3200000000000216</v>
      </c>
      <c r="M21" s="186">
        <v>162.572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0.19334188828414237</v>
      </c>
      <c r="E22" s="237">
        <v>0.16448413138049972</v>
      </c>
      <c r="F22" s="278">
        <v>0.13252227280293546</v>
      </c>
      <c r="G22" s="220"/>
      <c r="H22" s="161" t="s">
        <v>460</v>
      </c>
      <c r="I22" s="246">
        <v>3.1961858577564257</v>
      </c>
      <c r="J22" s="220"/>
      <c r="K22" s="182"/>
      <c r="L22" s="306">
        <v>0.20619355318705346</v>
      </c>
      <c r="M22" s="248">
        <v>0.14354775904193182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1078.56</v>
      </c>
      <c r="E24" s="232">
        <v>1033.3</v>
      </c>
      <c r="F24" s="275">
        <v>1061.05</v>
      </c>
      <c r="G24" s="220"/>
      <c r="H24" s="161" t="s">
        <v>20</v>
      </c>
      <c r="I24" s="221">
        <v>2.6855705022742704E-2</v>
      </c>
      <c r="J24" s="220"/>
      <c r="K24" s="182" t="s">
        <v>20</v>
      </c>
      <c r="L24" s="306">
        <v>6.75</v>
      </c>
      <c r="M24" s="186">
        <v>874.10199999999998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1060.8</v>
      </c>
      <c r="E25" s="232">
        <v>1067.8</v>
      </c>
      <c r="F25" s="275">
        <v>1098.8900000000001</v>
      </c>
      <c r="G25" s="220"/>
      <c r="H25" s="161" t="s">
        <v>20</v>
      </c>
      <c r="I25" s="221">
        <v>2.9115939314478423E-2</v>
      </c>
      <c r="J25" s="220"/>
      <c r="K25" s="182" t="s">
        <v>20</v>
      </c>
      <c r="L25" s="306">
        <v>4.8100000000001728</v>
      </c>
      <c r="M25" s="186">
        <v>869.654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227.83</v>
      </c>
      <c r="E26" s="232">
        <v>193.33</v>
      </c>
      <c r="F26" s="275">
        <v>155.49</v>
      </c>
      <c r="G26" s="220"/>
      <c r="H26" s="161" t="s">
        <v>460</v>
      </c>
      <c r="I26" s="221">
        <v>0.19572751254331977</v>
      </c>
      <c r="J26" s="220"/>
      <c r="K26" s="182" t="s">
        <v>20</v>
      </c>
      <c r="L26" s="306">
        <v>3.5300000000000011</v>
      </c>
      <c r="M26" s="188">
        <v>131.31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0.21477187028657618</v>
      </c>
      <c r="E27" s="268">
        <v>0.18105450458887434</v>
      </c>
      <c r="F27" s="280">
        <v>0.14149732912302415</v>
      </c>
      <c r="G27" s="262"/>
      <c r="H27" s="263" t="s">
        <v>460</v>
      </c>
      <c r="I27" s="264">
        <v>3.955717546585019</v>
      </c>
      <c r="J27" s="262"/>
      <c r="K27" s="265"/>
      <c r="L27" s="313">
        <v>0.26043779677155654</v>
      </c>
      <c r="M27" s="267">
        <v>0.15099108381034296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56"/>
      <c r="M28" s="179"/>
      <c r="N28" s="155"/>
      <c r="O28" s="136"/>
    </row>
    <row r="29" spans="2:17" ht="12" customHeight="1">
      <c r="B29" s="180"/>
      <c r="C29" s="272" t="s">
        <v>6</v>
      </c>
      <c r="D29" s="185">
        <v>486.71</v>
      </c>
      <c r="E29" s="232">
        <v>488.54</v>
      </c>
      <c r="F29" s="275">
        <v>487.57</v>
      </c>
      <c r="G29" s="220"/>
      <c r="H29" s="161" t="s">
        <v>460</v>
      </c>
      <c r="I29" s="221">
        <v>1.9855078396856518E-3</v>
      </c>
      <c r="J29" s="220"/>
      <c r="K29" s="182"/>
      <c r="L29" s="306">
        <v>-0.23000000000001819</v>
      </c>
      <c r="M29" s="186">
        <v>473.95400000000001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482.76</v>
      </c>
      <c r="E30" s="232">
        <v>481.5</v>
      </c>
      <c r="F30" s="275">
        <v>487.81</v>
      </c>
      <c r="G30" s="220"/>
      <c r="H30" s="161" t="s">
        <v>20</v>
      </c>
      <c r="I30" s="221">
        <v>1.3104880581516154E-2</v>
      </c>
      <c r="J30" s="220"/>
      <c r="K30" s="182"/>
      <c r="L30" s="306">
        <v>-0.10000000000002274</v>
      </c>
      <c r="M30" s="186">
        <v>464.45100000000002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136.77000000000001</v>
      </c>
      <c r="E31" s="232">
        <v>143.82</v>
      </c>
      <c r="F31" s="275">
        <v>143.57</v>
      </c>
      <c r="G31" s="220"/>
      <c r="H31" s="161" t="s">
        <v>460</v>
      </c>
      <c r="I31" s="221">
        <v>1.7382839660686766E-3</v>
      </c>
      <c r="J31" s="220"/>
      <c r="K31" s="182"/>
      <c r="L31" s="306">
        <v>-0.18000000000000682</v>
      </c>
      <c r="M31" s="186">
        <v>118.97799999999999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0.28330847626149641</v>
      </c>
      <c r="E32" s="239">
        <v>0.2986915887850467</v>
      </c>
      <c r="F32" s="276">
        <v>0.29431540968819825</v>
      </c>
      <c r="G32" s="222"/>
      <c r="H32" s="189" t="s">
        <v>460</v>
      </c>
      <c r="I32" s="223">
        <v>0.43761790968484537</v>
      </c>
      <c r="J32" s="222"/>
      <c r="K32" s="190"/>
      <c r="L32" s="312">
        <v>-3.0859883796435783E-2</v>
      </c>
      <c r="M32" s="191">
        <v>0.25616911148861771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537</v>
      </c>
      <c r="E35" s="168" t="s">
        <v>566</v>
      </c>
      <c r="F35" s="414" t="s">
        <v>592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348.12</v>
      </c>
      <c r="E37" s="231">
        <v>336.7</v>
      </c>
      <c r="F37" s="274">
        <v>367.1</v>
      </c>
      <c r="G37" s="218"/>
      <c r="H37" s="212" t="s">
        <v>20</v>
      </c>
      <c r="I37" s="219">
        <v>9.0288090288090483E-2</v>
      </c>
      <c r="J37" s="218"/>
      <c r="K37" s="213" t="s">
        <v>20</v>
      </c>
      <c r="L37" s="311">
        <v>7.6100000000000136</v>
      </c>
      <c r="M37" s="215">
        <v>268.47000000000003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328.87</v>
      </c>
      <c r="E38" s="232">
        <v>337.53</v>
      </c>
      <c r="F38" s="275">
        <v>353.64</v>
      </c>
      <c r="G38" s="220"/>
      <c r="H38" s="161" t="s">
        <v>20</v>
      </c>
      <c r="I38" s="221">
        <v>4.7729090747489211E-2</v>
      </c>
      <c r="J38" s="220"/>
      <c r="K38" s="182"/>
      <c r="L38" s="306">
        <v>-0.65000000000003411</v>
      </c>
      <c r="M38" s="216">
        <v>266.3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96.67</v>
      </c>
      <c r="E39" s="232">
        <v>95.61</v>
      </c>
      <c r="F39" s="275">
        <v>105.94</v>
      </c>
      <c r="G39" s="220"/>
      <c r="H39" s="161" t="s">
        <v>20</v>
      </c>
      <c r="I39" s="221">
        <v>0.10804309172680671</v>
      </c>
      <c r="J39" s="220"/>
      <c r="K39" s="182" t="s">
        <v>20</v>
      </c>
      <c r="L39" s="306">
        <v>7.6700000000000017</v>
      </c>
      <c r="M39" s="216">
        <v>55.94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0.29394593608416697</v>
      </c>
      <c r="E40" s="233">
        <v>0.28326370989245403</v>
      </c>
      <c r="F40" s="276">
        <v>0.29957018436828414</v>
      </c>
      <c r="G40" s="222"/>
      <c r="H40" s="189" t="s">
        <v>20</v>
      </c>
      <c r="I40" s="223">
        <v>1.6306474475830113</v>
      </c>
      <c r="J40" s="222"/>
      <c r="K40" s="190"/>
      <c r="L40" s="312">
        <v>2.219853967043778</v>
      </c>
      <c r="M40" s="217">
        <v>0.21006383777694329</v>
      </c>
      <c r="N40" s="158" t="e">
        <f>N39/N38</f>
        <v>#DIV/0!</v>
      </c>
      <c r="O40" s="136"/>
    </row>
    <row r="41" spans="2:18" ht="12" customHeight="1">
      <c r="B41" s="294" t="s">
        <v>601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595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O20" sqref="O20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599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537</v>
      </c>
      <c r="E6" s="168" t="s">
        <v>566</v>
      </c>
      <c r="F6" s="414" t="s">
        <v>592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2608.54</v>
      </c>
      <c r="E9" s="236">
        <v>2561.69</v>
      </c>
      <c r="F9" s="277">
        <v>2560.9699999999998</v>
      </c>
      <c r="G9" s="220"/>
      <c r="H9" s="161" t="s">
        <v>460</v>
      </c>
      <c r="I9" s="221">
        <v>2.8106445354447729E-4</v>
      </c>
      <c r="J9" s="220"/>
      <c r="K9" s="182" t="s">
        <v>20</v>
      </c>
      <c r="L9" s="306">
        <v>-7.9100000000003092</v>
      </c>
      <c r="M9" s="183">
        <v>2267.7379999999998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2577.61</v>
      </c>
      <c r="E10" s="236">
        <v>2579.44</v>
      </c>
      <c r="F10" s="277">
        <v>2614.91</v>
      </c>
      <c r="G10" s="220"/>
      <c r="H10" s="161" t="s">
        <v>20</v>
      </c>
      <c r="I10" s="221">
        <v>1.3751046738826878E-2</v>
      </c>
      <c r="J10" s="220"/>
      <c r="K10" s="182" t="s">
        <v>20</v>
      </c>
      <c r="L10" s="306">
        <v>-0.38000000000010914</v>
      </c>
      <c r="M10" s="183">
        <v>2276.7849999999999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656.12</v>
      </c>
      <c r="E11" s="236">
        <v>638.37</v>
      </c>
      <c r="F11" s="277">
        <v>584.42999999999995</v>
      </c>
      <c r="G11" s="220"/>
      <c r="H11" s="161" t="s">
        <v>460</v>
      </c>
      <c r="I11" s="221">
        <v>8.4496451900935243E-2</v>
      </c>
      <c r="J11" s="220"/>
      <c r="K11" s="182" t="s">
        <v>20</v>
      </c>
      <c r="L11" s="306">
        <v>-6.4800000000000182</v>
      </c>
      <c r="M11" s="183">
        <v>459.45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0.25454587777049281</v>
      </c>
      <c r="E12" s="237">
        <v>0.24748395000465218</v>
      </c>
      <c r="F12" s="278">
        <v>0.22349908792272008</v>
      </c>
      <c r="G12" s="220"/>
      <c r="H12" s="161" t="s">
        <v>460</v>
      </c>
      <c r="I12" s="246">
        <v>2.3984862081932095</v>
      </c>
      <c r="J12" s="220"/>
      <c r="K12" s="182"/>
      <c r="L12" s="306">
        <v>-0.2445262417012799</v>
      </c>
      <c r="M12" s="248">
        <v>0.20179771036790914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751.99</v>
      </c>
      <c r="E14" s="232">
        <v>757.92</v>
      </c>
      <c r="F14" s="275">
        <v>736.26</v>
      </c>
      <c r="G14" s="220"/>
      <c r="H14" s="161" t="s">
        <v>460</v>
      </c>
      <c r="I14" s="221">
        <v>2.8578214059531315E-2</v>
      </c>
      <c r="J14" s="220"/>
      <c r="K14" s="182" t="s">
        <v>20</v>
      </c>
      <c r="L14" s="306">
        <v>-8.4300000000000637</v>
      </c>
      <c r="M14" s="186">
        <v>658.8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738.94</v>
      </c>
      <c r="E15" s="232">
        <v>741.75</v>
      </c>
      <c r="F15" s="275">
        <v>748.87</v>
      </c>
      <c r="G15" s="220"/>
      <c r="H15" s="161" t="s">
        <v>20</v>
      </c>
      <c r="I15" s="221">
        <v>9.598921469497812E-3</v>
      </c>
      <c r="J15" s="220"/>
      <c r="K15" s="182" t="s">
        <v>20</v>
      </c>
      <c r="L15" s="306">
        <v>-2.0299999999999727</v>
      </c>
      <c r="M15" s="186">
        <v>679.80499999999995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257.33999999999997</v>
      </c>
      <c r="E16" s="232">
        <v>273.5</v>
      </c>
      <c r="F16" s="275">
        <v>260.88</v>
      </c>
      <c r="G16" s="220"/>
      <c r="H16" s="161" t="s">
        <v>460</v>
      </c>
      <c r="I16" s="221">
        <v>4.614259597806214E-2</v>
      </c>
      <c r="J16" s="220"/>
      <c r="K16" s="182" t="s">
        <v>20</v>
      </c>
      <c r="L16" s="306">
        <v>-5.2800000000000296</v>
      </c>
      <c r="M16" s="186">
        <v>177.9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0.34825560938641831</v>
      </c>
      <c r="E17" s="261">
        <v>0.36872261543646784</v>
      </c>
      <c r="F17" s="280">
        <v>0.34836486973707054</v>
      </c>
      <c r="G17" s="262"/>
      <c r="H17" s="263" t="s">
        <v>460</v>
      </c>
      <c r="I17" s="264">
        <v>2.03577456993973</v>
      </c>
      <c r="J17" s="262"/>
      <c r="K17" s="265"/>
      <c r="L17" s="313">
        <v>-0.60897846776318687</v>
      </c>
      <c r="M17" s="267">
        <v>0.26169269128647188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1369.83</v>
      </c>
      <c r="E19" s="232">
        <v>1315.17</v>
      </c>
      <c r="F19" s="275">
        <v>1336.91</v>
      </c>
      <c r="G19" s="220"/>
      <c r="H19" s="161" t="s">
        <v>20</v>
      </c>
      <c r="I19" s="221">
        <v>1.6530182409878469E-2</v>
      </c>
      <c r="J19" s="220"/>
      <c r="K19" s="182" t="s">
        <v>20</v>
      </c>
      <c r="L19" s="306">
        <v>7.0000000000163709E-2</v>
      </c>
      <c r="M19" s="187">
        <v>1134.9839999999999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1355.94</v>
      </c>
      <c r="E20" s="232">
        <v>1356.18</v>
      </c>
      <c r="F20" s="275">
        <v>1378.12</v>
      </c>
      <c r="G20" s="220"/>
      <c r="H20" s="161" t="s">
        <v>20</v>
      </c>
      <c r="I20" s="221">
        <v>1.6177793508236338E-2</v>
      </c>
      <c r="J20" s="220"/>
      <c r="K20" s="182" t="s">
        <v>20</v>
      </c>
      <c r="L20" s="306">
        <v>1.7799999999999727</v>
      </c>
      <c r="M20" s="187">
        <v>1132.529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262.01</v>
      </c>
      <c r="E21" s="232">
        <v>221.01</v>
      </c>
      <c r="F21" s="275">
        <v>179.79</v>
      </c>
      <c r="G21" s="220"/>
      <c r="H21" s="161" t="s">
        <v>460</v>
      </c>
      <c r="I21" s="221">
        <v>0.18650739785530068</v>
      </c>
      <c r="J21" s="220"/>
      <c r="K21" s="182" t="s">
        <v>20</v>
      </c>
      <c r="L21" s="306">
        <v>-1.7800000000000011</v>
      </c>
      <c r="M21" s="186">
        <v>162.572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0.19323126392023243</v>
      </c>
      <c r="E22" s="237">
        <v>0.16296509312923063</v>
      </c>
      <c r="F22" s="278">
        <v>0.13046033727106493</v>
      </c>
      <c r="G22" s="220"/>
      <c r="H22" s="161" t="s">
        <v>460</v>
      </c>
      <c r="I22" s="246">
        <v>3.2504755858165701</v>
      </c>
      <c r="J22" s="220"/>
      <c r="K22" s="182"/>
      <c r="L22" s="306">
        <v>-0.14620074983961118</v>
      </c>
      <c r="M22" s="248">
        <v>0.14354775904193182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1078.45</v>
      </c>
      <c r="E24" s="232">
        <v>1033.74</v>
      </c>
      <c r="F24" s="275">
        <v>1054.3</v>
      </c>
      <c r="G24" s="220"/>
      <c r="H24" s="161" t="s">
        <v>20</v>
      </c>
      <c r="I24" s="221">
        <v>1.9888946930562756E-2</v>
      </c>
      <c r="J24" s="220"/>
      <c r="K24" s="182" t="s">
        <v>20</v>
      </c>
      <c r="L24" s="306">
        <v>1.8799999999998818</v>
      </c>
      <c r="M24" s="186">
        <v>874.1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1060.8</v>
      </c>
      <c r="E25" s="232">
        <v>1069.67</v>
      </c>
      <c r="F25" s="275">
        <v>1094.08</v>
      </c>
      <c r="G25" s="220"/>
      <c r="H25" s="161" t="s">
        <v>20</v>
      </c>
      <c r="I25" s="221">
        <v>2.2820122093729633E-2</v>
      </c>
      <c r="J25" s="220"/>
      <c r="K25" s="182" t="s">
        <v>20</v>
      </c>
      <c r="L25" s="306">
        <v>3.6599999999998545</v>
      </c>
      <c r="M25" s="186">
        <v>869.654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227.66</v>
      </c>
      <c r="E26" s="232">
        <v>191.73</v>
      </c>
      <c r="F26" s="275">
        <v>151.96</v>
      </c>
      <c r="G26" s="220"/>
      <c r="H26" s="161" t="s">
        <v>460</v>
      </c>
      <c r="I26" s="221">
        <v>0.20742711104156875</v>
      </c>
      <c r="J26" s="220"/>
      <c r="K26" s="182" t="s">
        <v>20</v>
      </c>
      <c r="L26" s="306">
        <v>-2.7299999999999898</v>
      </c>
      <c r="M26" s="188">
        <v>131.31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0.21461161387631977</v>
      </c>
      <c r="E27" s="268">
        <v>0.17924219619134871</v>
      </c>
      <c r="F27" s="280">
        <v>0.13889295115530859</v>
      </c>
      <c r="G27" s="262"/>
      <c r="H27" s="263" t="s">
        <v>460</v>
      </c>
      <c r="I27" s="264">
        <v>4.034924503604012</v>
      </c>
      <c r="J27" s="262"/>
      <c r="K27" s="265"/>
      <c r="L27" s="313">
        <v>-0.29698173192241661</v>
      </c>
      <c r="M27" s="267">
        <v>0.15099108381034296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56"/>
      <c r="M28" s="179"/>
      <c r="N28" s="155"/>
      <c r="O28" s="136"/>
    </row>
    <row r="29" spans="2:17" ht="12" customHeight="1">
      <c r="B29" s="180"/>
      <c r="C29" s="272" t="s">
        <v>6</v>
      </c>
      <c r="D29" s="185">
        <v>486.71</v>
      </c>
      <c r="E29" s="232">
        <v>488.6</v>
      </c>
      <c r="F29" s="275">
        <v>487.8</v>
      </c>
      <c r="G29" s="220"/>
      <c r="H29" s="161" t="s">
        <v>460</v>
      </c>
      <c r="I29" s="221">
        <v>1.6373311502251298E-3</v>
      </c>
      <c r="J29" s="220"/>
      <c r="K29" s="182" t="s">
        <v>20</v>
      </c>
      <c r="L29" s="306">
        <v>0.44999999999998863</v>
      </c>
      <c r="M29" s="186">
        <v>473.95400000000001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482.74</v>
      </c>
      <c r="E30" s="232">
        <v>481.51</v>
      </c>
      <c r="F30" s="275">
        <v>487.91</v>
      </c>
      <c r="G30" s="220"/>
      <c r="H30" s="161" t="s">
        <v>20</v>
      </c>
      <c r="I30" s="221">
        <v>1.3291520425328773E-2</v>
      </c>
      <c r="J30" s="220"/>
      <c r="K30" s="182" t="s">
        <v>20</v>
      </c>
      <c r="L30" s="306">
        <v>-0.14999999999997726</v>
      </c>
      <c r="M30" s="186">
        <v>464.45100000000002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136.77000000000001</v>
      </c>
      <c r="E31" s="232">
        <v>143.86000000000001</v>
      </c>
      <c r="F31" s="275">
        <v>143.75</v>
      </c>
      <c r="G31" s="220"/>
      <c r="H31" s="161" t="s">
        <v>460</v>
      </c>
      <c r="I31" s="221">
        <v>7.6463228138479167E-4</v>
      </c>
      <c r="J31" s="220"/>
      <c r="K31" s="182" t="s">
        <v>20</v>
      </c>
      <c r="L31" s="306">
        <v>0.56999999999999318</v>
      </c>
      <c r="M31" s="186">
        <v>118.97799999999999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0.28332021377967437</v>
      </c>
      <c r="E32" s="239">
        <v>0.29876845756059067</v>
      </c>
      <c r="F32" s="276">
        <v>0.29462400852616261</v>
      </c>
      <c r="G32" s="222"/>
      <c r="H32" s="189" t="s">
        <v>460</v>
      </c>
      <c r="I32" s="223">
        <v>0.4144449034428066</v>
      </c>
      <c r="J32" s="222"/>
      <c r="K32" s="190"/>
      <c r="L32" s="312">
        <v>0.12584387191716218</v>
      </c>
      <c r="M32" s="191">
        <v>0.25616911148861771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537</v>
      </c>
      <c r="E35" s="168" t="s">
        <v>566</v>
      </c>
      <c r="F35" s="414" t="s">
        <v>592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348.12</v>
      </c>
      <c r="E37" s="231">
        <v>336.7</v>
      </c>
      <c r="F37" s="274">
        <v>359.49</v>
      </c>
      <c r="G37" s="218"/>
      <c r="H37" s="212" t="s">
        <v>20</v>
      </c>
      <c r="I37" s="219">
        <v>6.768636768636771E-2</v>
      </c>
      <c r="J37" s="218"/>
      <c r="K37" s="213" t="s">
        <v>20</v>
      </c>
      <c r="L37" s="311">
        <v>4.25</v>
      </c>
      <c r="M37" s="215">
        <v>268.47000000000003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328.87</v>
      </c>
      <c r="E38" s="232">
        <v>339.39</v>
      </c>
      <c r="F38" s="275">
        <v>354.29</v>
      </c>
      <c r="G38" s="220"/>
      <c r="H38" s="161" t="s">
        <v>20</v>
      </c>
      <c r="I38" s="221">
        <v>4.3902295294498961E-2</v>
      </c>
      <c r="J38" s="220"/>
      <c r="K38" s="182" t="s">
        <v>20</v>
      </c>
      <c r="L38" s="306">
        <v>-3.4099999999999682</v>
      </c>
      <c r="M38" s="216">
        <v>263.13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96.67</v>
      </c>
      <c r="E39" s="232">
        <v>96.02</v>
      </c>
      <c r="F39" s="275">
        <v>98.27</v>
      </c>
      <c r="G39" s="220"/>
      <c r="H39" s="161" t="s">
        <v>20</v>
      </c>
      <c r="I39" s="221">
        <v>2.3432618204540789E-2</v>
      </c>
      <c r="J39" s="220"/>
      <c r="K39" s="182" t="s">
        <v>20</v>
      </c>
      <c r="L39" s="306">
        <v>11.25</v>
      </c>
      <c r="M39" s="216">
        <v>55.94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0.29394593608416697</v>
      </c>
      <c r="E40" s="233">
        <v>0.28291935531394563</v>
      </c>
      <c r="F40" s="276">
        <v>0.27737164469784636</v>
      </c>
      <c r="G40" s="222"/>
      <c r="H40" s="189" t="s">
        <v>460</v>
      </c>
      <c r="I40" s="223">
        <v>0.55477106160992662</v>
      </c>
      <c r="J40" s="222"/>
      <c r="K40" s="190"/>
      <c r="L40" s="312">
        <v>3.4095156020183524</v>
      </c>
      <c r="M40" s="217">
        <v>0.21199999999999999</v>
      </c>
      <c r="N40" s="158" t="e">
        <f>N39/N38</f>
        <v>#DIV/0!</v>
      </c>
      <c r="O40" s="136"/>
    </row>
    <row r="41" spans="2:18" ht="12" customHeight="1">
      <c r="B41" s="294" t="s">
        <v>598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595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B41" sqref="B41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594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537</v>
      </c>
      <c r="E6" s="168" t="s">
        <v>566</v>
      </c>
      <c r="F6" s="414" t="s">
        <v>592</v>
      </c>
      <c r="G6" s="415"/>
      <c r="H6" s="415"/>
      <c r="I6" s="415"/>
      <c r="J6" s="415"/>
      <c r="K6" s="415"/>
      <c r="L6" s="415"/>
      <c r="M6" s="308" t="s">
        <v>17</v>
      </c>
      <c r="N6" s="309" t="s">
        <v>436</v>
      </c>
      <c r="O6" s="310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2608.41</v>
      </c>
      <c r="E9" s="236">
        <v>2561.69</v>
      </c>
      <c r="F9" s="277">
        <v>2568.88</v>
      </c>
      <c r="G9" s="220"/>
      <c r="H9" s="161" t="s">
        <v>20</v>
      </c>
      <c r="I9" s="221">
        <v>2.8067408624774526E-3</v>
      </c>
      <c r="J9" s="220"/>
      <c r="K9" s="182" t="s">
        <v>20</v>
      </c>
      <c r="L9" s="306">
        <v>-9.4699999999997999</v>
      </c>
      <c r="M9" s="183">
        <v>2267.5320000000002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2577.19</v>
      </c>
      <c r="E10" s="236">
        <v>2580.67</v>
      </c>
      <c r="F10" s="277">
        <v>2615.29</v>
      </c>
      <c r="G10" s="220"/>
      <c r="H10" s="161" t="s">
        <v>20</v>
      </c>
      <c r="I10" s="221">
        <v>1.3415120879461506E-2</v>
      </c>
      <c r="J10" s="220"/>
      <c r="K10" s="182" t="s">
        <v>20</v>
      </c>
      <c r="L10" s="306">
        <v>-5.5599999999999454</v>
      </c>
      <c r="M10" s="183">
        <v>2276.576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656.31</v>
      </c>
      <c r="E11" s="236">
        <v>637.33000000000004</v>
      </c>
      <c r="F11" s="277">
        <v>590.91</v>
      </c>
      <c r="G11" s="220"/>
      <c r="H11" s="161" t="s">
        <v>460</v>
      </c>
      <c r="I11" s="221">
        <v>7.2835108970235263E-2</v>
      </c>
      <c r="J11" s="220"/>
      <c r="K11" s="182" t="s">
        <v>20</v>
      </c>
      <c r="L11" s="306">
        <v>-3.5500000000000682</v>
      </c>
      <c r="M11" s="183">
        <v>459.43700000000001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0.25466108435932155</v>
      </c>
      <c r="E12" s="237">
        <v>0.24696299798114443</v>
      </c>
      <c r="F12" s="278">
        <v>0.22594435033973287</v>
      </c>
      <c r="G12" s="220"/>
      <c r="H12" s="161" t="s">
        <v>460</v>
      </c>
      <c r="I12" s="246">
        <v>2.1018647641411565</v>
      </c>
      <c r="J12" s="220"/>
      <c r="K12" s="182"/>
      <c r="L12" s="306">
        <v>-8.7519293821134894E-2</v>
      </c>
      <c r="M12" s="248">
        <v>0.20181052598287955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751.99</v>
      </c>
      <c r="E14" s="232">
        <v>758.22</v>
      </c>
      <c r="F14" s="275">
        <v>744.69</v>
      </c>
      <c r="G14" s="220"/>
      <c r="H14" s="161" t="s">
        <v>460</v>
      </c>
      <c r="I14" s="221">
        <v>1.7844425100894123E-2</v>
      </c>
      <c r="J14" s="220"/>
      <c r="K14" s="182" t="s">
        <v>20</v>
      </c>
      <c r="L14" s="306">
        <v>-3.0699999999999363</v>
      </c>
      <c r="M14" s="186">
        <v>658.8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738.91</v>
      </c>
      <c r="E15" s="232">
        <v>743.18</v>
      </c>
      <c r="F15" s="275">
        <v>750.9</v>
      </c>
      <c r="G15" s="220"/>
      <c r="H15" s="161" t="s">
        <v>20</v>
      </c>
      <c r="I15" s="221">
        <v>1.0387792997658796E-2</v>
      </c>
      <c r="J15" s="220"/>
      <c r="K15" s="182" t="s">
        <v>20</v>
      </c>
      <c r="L15" s="306">
        <v>-2.9900000000000091</v>
      </c>
      <c r="M15" s="186">
        <v>679.80499999999995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257.33</v>
      </c>
      <c r="E16" s="232">
        <v>272.37</v>
      </c>
      <c r="F16" s="275">
        <v>266.16000000000003</v>
      </c>
      <c r="G16" s="220"/>
      <c r="H16" s="161" t="s">
        <v>460</v>
      </c>
      <c r="I16" s="221">
        <v>2.279986782685306E-2</v>
      </c>
      <c r="J16" s="220"/>
      <c r="K16" s="182" t="s">
        <v>20</v>
      </c>
      <c r="L16" s="306">
        <v>1.8300000000000409</v>
      </c>
      <c r="M16" s="186">
        <v>177.9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0.34825621523595568</v>
      </c>
      <c r="E17" s="261">
        <v>0.36649263973734497</v>
      </c>
      <c r="F17" s="280">
        <v>0.35445465441470242</v>
      </c>
      <c r="G17" s="262"/>
      <c r="H17" s="263" t="s">
        <v>460</v>
      </c>
      <c r="I17" s="264">
        <v>1.2037985322642553</v>
      </c>
      <c r="J17" s="262"/>
      <c r="K17" s="265"/>
      <c r="L17" s="307">
        <v>0.38332109680457904</v>
      </c>
      <c r="M17" s="267">
        <v>0.26169269128647188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1369.75</v>
      </c>
      <c r="E19" s="232">
        <v>1315.16</v>
      </c>
      <c r="F19" s="275">
        <v>1336.84</v>
      </c>
      <c r="G19" s="220"/>
      <c r="H19" s="161" t="s">
        <v>20</v>
      </c>
      <c r="I19" s="221">
        <v>1.6484686273913418E-2</v>
      </c>
      <c r="J19" s="220"/>
      <c r="K19" s="182" t="s">
        <v>20</v>
      </c>
      <c r="L19" s="306">
        <v>-4.2599999999999909</v>
      </c>
      <c r="M19" s="187">
        <v>1134.778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1355.6</v>
      </c>
      <c r="E20" s="232">
        <v>1356.32</v>
      </c>
      <c r="F20" s="275">
        <v>1376.34</v>
      </c>
      <c r="G20" s="220"/>
      <c r="H20" s="161" t="s">
        <v>20</v>
      </c>
      <c r="I20" s="221">
        <v>1.476052848885212E-2</v>
      </c>
      <c r="J20" s="220"/>
      <c r="K20" s="182" t="s">
        <v>20</v>
      </c>
      <c r="L20" s="306">
        <v>-1.9900000000000091</v>
      </c>
      <c r="M20" s="187">
        <v>1132.32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262.24</v>
      </c>
      <c r="E21" s="232">
        <v>221.07</v>
      </c>
      <c r="F21" s="275">
        <v>181.57</v>
      </c>
      <c r="G21" s="220"/>
      <c r="H21" s="161" t="s">
        <v>460</v>
      </c>
      <c r="I21" s="221">
        <v>0.17867643732754335</v>
      </c>
      <c r="J21" s="220"/>
      <c r="K21" s="182" t="s">
        <v>20</v>
      </c>
      <c r="L21" s="306">
        <v>-3.8799999999999955</v>
      </c>
      <c r="M21" s="186">
        <v>162.559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0.19344939510179995</v>
      </c>
      <c r="E22" s="237">
        <v>0.16299250914238528</v>
      </c>
      <c r="F22" s="278">
        <v>0.13192234476946105</v>
      </c>
      <c r="G22" s="220"/>
      <c r="H22" s="161" t="s">
        <v>460</v>
      </c>
      <c r="I22" s="246">
        <v>3.1070164372924229</v>
      </c>
      <c r="J22" s="220"/>
      <c r="K22" s="182"/>
      <c r="L22" s="306">
        <v>-0.26245344249263525</v>
      </c>
      <c r="M22" s="248">
        <v>0.1435627737741981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1078.43</v>
      </c>
      <c r="E24" s="232">
        <v>1034.77</v>
      </c>
      <c r="F24" s="275">
        <v>1052.42</v>
      </c>
      <c r="G24" s="220"/>
      <c r="H24" s="161" t="s">
        <v>20</v>
      </c>
      <c r="I24" s="221">
        <v>1.705693052562407E-2</v>
      </c>
      <c r="J24" s="220"/>
      <c r="K24" s="182" t="s">
        <v>20</v>
      </c>
      <c r="L24" s="306">
        <v>-3.6499999999998636</v>
      </c>
      <c r="M24" s="186">
        <v>873.89300000000003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1060.52</v>
      </c>
      <c r="E25" s="232">
        <v>1069.97</v>
      </c>
      <c r="F25" s="275">
        <v>1090.42</v>
      </c>
      <c r="G25" s="220"/>
      <c r="H25" s="161" t="s">
        <v>20</v>
      </c>
      <c r="I25" s="221">
        <v>1.9112685402394414E-2</v>
      </c>
      <c r="J25" s="220"/>
      <c r="K25" s="182" t="s">
        <v>20</v>
      </c>
      <c r="L25" s="306">
        <v>-1.3499999999999091</v>
      </c>
      <c r="M25" s="186">
        <v>869.44500000000005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227.89</v>
      </c>
      <c r="E26" s="232">
        <v>192.69</v>
      </c>
      <c r="F26" s="275">
        <v>154.69</v>
      </c>
      <c r="G26" s="220"/>
      <c r="H26" s="161" t="s">
        <v>460</v>
      </c>
      <c r="I26" s="221">
        <v>0.19720795059421869</v>
      </c>
      <c r="J26" s="220"/>
      <c r="K26" s="182" t="s">
        <v>20</v>
      </c>
      <c r="L26" s="306">
        <v>-4.460000000000008</v>
      </c>
      <c r="M26" s="188">
        <v>131.303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0.21488515068079808</v>
      </c>
      <c r="E27" s="268">
        <v>0.1800891613783564</v>
      </c>
      <c r="F27" s="280">
        <v>0.14186276847453275</v>
      </c>
      <c r="G27" s="262"/>
      <c r="H27" s="263" t="s">
        <v>460</v>
      </c>
      <c r="I27" s="264">
        <v>3.8226392903823654</v>
      </c>
      <c r="J27" s="262"/>
      <c r="K27" s="265"/>
      <c r="L27" s="313">
        <v>-0.39096927581444874</v>
      </c>
      <c r="M27" s="267">
        <v>0.15101932842215435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56"/>
      <c r="M28" s="179"/>
      <c r="N28" s="155"/>
      <c r="O28" s="136"/>
    </row>
    <row r="29" spans="2:17" ht="12" customHeight="1">
      <c r="B29" s="180"/>
      <c r="C29" s="272" t="s">
        <v>6</v>
      </c>
      <c r="D29" s="185">
        <v>486.66</v>
      </c>
      <c r="E29" s="232">
        <v>488.31</v>
      </c>
      <c r="F29" s="275">
        <v>487.35</v>
      </c>
      <c r="G29" s="220"/>
      <c r="H29" s="161" t="s">
        <v>460</v>
      </c>
      <c r="I29" s="221">
        <v>1.9659642440252867E-3</v>
      </c>
      <c r="J29" s="220"/>
      <c r="K29" s="182" t="s">
        <v>20</v>
      </c>
      <c r="L29" s="306">
        <v>-2.1499999999999773</v>
      </c>
      <c r="M29" s="186">
        <v>473.95400000000001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482.68</v>
      </c>
      <c r="E30" s="232">
        <v>481.17</v>
      </c>
      <c r="F30" s="275">
        <v>488.06</v>
      </c>
      <c r="G30" s="220"/>
      <c r="H30" s="161" t="s">
        <v>20</v>
      </c>
      <c r="I30" s="221">
        <v>1.4319263461977982E-2</v>
      </c>
      <c r="J30" s="220"/>
      <c r="K30" s="182" t="s">
        <v>20</v>
      </c>
      <c r="L30" s="306">
        <v>-0.56999999999999318</v>
      </c>
      <c r="M30" s="186">
        <v>464.45100000000002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136.74</v>
      </c>
      <c r="E31" s="232">
        <v>143.88999999999999</v>
      </c>
      <c r="F31" s="275">
        <v>143.18</v>
      </c>
      <c r="G31" s="220"/>
      <c r="H31" s="161" t="s">
        <v>460</v>
      </c>
      <c r="I31" s="221">
        <v>4.9343248314683841E-3</v>
      </c>
      <c r="J31" s="220"/>
      <c r="K31" s="182" t="s">
        <v>20</v>
      </c>
      <c r="L31" s="306">
        <v>-1.5</v>
      </c>
      <c r="M31" s="186">
        <v>118.97799999999999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0.28329327919118258</v>
      </c>
      <c r="E32" s="239">
        <v>0.29904191865660779</v>
      </c>
      <c r="F32" s="276">
        <v>0.29336556980699097</v>
      </c>
      <c r="G32" s="222"/>
      <c r="H32" s="189" t="s">
        <v>460</v>
      </c>
      <c r="I32" s="223">
        <v>0.56763488496168191</v>
      </c>
      <c r="J32" s="222"/>
      <c r="K32" s="190"/>
      <c r="L32" s="312">
        <v>-0.27275886155373286</v>
      </c>
      <c r="M32" s="191">
        <v>0.25616911148861771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314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537</v>
      </c>
      <c r="E35" s="168" t="s">
        <v>566</v>
      </c>
      <c r="F35" s="414" t="s">
        <v>592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350.84</v>
      </c>
      <c r="E37" s="231">
        <v>336.7</v>
      </c>
      <c r="F37" s="274">
        <v>355.24</v>
      </c>
      <c r="G37" s="218"/>
      <c r="H37" s="212" t="s">
        <v>20</v>
      </c>
      <c r="I37" s="219">
        <v>5.5063855063855138E-2</v>
      </c>
      <c r="J37" s="218"/>
      <c r="K37" s="213" t="s">
        <v>20</v>
      </c>
      <c r="L37" s="311">
        <v>0.69999999999998863</v>
      </c>
      <c r="M37" s="215">
        <v>268.47000000000003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328.63</v>
      </c>
      <c r="E38" s="232">
        <v>342.44</v>
      </c>
      <c r="F38" s="275">
        <v>357.7</v>
      </c>
      <c r="G38" s="220"/>
      <c r="H38" s="161" t="s">
        <v>20</v>
      </c>
      <c r="I38" s="221">
        <v>4.4562551103842996E-2</v>
      </c>
      <c r="J38" s="220"/>
      <c r="K38" s="182" t="s">
        <v>20</v>
      </c>
      <c r="L38" s="306">
        <v>-2.0000000000038654E-2</v>
      </c>
      <c r="M38" s="216">
        <v>263.13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97.38</v>
      </c>
      <c r="E39" s="232">
        <v>92.49</v>
      </c>
      <c r="F39" s="275">
        <v>87.02</v>
      </c>
      <c r="G39" s="220"/>
      <c r="H39" s="161" t="s">
        <v>460</v>
      </c>
      <c r="I39" s="221">
        <v>5.914152881392587E-2</v>
      </c>
      <c r="J39" s="220"/>
      <c r="K39" s="182" t="s">
        <v>20</v>
      </c>
      <c r="L39" s="306">
        <v>0.31999999999999318</v>
      </c>
      <c r="M39" s="216">
        <v>55.94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0.2963210905881995</v>
      </c>
      <c r="E40" s="233">
        <v>0.27009111085153603</v>
      </c>
      <c r="F40" s="276">
        <v>0.24327648867766286</v>
      </c>
      <c r="G40" s="222"/>
      <c r="H40" s="189" t="s">
        <v>460</v>
      </c>
      <c r="I40" s="223">
        <v>2.6814622173873177</v>
      </c>
      <c r="J40" s="222"/>
      <c r="K40" s="190"/>
      <c r="L40" s="312">
        <v>9.0815590342600672E-2</v>
      </c>
      <c r="M40" s="217">
        <v>0.21199999999999999</v>
      </c>
      <c r="N40" s="158" t="e">
        <f>N39/N38</f>
        <v>#DIV/0!</v>
      </c>
      <c r="O40" s="136"/>
    </row>
    <row r="41" spans="2:18" ht="12" customHeight="1">
      <c r="B41" s="294" t="s">
        <v>600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595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597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F44" sqref="F4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591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537</v>
      </c>
      <c r="E6" s="168" t="s">
        <v>566</v>
      </c>
      <c r="F6" s="414" t="s">
        <v>592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2606.0700000000002</v>
      </c>
      <c r="E9" s="236">
        <v>2563.3000000000002</v>
      </c>
      <c r="F9" s="277">
        <v>2578.35</v>
      </c>
      <c r="G9" s="220"/>
      <c r="H9" s="161" t="s">
        <v>20</v>
      </c>
      <c r="I9" s="221">
        <v>5.8713377287089585E-3</v>
      </c>
      <c r="J9" s="220"/>
      <c r="K9" s="182" t="s">
        <v>20</v>
      </c>
      <c r="L9" s="225" t="s">
        <v>507</v>
      </c>
      <c r="M9" s="183">
        <v>2267.5320000000002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2577.25</v>
      </c>
      <c r="E10" s="236">
        <v>2580.12</v>
      </c>
      <c r="F10" s="277">
        <v>2620.85</v>
      </c>
      <c r="G10" s="220"/>
      <c r="H10" s="161" t="s">
        <v>20</v>
      </c>
      <c r="I10" s="221">
        <v>1.5786087468799836E-2</v>
      </c>
      <c r="J10" s="220"/>
      <c r="K10" s="182" t="s">
        <v>20</v>
      </c>
      <c r="L10" s="225" t="s">
        <v>507</v>
      </c>
      <c r="M10" s="183">
        <v>2276.576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653.78</v>
      </c>
      <c r="E11" s="236">
        <v>636.95000000000005</v>
      </c>
      <c r="F11" s="277">
        <v>594.46</v>
      </c>
      <c r="G11" s="220"/>
      <c r="H11" s="161" t="s">
        <v>460</v>
      </c>
      <c r="I11" s="221">
        <v>6.6708532851872171E-2</v>
      </c>
      <c r="J11" s="220"/>
      <c r="K11" s="182" t="s">
        <v>20</v>
      </c>
      <c r="L11" s="225" t="s">
        <v>507</v>
      </c>
      <c r="M11" s="183">
        <v>459.43700000000001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0.25367348918420796</v>
      </c>
      <c r="E12" s="237">
        <v>0.2468683627118119</v>
      </c>
      <c r="F12" s="278">
        <v>0.22681954327794421</v>
      </c>
      <c r="G12" s="220"/>
      <c r="H12" s="161" t="s">
        <v>460</v>
      </c>
      <c r="I12" s="246">
        <v>2.0048819433867688</v>
      </c>
      <c r="J12" s="220"/>
      <c r="K12" s="182"/>
      <c r="L12" s="247" t="s">
        <v>507</v>
      </c>
      <c r="M12" s="248">
        <v>0.20181052598287955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750.49</v>
      </c>
      <c r="E14" s="232">
        <v>758.38</v>
      </c>
      <c r="F14" s="275">
        <v>747.76</v>
      </c>
      <c r="G14" s="220"/>
      <c r="H14" s="161" t="s">
        <v>460</v>
      </c>
      <c r="I14" s="221">
        <v>1.4003533848466421E-2</v>
      </c>
      <c r="J14" s="220"/>
      <c r="K14" s="182" t="s">
        <v>20</v>
      </c>
      <c r="L14" s="225" t="s">
        <v>507</v>
      </c>
      <c r="M14" s="186">
        <v>658.8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738.84</v>
      </c>
      <c r="E15" s="232">
        <v>743.81</v>
      </c>
      <c r="F15" s="275">
        <v>753.89</v>
      </c>
      <c r="G15" s="220"/>
      <c r="H15" s="161" t="s">
        <v>20</v>
      </c>
      <c r="I15" s="221">
        <v>1.3551847918151116E-2</v>
      </c>
      <c r="J15" s="220"/>
      <c r="K15" s="182" t="s">
        <v>20</v>
      </c>
      <c r="L15" s="225" t="s">
        <v>507</v>
      </c>
      <c r="M15" s="186">
        <v>679.80499999999995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255.89</v>
      </c>
      <c r="E16" s="232">
        <v>270.45999999999998</v>
      </c>
      <c r="F16" s="275">
        <v>264.33</v>
      </c>
      <c r="G16" s="220"/>
      <c r="H16" s="161" t="s">
        <v>460</v>
      </c>
      <c r="I16" s="221">
        <v>2.2665089107446579E-2</v>
      </c>
      <c r="J16" s="220"/>
      <c r="K16" s="182" t="s">
        <v>20</v>
      </c>
      <c r="L16" s="225" t="s">
        <v>507</v>
      </c>
      <c r="M16" s="186">
        <v>177.9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0.34634020897623297</v>
      </c>
      <c r="E17" s="261">
        <v>0.36361436388324975</v>
      </c>
      <c r="F17" s="280">
        <v>0.35062144344665663</v>
      </c>
      <c r="G17" s="262"/>
      <c r="H17" s="263" t="s">
        <v>460</v>
      </c>
      <c r="I17" s="264">
        <v>1.2992920436593114</v>
      </c>
      <c r="J17" s="262"/>
      <c r="K17" s="265"/>
      <c r="L17" s="266" t="s">
        <v>507</v>
      </c>
      <c r="M17" s="267">
        <v>0.26169269128647188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1368.92</v>
      </c>
      <c r="E19" s="232">
        <v>1316.69</v>
      </c>
      <c r="F19" s="275">
        <v>1341.1</v>
      </c>
      <c r="G19" s="220"/>
      <c r="H19" s="161" t="s">
        <v>20</v>
      </c>
      <c r="I19" s="221">
        <v>1.8538911968648542E-2</v>
      </c>
      <c r="J19" s="220"/>
      <c r="K19" s="182" t="s">
        <v>20</v>
      </c>
      <c r="L19" s="225" t="s">
        <v>507</v>
      </c>
      <c r="M19" s="187">
        <v>1134.778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1355.76</v>
      </c>
      <c r="E20" s="232">
        <v>1355.12</v>
      </c>
      <c r="F20" s="275">
        <v>1378.33</v>
      </c>
      <c r="G20" s="220"/>
      <c r="H20" s="161" t="s">
        <v>20</v>
      </c>
      <c r="I20" s="221">
        <v>1.7127634453037333E-2</v>
      </c>
      <c r="J20" s="220"/>
      <c r="K20" s="182" t="s">
        <v>20</v>
      </c>
      <c r="L20" s="225" t="s">
        <v>507</v>
      </c>
      <c r="M20" s="187">
        <v>1132.32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261.11</v>
      </c>
      <c r="E21" s="232">
        <v>222.68</v>
      </c>
      <c r="F21" s="275">
        <v>185.45</v>
      </c>
      <c r="G21" s="220"/>
      <c r="H21" s="161" t="s">
        <v>460</v>
      </c>
      <c r="I21" s="221">
        <v>0.16719058738997672</v>
      </c>
      <c r="J21" s="220"/>
      <c r="K21" s="182" t="s">
        <v>20</v>
      </c>
      <c r="L21" s="225" t="s">
        <v>507</v>
      </c>
      <c r="M21" s="186">
        <v>162.559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0.19259308432170888</v>
      </c>
      <c r="E22" s="237">
        <v>0.16432493063344947</v>
      </c>
      <c r="F22" s="278">
        <v>0.1345468791943874</v>
      </c>
      <c r="G22" s="220"/>
      <c r="H22" s="161" t="s">
        <v>460</v>
      </c>
      <c r="I22" s="246">
        <v>2.9778051439062065</v>
      </c>
      <c r="J22" s="220"/>
      <c r="K22" s="182"/>
      <c r="L22" s="247" t="s">
        <v>507</v>
      </c>
      <c r="M22" s="248">
        <v>0.1435627737741981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1078.31</v>
      </c>
      <c r="E24" s="232">
        <v>1036.6600000000001</v>
      </c>
      <c r="F24" s="275">
        <v>1056.07</v>
      </c>
      <c r="G24" s="220"/>
      <c r="H24" s="161" t="s">
        <v>20</v>
      </c>
      <c r="I24" s="221">
        <v>1.8723593077768941E-2</v>
      </c>
      <c r="J24" s="220"/>
      <c r="K24" s="182" t="s">
        <v>20</v>
      </c>
      <c r="L24" s="225" t="s">
        <v>507</v>
      </c>
      <c r="M24" s="186">
        <v>873.89300000000003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1060.76</v>
      </c>
      <c r="E25" s="232">
        <v>1069.3399999999999</v>
      </c>
      <c r="F25" s="275">
        <v>1091.77</v>
      </c>
      <c r="G25" s="220"/>
      <c r="H25" s="161" t="s">
        <v>20</v>
      </c>
      <c r="I25" s="221">
        <v>2.0975555015243064E-2</v>
      </c>
      <c r="J25" s="220"/>
      <c r="K25" s="182" t="s">
        <v>20</v>
      </c>
      <c r="L25" s="225" t="s">
        <v>507</v>
      </c>
      <c r="M25" s="186">
        <v>869.44500000000005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227.53</v>
      </c>
      <c r="E26" s="232">
        <v>194.85</v>
      </c>
      <c r="F26" s="275">
        <v>159.15</v>
      </c>
      <c r="G26" s="220"/>
      <c r="H26" s="161" t="s">
        <v>460</v>
      </c>
      <c r="I26" s="221">
        <v>0.18321785989222472</v>
      </c>
      <c r="J26" s="220"/>
      <c r="K26" s="182" t="s">
        <v>20</v>
      </c>
      <c r="L26" s="225" t="s">
        <v>507</v>
      </c>
      <c r="M26" s="188">
        <v>131.303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0.21449715298465252</v>
      </c>
      <c r="E27" s="268">
        <v>0.18221519815961248</v>
      </c>
      <c r="F27" s="280">
        <v>0.14577246123267723</v>
      </c>
      <c r="G27" s="262"/>
      <c r="H27" s="263" t="s">
        <v>460</v>
      </c>
      <c r="I27" s="264">
        <v>3.6442736926935253</v>
      </c>
      <c r="J27" s="262"/>
      <c r="K27" s="265"/>
      <c r="L27" s="266" t="s">
        <v>507</v>
      </c>
      <c r="M27" s="267">
        <v>0.15101932842215435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486.67</v>
      </c>
      <c r="E29" s="232">
        <v>488.23</v>
      </c>
      <c r="F29" s="275">
        <v>489.5</v>
      </c>
      <c r="G29" s="220"/>
      <c r="H29" s="161" t="s">
        <v>20</v>
      </c>
      <c r="I29" s="221">
        <v>2.6012330254183702E-3</v>
      </c>
      <c r="J29" s="220"/>
      <c r="K29" s="182" t="s">
        <v>20</v>
      </c>
      <c r="L29" s="225" t="s">
        <v>507</v>
      </c>
      <c r="M29" s="186">
        <v>473.95400000000001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482.66</v>
      </c>
      <c r="E30" s="232">
        <v>481.19</v>
      </c>
      <c r="F30" s="275">
        <v>488.63</v>
      </c>
      <c r="G30" s="220"/>
      <c r="H30" s="161" t="s">
        <v>20</v>
      </c>
      <c r="I30" s="221">
        <v>1.5461667948211799E-2</v>
      </c>
      <c r="J30" s="220"/>
      <c r="K30" s="182" t="s">
        <v>20</v>
      </c>
      <c r="L30" s="225" t="s">
        <v>507</v>
      </c>
      <c r="M30" s="186">
        <v>464.45100000000002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136.78</v>
      </c>
      <c r="E31" s="232">
        <v>143.81</v>
      </c>
      <c r="F31" s="275">
        <v>144.68</v>
      </c>
      <c r="G31" s="220"/>
      <c r="H31" s="161" t="s">
        <v>20</v>
      </c>
      <c r="I31" s="221">
        <v>6.049648842222366E-3</v>
      </c>
      <c r="J31" s="220"/>
      <c r="K31" s="182" t="s">
        <v>20</v>
      </c>
      <c r="L31" s="225" t="s">
        <v>507</v>
      </c>
      <c r="M31" s="186">
        <v>118.97799999999999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0.28338789209795712</v>
      </c>
      <c r="E32" s="239">
        <v>0.29886323489681832</v>
      </c>
      <c r="F32" s="276">
        <v>0.29609315842252831</v>
      </c>
      <c r="G32" s="222"/>
      <c r="H32" s="189" t="s">
        <v>460</v>
      </c>
      <c r="I32" s="223">
        <v>0.27700764742900064</v>
      </c>
      <c r="J32" s="222"/>
      <c r="K32" s="190"/>
      <c r="L32" s="244" t="s">
        <v>507</v>
      </c>
      <c r="M32" s="191">
        <v>0.25616911148861771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537</v>
      </c>
      <c r="E35" s="168" t="s">
        <v>566</v>
      </c>
      <c r="F35" s="414" t="s">
        <v>592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350.34</v>
      </c>
      <c r="E37" s="231">
        <v>336.7</v>
      </c>
      <c r="F37" s="274">
        <v>354.54</v>
      </c>
      <c r="G37" s="218"/>
      <c r="H37" s="212" t="s">
        <v>20</v>
      </c>
      <c r="I37" s="219">
        <v>5.2984852984853115E-2</v>
      </c>
      <c r="J37" s="218"/>
      <c r="K37" s="213" t="s">
        <v>20</v>
      </c>
      <c r="L37" s="224" t="s">
        <v>507</v>
      </c>
      <c r="M37" s="215">
        <v>268.47000000000003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329.12</v>
      </c>
      <c r="E38" s="232">
        <v>342.29</v>
      </c>
      <c r="F38" s="275">
        <v>357.72</v>
      </c>
      <c r="G38" s="220"/>
      <c r="H38" s="161" t="s">
        <v>20</v>
      </c>
      <c r="I38" s="221">
        <v>4.5078734406497345E-2</v>
      </c>
      <c r="J38" s="220"/>
      <c r="K38" s="182" t="s">
        <v>20</v>
      </c>
      <c r="L38" s="225" t="s">
        <v>507</v>
      </c>
      <c r="M38" s="216">
        <v>263.13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96.39</v>
      </c>
      <c r="E39" s="232">
        <v>92.16</v>
      </c>
      <c r="F39" s="275">
        <v>86.7</v>
      </c>
      <c r="G39" s="220"/>
      <c r="H39" s="161" t="s">
        <v>460</v>
      </c>
      <c r="I39" s="221">
        <v>5.924479166666663E-2</v>
      </c>
      <c r="J39" s="220"/>
      <c r="K39" s="182" t="s">
        <v>20</v>
      </c>
      <c r="L39" s="225" t="s">
        <v>507</v>
      </c>
      <c r="M39" s="216">
        <v>55.94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0.29287190082644626</v>
      </c>
      <c r="E40" s="233">
        <v>0.26924537672733645</v>
      </c>
      <c r="F40" s="276">
        <v>0.24236833277423683</v>
      </c>
      <c r="G40" s="222"/>
      <c r="H40" s="189" t="s">
        <v>460</v>
      </c>
      <c r="I40" s="223">
        <v>2.6877043953099617</v>
      </c>
      <c r="J40" s="222"/>
      <c r="K40" s="190"/>
      <c r="L40" s="226" t="s">
        <v>507</v>
      </c>
      <c r="M40" s="217">
        <v>0.21259453502071218</v>
      </c>
      <c r="N40" s="158" t="e">
        <f>N39/N38</f>
        <v>#DIV/0!</v>
      </c>
      <c r="O40" s="136"/>
    </row>
    <row r="41" spans="2:18" ht="12" customHeight="1">
      <c r="B41" s="294" t="s">
        <v>593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580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" sqref="A2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589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2467.34</v>
      </c>
      <c r="E9" s="236">
        <v>2601.7600000000002</v>
      </c>
      <c r="F9" s="277">
        <v>2562.23</v>
      </c>
      <c r="G9" s="220"/>
      <c r="H9" s="161" t="s">
        <v>460</v>
      </c>
      <c r="I9" s="221">
        <v>1.4999999999999999E-2</v>
      </c>
      <c r="J9" s="220"/>
      <c r="K9" s="182" t="s">
        <v>460</v>
      </c>
      <c r="L9" s="225">
        <v>4.8</v>
      </c>
      <c r="M9" s="183">
        <v>2267.6999999999998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2434.11</v>
      </c>
      <c r="E10" s="236">
        <v>2573.39</v>
      </c>
      <c r="F10" s="277">
        <v>2577.0500000000002</v>
      </c>
      <c r="G10" s="220"/>
      <c r="H10" s="161" t="s">
        <v>20</v>
      </c>
      <c r="I10" s="221">
        <v>1E-3</v>
      </c>
      <c r="J10" s="220"/>
      <c r="K10" s="182" t="s">
        <v>460</v>
      </c>
      <c r="L10" s="225">
        <v>6.3</v>
      </c>
      <c r="M10" s="183">
        <v>2276.3000000000002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626.97</v>
      </c>
      <c r="E11" s="236">
        <v>655.34</v>
      </c>
      <c r="F11" s="277">
        <v>640.52</v>
      </c>
      <c r="G11" s="220"/>
      <c r="H11" s="161" t="s">
        <v>460</v>
      </c>
      <c r="I11" s="221">
        <v>2.3E-2</v>
      </c>
      <c r="J11" s="220"/>
      <c r="K11" s="182" t="s">
        <v>20</v>
      </c>
      <c r="L11" s="225">
        <v>2.6</v>
      </c>
      <c r="M11" s="183">
        <v>461.4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0.25800000000000001</v>
      </c>
      <c r="E12" s="237">
        <v>0.255</v>
      </c>
      <c r="F12" s="278">
        <v>0.249</v>
      </c>
      <c r="G12" s="220"/>
      <c r="H12" s="161" t="s">
        <v>460</v>
      </c>
      <c r="I12" s="246">
        <v>0.6</v>
      </c>
      <c r="J12" s="220"/>
      <c r="K12" s="182" t="s">
        <v>20</v>
      </c>
      <c r="L12" s="247">
        <v>0.2</v>
      </c>
      <c r="M12" s="248">
        <v>0.20300000000000001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735.21</v>
      </c>
      <c r="E14" s="232">
        <v>750.68</v>
      </c>
      <c r="F14" s="275">
        <v>759.75</v>
      </c>
      <c r="G14" s="220"/>
      <c r="H14" s="161" t="s">
        <v>20</v>
      </c>
      <c r="I14" s="221">
        <v>1.2E-2</v>
      </c>
      <c r="J14" s="220"/>
      <c r="K14" s="182" t="s">
        <v>20</v>
      </c>
      <c r="L14" s="225">
        <v>1</v>
      </c>
      <c r="M14" s="186">
        <v>658.8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711.16</v>
      </c>
      <c r="E15" s="232">
        <v>738.83</v>
      </c>
      <c r="F15" s="275">
        <v>743.13</v>
      </c>
      <c r="G15" s="220"/>
      <c r="H15" s="161" t="s">
        <v>20</v>
      </c>
      <c r="I15" s="221">
        <v>6.0000000000000001E-3</v>
      </c>
      <c r="J15" s="220"/>
      <c r="K15" s="182"/>
      <c r="L15" s="225">
        <v>0.6</v>
      </c>
      <c r="M15" s="186">
        <v>679.9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242.74</v>
      </c>
      <c r="E16" s="232">
        <v>254.6</v>
      </c>
      <c r="F16" s="275">
        <v>271.22000000000003</v>
      </c>
      <c r="G16" s="220"/>
      <c r="H16" s="161" t="s">
        <v>20</v>
      </c>
      <c r="I16" s="221">
        <v>6.5000000000000002E-2</v>
      </c>
      <c r="J16" s="220"/>
      <c r="K16" s="182" t="s">
        <v>20</v>
      </c>
      <c r="L16" s="225">
        <v>2.2999999999999998</v>
      </c>
      <c r="M16" s="186">
        <v>178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0.34100000000000003</v>
      </c>
      <c r="E17" s="261">
        <v>0.34499999999999997</v>
      </c>
      <c r="F17" s="280">
        <v>0.36499999999999999</v>
      </c>
      <c r="G17" s="262"/>
      <c r="H17" s="263" t="s">
        <v>20</v>
      </c>
      <c r="I17" s="264">
        <v>2</v>
      </c>
      <c r="J17" s="262"/>
      <c r="K17" s="265" t="s">
        <v>20</v>
      </c>
      <c r="L17" s="266">
        <v>0.3</v>
      </c>
      <c r="M17" s="267">
        <v>0.26200000000000001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1259.19</v>
      </c>
      <c r="E19" s="232">
        <v>1364.92</v>
      </c>
      <c r="F19" s="275">
        <v>1315.01</v>
      </c>
      <c r="G19" s="220"/>
      <c r="H19" s="161" t="s">
        <v>460</v>
      </c>
      <c r="I19" s="221">
        <v>3.6999999999999998E-2</v>
      </c>
      <c r="J19" s="220"/>
      <c r="K19" s="182" t="s">
        <v>460</v>
      </c>
      <c r="L19" s="225">
        <v>7</v>
      </c>
      <c r="M19" s="187">
        <v>1135.0999999999999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1254.8599999999999</v>
      </c>
      <c r="E20" s="232">
        <v>1352.78</v>
      </c>
      <c r="F20" s="275">
        <v>1353.78</v>
      </c>
      <c r="G20" s="220"/>
      <c r="H20" s="161" t="s">
        <v>20</v>
      </c>
      <c r="I20" s="221">
        <v>1E-3</v>
      </c>
      <c r="J20" s="220"/>
      <c r="K20" s="182" t="s">
        <v>460</v>
      </c>
      <c r="L20" s="225">
        <v>6.5</v>
      </c>
      <c r="M20" s="187">
        <v>1132.3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251.5</v>
      </c>
      <c r="E21" s="232">
        <v>263.64</v>
      </c>
      <c r="F21" s="275">
        <v>224.88</v>
      </c>
      <c r="G21" s="220"/>
      <c r="H21" s="161" t="s">
        <v>460</v>
      </c>
      <c r="I21" s="221">
        <v>0.14699999999999999</v>
      </c>
      <c r="J21" s="220"/>
      <c r="K21" s="182" t="s">
        <v>460</v>
      </c>
      <c r="L21" s="225">
        <v>1.1000000000000001</v>
      </c>
      <c r="M21" s="186">
        <v>164.6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</v>
      </c>
      <c r="E22" s="237">
        <v>0.19500000000000001</v>
      </c>
      <c r="F22" s="278">
        <v>0.16600000000000001</v>
      </c>
      <c r="G22" s="220"/>
      <c r="H22" s="161" t="s">
        <v>460</v>
      </c>
      <c r="I22" s="246">
        <v>2.9</v>
      </c>
      <c r="J22" s="220"/>
      <c r="K22" s="182" t="s">
        <v>460</v>
      </c>
      <c r="L22" s="247">
        <v>0</v>
      </c>
      <c r="M22" s="248">
        <v>0.14499999999999999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972.21</v>
      </c>
      <c r="E24" s="232">
        <v>1075.49</v>
      </c>
      <c r="F24" s="275">
        <v>1036.07</v>
      </c>
      <c r="G24" s="220"/>
      <c r="H24" s="161" t="s">
        <v>460</v>
      </c>
      <c r="I24" s="221">
        <v>3.6999999999999998E-2</v>
      </c>
      <c r="J24" s="220"/>
      <c r="K24" s="182" t="s">
        <v>460</v>
      </c>
      <c r="L24" s="225">
        <v>5.7</v>
      </c>
      <c r="M24" s="186">
        <v>874.3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968.01</v>
      </c>
      <c r="E25" s="232">
        <v>1058.53</v>
      </c>
      <c r="F25" s="275">
        <v>1069.19</v>
      </c>
      <c r="G25" s="220"/>
      <c r="H25" s="161" t="s">
        <v>20</v>
      </c>
      <c r="I25" s="221">
        <v>0.01</v>
      </c>
      <c r="J25" s="220"/>
      <c r="K25" s="182" t="s">
        <v>460</v>
      </c>
      <c r="L25" s="225">
        <v>5.2</v>
      </c>
      <c r="M25" s="186">
        <v>869.5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213.93</v>
      </c>
      <c r="E26" s="232">
        <v>230.9</v>
      </c>
      <c r="F26" s="275">
        <v>197.78</v>
      </c>
      <c r="G26" s="220"/>
      <c r="H26" s="161" t="s">
        <v>460</v>
      </c>
      <c r="I26" s="221">
        <v>0.14299999999999999</v>
      </c>
      <c r="J26" s="220"/>
      <c r="K26" s="182" t="s">
        <v>460</v>
      </c>
      <c r="L26" s="225">
        <v>1.4</v>
      </c>
      <c r="M26" s="188">
        <v>132.9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0.221</v>
      </c>
      <c r="E27" s="268">
        <v>0.218</v>
      </c>
      <c r="F27" s="280">
        <v>0.185</v>
      </c>
      <c r="G27" s="262"/>
      <c r="H27" s="263" t="s">
        <v>460</v>
      </c>
      <c r="I27" s="264">
        <v>3.3</v>
      </c>
      <c r="J27" s="262"/>
      <c r="K27" s="265" t="s">
        <v>460</v>
      </c>
      <c r="L27" s="266">
        <v>0</v>
      </c>
      <c r="M27" s="267">
        <v>0.153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472.94</v>
      </c>
      <c r="E29" s="232">
        <v>486.15</v>
      </c>
      <c r="F29" s="275">
        <v>487.46</v>
      </c>
      <c r="G29" s="220"/>
      <c r="H29" s="161" t="s">
        <v>20</v>
      </c>
      <c r="I29" s="221">
        <v>3.0000000000000001E-3</v>
      </c>
      <c r="J29" s="220"/>
      <c r="K29" s="182" t="s">
        <v>20</v>
      </c>
      <c r="L29" s="225">
        <v>1.2</v>
      </c>
      <c r="M29" s="186">
        <v>473.8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468.09</v>
      </c>
      <c r="E30" s="232">
        <v>481.78</v>
      </c>
      <c r="F30" s="275">
        <v>480.15</v>
      </c>
      <c r="G30" s="220"/>
      <c r="H30" s="161" t="s">
        <v>460</v>
      </c>
      <c r="I30" s="221">
        <v>3.0000000000000001E-3</v>
      </c>
      <c r="J30" s="220"/>
      <c r="K30" s="182" t="s">
        <v>460</v>
      </c>
      <c r="L30" s="225">
        <v>0.3</v>
      </c>
      <c r="M30" s="186">
        <v>464.1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132.74</v>
      </c>
      <c r="E31" s="232">
        <v>137.11000000000001</v>
      </c>
      <c r="F31" s="275">
        <v>144.43</v>
      </c>
      <c r="G31" s="220"/>
      <c r="H31" s="161" t="s">
        <v>20</v>
      </c>
      <c r="I31" s="221">
        <v>5.2999999999999999E-2</v>
      </c>
      <c r="J31" s="220"/>
      <c r="K31" s="182" t="s">
        <v>20</v>
      </c>
      <c r="L31" s="225">
        <v>1.4</v>
      </c>
      <c r="M31" s="186">
        <v>118.8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0.28399999999999997</v>
      </c>
      <c r="E32" s="239">
        <v>0.28499999999999998</v>
      </c>
      <c r="F32" s="276">
        <v>0.30099999999999999</v>
      </c>
      <c r="G32" s="222"/>
      <c r="H32" s="189" t="s">
        <v>20</v>
      </c>
      <c r="I32" s="223">
        <v>1.6</v>
      </c>
      <c r="J32" s="222"/>
      <c r="K32" s="190" t="s">
        <v>20</v>
      </c>
      <c r="L32" s="244">
        <v>0.3</v>
      </c>
      <c r="M32" s="191">
        <v>0.25600000000000001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313.77</v>
      </c>
      <c r="E37" s="231">
        <v>350.76</v>
      </c>
      <c r="F37" s="274">
        <v>334.81</v>
      </c>
      <c r="G37" s="218"/>
      <c r="H37" s="212" t="s">
        <v>460</v>
      </c>
      <c r="I37" s="219">
        <v>4.4999999999999998E-2</v>
      </c>
      <c r="J37" s="218"/>
      <c r="K37" s="213" t="s">
        <v>460</v>
      </c>
      <c r="L37" s="224">
        <v>6.1</v>
      </c>
      <c r="M37" s="215">
        <v>268.5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313.94</v>
      </c>
      <c r="E38" s="232">
        <v>329.41</v>
      </c>
      <c r="F38" s="275">
        <v>342.03</v>
      </c>
      <c r="G38" s="220"/>
      <c r="H38" s="161" t="s">
        <v>20</v>
      </c>
      <c r="I38" s="221">
        <v>3.7999999999999999E-2</v>
      </c>
      <c r="J38" s="220"/>
      <c r="K38" s="182" t="s">
        <v>460</v>
      </c>
      <c r="L38" s="225">
        <v>1.8</v>
      </c>
      <c r="M38" s="216">
        <v>263.10000000000002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78.5</v>
      </c>
      <c r="E39" s="232">
        <v>96.72</v>
      </c>
      <c r="F39" s="275">
        <v>90.8</v>
      </c>
      <c r="G39" s="220"/>
      <c r="H39" s="161" t="s">
        <v>460</v>
      </c>
      <c r="I39" s="221">
        <v>6.0999999999999999E-2</v>
      </c>
      <c r="J39" s="220"/>
      <c r="K39" s="182" t="s">
        <v>460</v>
      </c>
      <c r="L39" s="225">
        <v>3.6</v>
      </c>
      <c r="M39" s="216">
        <v>55.9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0.25</v>
      </c>
      <c r="E40" s="233">
        <v>0.29399999999999998</v>
      </c>
      <c r="F40" s="276">
        <v>0.26500000000000001</v>
      </c>
      <c r="G40" s="222"/>
      <c r="H40" s="189" t="s">
        <v>460</v>
      </c>
      <c r="I40" s="223">
        <v>2.8</v>
      </c>
      <c r="J40" s="222"/>
      <c r="K40" s="190" t="s">
        <v>460</v>
      </c>
      <c r="L40" s="226">
        <v>0.9</v>
      </c>
      <c r="M40" s="217">
        <v>0.21299999999999999</v>
      </c>
      <c r="N40" s="158" t="e">
        <f>N39/N38</f>
        <v>#DIV/0!</v>
      </c>
      <c r="O40" s="136"/>
    </row>
    <row r="41" spans="2:18" ht="12" customHeight="1">
      <c r="B41" s="294" t="s">
        <v>590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580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O20" sqref="O20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588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2468.58</v>
      </c>
      <c r="E9" s="236">
        <v>2601.38</v>
      </c>
      <c r="F9" s="277">
        <v>2567.0100000000002</v>
      </c>
      <c r="G9" s="220"/>
      <c r="H9" s="161" t="s">
        <v>460</v>
      </c>
      <c r="I9" s="221">
        <v>1.3212218130376874E-2</v>
      </c>
      <c r="J9" s="220"/>
      <c r="K9" s="182" t="s">
        <v>20</v>
      </c>
      <c r="L9" s="225">
        <v>2.5</v>
      </c>
      <c r="M9" s="183">
        <v>2267.6999999999998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2434.81</v>
      </c>
      <c r="E10" s="236">
        <v>2573.88</v>
      </c>
      <c r="F10" s="277">
        <v>2583.31</v>
      </c>
      <c r="G10" s="220"/>
      <c r="H10" s="161" t="s">
        <v>20</v>
      </c>
      <c r="I10" s="221">
        <v>3.6637294667971609E-3</v>
      </c>
      <c r="J10" s="220"/>
      <c r="K10" s="182" t="s">
        <v>20</v>
      </c>
      <c r="L10" s="225">
        <v>3.2</v>
      </c>
      <c r="M10" s="183">
        <v>2276.2999999999997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626.77</v>
      </c>
      <c r="E11" s="236">
        <v>654.26</v>
      </c>
      <c r="F11" s="277">
        <v>637.97</v>
      </c>
      <c r="G11" s="220"/>
      <c r="H11" s="161" t="s">
        <v>460</v>
      </c>
      <c r="I11" s="221">
        <v>2.4898358450768709E-2</v>
      </c>
      <c r="J11" s="220"/>
      <c r="K11" s="182" t="s">
        <v>20</v>
      </c>
      <c r="L11" s="225">
        <v>1.04</v>
      </c>
      <c r="M11" s="183">
        <v>461.40000000000003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0.257420496876553</v>
      </c>
      <c r="E12" s="237">
        <v>0.25419211462849861</v>
      </c>
      <c r="F12" s="278">
        <v>0.2469583596238934</v>
      </c>
      <c r="G12" s="220"/>
      <c r="H12" s="161" t="s">
        <v>460</v>
      </c>
      <c r="I12" s="246">
        <v>0.72337550046052135</v>
      </c>
      <c r="J12" s="220"/>
      <c r="K12" s="182" t="s">
        <v>20</v>
      </c>
      <c r="L12" s="247">
        <v>9.679170624651845E-3</v>
      </c>
      <c r="M12" s="248">
        <v>0.20269735975047229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735.21</v>
      </c>
      <c r="E14" s="232">
        <v>750.51</v>
      </c>
      <c r="F14" s="275">
        <v>758.79</v>
      </c>
      <c r="G14" s="220"/>
      <c r="H14" s="161" t="s">
        <v>20</v>
      </c>
      <c r="I14" s="221">
        <v>1.1032497901426908E-2</v>
      </c>
      <c r="J14" s="220"/>
      <c r="K14" s="182" t="s">
        <v>20</v>
      </c>
      <c r="L14" s="225">
        <v>0.54</v>
      </c>
      <c r="M14" s="186">
        <v>658.8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711.61</v>
      </c>
      <c r="E15" s="232">
        <v>739.39</v>
      </c>
      <c r="F15" s="275">
        <v>742.5</v>
      </c>
      <c r="G15" s="220"/>
      <c r="H15" s="161" t="s">
        <v>20</v>
      </c>
      <c r="I15" s="221">
        <v>4.2061699509055028E-3</v>
      </c>
      <c r="J15" s="220"/>
      <c r="K15" s="182" t="s">
        <v>460</v>
      </c>
      <c r="L15" s="225">
        <v>2.29</v>
      </c>
      <c r="M15" s="186">
        <v>679.9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241.49</v>
      </c>
      <c r="E16" s="232">
        <v>252.6</v>
      </c>
      <c r="F16" s="275">
        <v>268.89</v>
      </c>
      <c r="G16" s="220"/>
      <c r="H16" s="161" t="s">
        <v>20</v>
      </c>
      <c r="I16" s="221">
        <v>6.4489311163895557E-2</v>
      </c>
      <c r="J16" s="220"/>
      <c r="K16" s="182" t="s">
        <v>20</v>
      </c>
      <c r="L16" s="225">
        <v>2.79</v>
      </c>
      <c r="M16" s="186">
        <v>178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0.33935723219179043</v>
      </c>
      <c r="E17" s="261">
        <v>0.34163296771663126</v>
      </c>
      <c r="F17" s="280">
        <v>0.3621414141414141</v>
      </c>
      <c r="G17" s="262"/>
      <c r="H17" s="263" t="s">
        <v>20</v>
      </c>
      <c r="I17" s="264">
        <v>2.0508446424782836</v>
      </c>
      <c r="J17" s="262"/>
      <c r="K17" s="265" t="s">
        <v>20</v>
      </c>
      <c r="L17" s="266">
        <v>0.4859495748309961</v>
      </c>
      <c r="M17" s="267">
        <v>0.26180320635387561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1260.44</v>
      </c>
      <c r="E19" s="232">
        <v>1364.72</v>
      </c>
      <c r="F19" s="275">
        <v>1321.96</v>
      </c>
      <c r="G19" s="220"/>
      <c r="H19" s="161" t="s">
        <v>460</v>
      </c>
      <c r="I19" s="221">
        <v>3.1332434492057026E-2</v>
      </c>
      <c r="J19" s="220"/>
      <c r="K19" s="182" t="s">
        <v>20</v>
      </c>
      <c r="L19" s="225">
        <v>0.02</v>
      </c>
      <c r="M19" s="187">
        <v>1135.0999999999999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1255.0899999999999</v>
      </c>
      <c r="E20" s="232">
        <v>1352.91</v>
      </c>
      <c r="F20" s="275">
        <v>1360.32</v>
      </c>
      <c r="G20" s="220"/>
      <c r="H20" s="161" t="s">
        <v>20</v>
      </c>
      <c r="I20" s="221">
        <v>5.4770827327759175E-3</v>
      </c>
      <c r="J20" s="220"/>
      <c r="K20" s="182" t="s">
        <v>20</v>
      </c>
      <c r="L20" s="225">
        <v>5.78</v>
      </c>
      <c r="M20" s="187">
        <v>1132.3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252.56</v>
      </c>
      <c r="E21" s="232">
        <v>264.38</v>
      </c>
      <c r="F21" s="275">
        <v>226.02</v>
      </c>
      <c r="G21" s="220"/>
      <c r="H21" s="161" t="s">
        <v>460</v>
      </c>
      <c r="I21" s="221">
        <v>0.14509418261593154</v>
      </c>
      <c r="J21" s="220"/>
      <c r="K21" s="182" t="s">
        <v>460</v>
      </c>
      <c r="L21" s="225">
        <v>4.0199999999999996</v>
      </c>
      <c r="M21" s="186">
        <v>164.6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0.20122859715239547</v>
      </c>
      <c r="E22" s="237">
        <v>0.1954158074077359</v>
      </c>
      <c r="F22" s="278">
        <v>0.16615208186309105</v>
      </c>
      <c r="G22" s="220"/>
      <c r="H22" s="161" t="s">
        <v>460</v>
      </c>
      <c r="I22" s="246">
        <v>2.9263725544644847</v>
      </c>
      <c r="J22" s="220"/>
      <c r="K22" s="182" t="s">
        <v>460</v>
      </c>
      <c r="L22" s="247">
        <v>0.36767899310235497</v>
      </c>
      <c r="M22" s="248">
        <v>0.14536783537931644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973.45</v>
      </c>
      <c r="E24" s="232">
        <v>1075.23</v>
      </c>
      <c r="F24" s="275">
        <v>1041.74</v>
      </c>
      <c r="G24" s="220"/>
      <c r="H24" s="161" t="s">
        <v>460</v>
      </c>
      <c r="I24" s="221">
        <v>3.1146824400360873E-2</v>
      </c>
      <c r="J24" s="220"/>
      <c r="K24" s="182" t="s">
        <v>20</v>
      </c>
      <c r="L24" s="225">
        <v>0.01</v>
      </c>
      <c r="M24" s="186">
        <v>874.3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968.23</v>
      </c>
      <c r="E25" s="232">
        <v>1058.3699999999999</v>
      </c>
      <c r="F25" s="275">
        <v>1074.43</v>
      </c>
      <c r="G25" s="220"/>
      <c r="H25" s="161" t="s">
        <v>20</v>
      </c>
      <c r="I25" s="221">
        <v>1.517427742660904E-2</v>
      </c>
      <c r="J25" s="220"/>
      <c r="K25" s="182" t="s">
        <v>20</v>
      </c>
      <c r="L25" s="225">
        <v>6.02</v>
      </c>
      <c r="M25" s="186">
        <v>869.5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215</v>
      </c>
      <c r="E26" s="232">
        <v>231.86</v>
      </c>
      <c r="F26" s="275">
        <v>199.17</v>
      </c>
      <c r="G26" s="220"/>
      <c r="H26" s="161" t="s">
        <v>460</v>
      </c>
      <c r="I26" s="221">
        <v>0.14099025273872179</v>
      </c>
      <c r="J26" s="220"/>
      <c r="K26" s="182" t="s">
        <v>460</v>
      </c>
      <c r="L26" s="225">
        <v>3.92</v>
      </c>
      <c r="M26" s="188">
        <v>132.9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0.22205467709118701</v>
      </c>
      <c r="E27" s="268">
        <v>0.2190727250394475</v>
      </c>
      <c r="F27" s="280">
        <v>0.18537270925048629</v>
      </c>
      <c r="G27" s="262"/>
      <c r="H27" s="263" t="s">
        <v>460</v>
      </c>
      <c r="I27" s="264">
        <v>3.3700015788961202</v>
      </c>
      <c r="J27" s="262"/>
      <c r="K27" s="265" t="s">
        <v>460</v>
      </c>
      <c r="L27" s="266">
        <v>0.47134936117107784</v>
      </c>
      <c r="M27" s="267">
        <v>0.15284646348476136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472.94</v>
      </c>
      <c r="E29" s="232">
        <v>486.15</v>
      </c>
      <c r="F29" s="275">
        <v>486.26</v>
      </c>
      <c r="G29" s="220"/>
      <c r="H29" s="161" t="s">
        <v>20</v>
      </c>
      <c r="I29" s="221">
        <v>2.2626761287680708E-4</v>
      </c>
      <c r="J29" s="220"/>
      <c r="K29" s="182" t="s">
        <v>20</v>
      </c>
      <c r="L29" s="225">
        <v>1.93</v>
      </c>
      <c r="M29" s="186">
        <v>473.8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468.11</v>
      </c>
      <c r="E30" s="232">
        <v>481.58</v>
      </c>
      <c r="F30" s="275">
        <v>480.49</v>
      </c>
      <c r="G30" s="220"/>
      <c r="H30" s="161" t="s">
        <v>460</v>
      </c>
      <c r="I30" s="221">
        <v>2.2633830308567138E-3</v>
      </c>
      <c r="J30" s="220"/>
      <c r="K30" s="182" t="s">
        <v>460</v>
      </c>
      <c r="L30" s="225">
        <v>0.28999999999999998</v>
      </c>
      <c r="M30" s="186">
        <v>464.1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132.72</v>
      </c>
      <c r="E31" s="232">
        <v>137.29</v>
      </c>
      <c r="F31" s="275">
        <v>143.06</v>
      </c>
      <c r="G31" s="220"/>
      <c r="H31" s="161" t="s">
        <v>20</v>
      </c>
      <c r="I31" s="221">
        <v>4.2027824313497053E-2</v>
      </c>
      <c r="J31" s="220"/>
      <c r="K31" s="182" t="s">
        <v>20</v>
      </c>
      <c r="L31" s="225">
        <v>2.27</v>
      </c>
      <c r="M31" s="186">
        <v>118.8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0.28352310354403876</v>
      </c>
      <c r="E32" s="239">
        <v>0.28508243697827984</v>
      </c>
      <c r="F32" s="276">
        <v>0.29773772607130222</v>
      </c>
      <c r="G32" s="222"/>
      <c r="H32" s="189" t="s">
        <v>20</v>
      </c>
      <c r="I32" s="223">
        <v>1.2655289093022382</v>
      </c>
      <c r="J32" s="222"/>
      <c r="K32" s="190" t="s">
        <v>20</v>
      </c>
      <c r="L32" s="244">
        <v>0.49010856120484947</v>
      </c>
      <c r="M32" s="191">
        <v>0.25597931480284419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313.77</v>
      </c>
      <c r="E37" s="231">
        <v>351.32</v>
      </c>
      <c r="F37" s="274">
        <v>340.86</v>
      </c>
      <c r="G37" s="218"/>
      <c r="H37" s="212" t="s">
        <v>460</v>
      </c>
      <c r="I37" s="219">
        <v>2.9773425936468145E-2</v>
      </c>
      <c r="J37" s="218"/>
      <c r="K37" s="213" t="s">
        <v>460</v>
      </c>
      <c r="L37" s="224">
        <v>6.06</v>
      </c>
      <c r="M37" s="215">
        <v>268.47000000000003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314.14999999999998</v>
      </c>
      <c r="E38" s="232">
        <v>329.77</v>
      </c>
      <c r="F38" s="275">
        <v>343.78</v>
      </c>
      <c r="G38" s="220"/>
      <c r="H38" s="161" t="s">
        <v>20</v>
      </c>
      <c r="I38" s="221">
        <v>4.2484155623616404E-2</v>
      </c>
      <c r="J38" s="220"/>
      <c r="K38" s="182" t="s">
        <v>20</v>
      </c>
      <c r="L38" s="225">
        <v>0.57999999999999996</v>
      </c>
      <c r="M38" s="216">
        <v>263.10000000000002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78.28</v>
      </c>
      <c r="E39" s="232">
        <v>96.65</v>
      </c>
      <c r="F39" s="275">
        <v>94.4</v>
      </c>
      <c r="G39" s="220"/>
      <c r="H39" s="161" t="s">
        <v>460</v>
      </c>
      <c r="I39" s="221">
        <v>2.3279875840662156E-2</v>
      </c>
      <c r="J39" s="220"/>
      <c r="K39" s="182" t="s">
        <v>460</v>
      </c>
      <c r="L39" s="225">
        <v>3.74</v>
      </c>
      <c r="M39" s="216">
        <v>55.91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0.24918032786885247</v>
      </c>
      <c r="E40" s="233">
        <v>0.29308305788883166</v>
      </c>
      <c r="F40" s="276">
        <v>0.27459421723195071</v>
      </c>
      <c r="G40" s="222"/>
      <c r="H40" s="189" t="s">
        <v>460</v>
      </c>
      <c r="I40" s="223">
        <v>1.8488840656880945</v>
      </c>
      <c r="J40" s="222"/>
      <c r="K40" s="190" t="s">
        <v>460</v>
      </c>
      <c r="L40" s="226">
        <v>1.1361493723760274</v>
      </c>
      <c r="M40" s="217">
        <v>0.21250475104522992</v>
      </c>
      <c r="N40" s="158" t="e">
        <f>N39/N38</f>
        <v>#DIV/0!</v>
      </c>
      <c r="O40" s="136"/>
    </row>
    <row r="41" spans="2:18" ht="12" customHeight="1">
      <c r="B41" s="294" t="s">
        <v>587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580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/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585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2468.5300000000002</v>
      </c>
      <c r="E9" s="236">
        <v>2603.25</v>
      </c>
      <c r="F9" s="277">
        <v>2564.5100000000002</v>
      </c>
      <c r="G9" s="220"/>
      <c r="H9" s="161" t="s">
        <v>460</v>
      </c>
      <c r="I9" s="221">
        <v>1.4881398252184708E-2</v>
      </c>
      <c r="J9" s="220"/>
      <c r="K9" s="182" t="s">
        <v>460</v>
      </c>
      <c r="L9" s="225">
        <v>1.43</v>
      </c>
      <c r="M9" s="183">
        <v>2267.6999999999998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2434.75</v>
      </c>
      <c r="E10" s="236">
        <v>2577.42</v>
      </c>
      <c r="F10" s="277">
        <v>2580.11</v>
      </c>
      <c r="G10" s="220"/>
      <c r="H10" s="161" t="s">
        <v>20</v>
      </c>
      <c r="I10" s="221">
        <v>1.0436793382531118E-3</v>
      </c>
      <c r="J10" s="220"/>
      <c r="K10" s="182" t="s">
        <v>20</v>
      </c>
      <c r="L10" s="225">
        <v>4.43</v>
      </c>
      <c r="M10" s="183">
        <v>2276.5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626.69000000000005</v>
      </c>
      <c r="E11" s="236">
        <v>652.52</v>
      </c>
      <c r="F11" s="277">
        <v>636.92999999999995</v>
      </c>
      <c r="G11" s="220"/>
      <c r="H11" s="161" t="s">
        <v>460</v>
      </c>
      <c r="I11" s="221">
        <v>2.3891987985042662E-2</v>
      </c>
      <c r="J11" s="220"/>
      <c r="K11" s="182" t="s">
        <v>460</v>
      </c>
      <c r="L11" s="225">
        <v>5.93</v>
      </c>
      <c r="M11" s="183">
        <v>461.2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0.25739398295512889</v>
      </c>
      <c r="E12" s="237">
        <v>0.25316789657874927</v>
      </c>
      <c r="F12" s="278">
        <v>0.24686156791764688</v>
      </c>
      <c r="G12" s="220"/>
      <c r="H12" s="161" t="s">
        <v>460</v>
      </c>
      <c r="I12" s="246">
        <v>0.6306328661102395</v>
      </c>
      <c r="J12" s="220"/>
      <c r="K12" s="182" t="s">
        <v>460</v>
      </c>
      <c r="L12" s="247">
        <v>0.27268902759175484</v>
      </c>
      <c r="M12" s="248">
        <v>0.2025916977816824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735.31</v>
      </c>
      <c r="E14" s="232">
        <v>750.44</v>
      </c>
      <c r="F14" s="275">
        <v>758.25</v>
      </c>
      <c r="G14" s="220"/>
      <c r="H14" s="161" t="s">
        <v>20</v>
      </c>
      <c r="I14" s="221">
        <v>1.0407227759714255E-2</v>
      </c>
      <c r="J14" s="220"/>
      <c r="K14" s="182" t="s">
        <v>20</v>
      </c>
      <c r="L14" s="225">
        <v>1.24</v>
      </c>
      <c r="M14" s="186">
        <v>658.8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711.68</v>
      </c>
      <c r="E15" s="232">
        <v>739.37</v>
      </c>
      <c r="F15" s="275">
        <v>744.79</v>
      </c>
      <c r="G15" s="220"/>
      <c r="H15" s="161" t="s">
        <v>20</v>
      </c>
      <c r="I15" s="221">
        <v>7.3305652109227903E-3</v>
      </c>
      <c r="J15" s="220"/>
      <c r="K15" s="182" t="s">
        <v>20</v>
      </c>
      <c r="L15" s="225">
        <v>3.09</v>
      </c>
      <c r="M15" s="186">
        <v>680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241.58</v>
      </c>
      <c r="E16" s="232">
        <v>252.64</v>
      </c>
      <c r="F16" s="275">
        <v>266.10000000000002</v>
      </c>
      <c r="G16" s="220"/>
      <c r="H16" s="161" t="s">
        <v>20</v>
      </c>
      <c r="I16" s="221">
        <v>5.3277390753641685E-2</v>
      </c>
      <c r="J16" s="220"/>
      <c r="K16" s="182" t="s">
        <v>460</v>
      </c>
      <c r="L16" s="225">
        <v>1.92</v>
      </c>
      <c r="M16" s="186">
        <v>177.9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0.33945031474820148</v>
      </c>
      <c r="E17" s="261">
        <v>0.34169630901984122</v>
      </c>
      <c r="F17" s="280">
        <v>0.35728191839310414</v>
      </c>
      <c r="G17" s="262"/>
      <c r="H17" s="263" t="s">
        <v>20</v>
      </c>
      <c r="I17" s="264">
        <v>1.5585609373262921</v>
      </c>
      <c r="J17" s="262"/>
      <c r="K17" s="265" t="s">
        <v>460</v>
      </c>
      <c r="L17" s="266">
        <v>0.40771216500399277</v>
      </c>
      <c r="M17" s="267">
        <v>0.26161764705882351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1260.26</v>
      </c>
      <c r="E19" s="232">
        <v>1366.03</v>
      </c>
      <c r="F19" s="275">
        <v>1321.94</v>
      </c>
      <c r="G19" s="220"/>
      <c r="H19" s="161" t="s">
        <v>460</v>
      </c>
      <c r="I19" s="221">
        <v>3.2276011507799907E-2</v>
      </c>
      <c r="J19" s="220"/>
      <c r="K19" s="182" t="s">
        <v>460</v>
      </c>
      <c r="L19" s="225">
        <v>2.2799999999999998</v>
      </c>
      <c r="M19" s="187">
        <v>1135.0999999999999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1254.95</v>
      </c>
      <c r="E20" s="232">
        <v>1355.87</v>
      </c>
      <c r="F20" s="275">
        <v>1354.54</v>
      </c>
      <c r="G20" s="220"/>
      <c r="H20" s="161" t="s">
        <v>460</v>
      </c>
      <c r="I20" s="221">
        <v>9.8091999970495447E-4</v>
      </c>
      <c r="J20" s="220"/>
      <c r="K20" s="182" t="s">
        <v>20</v>
      </c>
      <c r="L20" s="225">
        <v>2.31</v>
      </c>
      <c r="M20" s="187">
        <v>1132.4000000000001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252.48</v>
      </c>
      <c r="E21" s="232">
        <v>262.64999999999998</v>
      </c>
      <c r="F21" s="275">
        <v>230.04</v>
      </c>
      <c r="G21" s="220"/>
      <c r="H21" s="161" t="s">
        <v>460</v>
      </c>
      <c r="I21" s="221">
        <v>0.12415762421473442</v>
      </c>
      <c r="J21" s="220"/>
      <c r="K21" s="182" t="s">
        <v>460</v>
      </c>
      <c r="L21" s="225">
        <v>3.73</v>
      </c>
      <c r="M21" s="186">
        <v>164.5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0.20118729829873699</v>
      </c>
      <c r="E22" s="237">
        <v>0.19371326159587571</v>
      </c>
      <c r="F22" s="278">
        <v>0.1698288717941146</v>
      </c>
      <c r="G22" s="220"/>
      <c r="H22" s="161" t="s">
        <v>460</v>
      </c>
      <c r="I22" s="246">
        <v>2.3884389801761108</v>
      </c>
      <c r="J22" s="220"/>
      <c r="K22" s="182" t="s">
        <v>460</v>
      </c>
      <c r="L22" s="247">
        <v>0.30485233235798825</v>
      </c>
      <c r="M22" s="248">
        <v>0.14526669021547156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973.45</v>
      </c>
      <c r="E24" s="232">
        <v>1075.97</v>
      </c>
      <c r="F24" s="275">
        <v>1041.73</v>
      </c>
      <c r="G24" s="220"/>
      <c r="H24" s="161" t="s">
        <v>460</v>
      </c>
      <c r="I24" s="221">
        <v>3.1822448581280138E-2</v>
      </c>
      <c r="J24" s="220"/>
      <c r="K24" s="182" t="s">
        <v>460</v>
      </c>
      <c r="L24" s="225">
        <v>2.83</v>
      </c>
      <c r="M24" s="186">
        <v>874.3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968.23</v>
      </c>
      <c r="E25" s="232">
        <v>1061.17</v>
      </c>
      <c r="F25" s="275">
        <v>1068.4100000000001</v>
      </c>
      <c r="G25" s="220"/>
      <c r="H25" s="161" t="s">
        <v>20</v>
      </c>
      <c r="I25" s="221">
        <v>6.8226580095553935E-3</v>
      </c>
      <c r="J25" s="220"/>
      <c r="K25" s="182" t="s">
        <v>20</v>
      </c>
      <c r="L25" s="225">
        <v>1.68</v>
      </c>
      <c r="M25" s="186">
        <v>869.5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214.96</v>
      </c>
      <c r="E26" s="232">
        <v>229.76</v>
      </c>
      <c r="F26" s="275">
        <v>203.09</v>
      </c>
      <c r="G26" s="220"/>
      <c r="H26" s="161" t="s">
        <v>460</v>
      </c>
      <c r="I26" s="221">
        <v>0.1160776462395543</v>
      </c>
      <c r="J26" s="220"/>
      <c r="K26" s="182" t="s">
        <v>460</v>
      </c>
      <c r="L26" s="225">
        <v>3.48</v>
      </c>
      <c r="M26" s="188">
        <v>132.9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0.22201336459312354</v>
      </c>
      <c r="E27" s="268">
        <v>0.21651573263473334</v>
      </c>
      <c r="F27" s="280">
        <v>0.19008620286219707</v>
      </c>
      <c r="G27" s="262"/>
      <c r="H27" s="263" t="s">
        <v>460</v>
      </c>
      <c r="I27" s="264">
        <v>2.6429529772536267</v>
      </c>
      <c r="J27" s="262"/>
      <c r="K27" s="265" t="s">
        <v>460</v>
      </c>
      <c r="L27" s="266">
        <v>0.35616742950967117</v>
      </c>
      <c r="M27" s="267">
        <v>0.15284646348476136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472.96</v>
      </c>
      <c r="E29" s="232">
        <v>486.78</v>
      </c>
      <c r="F29" s="275">
        <v>484.33</v>
      </c>
      <c r="G29" s="220"/>
      <c r="H29" s="161" t="s">
        <v>460</v>
      </c>
      <c r="I29" s="221">
        <v>5.0330744895024093E-3</v>
      </c>
      <c r="J29" s="220"/>
      <c r="K29" s="182" t="s">
        <v>460</v>
      </c>
      <c r="L29" s="225">
        <v>0.38</v>
      </c>
      <c r="M29" s="186">
        <v>473.8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468.11</v>
      </c>
      <c r="E30" s="232">
        <v>482.17</v>
      </c>
      <c r="F30" s="275">
        <v>480.78</v>
      </c>
      <c r="G30" s="220"/>
      <c r="H30" s="161" t="s">
        <v>460</v>
      </c>
      <c r="I30" s="221">
        <v>2.8828006719622268E-3</v>
      </c>
      <c r="J30" s="220"/>
      <c r="K30" s="182" t="s">
        <v>460</v>
      </c>
      <c r="L30" s="225">
        <v>0.97</v>
      </c>
      <c r="M30" s="186">
        <v>464.1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132.63</v>
      </c>
      <c r="E31" s="232">
        <v>137.24</v>
      </c>
      <c r="F31" s="275">
        <v>140.79</v>
      </c>
      <c r="G31" s="220"/>
      <c r="H31" s="161" t="s">
        <v>20</v>
      </c>
      <c r="I31" s="221">
        <v>2.5867094141649449E-2</v>
      </c>
      <c r="J31" s="220"/>
      <c r="K31" s="182" t="s">
        <v>460</v>
      </c>
      <c r="L31" s="225">
        <v>0.28999999999999998</v>
      </c>
      <c r="M31" s="186">
        <v>118.8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0.28333084104163547</v>
      </c>
      <c r="E32" s="239">
        <v>0.28462990231661034</v>
      </c>
      <c r="F32" s="276">
        <v>0.29283664045925373</v>
      </c>
      <c r="G32" s="222"/>
      <c r="H32" s="189" t="s">
        <v>20</v>
      </c>
      <c r="I32" s="223">
        <v>0.82067381426433883</v>
      </c>
      <c r="J32" s="222"/>
      <c r="K32" s="190" t="s">
        <v>460</v>
      </c>
      <c r="L32" s="244">
        <v>1.2347605095053282E-3</v>
      </c>
      <c r="M32" s="191">
        <v>0.25597931480284419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578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313.77</v>
      </c>
      <c r="E37" s="231">
        <v>351.32</v>
      </c>
      <c r="F37" s="274">
        <v>346.92</v>
      </c>
      <c r="G37" s="218"/>
      <c r="H37" s="212" t="s">
        <v>460</v>
      </c>
      <c r="I37" s="219">
        <v>1.2524194466583149E-2</v>
      </c>
      <c r="J37" s="218"/>
      <c r="K37" s="213" t="s">
        <v>460</v>
      </c>
      <c r="L37" s="224">
        <v>1.65</v>
      </c>
      <c r="M37" s="215">
        <v>268.47000000000003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314.35000000000002</v>
      </c>
      <c r="E38" s="232">
        <v>330.14</v>
      </c>
      <c r="F38" s="275">
        <v>343.2</v>
      </c>
      <c r="G38" s="220"/>
      <c r="H38" s="161" t="s">
        <v>20</v>
      </c>
      <c r="I38" s="221">
        <v>3.9558974980311357E-2</v>
      </c>
      <c r="J38" s="220"/>
      <c r="K38" s="182" t="s">
        <v>460</v>
      </c>
      <c r="L38" s="225">
        <v>1.27</v>
      </c>
      <c r="M38" s="216">
        <v>263.10000000000002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77.92</v>
      </c>
      <c r="E39" s="232">
        <v>96.14</v>
      </c>
      <c r="F39" s="275">
        <v>98.14</v>
      </c>
      <c r="G39" s="220"/>
      <c r="H39" s="161" t="s">
        <v>20</v>
      </c>
      <c r="I39" s="221">
        <v>2.0802995631370891E-2</v>
      </c>
      <c r="J39" s="220"/>
      <c r="K39" s="182" t="s">
        <v>460</v>
      </c>
      <c r="L39" s="225">
        <v>0.43</v>
      </c>
      <c r="M39" s="216">
        <v>55.91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0.24787657070144742</v>
      </c>
      <c r="E40" s="233">
        <v>0.29120978978615136</v>
      </c>
      <c r="F40" s="276">
        <v>0.28595571095571098</v>
      </c>
      <c r="G40" s="222"/>
      <c r="H40" s="189" t="s">
        <v>460</v>
      </c>
      <c r="I40" s="223">
        <v>0.52540788304403785</v>
      </c>
      <c r="J40" s="222"/>
      <c r="K40" s="190" t="s">
        <v>460</v>
      </c>
      <c r="L40" s="226">
        <v>1.9402632184578605E-2</v>
      </c>
      <c r="M40" s="217">
        <v>0.21250475104522992</v>
      </c>
      <c r="N40" s="158" t="e">
        <f>N39/N38</f>
        <v>#DIV/0!</v>
      </c>
      <c r="O40" s="136"/>
    </row>
    <row r="41" spans="2:18" ht="12" customHeight="1">
      <c r="B41" s="294" t="s">
        <v>586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580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583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8.25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2468.5300000000002</v>
      </c>
      <c r="E9" s="236">
        <v>2603.58</v>
      </c>
      <c r="F9" s="277">
        <v>2565.94</v>
      </c>
      <c r="G9" s="220"/>
      <c r="H9" s="161" t="s">
        <v>460</v>
      </c>
      <c r="I9" s="221">
        <v>1.445701687676193E-2</v>
      </c>
      <c r="J9" s="220"/>
      <c r="K9" s="182" t="s">
        <v>20</v>
      </c>
      <c r="L9" s="225">
        <v>3.35</v>
      </c>
      <c r="M9" s="183">
        <v>2267.6999999999998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2434.65</v>
      </c>
      <c r="E10" s="236">
        <v>2577.77</v>
      </c>
      <c r="F10" s="277">
        <v>2575.6799999999998</v>
      </c>
      <c r="G10" s="220"/>
      <c r="H10" s="161" t="s">
        <v>460</v>
      </c>
      <c r="I10" s="221">
        <v>8.1077830838283127E-4</v>
      </c>
      <c r="J10" s="220"/>
      <c r="K10" s="182" t="s">
        <v>460</v>
      </c>
      <c r="L10" s="225">
        <v>1.27</v>
      </c>
      <c r="M10" s="183">
        <v>2276.5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626.79</v>
      </c>
      <c r="E11" s="236">
        <v>652.6</v>
      </c>
      <c r="F11" s="277">
        <v>642.86</v>
      </c>
      <c r="G11" s="220"/>
      <c r="H11" s="161" t="s">
        <v>460</v>
      </c>
      <c r="I11" s="221">
        <v>1.4924915721728493E-2</v>
      </c>
      <c r="J11" s="220"/>
      <c r="K11" s="182" t="s">
        <v>20</v>
      </c>
      <c r="L11" s="225">
        <v>1.48</v>
      </c>
      <c r="M11" s="183">
        <v>461.2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0.25744562873513643</v>
      </c>
      <c r="E12" s="237">
        <v>0.25316455696202533</v>
      </c>
      <c r="F12" s="278">
        <v>0.24958845819356443</v>
      </c>
      <c r="G12" s="220"/>
      <c r="H12" s="161" t="s">
        <v>460</v>
      </c>
      <c r="I12" s="246">
        <v>0.35760987684609058</v>
      </c>
      <c r="J12" s="220"/>
      <c r="K12" s="182" t="s">
        <v>20</v>
      </c>
      <c r="L12" s="247">
        <v>6.9732720538071002E-2</v>
      </c>
      <c r="M12" s="248">
        <v>0.2025916977816824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735.31</v>
      </c>
      <c r="E14" s="232">
        <v>750.44</v>
      </c>
      <c r="F14" s="275">
        <v>757.01</v>
      </c>
      <c r="G14" s="220"/>
      <c r="H14" s="161" t="s">
        <v>20</v>
      </c>
      <c r="I14" s="221">
        <v>8.7548638132295409E-3</v>
      </c>
      <c r="J14" s="220"/>
      <c r="K14" s="182" t="s">
        <v>20</v>
      </c>
      <c r="L14" s="225">
        <v>1.8</v>
      </c>
      <c r="M14" s="186">
        <v>658.8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711.58</v>
      </c>
      <c r="E15" s="232">
        <v>739.4</v>
      </c>
      <c r="F15" s="275">
        <v>741.7</v>
      </c>
      <c r="G15" s="220"/>
      <c r="H15" s="161" t="s">
        <v>20</v>
      </c>
      <c r="I15" s="221">
        <v>3.1106302407357678E-3</v>
      </c>
      <c r="J15" s="220"/>
      <c r="K15" s="182" t="s">
        <v>460</v>
      </c>
      <c r="L15" s="225">
        <v>0.42</v>
      </c>
      <c r="M15" s="186">
        <v>680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241.67</v>
      </c>
      <c r="E16" s="232">
        <v>252.72</v>
      </c>
      <c r="F16" s="275">
        <v>268.02</v>
      </c>
      <c r="G16" s="220"/>
      <c r="H16" s="161" t="s">
        <v>20</v>
      </c>
      <c r="I16" s="221">
        <v>6.05413105413104E-2</v>
      </c>
      <c r="J16" s="220"/>
      <c r="K16" s="182" t="s">
        <v>460</v>
      </c>
      <c r="L16" s="225">
        <v>0.4</v>
      </c>
      <c r="M16" s="186">
        <v>177.9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0.339624497596897</v>
      </c>
      <c r="E17" s="261">
        <v>0.3417906410603192</v>
      </c>
      <c r="F17" s="280">
        <v>0.36135904004314406</v>
      </c>
      <c r="G17" s="262"/>
      <c r="H17" s="263" t="s">
        <v>20</v>
      </c>
      <c r="I17" s="264">
        <v>1.9568398982824864</v>
      </c>
      <c r="J17" s="262"/>
      <c r="K17" s="265" t="s">
        <v>460</v>
      </c>
      <c r="L17" s="266">
        <v>3.3448661022739135E-2</v>
      </c>
      <c r="M17" s="267">
        <v>0.26161764705882351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1260.26</v>
      </c>
      <c r="E19" s="232">
        <v>1366.06</v>
      </c>
      <c r="F19" s="275">
        <v>1324.22</v>
      </c>
      <c r="G19" s="220"/>
      <c r="H19" s="161" t="s">
        <v>460</v>
      </c>
      <c r="I19" s="221">
        <v>3.0628230092382358E-2</v>
      </c>
      <c r="J19" s="220"/>
      <c r="K19" s="182" t="s">
        <v>20</v>
      </c>
      <c r="L19" s="225">
        <v>0.3</v>
      </c>
      <c r="M19" s="187">
        <v>1135.0999999999999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1254.95</v>
      </c>
      <c r="E20" s="232">
        <v>1356.77</v>
      </c>
      <c r="F20" s="275">
        <v>1352.23</v>
      </c>
      <c r="G20" s="220"/>
      <c r="H20" s="161" t="s">
        <v>460</v>
      </c>
      <c r="I20" s="221">
        <v>3.3461824775017357E-3</v>
      </c>
      <c r="J20" s="220"/>
      <c r="K20" s="182" t="s">
        <v>460</v>
      </c>
      <c r="L20" s="225">
        <v>1.84</v>
      </c>
      <c r="M20" s="187">
        <v>1132.4000000000001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252.48</v>
      </c>
      <c r="E21" s="232">
        <v>261.77</v>
      </c>
      <c r="F21" s="275">
        <v>233.77</v>
      </c>
      <c r="G21" s="220"/>
      <c r="H21" s="161" t="s">
        <v>460</v>
      </c>
      <c r="I21" s="221">
        <v>0.10696412881537221</v>
      </c>
      <c r="J21" s="220"/>
      <c r="K21" s="182" t="s">
        <v>20</v>
      </c>
      <c r="L21" s="225">
        <v>1.53</v>
      </c>
      <c r="M21" s="186">
        <v>164.5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0.20118729829873699</v>
      </c>
      <c r="E22" s="237">
        <v>0.19293616456731796</v>
      </c>
      <c r="F22" s="278">
        <v>0.17287739511769448</v>
      </c>
      <c r="G22" s="220"/>
      <c r="H22" s="161" t="s">
        <v>460</v>
      </c>
      <c r="I22" s="246">
        <v>2.0058769449623481</v>
      </c>
      <c r="J22" s="220"/>
      <c r="K22" s="182" t="s">
        <v>20</v>
      </c>
      <c r="L22" s="247">
        <v>0.13648440678964424</v>
      </c>
      <c r="M22" s="248">
        <v>0.14526669021547156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973.45</v>
      </c>
      <c r="E24" s="232">
        <v>1075.99</v>
      </c>
      <c r="F24" s="275">
        <v>1044.56</v>
      </c>
      <c r="G24" s="220"/>
      <c r="H24" s="161" t="s">
        <v>460</v>
      </c>
      <c r="I24" s="221">
        <v>2.9210308645991168E-2</v>
      </c>
      <c r="J24" s="220"/>
      <c r="K24" s="182" t="s">
        <v>460</v>
      </c>
      <c r="L24" s="225">
        <v>0.19</v>
      </c>
      <c r="M24" s="186">
        <v>874.3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968.23</v>
      </c>
      <c r="E25" s="232">
        <v>1062.2</v>
      </c>
      <c r="F25" s="275">
        <v>1066.73</v>
      </c>
      <c r="G25" s="220"/>
      <c r="H25" s="161" t="s">
        <v>20</v>
      </c>
      <c r="I25" s="221">
        <v>4.2647335718319912E-3</v>
      </c>
      <c r="J25" s="220"/>
      <c r="K25" s="182" t="s">
        <v>460</v>
      </c>
      <c r="L25" s="225">
        <v>1.28</v>
      </c>
      <c r="M25" s="186">
        <v>869.5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214.96</v>
      </c>
      <c r="E26" s="232">
        <v>228.75</v>
      </c>
      <c r="F26" s="275">
        <v>206.57</v>
      </c>
      <c r="G26" s="220"/>
      <c r="H26" s="161" t="s">
        <v>460</v>
      </c>
      <c r="I26" s="221">
        <v>9.6961748633879852E-2</v>
      </c>
      <c r="J26" s="220"/>
      <c r="K26" s="182" t="s">
        <v>20</v>
      </c>
      <c r="L26" s="225">
        <v>2.4900000000000002</v>
      </c>
      <c r="M26" s="188">
        <v>132.9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0.22201336459312354</v>
      </c>
      <c r="E27" s="268">
        <v>0.21535492374317453</v>
      </c>
      <c r="F27" s="280">
        <v>0.19364787715729379</v>
      </c>
      <c r="G27" s="262"/>
      <c r="H27" s="263" t="s">
        <v>460</v>
      </c>
      <c r="I27" s="264">
        <v>2.170704658588074</v>
      </c>
      <c r="J27" s="262"/>
      <c r="K27" s="265" t="s">
        <v>20</v>
      </c>
      <c r="L27" s="266">
        <v>0.25635240145329419</v>
      </c>
      <c r="M27" s="267">
        <v>0.15284646348476136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472.96</v>
      </c>
      <c r="E29" s="232">
        <v>487.08</v>
      </c>
      <c r="F29" s="275">
        <v>484.71</v>
      </c>
      <c r="G29" s="220"/>
      <c r="H29" s="161" t="s">
        <v>460</v>
      </c>
      <c r="I29" s="221">
        <v>4.8657304754865516E-3</v>
      </c>
      <c r="J29" s="220"/>
      <c r="K29" s="182" t="s">
        <v>20</v>
      </c>
      <c r="L29" s="225">
        <v>1.24</v>
      </c>
      <c r="M29" s="186">
        <v>473.8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468.11</v>
      </c>
      <c r="E30" s="232">
        <v>481.6</v>
      </c>
      <c r="F30" s="275">
        <v>481.75</v>
      </c>
      <c r="G30" s="220"/>
      <c r="H30" s="161" t="s">
        <v>20</v>
      </c>
      <c r="I30" s="221">
        <v>3.1146179401986274E-4</v>
      </c>
      <c r="J30" s="220"/>
      <c r="K30" s="182" t="s">
        <v>20</v>
      </c>
      <c r="L30" s="225">
        <v>0.99</v>
      </c>
      <c r="M30" s="186">
        <v>464.1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132.63</v>
      </c>
      <c r="E31" s="232">
        <v>138.11000000000001</v>
      </c>
      <c r="F31" s="275">
        <v>141.08000000000001</v>
      </c>
      <c r="G31" s="220"/>
      <c r="H31" s="161" t="s">
        <v>20</v>
      </c>
      <c r="I31" s="221">
        <v>2.1504597784374857E-2</v>
      </c>
      <c r="J31" s="220"/>
      <c r="K31" s="182" t="s">
        <v>20</v>
      </c>
      <c r="L31" s="225">
        <v>0.35</v>
      </c>
      <c r="M31" s="186">
        <v>118.8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0.28333084104163547</v>
      </c>
      <c r="E32" s="239">
        <v>0.28677325581395352</v>
      </c>
      <c r="F32" s="276">
        <v>0.29284898806434878</v>
      </c>
      <c r="G32" s="222"/>
      <c r="H32" s="189" t="s">
        <v>20</v>
      </c>
      <c r="I32" s="223">
        <v>0.60757322503952604</v>
      </c>
      <c r="J32" s="222"/>
      <c r="K32" s="190" t="s">
        <v>20</v>
      </c>
      <c r="L32" s="244">
        <v>1.2496776315901181E-2</v>
      </c>
      <c r="M32" s="191">
        <v>0.25597931480284419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313.77</v>
      </c>
      <c r="E37" s="231">
        <v>351.32</v>
      </c>
      <c r="F37" s="274">
        <v>348.57</v>
      </c>
      <c r="G37" s="218"/>
      <c r="H37" s="212" t="s">
        <v>460</v>
      </c>
      <c r="I37" s="219">
        <v>7.8276215416145378E-3</v>
      </c>
      <c r="J37" s="218"/>
      <c r="K37" s="213" t="s">
        <v>20</v>
      </c>
      <c r="L37" s="224">
        <v>0.1</v>
      </c>
      <c r="M37" s="215">
        <v>268.47000000000003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314.25</v>
      </c>
      <c r="E38" s="232">
        <v>329.81</v>
      </c>
      <c r="F38" s="275">
        <v>344.47</v>
      </c>
      <c r="G38" s="220"/>
      <c r="H38" s="161" t="s">
        <v>20</v>
      </c>
      <c r="I38" s="221">
        <v>4.4449834753342854E-2</v>
      </c>
      <c r="J38" s="220"/>
      <c r="K38" s="182" t="s">
        <v>460</v>
      </c>
      <c r="L38" s="225">
        <v>0.25</v>
      </c>
      <c r="M38" s="216">
        <v>263.10000000000002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78.02</v>
      </c>
      <c r="E39" s="232">
        <v>96.49</v>
      </c>
      <c r="F39" s="275">
        <v>98.57</v>
      </c>
      <c r="G39" s="220"/>
      <c r="H39" s="161" t="s">
        <v>20</v>
      </c>
      <c r="I39" s="221">
        <v>2.1556637993574546E-2</v>
      </c>
      <c r="J39" s="220"/>
      <c r="K39" s="182" t="s">
        <v>20</v>
      </c>
      <c r="L39" s="225">
        <v>0.25</v>
      </c>
      <c r="M39" s="216">
        <v>55.91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0.24827366746221161</v>
      </c>
      <c r="E40" s="233">
        <v>0.2925623844031412</v>
      </c>
      <c r="F40" s="276">
        <v>0.28614973727755677</v>
      </c>
      <c r="G40" s="222"/>
      <c r="H40" s="189" t="s">
        <v>460</v>
      </c>
      <c r="I40" s="223">
        <v>0.64126471255844253</v>
      </c>
      <c r="J40" s="222"/>
      <c r="K40" s="190" t="s">
        <v>20</v>
      </c>
      <c r="L40" s="226">
        <v>9.3274957739436504E-2</v>
      </c>
      <c r="M40" s="217">
        <v>0.21250475104522992</v>
      </c>
      <c r="N40" s="158" t="e">
        <f>N39/N38</f>
        <v>#DIV/0!</v>
      </c>
      <c r="O40" s="136"/>
    </row>
    <row r="41" spans="2:18" ht="12" customHeight="1">
      <c r="B41" s="294" t="s">
        <v>584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580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581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2468.06</v>
      </c>
      <c r="E9" s="236">
        <v>2606.66</v>
      </c>
      <c r="F9" s="277">
        <v>2562.59</v>
      </c>
      <c r="G9" s="220"/>
      <c r="H9" s="161" t="s">
        <v>460</v>
      </c>
      <c r="I9" s="221">
        <v>1.6906692855991889E-2</v>
      </c>
      <c r="J9" s="220"/>
      <c r="K9" s="182" t="s">
        <v>20</v>
      </c>
      <c r="L9" s="225">
        <v>6.87</v>
      </c>
      <c r="M9" s="183">
        <v>2267.3000000000002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2434.2600000000002</v>
      </c>
      <c r="E10" s="236">
        <v>2577.38</v>
      </c>
      <c r="F10" s="277">
        <v>2576.9499999999998</v>
      </c>
      <c r="G10" s="220"/>
      <c r="H10" s="161" t="s">
        <v>460</v>
      </c>
      <c r="I10" s="221">
        <v>1.6683608936218786E-4</v>
      </c>
      <c r="J10" s="220"/>
      <c r="K10" s="182" t="s">
        <v>20</v>
      </c>
      <c r="L10" s="225">
        <v>4.1500000000000004</v>
      </c>
      <c r="M10" s="183">
        <v>2276.3000000000002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626.46</v>
      </c>
      <c r="E11" s="236">
        <v>655.74</v>
      </c>
      <c r="F11" s="277">
        <v>641.38</v>
      </c>
      <c r="G11" s="220"/>
      <c r="H11" s="161" t="s">
        <v>460</v>
      </c>
      <c r="I11" s="221">
        <v>2.1898923353768307E-2</v>
      </c>
      <c r="J11" s="220"/>
      <c r="K11" s="182" t="s">
        <v>20</v>
      </c>
      <c r="L11" s="225">
        <v>3.13</v>
      </c>
      <c r="M11" s="183">
        <v>460.9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0.25735131004904982</v>
      </c>
      <c r="E12" s="237">
        <v>0.2544211563680947</v>
      </c>
      <c r="F12" s="278">
        <v>0.24889113098818372</v>
      </c>
      <c r="G12" s="220"/>
      <c r="H12" s="161" t="s">
        <v>460</v>
      </c>
      <c r="I12" s="246">
        <v>0.55300253799109855</v>
      </c>
      <c r="J12" s="220"/>
      <c r="K12" s="182" t="s">
        <v>20</v>
      </c>
      <c r="L12" s="247">
        <v>8.1510486878075272E-2</v>
      </c>
      <c r="M12" s="248">
        <v>0.20247770504766505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735.26</v>
      </c>
      <c r="E14" s="232">
        <v>753.61</v>
      </c>
      <c r="F14" s="275">
        <v>755.21</v>
      </c>
      <c r="G14" s="220"/>
      <c r="H14" s="161" t="s">
        <v>20</v>
      </c>
      <c r="I14" s="221">
        <v>2.1231140775732626E-3</v>
      </c>
      <c r="J14" s="220"/>
      <c r="K14" s="182" t="s">
        <v>20</v>
      </c>
      <c r="L14" s="225">
        <v>3.23</v>
      </c>
      <c r="M14" s="186">
        <v>658.7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711.58</v>
      </c>
      <c r="E15" s="232">
        <v>739.72</v>
      </c>
      <c r="F15" s="275">
        <v>742.12</v>
      </c>
      <c r="G15" s="220"/>
      <c r="H15" s="161" t="s">
        <v>20</v>
      </c>
      <c r="I15" s="221">
        <v>3.2444708808738731E-3</v>
      </c>
      <c r="J15" s="220"/>
      <c r="K15" s="182" t="s">
        <v>20</v>
      </c>
      <c r="L15" s="225">
        <v>2.0699999999999998</v>
      </c>
      <c r="M15" s="186">
        <v>680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241.44</v>
      </c>
      <c r="E16" s="232">
        <v>255.33</v>
      </c>
      <c r="F16" s="275">
        <v>268.42</v>
      </c>
      <c r="G16" s="220"/>
      <c r="H16" s="161" t="s">
        <v>20</v>
      </c>
      <c r="I16" s="221">
        <v>5.1266987819684307E-2</v>
      </c>
      <c r="J16" s="220"/>
      <c r="K16" s="182" t="s">
        <v>20</v>
      </c>
      <c r="L16" s="225">
        <v>0.89</v>
      </c>
      <c r="M16" s="186">
        <v>177.7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0.3393012732229686</v>
      </c>
      <c r="E17" s="261">
        <v>0.34517114583896608</v>
      </c>
      <c r="F17" s="280">
        <v>0.36169352665337146</v>
      </c>
      <c r="G17" s="262"/>
      <c r="H17" s="263" t="s">
        <v>20</v>
      </c>
      <c r="I17" s="264">
        <v>1.652238081440538</v>
      </c>
      <c r="J17" s="262"/>
      <c r="K17" s="265" t="s">
        <v>20</v>
      </c>
      <c r="L17" s="266">
        <v>1.9092547777521673E-2</v>
      </c>
      <c r="M17" s="267">
        <v>0.26132352941176468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1260.23</v>
      </c>
      <c r="E19" s="232">
        <v>1366.32</v>
      </c>
      <c r="F19" s="275">
        <v>1323.92</v>
      </c>
      <c r="G19" s="220"/>
      <c r="H19" s="161" t="s">
        <v>460</v>
      </c>
      <c r="I19" s="221">
        <v>3.1032261842028119E-2</v>
      </c>
      <c r="J19" s="220"/>
      <c r="K19" s="182" t="s">
        <v>20</v>
      </c>
      <c r="L19" s="225">
        <v>1.37</v>
      </c>
      <c r="M19" s="187">
        <v>1135.0999999999999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1254.94</v>
      </c>
      <c r="E20" s="232">
        <v>1356.33</v>
      </c>
      <c r="F20" s="275">
        <v>1354.07</v>
      </c>
      <c r="G20" s="220"/>
      <c r="H20" s="161" t="s">
        <v>460</v>
      </c>
      <c r="I20" s="221">
        <v>1.6662611606319544E-3</v>
      </c>
      <c r="J20" s="220"/>
      <c r="K20" s="182" t="s">
        <v>20</v>
      </c>
      <c r="L20" s="225">
        <v>1.68</v>
      </c>
      <c r="M20" s="187">
        <v>1132.4000000000001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252.41</v>
      </c>
      <c r="E21" s="232">
        <v>262.39999999999998</v>
      </c>
      <c r="F21" s="275">
        <v>232.24</v>
      </c>
      <c r="G21" s="220"/>
      <c r="H21" s="161" t="s">
        <v>460</v>
      </c>
      <c r="I21" s="221">
        <v>0.11493902439024384</v>
      </c>
      <c r="J21" s="220"/>
      <c r="K21" s="182" t="s">
        <v>20</v>
      </c>
      <c r="L21" s="225">
        <v>0.46</v>
      </c>
      <c r="M21" s="186">
        <v>164.5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0.20113312190224233</v>
      </c>
      <c r="E22" s="237">
        <v>0.19346324272116666</v>
      </c>
      <c r="F22" s="278">
        <v>0.17151255104979804</v>
      </c>
      <c r="G22" s="220"/>
      <c r="H22" s="161" t="s">
        <v>460</v>
      </c>
      <c r="I22" s="246">
        <v>2.1950691671368623</v>
      </c>
      <c r="J22" s="220"/>
      <c r="K22" s="182" t="s">
        <v>20</v>
      </c>
      <c r="L22" s="247">
        <v>1.2707792444219268E-2</v>
      </c>
      <c r="M22" s="248">
        <v>0.14526669021547156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973.45</v>
      </c>
      <c r="E24" s="232">
        <v>1075.55</v>
      </c>
      <c r="F24" s="275">
        <v>1044.75</v>
      </c>
      <c r="G24" s="220"/>
      <c r="H24" s="161" t="s">
        <v>460</v>
      </c>
      <c r="I24" s="221">
        <v>2.8636511552229016E-2</v>
      </c>
      <c r="J24" s="220"/>
      <c r="K24" s="182" t="s">
        <v>20</v>
      </c>
      <c r="L24" s="225">
        <v>0.85</v>
      </c>
      <c r="M24" s="186">
        <v>874.3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968.28</v>
      </c>
      <c r="E25" s="232">
        <v>1063.1199999999999</v>
      </c>
      <c r="F25" s="275">
        <v>1068.01</v>
      </c>
      <c r="G25" s="220"/>
      <c r="H25" s="161" t="s">
        <v>20</v>
      </c>
      <c r="I25" s="221">
        <v>4.5996688990894707E-3</v>
      </c>
      <c r="J25" s="220"/>
      <c r="K25" s="182" t="s">
        <v>20</v>
      </c>
      <c r="L25" s="225">
        <v>1.39</v>
      </c>
      <c r="M25" s="186">
        <v>869.5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214.91</v>
      </c>
      <c r="E26" s="232">
        <v>227.34</v>
      </c>
      <c r="F26" s="275">
        <v>204.08</v>
      </c>
      <c r="G26" s="220"/>
      <c r="H26" s="161" t="s">
        <v>460</v>
      </c>
      <c r="I26" s="221">
        <v>0.1023137151403184</v>
      </c>
      <c r="J26" s="220"/>
      <c r="K26" s="182" t="s">
        <v>20</v>
      </c>
      <c r="L26" s="225">
        <v>0.22</v>
      </c>
      <c r="M26" s="188">
        <v>132.9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0.2219502623208163</v>
      </c>
      <c r="E27" s="268">
        <v>0.21384227556625784</v>
      </c>
      <c r="F27" s="280">
        <v>0.19108435314276084</v>
      </c>
      <c r="G27" s="262"/>
      <c r="H27" s="263" t="s">
        <v>460</v>
      </c>
      <c r="I27" s="264">
        <v>2.2757922423497003</v>
      </c>
      <c r="J27" s="262"/>
      <c r="K27" s="265" t="s">
        <v>460</v>
      </c>
      <c r="L27" s="266">
        <v>4.2758668380937781E-3</v>
      </c>
      <c r="M27" s="267">
        <v>0.15284646348476136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472.57</v>
      </c>
      <c r="E29" s="232">
        <v>486.73</v>
      </c>
      <c r="F29" s="275">
        <v>483.47</v>
      </c>
      <c r="G29" s="220"/>
      <c r="H29" s="161" t="s">
        <v>460</v>
      </c>
      <c r="I29" s="221">
        <v>6.6977585108787263E-3</v>
      </c>
      <c r="J29" s="220"/>
      <c r="K29" s="182" t="s">
        <v>20</v>
      </c>
      <c r="L29" s="225">
        <v>2.27</v>
      </c>
      <c r="M29" s="186">
        <v>473.5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467.73</v>
      </c>
      <c r="E30" s="232">
        <v>481.33</v>
      </c>
      <c r="F30" s="275">
        <v>480.76</v>
      </c>
      <c r="G30" s="220"/>
      <c r="H30" s="161" t="s">
        <v>460</v>
      </c>
      <c r="I30" s="221">
        <v>1.1842187272764759E-3</v>
      </c>
      <c r="J30" s="220"/>
      <c r="K30" s="182" t="s">
        <v>20</v>
      </c>
      <c r="L30" s="225">
        <v>0.4</v>
      </c>
      <c r="M30" s="186">
        <v>463.9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132.61000000000001</v>
      </c>
      <c r="E31" s="232">
        <v>138.01</v>
      </c>
      <c r="F31" s="275">
        <v>140.72999999999999</v>
      </c>
      <c r="G31" s="220"/>
      <c r="H31" s="161" t="s">
        <v>20</v>
      </c>
      <c r="I31" s="221">
        <v>1.9708716759655021E-2</v>
      </c>
      <c r="J31" s="220"/>
      <c r="K31" s="182" t="s">
        <v>20</v>
      </c>
      <c r="L31" s="225">
        <v>1.79</v>
      </c>
      <c r="M31" s="186">
        <v>118.7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0.28351826908686639</v>
      </c>
      <c r="E32" s="239">
        <v>0.28672636237093052</v>
      </c>
      <c r="F32" s="276">
        <v>0.29272402030118977</v>
      </c>
      <c r="G32" s="222"/>
      <c r="H32" s="189" t="s">
        <v>20</v>
      </c>
      <c r="I32" s="223">
        <v>0.59976579302592481</v>
      </c>
      <c r="J32" s="222"/>
      <c r="K32" s="190" t="s">
        <v>20</v>
      </c>
      <c r="L32" s="244">
        <v>0.34826180195676737</v>
      </c>
      <c r="M32" s="191">
        <v>0.25587411079974132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578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313.77</v>
      </c>
      <c r="E37" s="231">
        <v>351.32</v>
      </c>
      <c r="F37" s="274">
        <v>348.47</v>
      </c>
      <c r="G37" s="218"/>
      <c r="H37" s="212" t="s">
        <v>460</v>
      </c>
      <c r="I37" s="219">
        <v>8.1122623249457737E-3</v>
      </c>
      <c r="J37" s="218"/>
      <c r="K37" s="213" t="s">
        <v>460</v>
      </c>
      <c r="L37" s="224">
        <v>0.42</v>
      </c>
      <c r="M37" s="215">
        <v>268.47000000000003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314.35000000000002</v>
      </c>
      <c r="E38" s="232">
        <v>329.69</v>
      </c>
      <c r="F38" s="275">
        <v>344.72</v>
      </c>
      <c r="G38" s="220"/>
      <c r="H38" s="161" t="s">
        <v>20</v>
      </c>
      <c r="I38" s="221">
        <v>4.5588279899299478E-2</v>
      </c>
      <c r="J38" s="220"/>
      <c r="K38" s="182" t="s">
        <v>460</v>
      </c>
      <c r="L38" s="225">
        <v>0.24</v>
      </c>
      <c r="M38" s="216">
        <v>263.10000000000002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77.92</v>
      </c>
      <c r="E39" s="232">
        <v>96.62</v>
      </c>
      <c r="F39" s="275">
        <v>98.32</v>
      </c>
      <c r="G39" s="220"/>
      <c r="H39" s="161" t="s">
        <v>20</v>
      </c>
      <c r="I39" s="221">
        <v>1.7594700890084747E-2</v>
      </c>
      <c r="J39" s="220"/>
      <c r="K39" s="182" t="s">
        <v>20</v>
      </c>
      <c r="L39" s="225">
        <v>0.42</v>
      </c>
      <c r="M39" s="216">
        <v>55.91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0.24787657070144742</v>
      </c>
      <c r="E40" s="233">
        <v>0.29306318056355973</v>
      </c>
      <c r="F40" s="276">
        <v>0.28521698770016241</v>
      </c>
      <c r="G40" s="222"/>
      <c r="H40" s="189" t="s">
        <v>460</v>
      </c>
      <c r="I40" s="223">
        <v>0.78461928633973277</v>
      </c>
      <c r="J40" s="222"/>
      <c r="K40" s="190" t="s">
        <v>20</v>
      </c>
      <c r="L40" s="226">
        <v>0.14159672919991095</v>
      </c>
      <c r="M40" s="217">
        <v>0.21250475104522992</v>
      </c>
      <c r="N40" s="158" t="e">
        <f>N39/N38</f>
        <v>#DIV/0!</v>
      </c>
      <c r="O40" s="136"/>
    </row>
    <row r="41" spans="2:18" ht="12" customHeight="1">
      <c r="B41" s="294" t="s">
        <v>582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580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577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36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2467.9699999999998</v>
      </c>
      <c r="E9" s="236">
        <v>2605.7600000000002</v>
      </c>
      <c r="F9" s="277">
        <v>2555.7199999999998</v>
      </c>
      <c r="G9" s="220"/>
      <c r="H9" s="161" t="s">
        <v>460</v>
      </c>
      <c r="I9" s="221">
        <v>1.9203610462974474E-2</v>
      </c>
      <c r="J9" s="220"/>
      <c r="K9" s="182" t="s">
        <v>20</v>
      </c>
      <c r="L9" s="225">
        <v>1.38</v>
      </c>
      <c r="M9" s="183">
        <v>2267.3000000000002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2434.4</v>
      </c>
      <c r="E10" s="236">
        <v>2576.41</v>
      </c>
      <c r="F10" s="277">
        <v>2572.8000000000002</v>
      </c>
      <c r="G10" s="220"/>
      <c r="H10" s="161" t="s">
        <v>460</v>
      </c>
      <c r="I10" s="221">
        <v>1.4011745025053202E-3</v>
      </c>
      <c r="J10" s="220"/>
      <c r="K10" s="182" t="s">
        <v>20</v>
      </c>
      <c r="L10" s="225">
        <v>0.45</v>
      </c>
      <c r="M10" s="183">
        <v>2276.3000000000002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625.98</v>
      </c>
      <c r="E11" s="236">
        <v>655.34</v>
      </c>
      <c r="F11" s="277">
        <v>638.25</v>
      </c>
      <c r="G11" s="220"/>
      <c r="H11" s="161" t="s">
        <v>460</v>
      </c>
      <c r="I11" s="221">
        <v>2.6078066347239637E-2</v>
      </c>
      <c r="J11" s="220"/>
      <c r="K11" s="182" t="s">
        <v>460</v>
      </c>
      <c r="L11" s="225">
        <v>0.66</v>
      </c>
      <c r="M11" s="183">
        <v>460.8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0.25713933618139995</v>
      </c>
      <c r="E12" s="237">
        <v>0.25436168932739744</v>
      </c>
      <c r="F12" s="278">
        <v>0.24807602611940296</v>
      </c>
      <c r="G12" s="220"/>
      <c r="H12" s="161" t="s">
        <v>460</v>
      </c>
      <c r="I12" s="246">
        <v>0.62856632079944796</v>
      </c>
      <c r="J12" s="220"/>
      <c r="K12" s="182" t="s">
        <v>460</v>
      </c>
      <c r="L12" s="247">
        <v>2.9997248109853158E-2</v>
      </c>
      <c r="M12" s="248">
        <v>0.20243377410710361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735.26</v>
      </c>
      <c r="E14" s="232">
        <v>753.89</v>
      </c>
      <c r="F14" s="275">
        <v>751.98</v>
      </c>
      <c r="G14" s="220"/>
      <c r="H14" s="161" t="s">
        <v>460</v>
      </c>
      <c r="I14" s="221">
        <v>2.5335261112363616E-3</v>
      </c>
      <c r="J14" s="220"/>
      <c r="K14" s="182" t="s">
        <v>20</v>
      </c>
      <c r="L14" s="225">
        <v>0.79</v>
      </c>
      <c r="M14" s="186">
        <v>658.7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711.66</v>
      </c>
      <c r="E15" s="232">
        <v>739.63</v>
      </c>
      <c r="F15" s="275">
        <v>740.05</v>
      </c>
      <c r="G15" s="220"/>
      <c r="H15" s="161" t="s">
        <v>20</v>
      </c>
      <c r="I15" s="221">
        <v>5.6785149331406437E-4</v>
      </c>
      <c r="J15" s="220"/>
      <c r="K15" s="182" t="s">
        <v>20</v>
      </c>
      <c r="L15" s="225">
        <v>0.42</v>
      </c>
      <c r="M15" s="186">
        <v>680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241.36</v>
      </c>
      <c r="E16" s="232">
        <v>255.61</v>
      </c>
      <c r="F16" s="275">
        <v>267.52999999999997</v>
      </c>
      <c r="G16" s="220"/>
      <c r="H16" s="161" t="s">
        <v>20</v>
      </c>
      <c r="I16" s="221">
        <v>4.6633543288603585E-2</v>
      </c>
      <c r="J16" s="220"/>
      <c r="K16" s="182" t="s">
        <v>460</v>
      </c>
      <c r="L16" s="225">
        <v>0.6</v>
      </c>
      <c r="M16" s="186">
        <v>177.6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0.3391507180395133</v>
      </c>
      <c r="E17" s="261">
        <v>0.34559171477630707</v>
      </c>
      <c r="F17" s="280">
        <v>0.36150260117559624</v>
      </c>
      <c r="G17" s="262"/>
      <c r="H17" s="263" t="s">
        <v>20</v>
      </c>
      <c r="I17" s="264">
        <v>1.591088639928917</v>
      </c>
      <c r="J17" s="262"/>
      <c r="K17" s="265" t="s">
        <v>460</v>
      </c>
      <c r="L17" s="266">
        <v>0.10164962109348585</v>
      </c>
      <c r="M17" s="267">
        <v>0.26117647058823529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1260.1400000000001</v>
      </c>
      <c r="E19" s="232">
        <v>1365.31</v>
      </c>
      <c r="F19" s="275">
        <v>1322.55</v>
      </c>
      <c r="G19" s="220"/>
      <c r="H19" s="161" t="s">
        <v>460</v>
      </c>
      <c r="I19" s="221">
        <v>3.1318894610015358E-2</v>
      </c>
      <c r="J19" s="220"/>
      <c r="K19" s="182" t="s">
        <v>20</v>
      </c>
      <c r="L19" s="225">
        <v>3.19</v>
      </c>
      <c r="M19" s="187">
        <v>1135.0999999999999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1255.01</v>
      </c>
      <c r="E20" s="232">
        <v>1355.71</v>
      </c>
      <c r="F20" s="275">
        <v>1352.39</v>
      </c>
      <c r="G20" s="220"/>
      <c r="H20" s="161" t="s">
        <v>460</v>
      </c>
      <c r="I20" s="221">
        <v>2.4489013137027893E-3</v>
      </c>
      <c r="J20" s="220"/>
      <c r="K20" s="182" t="s">
        <v>20</v>
      </c>
      <c r="L20" s="225">
        <v>0.15</v>
      </c>
      <c r="M20" s="187">
        <v>1132.4000000000001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252.02</v>
      </c>
      <c r="E21" s="232">
        <v>261.62</v>
      </c>
      <c r="F21" s="275">
        <v>231.78</v>
      </c>
      <c r="G21" s="220"/>
      <c r="H21" s="161" t="s">
        <v>460</v>
      </c>
      <c r="I21" s="221">
        <v>0.11405855821420385</v>
      </c>
      <c r="J21" s="220"/>
      <c r="K21" s="182" t="s">
        <v>20</v>
      </c>
      <c r="L21" s="225">
        <v>2.52</v>
      </c>
      <c r="M21" s="186">
        <v>164.5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0.20081114891514809</v>
      </c>
      <c r="E22" s="237">
        <v>0.19297637400328979</v>
      </c>
      <c r="F22" s="278">
        <v>0.17138547312535585</v>
      </c>
      <c r="G22" s="220"/>
      <c r="H22" s="161" t="s">
        <v>460</v>
      </c>
      <c r="I22" s="246">
        <v>2.1590900877933943</v>
      </c>
      <c r="J22" s="220"/>
      <c r="K22" s="182" t="s">
        <v>20</v>
      </c>
      <c r="L22" s="247">
        <v>0.18445632277045432</v>
      </c>
      <c r="M22" s="248">
        <v>0.14526669021547156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972.86</v>
      </c>
      <c r="E24" s="232">
        <v>1074.76</v>
      </c>
      <c r="F24" s="275">
        <v>1043.9000000000001</v>
      </c>
      <c r="G24" s="220"/>
      <c r="H24" s="161" t="s">
        <v>460</v>
      </c>
      <c r="I24" s="221">
        <v>2.8713387174810978E-2</v>
      </c>
      <c r="J24" s="220"/>
      <c r="K24" s="182" t="s">
        <v>20</v>
      </c>
      <c r="L24" s="225">
        <v>5.0999999999999996</v>
      </c>
      <c r="M24" s="186">
        <v>874.3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967.97</v>
      </c>
      <c r="E25" s="232">
        <v>1062.6099999999999</v>
      </c>
      <c r="F25" s="275">
        <v>1066.6199999999999</v>
      </c>
      <c r="G25" s="220"/>
      <c r="H25" s="161" t="s">
        <v>20</v>
      </c>
      <c r="I25" s="221">
        <v>3.7737269553270725E-3</v>
      </c>
      <c r="J25" s="220"/>
      <c r="K25" s="182" t="s">
        <v>20</v>
      </c>
      <c r="L25" s="225">
        <v>1.79</v>
      </c>
      <c r="M25" s="186">
        <v>869.5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214.43</v>
      </c>
      <c r="E26" s="232">
        <v>226.58</v>
      </c>
      <c r="F26" s="275">
        <v>203.86</v>
      </c>
      <c r="G26" s="220"/>
      <c r="H26" s="161" t="s">
        <v>460</v>
      </c>
      <c r="I26" s="221">
        <v>0.10027363403654332</v>
      </c>
      <c r="J26" s="220"/>
      <c r="K26" s="182" t="s">
        <v>20</v>
      </c>
      <c r="L26" s="225">
        <v>2.9</v>
      </c>
      <c r="M26" s="188">
        <v>132.9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0.22152546049980887</v>
      </c>
      <c r="E27" s="268">
        <v>0.21322968916159271</v>
      </c>
      <c r="F27" s="280">
        <v>0.19112711181114178</v>
      </c>
      <c r="G27" s="262"/>
      <c r="H27" s="263" t="s">
        <v>460</v>
      </c>
      <c r="I27" s="264">
        <v>2.2102577350450932</v>
      </c>
      <c r="J27" s="262"/>
      <c r="K27" s="265" t="s">
        <v>20</v>
      </c>
      <c r="L27" s="266">
        <v>0.24021510192782647</v>
      </c>
      <c r="M27" s="267">
        <v>0.15284646348476136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472.57</v>
      </c>
      <c r="E29" s="232">
        <v>486.57</v>
      </c>
      <c r="F29" s="275">
        <v>481.2</v>
      </c>
      <c r="G29" s="220"/>
      <c r="H29" s="161" t="s">
        <v>460</v>
      </c>
      <c r="I29" s="221">
        <v>1.1036438744682187E-2</v>
      </c>
      <c r="J29" s="220"/>
      <c r="K29" s="182" t="s">
        <v>460</v>
      </c>
      <c r="L29" s="225">
        <v>2.6</v>
      </c>
      <c r="M29" s="186">
        <v>473.5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467.73</v>
      </c>
      <c r="E30" s="232">
        <v>481.07</v>
      </c>
      <c r="F30" s="275">
        <v>480.36</v>
      </c>
      <c r="G30" s="220"/>
      <c r="H30" s="161" t="s">
        <v>460</v>
      </c>
      <c r="I30" s="221">
        <v>1.4758766915416999E-3</v>
      </c>
      <c r="J30" s="220"/>
      <c r="K30" s="182" t="s">
        <v>460</v>
      </c>
      <c r="L30" s="225">
        <v>0.12</v>
      </c>
      <c r="M30" s="186">
        <v>463.9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132.61000000000001</v>
      </c>
      <c r="E31" s="232">
        <v>138.11000000000001</v>
      </c>
      <c r="F31" s="275">
        <v>138.94</v>
      </c>
      <c r="G31" s="220"/>
      <c r="H31" s="161" t="s">
        <v>20</v>
      </c>
      <c r="I31" s="221">
        <v>6.0097024111214203E-3</v>
      </c>
      <c r="J31" s="220"/>
      <c r="K31" s="182" t="s">
        <v>460</v>
      </c>
      <c r="L31" s="225">
        <v>2.58</v>
      </c>
      <c r="M31" s="186">
        <v>118.7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0.28351826908686639</v>
      </c>
      <c r="E32" s="239">
        <v>0.28708919699835789</v>
      </c>
      <c r="F32" s="276">
        <v>0.2892414022816221</v>
      </c>
      <c r="G32" s="222"/>
      <c r="H32" s="189" t="s">
        <v>20</v>
      </c>
      <c r="I32" s="223">
        <v>0.2152205283264208</v>
      </c>
      <c r="J32" s="222"/>
      <c r="K32" s="190" t="s">
        <v>460</v>
      </c>
      <c r="L32" s="244">
        <v>0.52973922571724619</v>
      </c>
      <c r="M32" s="191">
        <v>0.25587411079974132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578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313.70999999999998</v>
      </c>
      <c r="E37" s="231">
        <v>351.25</v>
      </c>
      <c r="F37" s="274">
        <v>348.89</v>
      </c>
      <c r="G37" s="218"/>
      <c r="H37" s="212" t="s">
        <v>460</v>
      </c>
      <c r="I37" s="219">
        <v>6.7188612099644551E-3</v>
      </c>
      <c r="J37" s="218"/>
      <c r="K37" s="213" t="s">
        <v>20</v>
      </c>
      <c r="L37" s="224">
        <v>1.01</v>
      </c>
      <c r="M37" s="215">
        <v>268.45999999999998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314.08999999999997</v>
      </c>
      <c r="E38" s="232">
        <v>330.06</v>
      </c>
      <c r="F38" s="275">
        <v>344.96</v>
      </c>
      <c r="G38" s="220"/>
      <c r="H38" s="161" t="s">
        <v>20</v>
      </c>
      <c r="I38" s="221">
        <v>4.5143307277464739E-2</v>
      </c>
      <c r="J38" s="220"/>
      <c r="K38" s="182" t="s">
        <v>20</v>
      </c>
      <c r="L38" s="225">
        <v>0.59</v>
      </c>
      <c r="M38" s="216">
        <v>263.10000000000002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78.13</v>
      </c>
      <c r="E39" s="232">
        <v>96.28</v>
      </c>
      <c r="F39" s="275">
        <v>97.9</v>
      </c>
      <c r="G39" s="220"/>
      <c r="H39" s="161" t="s">
        <v>20</v>
      </c>
      <c r="I39" s="221">
        <v>1.6825924387203983E-2</v>
      </c>
      <c r="J39" s="220"/>
      <c r="K39" s="182" t="s">
        <v>20</v>
      </c>
      <c r="L39" s="225">
        <v>1.85</v>
      </c>
      <c r="M39" s="216">
        <v>55.55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0.24875035817759242</v>
      </c>
      <c r="E40" s="233">
        <v>0.29170453856874506</v>
      </c>
      <c r="F40" s="276">
        <v>0.2838010204081633</v>
      </c>
      <c r="G40" s="222"/>
      <c r="H40" s="189" t="s">
        <v>460</v>
      </c>
      <c r="I40" s="223">
        <v>0.79035181605817684</v>
      </c>
      <c r="J40" s="222"/>
      <c r="K40" s="190" t="s">
        <v>20</v>
      </c>
      <c r="L40" s="226">
        <v>0.48859000434393063</v>
      </c>
      <c r="M40" s="217">
        <v>0.21113645001900416</v>
      </c>
      <c r="N40" s="158" t="e">
        <f>N39/N38</f>
        <v>#DIV/0!</v>
      </c>
      <c r="O40" s="136"/>
    </row>
    <row r="41" spans="2:18" ht="12" customHeight="1">
      <c r="B41" s="294" t="s">
        <v>579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580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0"/>
  </sheetPr>
  <dimension ref="B1:Q63"/>
  <sheetViews>
    <sheetView showGridLines="0" defaultGridColor="0" colorId="22" zoomScaleNormal="100" workbookViewId="0">
      <selection activeCell="N25" sqref="N25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8" style="133" customWidth="1"/>
    <col min="13" max="13" width="10.7109375" style="133" customWidth="1"/>
    <col min="14" max="14" width="20" style="126" customWidth="1"/>
    <col min="15" max="16" width="15.28515625" style="126" customWidth="1"/>
    <col min="17" max="255" width="15.28515625" style="126"/>
    <col min="256" max="256" width="2.7109375" style="126" customWidth="1"/>
    <col min="257" max="257" width="3.85546875" style="126" customWidth="1"/>
    <col min="258" max="258" width="20.5703125" style="126" customWidth="1"/>
    <col min="259" max="259" width="16.85546875" style="126" customWidth="1"/>
    <col min="260" max="261" width="16.7109375" style="126" customWidth="1"/>
    <col min="262" max="262" width="1.7109375" style="126" customWidth="1"/>
    <col min="263" max="263" width="3.85546875" style="126" customWidth="1"/>
    <col min="264" max="264" width="9.42578125" style="126" customWidth="1"/>
    <col min="265" max="265" width="1.7109375" style="126" customWidth="1"/>
    <col min="266" max="266" width="3.85546875" style="126" customWidth="1"/>
    <col min="267" max="267" width="9.85546875" style="126" customWidth="1"/>
    <col min="268" max="268" width="16.85546875" style="126" customWidth="1"/>
    <col min="269" max="269" width="0" style="126" hidden="1" customWidth="1"/>
    <col min="270" max="270" width="20" style="126" customWidth="1"/>
    <col min="271" max="272" width="15.28515625" style="126" customWidth="1"/>
    <col min="273" max="511" width="15.28515625" style="126"/>
    <col min="512" max="512" width="2.7109375" style="126" customWidth="1"/>
    <col min="513" max="513" width="3.85546875" style="126" customWidth="1"/>
    <col min="514" max="514" width="20.5703125" style="126" customWidth="1"/>
    <col min="515" max="515" width="16.85546875" style="126" customWidth="1"/>
    <col min="516" max="517" width="16.7109375" style="126" customWidth="1"/>
    <col min="518" max="518" width="1.7109375" style="126" customWidth="1"/>
    <col min="519" max="519" width="3.85546875" style="126" customWidth="1"/>
    <col min="520" max="520" width="9.42578125" style="126" customWidth="1"/>
    <col min="521" max="521" width="1.7109375" style="126" customWidth="1"/>
    <col min="522" max="522" width="3.85546875" style="126" customWidth="1"/>
    <col min="523" max="523" width="9.85546875" style="126" customWidth="1"/>
    <col min="524" max="524" width="16.85546875" style="126" customWidth="1"/>
    <col min="525" max="525" width="0" style="126" hidden="1" customWidth="1"/>
    <col min="526" max="526" width="20" style="126" customWidth="1"/>
    <col min="527" max="528" width="15.28515625" style="126" customWidth="1"/>
    <col min="529" max="767" width="15.28515625" style="126"/>
    <col min="768" max="768" width="2.7109375" style="126" customWidth="1"/>
    <col min="769" max="769" width="3.85546875" style="126" customWidth="1"/>
    <col min="770" max="770" width="20.5703125" style="126" customWidth="1"/>
    <col min="771" max="771" width="16.85546875" style="126" customWidth="1"/>
    <col min="772" max="773" width="16.7109375" style="126" customWidth="1"/>
    <col min="774" max="774" width="1.7109375" style="126" customWidth="1"/>
    <col min="775" max="775" width="3.85546875" style="126" customWidth="1"/>
    <col min="776" max="776" width="9.42578125" style="126" customWidth="1"/>
    <col min="777" max="777" width="1.7109375" style="126" customWidth="1"/>
    <col min="778" max="778" width="3.85546875" style="126" customWidth="1"/>
    <col min="779" max="779" width="9.85546875" style="126" customWidth="1"/>
    <col min="780" max="780" width="16.85546875" style="126" customWidth="1"/>
    <col min="781" max="781" width="0" style="126" hidden="1" customWidth="1"/>
    <col min="782" max="782" width="20" style="126" customWidth="1"/>
    <col min="783" max="784" width="15.28515625" style="126" customWidth="1"/>
    <col min="785" max="1023" width="15.28515625" style="126"/>
    <col min="1024" max="1024" width="2.7109375" style="126" customWidth="1"/>
    <col min="1025" max="1025" width="3.85546875" style="126" customWidth="1"/>
    <col min="1026" max="1026" width="20.5703125" style="126" customWidth="1"/>
    <col min="1027" max="1027" width="16.85546875" style="126" customWidth="1"/>
    <col min="1028" max="1029" width="16.7109375" style="126" customWidth="1"/>
    <col min="1030" max="1030" width="1.7109375" style="126" customWidth="1"/>
    <col min="1031" max="1031" width="3.85546875" style="126" customWidth="1"/>
    <col min="1032" max="1032" width="9.42578125" style="126" customWidth="1"/>
    <col min="1033" max="1033" width="1.7109375" style="126" customWidth="1"/>
    <col min="1034" max="1034" width="3.85546875" style="126" customWidth="1"/>
    <col min="1035" max="1035" width="9.85546875" style="126" customWidth="1"/>
    <col min="1036" max="1036" width="16.85546875" style="126" customWidth="1"/>
    <col min="1037" max="1037" width="0" style="126" hidden="1" customWidth="1"/>
    <col min="1038" max="1038" width="20" style="126" customWidth="1"/>
    <col min="1039" max="1040" width="15.28515625" style="126" customWidth="1"/>
    <col min="1041" max="1279" width="15.28515625" style="126"/>
    <col min="1280" max="1280" width="2.7109375" style="126" customWidth="1"/>
    <col min="1281" max="1281" width="3.85546875" style="126" customWidth="1"/>
    <col min="1282" max="1282" width="20.5703125" style="126" customWidth="1"/>
    <col min="1283" max="1283" width="16.85546875" style="126" customWidth="1"/>
    <col min="1284" max="1285" width="16.7109375" style="126" customWidth="1"/>
    <col min="1286" max="1286" width="1.7109375" style="126" customWidth="1"/>
    <col min="1287" max="1287" width="3.85546875" style="126" customWidth="1"/>
    <col min="1288" max="1288" width="9.42578125" style="126" customWidth="1"/>
    <col min="1289" max="1289" width="1.7109375" style="126" customWidth="1"/>
    <col min="1290" max="1290" width="3.85546875" style="126" customWidth="1"/>
    <col min="1291" max="1291" width="9.85546875" style="126" customWidth="1"/>
    <col min="1292" max="1292" width="16.85546875" style="126" customWidth="1"/>
    <col min="1293" max="1293" width="0" style="126" hidden="1" customWidth="1"/>
    <col min="1294" max="1294" width="20" style="126" customWidth="1"/>
    <col min="1295" max="1296" width="15.28515625" style="126" customWidth="1"/>
    <col min="1297" max="1535" width="15.28515625" style="126"/>
    <col min="1536" max="1536" width="2.7109375" style="126" customWidth="1"/>
    <col min="1537" max="1537" width="3.85546875" style="126" customWidth="1"/>
    <col min="1538" max="1538" width="20.5703125" style="126" customWidth="1"/>
    <col min="1539" max="1539" width="16.85546875" style="126" customWidth="1"/>
    <col min="1540" max="1541" width="16.7109375" style="126" customWidth="1"/>
    <col min="1542" max="1542" width="1.7109375" style="126" customWidth="1"/>
    <col min="1543" max="1543" width="3.85546875" style="126" customWidth="1"/>
    <col min="1544" max="1544" width="9.42578125" style="126" customWidth="1"/>
    <col min="1545" max="1545" width="1.7109375" style="126" customWidth="1"/>
    <col min="1546" max="1546" width="3.85546875" style="126" customWidth="1"/>
    <col min="1547" max="1547" width="9.85546875" style="126" customWidth="1"/>
    <col min="1548" max="1548" width="16.85546875" style="126" customWidth="1"/>
    <col min="1549" max="1549" width="0" style="126" hidden="1" customWidth="1"/>
    <col min="1550" max="1550" width="20" style="126" customWidth="1"/>
    <col min="1551" max="1552" width="15.28515625" style="126" customWidth="1"/>
    <col min="1553" max="1791" width="15.28515625" style="126"/>
    <col min="1792" max="1792" width="2.7109375" style="126" customWidth="1"/>
    <col min="1793" max="1793" width="3.85546875" style="126" customWidth="1"/>
    <col min="1794" max="1794" width="20.5703125" style="126" customWidth="1"/>
    <col min="1795" max="1795" width="16.85546875" style="126" customWidth="1"/>
    <col min="1796" max="1797" width="16.7109375" style="126" customWidth="1"/>
    <col min="1798" max="1798" width="1.7109375" style="126" customWidth="1"/>
    <col min="1799" max="1799" width="3.85546875" style="126" customWidth="1"/>
    <col min="1800" max="1800" width="9.42578125" style="126" customWidth="1"/>
    <col min="1801" max="1801" width="1.7109375" style="126" customWidth="1"/>
    <col min="1802" max="1802" width="3.85546875" style="126" customWidth="1"/>
    <col min="1803" max="1803" width="9.85546875" style="126" customWidth="1"/>
    <col min="1804" max="1804" width="16.85546875" style="126" customWidth="1"/>
    <col min="1805" max="1805" width="0" style="126" hidden="1" customWidth="1"/>
    <col min="1806" max="1806" width="20" style="126" customWidth="1"/>
    <col min="1807" max="1808" width="15.28515625" style="126" customWidth="1"/>
    <col min="1809" max="2047" width="15.28515625" style="126"/>
    <col min="2048" max="2048" width="2.7109375" style="126" customWidth="1"/>
    <col min="2049" max="2049" width="3.85546875" style="126" customWidth="1"/>
    <col min="2050" max="2050" width="20.5703125" style="126" customWidth="1"/>
    <col min="2051" max="2051" width="16.85546875" style="126" customWidth="1"/>
    <col min="2052" max="2053" width="16.7109375" style="126" customWidth="1"/>
    <col min="2054" max="2054" width="1.7109375" style="126" customWidth="1"/>
    <col min="2055" max="2055" width="3.85546875" style="126" customWidth="1"/>
    <col min="2056" max="2056" width="9.42578125" style="126" customWidth="1"/>
    <col min="2057" max="2057" width="1.7109375" style="126" customWidth="1"/>
    <col min="2058" max="2058" width="3.85546875" style="126" customWidth="1"/>
    <col min="2059" max="2059" width="9.85546875" style="126" customWidth="1"/>
    <col min="2060" max="2060" width="16.85546875" style="126" customWidth="1"/>
    <col min="2061" max="2061" width="0" style="126" hidden="1" customWidth="1"/>
    <col min="2062" max="2062" width="20" style="126" customWidth="1"/>
    <col min="2063" max="2064" width="15.28515625" style="126" customWidth="1"/>
    <col min="2065" max="2303" width="15.28515625" style="126"/>
    <col min="2304" max="2304" width="2.7109375" style="126" customWidth="1"/>
    <col min="2305" max="2305" width="3.85546875" style="126" customWidth="1"/>
    <col min="2306" max="2306" width="20.5703125" style="126" customWidth="1"/>
    <col min="2307" max="2307" width="16.85546875" style="126" customWidth="1"/>
    <col min="2308" max="2309" width="16.7109375" style="126" customWidth="1"/>
    <col min="2310" max="2310" width="1.7109375" style="126" customWidth="1"/>
    <col min="2311" max="2311" width="3.85546875" style="126" customWidth="1"/>
    <col min="2312" max="2312" width="9.42578125" style="126" customWidth="1"/>
    <col min="2313" max="2313" width="1.7109375" style="126" customWidth="1"/>
    <col min="2314" max="2314" width="3.85546875" style="126" customWidth="1"/>
    <col min="2315" max="2315" width="9.85546875" style="126" customWidth="1"/>
    <col min="2316" max="2316" width="16.85546875" style="126" customWidth="1"/>
    <col min="2317" max="2317" width="0" style="126" hidden="1" customWidth="1"/>
    <col min="2318" max="2318" width="20" style="126" customWidth="1"/>
    <col min="2319" max="2320" width="15.28515625" style="126" customWidth="1"/>
    <col min="2321" max="2559" width="15.28515625" style="126"/>
    <col min="2560" max="2560" width="2.7109375" style="126" customWidth="1"/>
    <col min="2561" max="2561" width="3.85546875" style="126" customWidth="1"/>
    <col min="2562" max="2562" width="20.5703125" style="126" customWidth="1"/>
    <col min="2563" max="2563" width="16.85546875" style="126" customWidth="1"/>
    <col min="2564" max="2565" width="16.7109375" style="126" customWidth="1"/>
    <col min="2566" max="2566" width="1.7109375" style="126" customWidth="1"/>
    <col min="2567" max="2567" width="3.85546875" style="126" customWidth="1"/>
    <col min="2568" max="2568" width="9.42578125" style="126" customWidth="1"/>
    <col min="2569" max="2569" width="1.7109375" style="126" customWidth="1"/>
    <col min="2570" max="2570" width="3.85546875" style="126" customWidth="1"/>
    <col min="2571" max="2571" width="9.85546875" style="126" customWidth="1"/>
    <col min="2572" max="2572" width="16.85546875" style="126" customWidth="1"/>
    <col min="2573" max="2573" width="0" style="126" hidden="1" customWidth="1"/>
    <col min="2574" max="2574" width="20" style="126" customWidth="1"/>
    <col min="2575" max="2576" width="15.28515625" style="126" customWidth="1"/>
    <col min="2577" max="2815" width="15.28515625" style="126"/>
    <col min="2816" max="2816" width="2.7109375" style="126" customWidth="1"/>
    <col min="2817" max="2817" width="3.85546875" style="126" customWidth="1"/>
    <col min="2818" max="2818" width="20.5703125" style="126" customWidth="1"/>
    <col min="2819" max="2819" width="16.85546875" style="126" customWidth="1"/>
    <col min="2820" max="2821" width="16.7109375" style="126" customWidth="1"/>
    <col min="2822" max="2822" width="1.7109375" style="126" customWidth="1"/>
    <col min="2823" max="2823" width="3.85546875" style="126" customWidth="1"/>
    <col min="2824" max="2824" width="9.42578125" style="126" customWidth="1"/>
    <col min="2825" max="2825" width="1.7109375" style="126" customWidth="1"/>
    <col min="2826" max="2826" width="3.85546875" style="126" customWidth="1"/>
    <col min="2827" max="2827" width="9.85546875" style="126" customWidth="1"/>
    <col min="2828" max="2828" width="16.85546875" style="126" customWidth="1"/>
    <col min="2829" max="2829" width="0" style="126" hidden="1" customWidth="1"/>
    <col min="2830" max="2830" width="20" style="126" customWidth="1"/>
    <col min="2831" max="2832" width="15.28515625" style="126" customWidth="1"/>
    <col min="2833" max="3071" width="15.28515625" style="126"/>
    <col min="3072" max="3072" width="2.7109375" style="126" customWidth="1"/>
    <col min="3073" max="3073" width="3.85546875" style="126" customWidth="1"/>
    <col min="3074" max="3074" width="20.5703125" style="126" customWidth="1"/>
    <col min="3075" max="3075" width="16.85546875" style="126" customWidth="1"/>
    <col min="3076" max="3077" width="16.7109375" style="126" customWidth="1"/>
    <col min="3078" max="3078" width="1.7109375" style="126" customWidth="1"/>
    <col min="3079" max="3079" width="3.85546875" style="126" customWidth="1"/>
    <col min="3080" max="3080" width="9.42578125" style="126" customWidth="1"/>
    <col min="3081" max="3081" width="1.7109375" style="126" customWidth="1"/>
    <col min="3082" max="3082" width="3.85546875" style="126" customWidth="1"/>
    <col min="3083" max="3083" width="9.85546875" style="126" customWidth="1"/>
    <col min="3084" max="3084" width="16.85546875" style="126" customWidth="1"/>
    <col min="3085" max="3085" width="0" style="126" hidden="1" customWidth="1"/>
    <col min="3086" max="3086" width="20" style="126" customWidth="1"/>
    <col min="3087" max="3088" width="15.28515625" style="126" customWidth="1"/>
    <col min="3089" max="3327" width="15.28515625" style="126"/>
    <col min="3328" max="3328" width="2.7109375" style="126" customWidth="1"/>
    <col min="3329" max="3329" width="3.85546875" style="126" customWidth="1"/>
    <col min="3330" max="3330" width="20.5703125" style="126" customWidth="1"/>
    <col min="3331" max="3331" width="16.85546875" style="126" customWidth="1"/>
    <col min="3332" max="3333" width="16.7109375" style="126" customWidth="1"/>
    <col min="3334" max="3334" width="1.7109375" style="126" customWidth="1"/>
    <col min="3335" max="3335" width="3.85546875" style="126" customWidth="1"/>
    <col min="3336" max="3336" width="9.42578125" style="126" customWidth="1"/>
    <col min="3337" max="3337" width="1.7109375" style="126" customWidth="1"/>
    <col min="3338" max="3338" width="3.85546875" style="126" customWidth="1"/>
    <col min="3339" max="3339" width="9.85546875" style="126" customWidth="1"/>
    <col min="3340" max="3340" width="16.85546875" style="126" customWidth="1"/>
    <col min="3341" max="3341" width="0" style="126" hidden="1" customWidth="1"/>
    <col min="3342" max="3342" width="20" style="126" customWidth="1"/>
    <col min="3343" max="3344" width="15.28515625" style="126" customWidth="1"/>
    <col min="3345" max="3583" width="15.28515625" style="126"/>
    <col min="3584" max="3584" width="2.7109375" style="126" customWidth="1"/>
    <col min="3585" max="3585" width="3.85546875" style="126" customWidth="1"/>
    <col min="3586" max="3586" width="20.5703125" style="126" customWidth="1"/>
    <col min="3587" max="3587" width="16.85546875" style="126" customWidth="1"/>
    <col min="3588" max="3589" width="16.7109375" style="126" customWidth="1"/>
    <col min="3590" max="3590" width="1.7109375" style="126" customWidth="1"/>
    <col min="3591" max="3591" width="3.85546875" style="126" customWidth="1"/>
    <col min="3592" max="3592" width="9.42578125" style="126" customWidth="1"/>
    <col min="3593" max="3593" width="1.7109375" style="126" customWidth="1"/>
    <col min="3594" max="3594" width="3.85546875" style="126" customWidth="1"/>
    <col min="3595" max="3595" width="9.85546875" style="126" customWidth="1"/>
    <col min="3596" max="3596" width="16.85546875" style="126" customWidth="1"/>
    <col min="3597" max="3597" width="0" style="126" hidden="1" customWidth="1"/>
    <col min="3598" max="3598" width="20" style="126" customWidth="1"/>
    <col min="3599" max="3600" width="15.28515625" style="126" customWidth="1"/>
    <col min="3601" max="3839" width="15.28515625" style="126"/>
    <col min="3840" max="3840" width="2.7109375" style="126" customWidth="1"/>
    <col min="3841" max="3841" width="3.85546875" style="126" customWidth="1"/>
    <col min="3842" max="3842" width="20.5703125" style="126" customWidth="1"/>
    <col min="3843" max="3843" width="16.85546875" style="126" customWidth="1"/>
    <col min="3844" max="3845" width="16.7109375" style="126" customWidth="1"/>
    <col min="3846" max="3846" width="1.7109375" style="126" customWidth="1"/>
    <col min="3847" max="3847" width="3.85546875" style="126" customWidth="1"/>
    <col min="3848" max="3848" width="9.42578125" style="126" customWidth="1"/>
    <col min="3849" max="3849" width="1.7109375" style="126" customWidth="1"/>
    <col min="3850" max="3850" width="3.85546875" style="126" customWidth="1"/>
    <col min="3851" max="3851" width="9.85546875" style="126" customWidth="1"/>
    <col min="3852" max="3852" width="16.85546875" style="126" customWidth="1"/>
    <col min="3853" max="3853" width="0" style="126" hidden="1" customWidth="1"/>
    <col min="3854" max="3854" width="20" style="126" customWidth="1"/>
    <col min="3855" max="3856" width="15.28515625" style="126" customWidth="1"/>
    <col min="3857" max="4095" width="15.28515625" style="126"/>
    <col min="4096" max="4096" width="2.7109375" style="126" customWidth="1"/>
    <col min="4097" max="4097" width="3.85546875" style="126" customWidth="1"/>
    <col min="4098" max="4098" width="20.5703125" style="126" customWidth="1"/>
    <col min="4099" max="4099" width="16.85546875" style="126" customWidth="1"/>
    <col min="4100" max="4101" width="16.7109375" style="126" customWidth="1"/>
    <col min="4102" max="4102" width="1.7109375" style="126" customWidth="1"/>
    <col min="4103" max="4103" width="3.85546875" style="126" customWidth="1"/>
    <col min="4104" max="4104" width="9.42578125" style="126" customWidth="1"/>
    <col min="4105" max="4105" width="1.7109375" style="126" customWidth="1"/>
    <col min="4106" max="4106" width="3.85546875" style="126" customWidth="1"/>
    <col min="4107" max="4107" width="9.85546875" style="126" customWidth="1"/>
    <col min="4108" max="4108" width="16.85546875" style="126" customWidth="1"/>
    <col min="4109" max="4109" width="0" style="126" hidden="1" customWidth="1"/>
    <col min="4110" max="4110" width="20" style="126" customWidth="1"/>
    <col min="4111" max="4112" width="15.28515625" style="126" customWidth="1"/>
    <col min="4113" max="4351" width="15.28515625" style="126"/>
    <col min="4352" max="4352" width="2.7109375" style="126" customWidth="1"/>
    <col min="4353" max="4353" width="3.85546875" style="126" customWidth="1"/>
    <col min="4354" max="4354" width="20.5703125" style="126" customWidth="1"/>
    <col min="4355" max="4355" width="16.85546875" style="126" customWidth="1"/>
    <col min="4356" max="4357" width="16.7109375" style="126" customWidth="1"/>
    <col min="4358" max="4358" width="1.7109375" style="126" customWidth="1"/>
    <col min="4359" max="4359" width="3.85546875" style="126" customWidth="1"/>
    <col min="4360" max="4360" width="9.42578125" style="126" customWidth="1"/>
    <col min="4361" max="4361" width="1.7109375" style="126" customWidth="1"/>
    <col min="4362" max="4362" width="3.85546875" style="126" customWidth="1"/>
    <col min="4363" max="4363" width="9.85546875" style="126" customWidth="1"/>
    <col min="4364" max="4364" width="16.85546875" style="126" customWidth="1"/>
    <col min="4365" max="4365" width="0" style="126" hidden="1" customWidth="1"/>
    <col min="4366" max="4366" width="20" style="126" customWidth="1"/>
    <col min="4367" max="4368" width="15.28515625" style="126" customWidth="1"/>
    <col min="4369" max="4607" width="15.28515625" style="126"/>
    <col min="4608" max="4608" width="2.7109375" style="126" customWidth="1"/>
    <col min="4609" max="4609" width="3.85546875" style="126" customWidth="1"/>
    <col min="4610" max="4610" width="20.5703125" style="126" customWidth="1"/>
    <col min="4611" max="4611" width="16.85546875" style="126" customWidth="1"/>
    <col min="4612" max="4613" width="16.7109375" style="126" customWidth="1"/>
    <col min="4614" max="4614" width="1.7109375" style="126" customWidth="1"/>
    <col min="4615" max="4615" width="3.85546875" style="126" customWidth="1"/>
    <col min="4616" max="4616" width="9.42578125" style="126" customWidth="1"/>
    <col min="4617" max="4617" width="1.7109375" style="126" customWidth="1"/>
    <col min="4618" max="4618" width="3.85546875" style="126" customWidth="1"/>
    <col min="4619" max="4619" width="9.85546875" style="126" customWidth="1"/>
    <col min="4620" max="4620" width="16.85546875" style="126" customWidth="1"/>
    <col min="4621" max="4621" width="0" style="126" hidden="1" customWidth="1"/>
    <col min="4622" max="4622" width="20" style="126" customWidth="1"/>
    <col min="4623" max="4624" width="15.28515625" style="126" customWidth="1"/>
    <col min="4625" max="4863" width="15.28515625" style="126"/>
    <col min="4864" max="4864" width="2.7109375" style="126" customWidth="1"/>
    <col min="4865" max="4865" width="3.85546875" style="126" customWidth="1"/>
    <col min="4866" max="4866" width="20.5703125" style="126" customWidth="1"/>
    <col min="4867" max="4867" width="16.85546875" style="126" customWidth="1"/>
    <col min="4868" max="4869" width="16.7109375" style="126" customWidth="1"/>
    <col min="4870" max="4870" width="1.7109375" style="126" customWidth="1"/>
    <col min="4871" max="4871" width="3.85546875" style="126" customWidth="1"/>
    <col min="4872" max="4872" width="9.42578125" style="126" customWidth="1"/>
    <col min="4873" max="4873" width="1.7109375" style="126" customWidth="1"/>
    <col min="4874" max="4874" width="3.85546875" style="126" customWidth="1"/>
    <col min="4875" max="4875" width="9.85546875" style="126" customWidth="1"/>
    <col min="4876" max="4876" width="16.85546875" style="126" customWidth="1"/>
    <col min="4877" max="4877" width="0" style="126" hidden="1" customWidth="1"/>
    <col min="4878" max="4878" width="20" style="126" customWidth="1"/>
    <col min="4879" max="4880" width="15.28515625" style="126" customWidth="1"/>
    <col min="4881" max="5119" width="15.28515625" style="126"/>
    <col min="5120" max="5120" width="2.7109375" style="126" customWidth="1"/>
    <col min="5121" max="5121" width="3.85546875" style="126" customWidth="1"/>
    <col min="5122" max="5122" width="20.5703125" style="126" customWidth="1"/>
    <col min="5123" max="5123" width="16.85546875" style="126" customWidth="1"/>
    <col min="5124" max="5125" width="16.7109375" style="126" customWidth="1"/>
    <col min="5126" max="5126" width="1.7109375" style="126" customWidth="1"/>
    <col min="5127" max="5127" width="3.85546875" style="126" customWidth="1"/>
    <col min="5128" max="5128" width="9.42578125" style="126" customWidth="1"/>
    <col min="5129" max="5129" width="1.7109375" style="126" customWidth="1"/>
    <col min="5130" max="5130" width="3.85546875" style="126" customWidth="1"/>
    <col min="5131" max="5131" width="9.85546875" style="126" customWidth="1"/>
    <col min="5132" max="5132" width="16.85546875" style="126" customWidth="1"/>
    <col min="5133" max="5133" width="0" style="126" hidden="1" customWidth="1"/>
    <col min="5134" max="5134" width="20" style="126" customWidth="1"/>
    <col min="5135" max="5136" width="15.28515625" style="126" customWidth="1"/>
    <col min="5137" max="5375" width="15.28515625" style="126"/>
    <col min="5376" max="5376" width="2.7109375" style="126" customWidth="1"/>
    <col min="5377" max="5377" width="3.85546875" style="126" customWidth="1"/>
    <col min="5378" max="5378" width="20.5703125" style="126" customWidth="1"/>
    <col min="5379" max="5379" width="16.85546875" style="126" customWidth="1"/>
    <col min="5380" max="5381" width="16.7109375" style="126" customWidth="1"/>
    <col min="5382" max="5382" width="1.7109375" style="126" customWidth="1"/>
    <col min="5383" max="5383" width="3.85546875" style="126" customWidth="1"/>
    <col min="5384" max="5384" width="9.42578125" style="126" customWidth="1"/>
    <col min="5385" max="5385" width="1.7109375" style="126" customWidth="1"/>
    <col min="5386" max="5386" width="3.85546875" style="126" customWidth="1"/>
    <col min="5387" max="5387" width="9.85546875" style="126" customWidth="1"/>
    <col min="5388" max="5388" width="16.85546875" style="126" customWidth="1"/>
    <col min="5389" max="5389" width="0" style="126" hidden="1" customWidth="1"/>
    <col min="5390" max="5390" width="20" style="126" customWidth="1"/>
    <col min="5391" max="5392" width="15.28515625" style="126" customWidth="1"/>
    <col min="5393" max="5631" width="15.28515625" style="126"/>
    <col min="5632" max="5632" width="2.7109375" style="126" customWidth="1"/>
    <col min="5633" max="5633" width="3.85546875" style="126" customWidth="1"/>
    <col min="5634" max="5634" width="20.5703125" style="126" customWidth="1"/>
    <col min="5635" max="5635" width="16.85546875" style="126" customWidth="1"/>
    <col min="5636" max="5637" width="16.7109375" style="126" customWidth="1"/>
    <col min="5638" max="5638" width="1.7109375" style="126" customWidth="1"/>
    <col min="5639" max="5639" width="3.85546875" style="126" customWidth="1"/>
    <col min="5640" max="5640" width="9.42578125" style="126" customWidth="1"/>
    <col min="5641" max="5641" width="1.7109375" style="126" customWidth="1"/>
    <col min="5642" max="5642" width="3.85546875" style="126" customWidth="1"/>
    <col min="5643" max="5643" width="9.85546875" style="126" customWidth="1"/>
    <col min="5644" max="5644" width="16.85546875" style="126" customWidth="1"/>
    <col min="5645" max="5645" width="0" style="126" hidden="1" customWidth="1"/>
    <col min="5646" max="5646" width="20" style="126" customWidth="1"/>
    <col min="5647" max="5648" width="15.28515625" style="126" customWidth="1"/>
    <col min="5649" max="5887" width="15.28515625" style="126"/>
    <col min="5888" max="5888" width="2.7109375" style="126" customWidth="1"/>
    <col min="5889" max="5889" width="3.85546875" style="126" customWidth="1"/>
    <col min="5890" max="5890" width="20.5703125" style="126" customWidth="1"/>
    <col min="5891" max="5891" width="16.85546875" style="126" customWidth="1"/>
    <col min="5892" max="5893" width="16.7109375" style="126" customWidth="1"/>
    <col min="5894" max="5894" width="1.7109375" style="126" customWidth="1"/>
    <col min="5895" max="5895" width="3.85546875" style="126" customWidth="1"/>
    <col min="5896" max="5896" width="9.42578125" style="126" customWidth="1"/>
    <col min="5897" max="5897" width="1.7109375" style="126" customWidth="1"/>
    <col min="5898" max="5898" width="3.85546875" style="126" customWidth="1"/>
    <col min="5899" max="5899" width="9.85546875" style="126" customWidth="1"/>
    <col min="5900" max="5900" width="16.85546875" style="126" customWidth="1"/>
    <col min="5901" max="5901" width="0" style="126" hidden="1" customWidth="1"/>
    <col min="5902" max="5902" width="20" style="126" customWidth="1"/>
    <col min="5903" max="5904" width="15.28515625" style="126" customWidth="1"/>
    <col min="5905" max="6143" width="15.28515625" style="126"/>
    <col min="6144" max="6144" width="2.7109375" style="126" customWidth="1"/>
    <col min="6145" max="6145" width="3.85546875" style="126" customWidth="1"/>
    <col min="6146" max="6146" width="20.5703125" style="126" customWidth="1"/>
    <col min="6147" max="6147" width="16.85546875" style="126" customWidth="1"/>
    <col min="6148" max="6149" width="16.7109375" style="126" customWidth="1"/>
    <col min="6150" max="6150" width="1.7109375" style="126" customWidth="1"/>
    <col min="6151" max="6151" width="3.85546875" style="126" customWidth="1"/>
    <col min="6152" max="6152" width="9.42578125" style="126" customWidth="1"/>
    <col min="6153" max="6153" width="1.7109375" style="126" customWidth="1"/>
    <col min="6154" max="6154" width="3.85546875" style="126" customWidth="1"/>
    <col min="6155" max="6155" width="9.85546875" style="126" customWidth="1"/>
    <col min="6156" max="6156" width="16.85546875" style="126" customWidth="1"/>
    <col min="6157" max="6157" width="0" style="126" hidden="1" customWidth="1"/>
    <col min="6158" max="6158" width="20" style="126" customWidth="1"/>
    <col min="6159" max="6160" width="15.28515625" style="126" customWidth="1"/>
    <col min="6161" max="6399" width="15.28515625" style="126"/>
    <col min="6400" max="6400" width="2.7109375" style="126" customWidth="1"/>
    <col min="6401" max="6401" width="3.85546875" style="126" customWidth="1"/>
    <col min="6402" max="6402" width="20.5703125" style="126" customWidth="1"/>
    <col min="6403" max="6403" width="16.85546875" style="126" customWidth="1"/>
    <col min="6404" max="6405" width="16.7109375" style="126" customWidth="1"/>
    <col min="6406" max="6406" width="1.7109375" style="126" customWidth="1"/>
    <col min="6407" max="6407" width="3.85546875" style="126" customWidth="1"/>
    <col min="6408" max="6408" width="9.42578125" style="126" customWidth="1"/>
    <col min="6409" max="6409" width="1.7109375" style="126" customWidth="1"/>
    <col min="6410" max="6410" width="3.85546875" style="126" customWidth="1"/>
    <col min="6411" max="6411" width="9.85546875" style="126" customWidth="1"/>
    <col min="6412" max="6412" width="16.85546875" style="126" customWidth="1"/>
    <col min="6413" max="6413" width="0" style="126" hidden="1" customWidth="1"/>
    <col min="6414" max="6414" width="20" style="126" customWidth="1"/>
    <col min="6415" max="6416" width="15.28515625" style="126" customWidth="1"/>
    <col min="6417" max="6655" width="15.28515625" style="126"/>
    <col min="6656" max="6656" width="2.7109375" style="126" customWidth="1"/>
    <col min="6657" max="6657" width="3.85546875" style="126" customWidth="1"/>
    <col min="6658" max="6658" width="20.5703125" style="126" customWidth="1"/>
    <col min="6659" max="6659" width="16.85546875" style="126" customWidth="1"/>
    <col min="6660" max="6661" width="16.7109375" style="126" customWidth="1"/>
    <col min="6662" max="6662" width="1.7109375" style="126" customWidth="1"/>
    <col min="6663" max="6663" width="3.85546875" style="126" customWidth="1"/>
    <col min="6664" max="6664" width="9.42578125" style="126" customWidth="1"/>
    <col min="6665" max="6665" width="1.7109375" style="126" customWidth="1"/>
    <col min="6666" max="6666" width="3.85546875" style="126" customWidth="1"/>
    <col min="6667" max="6667" width="9.85546875" style="126" customWidth="1"/>
    <col min="6668" max="6668" width="16.85546875" style="126" customWidth="1"/>
    <col min="6669" max="6669" width="0" style="126" hidden="1" customWidth="1"/>
    <col min="6670" max="6670" width="20" style="126" customWidth="1"/>
    <col min="6671" max="6672" width="15.28515625" style="126" customWidth="1"/>
    <col min="6673" max="6911" width="15.28515625" style="126"/>
    <col min="6912" max="6912" width="2.7109375" style="126" customWidth="1"/>
    <col min="6913" max="6913" width="3.85546875" style="126" customWidth="1"/>
    <col min="6914" max="6914" width="20.5703125" style="126" customWidth="1"/>
    <col min="6915" max="6915" width="16.85546875" style="126" customWidth="1"/>
    <col min="6916" max="6917" width="16.7109375" style="126" customWidth="1"/>
    <col min="6918" max="6918" width="1.7109375" style="126" customWidth="1"/>
    <col min="6919" max="6919" width="3.85546875" style="126" customWidth="1"/>
    <col min="6920" max="6920" width="9.42578125" style="126" customWidth="1"/>
    <col min="6921" max="6921" width="1.7109375" style="126" customWidth="1"/>
    <col min="6922" max="6922" width="3.85546875" style="126" customWidth="1"/>
    <col min="6923" max="6923" width="9.85546875" style="126" customWidth="1"/>
    <col min="6924" max="6924" width="16.85546875" style="126" customWidth="1"/>
    <col min="6925" max="6925" width="0" style="126" hidden="1" customWidth="1"/>
    <col min="6926" max="6926" width="20" style="126" customWidth="1"/>
    <col min="6927" max="6928" width="15.28515625" style="126" customWidth="1"/>
    <col min="6929" max="7167" width="15.28515625" style="126"/>
    <col min="7168" max="7168" width="2.7109375" style="126" customWidth="1"/>
    <col min="7169" max="7169" width="3.85546875" style="126" customWidth="1"/>
    <col min="7170" max="7170" width="20.5703125" style="126" customWidth="1"/>
    <col min="7171" max="7171" width="16.85546875" style="126" customWidth="1"/>
    <col min="7172" max="7173" width="16.7109375" style="126" customWidth="1"/>
    <col min="7174" max="7174" width="1.7109375" style="126" customWidth="1"/>
    <col min="7175" max="7175" width="3.85546875" style="126" customWidth="1"/>
    <col min="7176" max="7176" width="9.42578125" style="126" customWidth="1"/>
    <col min="7177" max="7177" width="1.7109375" style="126" customWidth="1"/>
    <col min="7178" max="7178" width="3.85546875" style="126" customWidth="1"/>
    <col min="7179" max="7179" width="9.85546875" style="126" customWidth="1"/>
    <col min="7180" max="7180" width="16.85546875" style="126" customWidth="1"/>
    <col min="7181" max="7181" width="0" style="126" hidden="1" customWidth="1"/>
    <col min="7182" max="7182" width="20" style="126" customWidth="1"/>
    <col min="7183" max="7184" width="15.28515625" style="126" customWidth="1"/>
    <col min="7185" max="7423" width="15.28515625" style="126"/>
    <col min="7424" max="7424" width="2.7109375" style="126" customWidth="1"/>
    <col min="7425" max="7425" width="3.85546875" style="126" customWidth="1"/>
    <col min="7426" max="7426" width="20.5703125" style="126" customWidth="1"/>
    <col min="7427" max="7427" width="16.85546875" style="126" customWidth="1"/>
    <col min="7428" max="7429" width="16.7109375" style="126" customWidth="1"/>
    <col min="7430" max="7430" width="1.7109375" style="126" customWidth="1"/>
    <col min="7431" max="7431" width="3.85546875" style="126" customWidth="1"/>
    <col min="7432" max="7432" width="9.42578125" style="126" customWidth="1"/>
    <col min="7433" max="7433" width="1.7109375" style="126" customWidth="1"/>
    <col min="7434" max="7434" width="3.85546875" style="126" customWidth="1"/>
    <col min="7435" max="7435" width="9.85546875" style="126" customWidth="1"/>
    <col min="7436" max="7436" width="16.85546875" style="126" customWidth="1"/>
    <col min="7437" max="7437" width="0" style="126" hidden="1" customWidth="1"/>
    <col min="7438" max="7438" width="20" style="126" customWidth="1"/>
    <col min="7439" max="7440" width="15.28515625" style="126" customWidth="1"/>
    <col min="7441" max="7679" width="15.28515625" style="126"/>
    <col min="7680" max="7680" width="2.7109375" style="126" customWidth="1"/>
    <col min="7681" max="7681" width="3.85546875" style="126" customWidth="1"/>
    <col min="7682" max="7682" width="20.5703125" style="126" customWidth="1"/>
    <col min="7683" max="7683" width="16.85546875" style="126" customWidth="1"/>
    <col min="7684" max="7685" width="16.7109375" style="126" customWidth="1"/>
    <col min="7686" max="7686" width="1.7109375" style="126" customWidth="1"/>
    <col min="7687" max="7687" width="3.85546875" style="126" customWidth="1"/>
    <col min="7688" max="7688" width="9.42578125" style="126" customWidth="1"/>
    <col min="7689" max="7689" width="1.7109375" style="126" customWidth="1"/>
    <col min="7690" max="7690" width="3.85546875" style="126" customWidth="1"/>
    <col min="7691" max="7691" width="9.85546875" style="126" customWidth="1"/>
    <col min="7692" max="7692" width="16.85546875" style="126" customWidth="1"/>
    <col min="7693" max="7693" width="0" style="126" hidden="1" customWidth="1"/>
    <col min="7694" max="7694" width="20" style="126" customWidth="1"/>
    <col min="7695" max="7696" width="15.28515625" style="126" customWidth="1"/>
    <col min="7697" max="7935" width="15.28515625" style="126"/>
    <col min="7936" max="7936" width="2.7109375" style="126" customWidth="1"/>
    <col min="7937" max="7937" width="3.85546875" style="126" customWidth="1"/>
    <col min="7938" max="7938" width="20.5703125" style="126" customWidth="1"/>
    <col min="7939" max="7939" width="16.85546875" style="126" customWidth="1"/>
    <col min="7940" max="7941" width="16.7109375" style="126" customWidth="1"/>
    <col min="7942" max="7942" width="1.7109375" style="126" customWidth="1"/>
    <col min="7943" max="7943" width="3.85546875" style="126" customWidth="1"/>
    <col min="7944" max="7944" width="9.42578125" style="126" customWidth="1"/>
    <col min="7945" max="7945" width="1.7109375" style="126" customWidth="1"/>
    <col min="7946" max="7946" width="3.85546875" style="126" customWidth="1"/>
    <col min="7947" max="7947" width="9.85546875" style="126" customWidth="1"/>
    <col min="7948" max="7948" width="16.85546875" style="126" customWidth="1"/>
    <col min="7949" max="7949" width="0" style="126" hidden="1" customWidth="1"/>
    <col min="7950" max="7950" width="20" style="126" customWidth="1"/>
    <col min="7951" max="7952" width="15.28515625" style="126" customWidth="1"/>
    <col min="7953" max="8191" width="15.28515625" style="126"/>
    <col min="8192" max="8192" width="2.7109375" style="126" customWidth="1"/>
    <col min="8193" max="8193" width="3.85546875" style="126" customWidth="1"/>
    <col min="8194" max="8194" width="20.5703125" style="126" customWidth="1"/>
    <col min="8195" max="8195" width="16.85546875" style="126" customWidth="1"/>
    <col min="8196" max="8197" width="16.7109375" style="126" customWidth="1"/>
    <col min="8198" max="8198" width="1.7109375" style="126" customWidth="1"/>
    <col min="8199" max="8199" width="3.85546875" style="126" customWidth="1"/>
    <col min="8200" max="8200" width="9.42578125" style="126" customWidth="1"/>
    <col min="8201" max="8201" width="1.7109375" style="126" customWidth="1"/>
    <col min="8202" max="8202" width="3.85546875" style="126" customWidth="1"/>
    <col min="8203" max="8203" width="9.85546875" style="126" customWidth="1"/>
    <col min="8204" max="8204" width="16.85546875" style="126" customWidth="1"/>
    <col min="8205" max="8205" width="0" style="126" hidden="1" customWidth="1"/>
    <col min="8206" max="8206" width="20" style="126" customWidth="1"/>
    <col min="8207" max="8208" width="15.28515625" style="126" customWidth="1"/>
    <col min="8209" max="8447" width="15.28515625" style="126"/>
    <col min="8448" max="8448" width="2.7109375" style="126" customWidth="1"/>
    <col min="8449" max="8449" width="3.85546875" style="126" customWidth="1"/>
    <col min="8450" max="8450" width="20.5703125" style="126" customWidth="1"/>
    <col min="8451" max="8451" width="16.85546875" style="126" customWidth="1"/>
    <col min="8452" max="8453" width="16.7109375" style="126" customWidth="1"/>
    <col min="8454" max="8454" width="1.7109375" style="126" customWidth="1"/>
    <col min="8455" max="8455" width="3.85546875" style="126" customWidth="1"/>
    <col min="8456" max="8456" width="9.42578125" style="126" customWidth="1"/>
    <col min="8457" max="8457" width="1.7109375" style="126" customWidth="1"/>
    <col min="8458" max="8458" width="3.85546875" style="126" customWidth="1"/>
    <col min="8459" max="8459" width="9.85546875" style="126" customWidth="1"/>
    <col min="8460" max="8460" width="16.85546875" style="126" customWidth="1"/>
    <col min="8461" max="8461" width="0" style="126" hidden="1" customWidth="1"/>
    <col min="8462" max="8462" width="20" style="126" customWidth="1"/>
    <col min="8463" max="8464" width="15.28515625" style="126" customWidth="1"/>
    <col min="8465" max="8703" width="15.28515625" style="126"/>
    <col min="8704" max="8704" width="2.7109375" style="126" customWidth="1"/>
    <col min="8705" max="8705" width="3.85546875" style="126" customWidth="1"/>
    <col min="8706" max="8706" width="20.5703125" style="126" customWidth="1"/>
    <col min="8707" max="8707" width="16.85546875" style="126" customWidth="1"/>
    <col min="8708" max="8709" width="16.7109375" style="126" customWidth="1"/>
    <col min="8710" max="8710" width="1.7109375" style="126" customWidth="1"/>
    <col min="8711" max="8711" width="3.85546875" style="126" customWidth="1"/>
    <col min="8712" max="8712" width="9.42578125" style="126" customWidth="1"/>
    <col min="8713" max="8713" width="1.7109375" style="126" customWidth="1"/>
    <col min="8714" max="8714" width="3.85546875" style="126" customWidth="1"/>
    <col min="8715" max="8715" width="9.85546875" style="126" customWidth="1"/>
    <col min="8716" max="8716" width="16.85546875" style="126" customWidth="1"/>
    <col min="8717" max="8717" width="0" style="126" hidden="1" customWidth="1"/>
    <col min="8718" max="8718" width="20" style="126" customWidth="1"/>
    <col min="8719" max="8720" width="15.28515625" style="126" customWidth="1"/>
    <col min="8721" max="8959" width="15.28515625" style="126"/>
    <col min="8960" max="8960" width="2.7109375" style="126" customWidth="1"/>
    <col min="8961" max="8961" width="3.85546875" style="126" customWidth="1"/>
    <col min="8962" max="8962" width="20.5703125" style="126" customWidth="1"/>
    <col min="8963" max="8963" width="16.85546875" style="126" customWidth="1"/>
    <col min="8964" max="8965" width="16.7109375" style="126" customWidth="1"/>
    <col min="8966" max="8966" width="1.7109375" style="126" customWidth="1"/>
    <col min="8967" max="8967" width="3.85546875" style="126" customWidth="1"/>
    <col min="8968" max="8968" width="9.42578125" style="126" customWidth="1"/>
    <col min="8969" max="8969" width="1.7109375" style="126" customWidth="1"/>
    <col min="8970" max="8970" width="3.85546875" style="126" customWidth="1"/>
    <col min="8971" max="8971" width="9.85546875" style="126" customWidth="1"/>
    <col min="8972" max="8972" width="16.85546875" style="126" customWidth="1"/>
    <col min="8973" max="8973" width="0" style="126" hidden="1" customWidth="1"/>
    <col min="8974" max="8974" width="20" style="126" customWidth="1"/>
    <col min="8975" max="8976" width="15.28515625" style="126" customWidth="1"/>
    <col min="8977" max="9215" width="15.28515625" style="126"/>
    <col min="9216" max="9216" width="2.7109375" style="126" customWidth="1"/>
    <col min="9217" max="9217" width="3.85546875" style="126" customWidth="1"/>
    <col min="9218" max="9218" width="20.5703125" style="126" customWidth="1"/>
    <col min="9219" max="9219" width="16.85546875" style="126" customWidth="1"/>
    <col min="9220" max="9221" width="16.7109375" style="126" customWidth="1"/>
    <col min="9222" max="9222" width="1.7109375" style="126" customWidth="1"/>
    <col min="9223" max="9223" width="3.85546875" style="126" customWidth="1"/>
    <col min="9224" max="9224" width="9.42578125" style="126" customWidth="1"/>
    <col min="9225" max="9225" width="1.7109375" style="126" customWidth="1"/>
    <col min="9226" max="9226" width="3.85546875" style="126" customWidth="1"/>
    <col min="9227" max="9227" width="9.85546875" style="126" customWidth="1"/>
    <col min="9228" max="9228" width="16.85546875" style="126" customWidth="1"/>
    <col min="9229" max="9229" width="0" style="126" hidden="1" customWidth="1"/>
    <col min="9230" max="9230" width="20" style="126" customWidth="1"/>
    <col min="9231" max="9232" width="15.28515625" style="126" customWidth="1"/>
    <col min="9233" max="9471" width="15.28515625" style="126"/>
    <col min="9472" max="9472" width="2.7109375" style="126" customWidth="1"/>
    <col min="9473" max="9473" width="3.85546875" style="126" customWidth="1"/>
    <col min="9474" max="9474" width="20.5703125" style="126" customWidth="1"/>
    <col min="9475" max="9475" width="16.85546875" style="126" customWidth="1"/>
    <col min="9476" max="9477" width="16.7109375" style="126" customWidth="1"/>
    <col min="9478" max="9478" width="1.7109375" style="126" customWidth="1"/>
    <col min="9479" max="9479" width="3.85546875" style="126" customWidth="1"/>
    <col min="9480" max="9480" width="9.42578125" style="126" customWidth="1"/>
    <col min="9481" max="9481" width="1.7109375" style="126" customWidth="1"/>
    <col min="9482" max="9482" width="3.85546875" style="126" customWidth="1"/>
    <col min="9483" max="9483" width="9.85546875" style="126" customWidth="1"/>
    <col min="9484" max="9484" width="16.85546875" style="126" customWidth="1"/>
    <col min="9485" max="9485" width="0" style="126" hidden="1" customWidth="1"/>
    <col min="9486" max="9486" width="20" style="126" customWidth="1"/>
    <col min="9487" max="9488" width="15.28515625" style="126" customWidth="1"/>
    <col min="9489" max="9727" width="15.28515625" style="126"/>
    <col min="9728" max="9728" width="2.7109375" style="126" customWidth="1"/>
    <col min="9729" max="9729" width="3.85546875" style="126" customWidth="1"/>
    <col min="9730" max="9730" width="20.5703125" style="126" customWidth="1"/>
    <col min="9731" max="9731" width="16.85546875" style="126" customWidth="1"/>
    <col min="9732" max="9733" width="16.7109375" style="126" customWidth="1"/>
    <col min="9734" max="9734" width="1.7109375" style="126" customWidth="1"/>
    <col min="9735" max="9735" width="3.85546875" style="126" customWidth="1"/>
    <col min="9736" max="9736" width="9.42578125" style="126" customWidth="1"/>
    <col min="9737" max="9737" width="1.7109375" style="126" customWidth="1"/>
    <col min="9738" max="9738" width="3.85546875" style="126" customWidth="1"/>
    <col min="9739" max="9739" width="9.85546875" style="126" customWidth="1"/>
    <col min="9740" max="9740" width="16.85546875" style="126" customWidth="1"/>
    <col min="9741" max="9741" width="0" style="126" hidden="1" customWidth="1"/>
    <col min="9742" max="9742" width="20" style="126" customWidth="1"/>
    <col min="9743" max="9744" width="15.28515625" style="126" customWidth="1"/>
    <col min="9745" max="9983" width="15.28515625" style="126"/>
    <col min="9984" max="9984" width="2.7109375" style="126" customWidth="1"/>
    <col min="9985" max="9985" width="3.85546875" style="126" customWidth="1"/>
    <col min="9986" max="9986" width="20.5703125" style="126" customWidth="1"/>
    <col min="9987" max="9987" width="16.85546875" style="126" customWidth="1"/>
    <col min="9988" max="9989" width="16.7109375" style="126" customWidth="1"/>
    <col min="9990" max="9990" width="1.7109375" style="126" customWidth="1"/>
    <col min="9991" max="9991" width="3.85546875" style="126" customWidth="1"/>
    <col min="9992" max="9992" width="9.42578125" style="126" customWidth="1"/>
    <col min="9993" max="9993" width="1.7109375" style="126" customWidth="1"/>
    <col min="9994" max="9994" width="3.85546875" style="126" customWidth="1"/>
    <col min="9995" max="9995" width="9.85546875" style="126" customWidth="1"/>
    <col min="9996" max="9996" width="16.85546875" style="126" customWidth="1"/>
    <col min="9997" max="9997" width="0" style="126" hidden="1" customWidth="1"/>
    <col min="9998" max="9998" width="20" style="126" customWidth="1"/>
    <col min="9999" max="10000" width="15.28515625" style="126" customWidth="1"/>
    <col min="10001" max="10239" width="15.28515625" style="126"/>
    <col min="10240" max="10240" width="2.7109375" style="126" customWidth="1"/>
    <col min="10241" max="10241" width="3.85546875" style="126" customWidth="1"/>
    <col min="10242" max="10242" width="20.5703125" style="126" customWidth="1"/>
    <col min="10243" max="10243" width="16.85546875" style="126" customWidth="1"/>
    <col min="10244" max="10245" width="16.7109375" style="126" customWidth="1"/>
    <col min="10246" max="10246" width="1.7109375" style="126" customWidth="1"/>
    <col min="10247" max="10247" width="3.85546875" style="126" customWidth="1"/>
    <col min="10248" max="10248" width="9.42578125" style="126" customWidth="1"/>
    <col min="10249" max="10249" width="1.7109375" style="126" customWidth="1"/>
    <col min="10250" max="10250" width="3.85546875" style="126" customWidth="1"/>
    <col min="10251" max="10251" width="9.85546875" style="126" customWidth="1"/>
    <col min="10252" max="10252" width="16.85546875" style="126" customWidth="1"/>
    <col min="10253" max="10253" width="0" style="126" hidden="1" customWidth="1"/>
    <col min="10254" max="10254" width="20" style="126" customWidth="1"/>
    <col min="10255" max="10256" width="15.28515625" style="126" customWidth="1"/>
    <col min="10257" max="10495" width="15.28515625" style="126"/>
    <col min="10496" max="10496" width="2.7109375" style="126" customWidth="1"/>
    <col min="10497" max="10497" width="3.85546875" style="126" customWidth="1"/>
    <col min="10498" max="10498" width="20.5703125" style="126" customWidth="1"/>
    <col min="10499" max="10499" width="16.85546875" style="126" customWidth="1"/>
    <col min="10500" max="10501" width="16.7109375" style="126" customWidth="1"/>
    <col min="10502" max="10502" width="1.7109375" style="126" customWidth="1"/>
    <col min="10503" max="10503" width="3.85546875" style="126" customWidth="1"/>
    <col min="10504" max="10504" width="9.42578125" style="126" customWidth="1"/>
    <col min="10505" max="10505" width="1.7109375" style="126" customWidth="1"/>
    <col min="10506" max="10506" width="3.85546875" style="126" customWidth="1"/>
    <col min="10507" max="10507" width="9.85546875" style="126" customWidth="1"/>
    <col min="10508" max="10508" width="16.85546875" style="126" customWidth="1"/>
    <col min="10509" max="10509" width="0" style="126" hidden="1" customWidth="1"/>
    <col min="10510" max="10510" width="20" style="126" customWidth="1"/>
    <col min="10511" max="10512" width="15.28515625" style="126" customWidth="1"/>
    <col min="10513" max="10751" width="15.28515625" style="126"/>
    <col min="10752" max="10752" width="2.7109375" style="126" customWidth="1"/>
    <col min="10753" max="10753" width="3.85546875" style="126" customWidth="1"/>
    <col min="10754" max="10754" width="20.5703125" style="126" customWidth="1"/>
    <col min="10755" max="10755" width="16.85546875" style="126" customWidth="1"/>
    <col min="10756" max="10757" width="16.7109375" style="126" customWidth="1"/>
    <col min="10758" max="10758" width="1.7109375" style="126" customWidth="1"/>
    <col min="10759" max="10759" width="3.85546875" style="126" customWidth="1"/>
    <col min="10760" max="10760" width="9.42578125" style="126" customWidth="1"/>
    <col min="10761" max="10761" width="1.7109375" style="126" customWidth="1"/>
    <col min="10762" max="10762" width="3.85546875" style="126" customWidth="1"/>
    <col min="10763" max="10763" width="9.85546875" style="126" customWidth="1"/>
    <col min="10764" max="10764" width="16.85546875" style="126" customWidth="1"/>
    <col min="10765" max="10765" width="0" style="126" hidden="1" customWidth="1"/>
    <col min="10766" max="10766" width="20" style="126" customWidth="1"/>
    <col min="10767" max="10768" width="15.28515625" style="126" customWidth="1"/>
    <col min="10769" max="11007" width="15.28515625" style="126"/>
    <col min="11008" max="11008" width="2.7109375" style="126" customWidth="1"/>
    <col min="11009" max="11009" width="3.85546875" style="126" customWidth="1"/>
    <col min="11010" max="11010" width="20.5703125" style="126" customWidth="1"/>
    <col min="11011" max="11011" width="16.85546875" style="126" customWidth="1"/>
    <col min="11012" max="11013" width="16.7109375" style="126" customWidth="1"/>
    <col min="11014" max="11014" width="1.7109375" style="126" customWidth="1"/>
    <col min="11015" max="11015" width="3.85546875" style="126" customWidth="1"/>
    <col min="11016" max="11016" width="9.42578125" style="126" customWidth="1"/>
    <col min="11017" max="11017" width="1.7109375" style="126" customWidth="1"/>
    <col min="11018" max="11018" width="3.85546875" style="126" customWidth="1"/>
    <col min="11019" max="11019" width="9.85546875" style="126" customWidth="1"/>
    <col min="11020" max="11020" width="16.85546875" style="126" customWidth="1"/>
    <col min="11021" max="11021" width="0" style="126" hidden="1" customWidth="1"/>
    <col min="11022" max="11022" width="20" style="126" customWidth="1"/>
    <col min="11023" max="11024" width="15.28515625" style="126" customWidth="1"/>
    <col min="11025" max="11263" width="15.28515625" style="126"/>
    <col min="11264" max="11264" width="2.7109375" style="126" customWidth="1"/>
    <col min="11265" max="11265" width="3.85546875" style="126" customWidth="1"/>
    <col min="11266" max="11266" width="20.5703125" style="126" customWidth="1"/>
    <col min="11267" max="11267" width="16.85546875" style="126" customWidth="1"/>
    <col min="11268" max="11269" width="16.7109375" style="126" customWidth="1"/>
    <col min="11270" max="11270" width="1.7109375" style="126" customWidth="1"/>
    <col min="11271" max="11271" width="3.85546875" style="126" customWidth="1"/>
    <col min="11272" max="11272" width="9.42578125" style="126" customWidth="1"/>
    <col min="11273" max="11273" width="1.7109375" style="126" customWidth="1"/>
    <col min="11274" max="11274" width="3.85546875" style="126" customWidth="1"/>
    <col min="11275" max="11275" width="9.85546875" style="126" customWidth="1"/>
    <col min="11276" max="11276" width="16.85546875" style="126" customWidth="1"/>
    <col min="11277" max="11277" width="0" style="126" hidden="1" customWidth="1"/>
    <col min="11278" max="11278" width="20" style="126" customWidth="1"/>
    <col min="11279" max="11280" width="15.28515625" style="126" customWidth="1"/>
    <col min="11281" max="11519" width="15.28515625" style="126"/>
    <col min="11520" max="11520" width="2.7109375" style="126" customWidth="1"/>
    <col min="11521" max="11521" width="3.85546875" style="126" customWidth="1"/>
    <col min="11522" max="11522" width="20.5703125" style="126" customWidth="1"/>
    <col min="11523" max="11523" width="16.85546875" style="126" customWidth="1"/>
    <col min="11524" max="11525" width="16.7109375" style="126" customWidth="1"/>
    <col min="11526" max="11526" width="1.7109375" style="126" customWidth="1"/>
    <col min="11527" max="11527" width="3.85546875" style="126" customWidth="1"/>
    <col min="11528" max="11528" width="9.42578125" style="126" customWidth="1"/>
    <col min="11529" max="11529" width="1.7109375" style="126" customWidth="1"/>
    <col min="11530" max="11530" width="3.85546875" style="126" customWidth="1"/>
    <col min="11531" max="11531" width="9.85546875" style="126" customWidth="1"/>
    <col min="11532" max="11532" width="16.85546875" style="126" customWidth="1"/>
    <col min="11533" max="11533" width="0" style="126" hidden="1" customWidth="1"/>
    <col min="11534" max="11534" width="20" style="126" customWidth="1"/>
    <col min="11535" max="11536" width="15.28515625" style="126" customWidth="1"/>
    <col min="11537" max="11775" width="15.28515625" style="126"/>
    <col min="11776" max="11776" width="2.7109375" style="126" customWidth="1"/>
    <col min="11777" max="11777" width="3.85546875" style="126" customWidth="1"/>
    <col min="11778" max="11778" width="20.5703125" style="126" customWidth="1"/>
    <col min="11779" max="11779" width="16.85546875" style="126" customWidth="1"/>
    <col min="11780" max="11781" width="16.7109375" style="126" customWidth="1"/>
    <col min="11782" max="11782" width="1.7109375" style="126" customWidth="1"/>
    <col min="11783" max="11783" width="3.85546875" style="126" customWidth="1"/>
    <col min="11784" max="11784" width="9.42578125" style="126" customWidth="1"/>
    <col min="11785" max="11785" width="1.7109375" style="126" customWidth="1"/>
    <col min="11786" max="11786" width="3.85546875" style="126" customWidth="1"/>
    <col min="11787" max="11787" width="9.85546875" style="126" customWidth="1"/>
    <col min="11788" max="11788" width="16.85546875" style="126" customWidth="1"/>
    <col min="11789" max="11789" width="0" style="126" hidden="1" customWidth="1"/>
    <col min="11790" max="11790" width="20" style="126" customWidth="1"/>
    <col min="11791" max="11792" width="15.28515625" style="126" customWidth="1"/>
    <col min="11793" max="12031" width="15.28515625" style="126"/>
    <col min="12032" max="12032" width="2.7109375" style="126" customWidth="1"/>
    <col min="12033" max="12033" width="3.85546875" style="126" customWidth="1"/>
    <col min="12034" max="12034" width="20.5703125" style="126" customWidth="1"/>
    <col min="12035" max="12035" width="16.85546875" style="126" customWidth="1"/>
    <col min="12036" max="12037" width="16.7109375" style="126" customWidth="1"/>
    <col min="12038" max="12038" width="1.7109375" style="126" customWidth="1"/>
    <col min="12039" max="12039" width="3.85546875" style="126" customWidth="1"/>
    <col min="12040" max="12040" width="9.42578125" style="126" customWidth="1"/>
    <col min="12041" max="12041" width="1.7109375" style="126" customWidth="1"/>
    <col min="12042" max="12042" width="3.85546875" style="126" customWidth="1"/>
    <col min="12043" max="12043" width="9.85546875" style="126" customWidth="1"/>
    <col min="12044" max="12044" width="16.85546875" style="126" customWidth="1"/>
    <col min="12045" max="12045" width="0" style="126" hidden="1" customWidth="1"/>
    <col min="12046" max="12046" width="20" style="126" customWidth="1"/>
    <col min="12047" max="12048" width="15.28515625" style="126" customWidth="1"/>
    <col min="12049" max="12287" width="15.28515625" style="126"/>
    <col min="12288" max="12288" width="2.7109375" style="126" customWidth="1"/>
    <col min="12289" max="12289" width="3.85546875" style="126" customWidth="1"/>
    <col min="12290" max="12290" width="20.5703125" style="126" customWidth="1"/>
    <col min="12291" max="12291" width="16.85546875" style="126" customWidth="1"/>
    <col min="12292" max="12293" width="16.7109375" style="126" customWidth="1"/>
    <col min="12294" max="12294" width="1.7109375" style="126" customWidth="1"/>
    <col min="12295" max="12295" width="3.85546875" style="126" customWidth="1"/>
    <col min="12296" max="12296" width="9.42578125" style="126" customWidth="1"/>
    <col min="12297" max="12297" width="1.7109375" style="126" customWidth="1"/>
    <col min="12298" max="12298" width="3.85546875" style="126" customWidth="1"/>
    <col min="12299" max="12299" width="9.85546875" style="126" customWidth="1"/>
    <col min="12300" max="12300" width="16.85546875" style="126" customWidth="1"/>
    <col min="12301" max="12301" width="0" style="126" hidden="1" customWidth="1"/>
    <col min="12302" max="12302" width="20" style="126" customWidth="1"/>
    <col min="12303" max="12304" width="15.28515625" style="126" customWidth="1"/>
    <col min="12305" max="12543" width="15.28515625" style="126"/>
    <col min="12544" max="12544" width="2.7109375" style="126" customWidth="1"/>
    <col min="12545" max="12545" width="3.85546875" style="126" customWidth="1"/>
    <col min="12546" max="12546" width="20.5703125" style="126" customWidth="1"/>
    <col min="12547" max="12547" width="16.85546875" style="126" customWidth="1"/>
    <col min="12548" max="12549" width="16.7109375" style="126" customWidth="1"/>
    <col min="12550" max="12550" width="1.7109375" style="126" customWidth="1"/>
    <col min="12551" max="12551" width="3.85546875" style="126" customWidth="1"/>
    <col min="12552" max="12552" width="9.42578125" style="126" customWidth="1"/>
    <col min="12553" max="12553" width="1.7109375" style="126" customWidth="1"/>
    <col min="12554" max="12554" width="3.85546875" style="126" customWidth="1"/>
    <col min="12555" max="12555" width="9.85546875" style="126" customWidth="1"/>
    <col min="12556" max="12556" width="16.85546875" style="126" customWidth="1"/>
    <col min="12557" max="12557" width="0" style="126" hidden="1" customWidth="1"/>
    <col min="12558" max="12558" width="20" style="126" customWidth="1"/>
    <col min="12559" max="12560" width="15.28515625" style="126" customWidth="1"/>
    <col min="12561" max="12799" width="15.28515625" style="126"/>
    <col min="12800" max="12800" width="2.7109375" style="126" customWidth="1"/>
    <col min="12801" max="12801" width="3.85546875" style="126" customWidth="1"/>
    <col min="12802" max="12802" width="20.5703125" style="126" customWidth="1"/>
    <col min="12803" max="12803" width="16.85546875" style="126" customWidth="1"/>
    <col min="12804" max="12805" width="16.7109375" style="126" customWidth="1"/>
    <col min="12806" max="12806" width="1.7109375" style="126" customWidth="1"/>
    <col min="12807" max="12807" width="3.85546875" style="126" customWidth="1"/>
    <col min="12808" max="12808" width="9.42578125" style="126" customWidth="1"/>
    <col min="12809" max="12809" width="1.7109375" style="126" customWidth="1"/>
    <col min="12810" max="12810" width="3.85546875" style="126" customWidth="1"/>
    <col min="12811" max="12811" width="9.85546875" style="126" customWidth="1"/>
    <col min="12812" max="12812" width="16.85546875" style="126" customWidth="1"/>
    <col min="12813" max="12813" width="0" style="126" hidden="1" customWidth="1"/>
    <col min="12814" max="12814" width="20" style="126" customWidth="1"/>
    <col min="12815" max="12816" width="15.28515625" style="126" customWidth="1"/>
    <col min="12817" max="13055" width="15.28515625" style="126"/>
    <col min="13056" max="13056" width="2.7109375" style="126" customWidth="1"/>
    <col min="13057" max="13057" width="3.85546875" style="126" customWidth="1"/>
    <col min="13058" max="13058" width="20.5703125" style="126" customWidth="1"/>
    <col min="13059" max="13059" width="16.85546875" style="126" customWidth="1"/>
    <col min="13060" max="13061" width="16.7109375" style="126" customWidth="1"/>
    <col min="13062" max="13062" width="1.7109375" style="126" customWidth="1"/>
    <col min="13063" max="13063" width="3.85546875" style="126" customWidth="1"/>
    <col min="13064" max="13064" width="9.42578125" style="126" customWidth="1"/>
    <col min="13065" max="13065" width="1.7109375" style="126" customWidth="1"/>
    <col min="13066" max="13066" width="3.85546875" style="126" customWidth="1"/>
    <col min="13067" max="13067" width="9.85546875" style="126" customWidth="1"/>
    <col min="13068" max="13068" width="16.85546875" style="126" customWidth="1"/>
    <col min="13069" max="13069" width="0" style="126" hidden="1" customWidth="1"/>
    <col min="13070" max="13070" width="20" style="126" customWidth="1"/>
    <col min="13071" max="13072" width="15.28515625" style="126" customWidth="1"/>
    <col min="13073" max="13311" width="15.28515625" style="126"/>
    <col min="13312" max="13312" width="2.7109375" style="126" customWidth="1"/>
    <col min="13313" max="13313" width="3.85546875" style="126" customWidth="1"/>
    <col min="13314" max="13314" width="20.5703125" style="126" customWidth="1"/>
    <col min="13315" max="13315" width="16.85546875" style="126" customWidth="1"/>
    <col min="13316" max="13317" width="16.7109375" style="126" customWidth="1"/>
    <col min="13318" max="13318" width="1.7109375" style="126" customWidth="1"/>
    <col min="13319" max="13319" width="3.85546875" style="126" customWidth="1"/>
    <col min="13320" max="13320" width="9.42578125" style="126" customWidth="1"/>
    <col min="13321" max="13321" width="1.7109375" style="126" customWidth="1"/>
    <col min="13322" max="13322" width="3.85546875" style="126" customWidth="1"/>
    <col min="13323" max="13323" width="9.85546875" style="126" customWidth="1"/>
    <col min="13324" max="13324" width="16.85546875" style="126" customWidth="1"/>
    <col min="13325" max="13325" width="0" style="126" hidden="1" customWidth="1"/>
    <col min="13326" max="13326" width="20" style="126" customWidth="1"/>
    <col min="13327" max="13328" width="15.28515625" style="126" customWidth="1"/>
    <col min="13329" max="13567" width="15.28515625" style="126"/>
    <col min="13568" max="13568" width="2.7109375" style="126" customWidth="1"/>
    <col min="13569" max="13569" width="3.85546875" style="126" customWidth="1"/>
    <col min="13570" max="13570" width="20.5703125" style="126" customWidth="1"/>
    <col min="13571" max="13571" width="16.85546875" style="126" customWidth="1"/>
    <col min="13572" max="13573" width="16.7109375" style="126" customWidth="1"/>
    <col min="13574" max="13574" width="1.7109375" style="126" customWidth="1"/>
    <col min="13575" max="13575" width="3.85546875" style="126" customWidth="1"/>
    <col min="13576" max="13576" width="9.42578125" style="126" customWidth="1"/>
    <col min="13577" max="13577" width="1.7109375" style="126" customWidth="1"/>
    <col min="13578" max="13578" width="3.85546875" style="126" customWidth="1"/>
    <col min="13579" max="13579" width="9.85546875" style="126" customWidth="1"/>
    <col min="13580" max="13580" width="16.85546875" style="126" customWidth="1"/>
    <col min="13581" max="13581" width="0" style="126" hidden="1" customWidth="1"/>
    <col min="13582" max="13582" width="20" style="126" customWidth="1"/>
    <col min="13583" max="13584" width="15.28515625" style="126" customWidth="1"/>
    <col min="13585" max="13823" width="15.28515625" style="126"/>
    <col min="13824" max="13824" width="2.7109375" style="126" customWidth="1"/>
    <col min="13825" max="13825" width="3.85546875" style="126" customWidth="1"/>
    <col min="13826" max="13826" width="20.5703125" style="126" customWidth="1"/>
    <col min="13827" max="13827" width="16.85546875" style="126" customWidth="1"/>
    <col min="13828" max="13829" width="16.7109375" style="126" customWidth="1"/>
    <col min="13830" max="13830" width="1.7109375" style="126" customWidth="1"/>
    <col min="13831" max="13831" width="3.85546875" style="126" customWidth="1"/>
    <col min="13832" max="13832" width="9.42578125" style="126" customWidth="1"/>
    <col min="13833" max="13833" width="1.7109375" style="126" customWidth="1"/>
    <col min="13834" max="13834" width="3.85546875" style="126" customWidth="1"/>
    <col min="13835" max="13835" width="9.85546875" style="126" customWidth="1"/>
    <col min="13836" max="13836" width="16.85546875" style="126" customWidth="1"/>
    <col min="13837" max="13837" width="0" style="126" hidden="1" customWidth="1"/>
    <col min="13838" max="13838" width="20" style="126" customWidth="1"/>
    <col min="13839" max="13840" width="15.28515625" style="126" customWidth="1"/>
    <col min="13841" max="14079" width="15.28515625" style="126"/>
    <col min="14080" max="14080" width="2.7109375" style="126" customWidth="1"/>
    <col min="14081" max="14081" width="3.85546875" style="126" customWidth="1"/>
    <col min="14082" max="14082" width="20.5703125" style="126" customWidth="1"/>
    <col min="14083" max="14083" width="16.85546875" style="126" customWidth="1"/>
    <col min="14084" max="14085" width="16.7109375" style="126" customWidth="1"/>
    <col min="14086" max="14086" width="1.7109375" style="126" customWidth="1"/>
    <col min="14087" max="14087" width="3.85546875" style="126" customWidth="1"/>
    <col min="14088" max="14088" width="9.42578125" style="126" customWidth="1"/>
    <col min="14089" max="14089" width="1.7109375" style="126" customWidth="1"/>
    <col min="14090" max="14090" width="3.85546875" style="126" customWidth="1"/>
    <col min="14091" max="14091" width="9.85546875" style="126" customWidth="1"/>
    <col min="14092" max="14092" width="16.85546875" style="126" customWidth="1"/>
    <col min="14093" max="14093" width="0" style="126" hidden="1" customWidth="1"/>
    <col min="14094" max="14094" width="20" style="126" customWidth="1"/>
    <col min="14095" max="14096" width="15.28515625" style="126" customWidth="1"/>
    <col min="14097" max="14335" width="15.28515625" style="126"/>
    <col min="14336" max="14336" width="2.7109375" style="126" customWidth="1"/>
    <col min="14337" max="14337" width="3.85546875" style="126" customWidth="1"/>
    <col min="14338" max="14338" width="20.5703125" style="126" customWidth="1"/>
    <col min="14339" max="14339" width="16.85546875" style="126" customWidth="1"/>
    <col min="14340" max="14341" width="16.7109375" style="126" customWidth="1"/>
    <col min="14342" max="14342" width="1.7109375" style="126" customWidth="1"/>
    <col min="14343" max="14343" width="3.85546875" style="126" customWidth="1"/>
    <col min="14344" max="14344" width="9.42578125" style="126" customWidth="1"/>
    <col min="14345" max="14345" width="1.7109375" style="126" customWidth="1"/>
    <col min="14346" max="14346" width="3.85546875" style="126" customWidth="1"/>
    <col min="14347" max="14347" width="9.85546875" style="126" customWidth="1"/>
    <col min="14348" max="14348" width="16.85546875" style="126" customWidth="1"/>
    <col min="14349" max="14349" width="0" style="126" hidden="1" customWidth="1"/>
    <col min="14350" max="14350" width="20" style="126" customWidth="1"/>
    <col min="14351" max="14352" width="15.28515625" style="126" customWidth="1"/>
    <col min="14353" max="14591" width="15.28515625" style="126"/>
    <col min="14592" max="14592" width="2.7109375" style="126" customWidth="1"/>
    <col min="14593" max="14593" width="3.85546875" style="126" customWidth="1"/>
    <col min="14594" max="14594" width="20.5703125" style="126" customWidth="1"/>
    <col min="14595" max="14595" width="16.85546875" style="126" customWidth="1"/>
    <col min="14596" max="14597" width="16.7109375" style="126" customWidth="1"/>
    <col min="14598" max="14598" width="1.7109375" style="126" customWidth="1"/>
    <col min="14599" max="14599" width="3.85546875" style="126" customWidth="1"/>
    <col min="14600" max="14600" width="9.42578125" style="126" customWidth="1"/>
    <col min="14601" max="14601" width="1.7109375" style="126" customWidth="1"/>
    <col min="14602" max="14602" width="3.85546875" style="126" customWidth="1"/>
    <col min="14603" max="14603" width="9.85546875" style="126" customWidth="1"/>
    <col min="14604" max="14604" width="16.85546875" style="126" customWidth="1"/>
    <col min="14605" max="14605" width="0" style="126" hidden="1" customWidth="1"/>
    <col min="14606" max="14606" width="20" style="126" customWidth="1"/>
    <col min="14607" max="14608" width="15.28515625" style="126" customWidth="1"/>
    <col min="14609" max="14847" width="15.28515625" style="126"/>
    <col min="14848" max="14848" width="2.7109375" style="126" customWidth="1"/>
    <col min="14849" max="14849" width="3.85546875" style="126" customWidth="1"/>
    <col min="14850" max="14850" width="20.5703125" style="126" customWidth="1"/>
    <col min="14851" max="14851" width="16.85546875" style="126" customWidth="1"/>
    <col min="14852" max="14853" width="16.7109375" style="126" customWidth="1"/>
    <col min="14854" max="14854" width="1.7109375" style="126" customWidth="1"/>
    <col min="14855" max="14855" width="3.85546875" style="126" customWidth="1"/>
    <col min="14856" max="14856" width="9.42578125" style="126" customWidth="1"/>
    <col min="14857" max="14857" width="1.7109375" style="126" customWidth="1"/>
    <col min="14858" max="14858" width="3.85546875" style="126" customWidth="1"/>
    <col min="14859" max="14859" width="9.85546875" style="126" customWidth="1"/>
    <col min="14860" max="14860" width="16.85546875" style="126" customWidth="1"/>
    <col min="14861" max="14861" width="0" style="126" hidden="1" customWidth="1"/>
    <col min="14862" max="14862" width="20" style="126" customWidth="1"/>
    <col min="14863" max="14864" width="15.28515625" style="126" customWidth="1"/>
    <col min="14865" max="15103" width="15.28515625" style="126"/>
    <col min="15104" max="15104" width="2.7109375" style="126" customWidth="1"/>
    <col min="15105" max="15105" width="3.85546875" style="126" customWidth="1"/>
    <col min="15106" max="15106" width="20.5703125" style="126" customWidth="1"/>
    <col min="15107" max="15107" width="16.85546875" style="126" customWidth="1"/>
    <col min="15108" max="15109" width="16.7109375" style="126" customWidth="1"/>
    <col min="15110" max="15110" width="1.7109375" style="126" customWidth="1"/>
    <col min="15111" max="15111" width="3.85546875" style="126" customWidth="1"/>
    <col min="15112" max="15112" width="9.42578125" style="126" customWidth="1"/>
    <col min="15113" max="15113" width="1.7109375" style="126" customWidth="1"/>
    <col min="15114" max="15114" width="3.85546875" style="126" customWidth="1"/>
    <col min="15115" max="15115" width="9.85546875" style="126" customWidth="1"/>
    <col min="15116" max="15116" width="16.85546875" style="126" customWidth="1"/>
    <col min="15117" max="15117" width="0" style="126" hidden="1" customWidth="1"/>
    <col min="15118" max="15118" width="20" style="126" customWidth="1"/>
    <col min="15119" max="15120" width="15.28515625" style="126" customWidth="1"/>
    <col min="15121" max="15359" width="15.28515625" style="126"/>
    <col min="15360" max="15360" width="2.7109375" style="126" customWidth="1"/>
    <col min="15361" max="15361" width="3.85546875" style="126" customWidth="1"/>
    <col min="15362" max="15362" width="20.5703125" style="126" customWidth="1"/>
    <col min="15363" max="15363" width="16.85546875" style="126" customWidth="1"/>
    <col min="15364" max="15365" width="16.7109375" style="126" customWidth="1"/>
    <col min="15366" max="15366" width="1.7109375" style="126" customWidth="1"/>
    <col min="15367" max="15367" width="3.85546875" style="126" customWidth="1"/>
    <col min="15368" max="15368" width="9.42578125" style="126" customWidth="1"/>
    <col min="15369" max="15369" width="1.7109375" style="126" customWidth="1"/>
    <col min="15370" max="15370" width="3.85546875" style="126" customWidth="1"/>
    <col min="15371" max="15371" width="9.85546875" style="126" customWidth="1"/>
    <col min="15372" max="15372" width="16.85546875" style="126" customWidth="1"/>
    <col min="15373" max="15373" width="0" style="126" hidden="1" customWidth="1"/>
    <col min="15374" max="15374" width="20" style="126" customWidth="1"/>
    <col min="15375" max="15376" width="15.28515625" style="126" customWidth="1"/>
    <col min="15377" max="15615" width="15.28515625" style="126"/>
    <col min="15616" max="15616" width="2.7109375" style="126" customWidth="1"/>
    <col min="15617" max="15617" width="3.85546875" style="126" customWidth="1"/>
    <col min="15618" max="15618" width="20.5703125" style="126" customWidth="1"/>
    <col min="15619" max="15619" width="16.85546875" style="126" customWidth="1"/>
    <col min="15620" max="15621" width="16.7109375" style="126" customWidth="1"/>
    <col min="15622" max="15622" width="1.7109375" style="126" customWidth="1"/>
    <col min="15623" max="15623" width="3.85546875" style="126" customWidth="1"/>
    <col min="15624" max="15624" width="9.42578125" style="126" customWidth="1"/>
    <col min="15625" max="15625" width="1.7109375" style="126" customWidth="1"/>
    <col min="15626" max="15626" width="3.85546875" style="126" customWidth="1"/>
    <col min="15627" max="15627" width="9.85546875" style="126" customWidth="1"/>
    <col min="15628" max="15628" width="16.85546875" style="126" customWidth="1"/>
    <col min="15629" max="15629" width="0" style="126" hidden="1" customWidth="1"/>
    <col min="15630" max="15630" width="20" style="126" customWidth="1"/>
    <col min="15631" max="15632" width="15.28515625" style="126" customWidth="1"/>
    <col min="15633" max="15871" width="15.28515625" style="126"/>
    <col min="15872" max="15872" width="2.7109375" style="126" customWidth="1"/>
    <col min="15873" max="15873" width="3.85546875" style="126" customWidth="1"/>
    <col min="15874" max="15874" width="20.5703125" style="126" customWidth="1"/>
    <col min="15875" max="15875" width="16.85546875" style="126" customWidth="1"/>
    <col min="15876" max="15877" width="16.7109375" style="126" customWidth="1"/>
    <col min="15878" max="15878" width="1.7109375" style="126" customWidth="1"/>
    <col min="15879" max="15879" width="3.85546875" style="126" customWidth="1"/>
    <col min="15880" max="15880" width="9.42578125" style="126" customWidth="1"/>
    <col min="15881" max="15881" width="1.7109375" style="126" customWidth="1"/>
    <col min="15882" max="15882" width="3.85546875" style="126" customWidth="1"/>
    <col min="15883" max="15883" width="9.85546875" style="126" customWidth="1"/>
    <col min="15884" max="15884" width="16.85546875" style="126" customWidth="1"/>
    <col min="15885" max="15885" width="0" style="126" hidden="1" customWidth="1"/>
    <col min="15886" max="15886" width="20" style="126" customWidth="1"/>
    <col min="15887" max="15888" width="15.28515625" style="126" customWidth="1"/>
    <col min="15889" max="16127" width="15.28515625" style="126"/>
    <col min="16128" max="16128" width="2.7109375" style="126" customWidth="1"/>
    <col min="16129" max="16129" width="3.85546875" style="126" customWidth="1"/>
    <col min="16130" max="16130" width="20.5703125" style="126" customWidth="1"/>
    <col min="16131" max="16131" width="16.85546875" style="126" customWidth="1"/>
    <col min="16132" max="16133" width="16.7109375" style="126" customWidth="1"/>
    <col min="16134" max="16134" width="1.7109375" style="126" customWidth="1"/>
    <col min="16135" max="16135" width="3.85546875" style="126" customWidth="1"/>
    <col min="16136" max="16136" width="9.42578125" style="126" customWidth="1"/>
    <col min="16137" max="16137" width="1.7109375" style="126" customWidth="1"/>
    <col min="16138" max="16138" width="3.85546875" style="126" customWidth="1"/>
    <col min="16139" max="16139" width="9.85546875" style="126" customWidth="1"/>
    <col min="16140" max="16140" width="16.85546875" style="126" customWidth="1"/>
    <col min="16141" max="16141" width="0" style="126" hidden="1" customWidth="1"/>
    <col min="16142" max="16142" width="20" style="126" customWidth="1"/>
    <col min="16143" max="16144" width="15.28515625" style="126" customWidth="1"/>
    <col min="16145" max="16384" width="15.28515625" style="126"/>
  </cols>
  <sheetData>
    <row r="1" spans="2:16" ht="12" customHeight="1"/>
    <row r="2" spans="2:16" ht="15" customHeight="1">
      <c r="B2" s="76" t="s">
        <v>0</v>
      </c>
      <c r="E2" s="127"/>
      <c r="I2" s="129"/>
      <c r="L2" s="130"/>
      <c r="M2" s="131"/>
    </row>
    <row r="3" spans="2:16" ht="12" customHeight="1">
      <c r="B3" s="305" t="s">
        <v>793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6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6" ht="12" customHeigh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</row>
    <row r="6" spans="2:16" ht="12" customHeight="1">
      <c r="B6" s="165"/>
      <c r="C6" s="284" t="s">
        <v>2</v>
      </c>
      <c r="D6" s="285" t="s">
        <v>730</v>
      </c>
      <c r="E6" s="168" t="s">
        <v>786</v>
      </c>
      <c r="F6" s="414" t="s">
        <v>787</v>
      </c>
      <c r="G6" s="415"/>
      <c r="H6" s="415"/>
      <c r="I6" s="415"/>
      <c r="J6" s="415"/>
      <c r="K6" s="415"/>
      <c r="L6" s="415"/>
      <c r="M6" s="308" t="s">
        <v>17</v>
      </c>
      <c r="N6" s="310"/>
    </row>
    <row r="7" spans="2:16" ht="36" customHeight="1">
      <c r="B7" s="170" t="s">
        <v>3</v>
      </c>
      <c r="C7" s="273"/>
      <c r="D7" s="286"/>
      <c r="E7" s="173" t="s">
        <v>4</v>
      </c>
      <c r="F7" s="174" t="s">
        <v>19</v>
      </c>
      <c r="G7" s="416" t="s">
        <v>457</v>
      </c>
      <c r="H7" s="417"/>
      <c r="I7" s="418"/>
      <c r="J7" s="419" t="s">
        <v>439</v>
      </c>
      <c r="K7" s="420"/>
      <c r="L7" s="421"/>
      <c r="M7" s="175" t="s">
        <v>665</v>
      </c>
    </row>
    <row r="8" spans="2:16" ht="12" customHeight="1">
      <c r="B8" s="176" t="s">
        <v>5</v>
      </c>
      <c r="C8" s="177"/>
      <c r="D8" s="318"/>
      <c r="E8" s="235"/>
      <c r="F8" s="319"/>
      <c r="G8" s="218"/>
      <c r="H8" s="212"/>
      <c r="I8" s="240"/>
      <c r="J8" s="218"/>
      <c r="K8" s="212" t="s">
        <v>20</v>
      </c>
      <c r="L8" s="242"/>
      <c r="M8" s="179"/>
    </row>
    <row r="9" spans="2:16" ht="12" customHeight="1">
      <c r="B9" s="180"/>
      <c r="C9" s="177" t="s">
        <v>6</v>
      </c>
      <c r="D9" s="320">
        <v>2756.78</v>
      </c>
      <c r="E9" s="232">
        <v>2808.57</v>
      </c>
      <c r="F9" s="321">
        <v>2830.28</v>
      </c>
      <c r="G9" s="220"/>
      <c r="H9" s="161" t="s">
        <v>20</v>
      </c>
      <c r="I9" s="221">
        <v>7.7299123753369336E-3</v>
      </c>
      <c r="J9" s="220"/>
      <c r="K9" s="160"/>
      <c r="L9" s="306">
        <v>-6.46</v>
      </c>
      <c r="M9" s="183">
        <v>2299.5700000000002</v>
      </c>
      <c r="N9" s="136"/>
      <c r="O9" s="137"/>
    </row>
    <row r="10" spans="2:16" ht="12" customHeight="1">
      <c r="B10" s="180"/>
      <c r="C10" s="177" t="s">
        <v>7</v>
      </c>
      <c r="D10" s="320">
        <v>2769.8</v>
      </c>
      <c r="E10" s="232">
        <v>2817.1</v>
      </c>
      <c r="F10" s="321">
        <v>2837.05</v>
      </c>
      <c r="G10" s="220"/>
      <c r="H10" s="161" t="s">
        <v>20</v>
      </c>
      <c r="I10" s="221">
        <v>7.0817507365732446E-3</v>
      </c>
      <c r="J10" s="220"/>
      <c r="L10" s="306">
        <v>-2.08</v>
      </c>
      <c r="M10" s="183">
        <v>2287.3489999999997</v>
      </c>
      <c r="N10" s="136"/>
      <c r="O10" s="137"/>
      <c r="P10" s="138"/>
    </row>
    <row r="11" spans="2:16" ht="12" customHeight="1">
      <c r="B11" s="180"/>
      <c r="C11" s="177" t="s">
        <v>8</v>
      </c>
      <c r="D11" s="320">
        <v>785.24</v>
      </c>
      <c r="E11" s="232">
        <v>776.72</v>
      </c>
      <c r="F11" s="321">
        <v>769.95</v>
      </c>
      <c r="G11" s="220"/>
      <c r="H11" s="161" t="s">
        <v>460</v>
      </c>
      <c r="I11" s="221">
        <v>8.7161396642290168E-3</v>
      </c>
      <c r="J11" s="220"/>
      <c r="K11" s="160"/>
      <c r="L11" s="306">
        <v>-3.78</v>
      </c>
      <c r="M11" s="183">
        <v>481.02700000000004</v>
      </c>
      <c r="N11" s="136"/>
      <c r="O11" s="137"/>
    </row>
    <row r="12" spans="2:16" ht="12" customHeight="1">
      <c r="B12" s="180"/>
      <c r="C12" s="177" t="s">
        <v>9</v>
      </c>
      <c r="D12" s="330">
        <v>0.28350061376272656</v>
      </c>
      <c r="E12" s="332">
        <v>0.27571616201057825</v>
      </c>
      <c r="F12" s="323">
        <v>0.27139105761266102</v>
      </c>
      <c r="G12" s="220"/>
      <c r="H12" s="161" t="s">
        <v>460</v>
      </c>
      <c r="I12" s="246">
        <v>0.43251043979172232</v>
      </c>
      <c r="J12" s="220"/>
      <c r="K12" s="160"/>
      <c r="L12" s="306">
        <v>-0.11325675823811165</v>
      </c>
      <c r="M12" s="248">
        <v>0.21029890934877019</v>
      </c>
      <c r="N12" s="136"/>
      <c r="O12" s="137"/>
    </row>
    <row r="13" spans="2:16" ht="12" customHeight="1">
      <c r="B13" s="249" t="s">
        <v>10</v>
      </c>
      <c r="C13" s="250"/>
      <c r="D13" s="324"/>
      <c r="E13" s="252"/>
      <c r="F13" s="325"/>
      <c r="G13" s="253"/>
      <c r="H13" s="254"/>
      <c r="I13" s="255"/>
      <c r="J13" s="253"/>
      <c r="K13" s="334"/>
      <c r="L13" s="317"/>
      <c r="M13" s="257"/>
      <c r="N13" s="136"/>
    </row>
    <row r="14" spans="2:16" ht="12" customHeight="1">
      <c r="B14" s="180"/>
      <c r="C14" s="177" t="s">
        <v>6</v>
      </c>
      <c r="D14" s="320">
        <v>789.01</v>
      </c>
      <c r="E14" s="232">
        <v>789.67</v>
      </c>
      <c r="F14" s="326">
        <v>798.28</v>
      </c>
      <c r="G14" s="220"/>
      <c r="H14" s="161" t="s">
        <v>20</v>
      </c>
      <c r="I14" s="221">
        <v>1.0903288715539361E-2</v>
      </c>
      <c r="J14" s="220"/>
      <c r="K14" s="160"/>
      <c r="L14" s="306">
        <v>2.09</v>
      </c>
      <c r="M14" s="186">
        <v>660.81</v>
      </c>
      <c r="N14" s="136"/>
    </row>
    <row r="15" spans="2:16" ht="12" customHeight="1">
      <c r="B15" s="180"/>
      <c r="C15" s="177" t="s">
        <v>7</v>
      </c>
      <c r="D15" s="320">
        <v>790.59</v>
      </c>
      <c r="E15" s="232">
        <v>798.75</v>
      </c>
      <c r="F15" s="326">
        <v>804.02</v>
      </c>
      <c r="G15" s="220"/>
      <c r="H15" s="161" t="s">
        <v>20</v>
      </c>
      <c r="I15" s="221">
        <v>6.5978090766822817E-3</v>
      </c>
      <c r="J15" s="220"/>
      <c r="K15" s="160"/>
      <c r="L15" s="306">
        <v>4.08</v>
      </c>
      <c r="M15" s="186">
        <v>680.32100000000003</v>
      </c>
      <c r="N15" s="136"/>
      <c r="O15" s="139"/>
      <c r="P15" s="138"/>
    </row>
    <row r="16" spans="2:16" ht="12" customHeight="1">
      <c r="B16" s="180"/>
      <c r="C16" s="177" t="s">
        <v>8</v>
      </c>
      <c r="D16" s="320">
        <v>271.44</v>
      </c>
      <c r="E16" s="232">
        <v>262.36</v>
      </c>
      <c r="F16" s="326">
        <v>256.62</v>
      </c>
      <c r="G16" s="220"/>
      <c r="H16" s="161" t="s">
        <v>460</v>
      </c>
      <c r="I16" s="221">
        <v>2.1878335112059832E-2</v>
      </c>
      <c r="J16" s="220"/>
      <c r="K16" s="160"/>
      <c r="L16" s="306">
        <v>-0.62</v>
      </c>
      <c r="M16" s="186">
        <v>180.61</v>
      </c>
      <c r="N16" s="136"/>
    </row>
    <row r="17" spans="2:16" ht="12" customHeight="1">
      <c r="B17" s="258"/>
      <c r="C17" s="259" t="s">
        <v>9</v>
      </c>
      <c r="D17" s="327">
        <v>0.34333851933366216</v>
      </c>
      <c r="E17" s="261">
        <v>0.32846322378716747</v>
      </c>
      <c r="F17" s="328">
        <v>0.31917116489639563</v>
      </c>
      <c r="G17" s="262"/>
      <c r="H17" s="263" t="s">
        <v>460</v>
      </c>
      <c r="I17" s="264">
        <v>0.92920588907718371</v>
      </c>
      <c r="J17" s="262"/>
      <c r="K17" s="160"/>
      <c r="L17" s="313">
        <v>-0.24029531624587541</v>
      </c>
      <c r="M17" s="267">
        <v>0.26547762012344173</v>
      </c>
      <c r="N17" s="136"/>
      <c r="O17" s="140"/>
    </row>
    <row r="18" spans="2:16" ht="12" customHeight="1">
      <c r="B18" s="176" t="s">
        <v>15</v>
      </c>
      <c r="C18" s="177"/>
      <c r="D18" s="329"/>
      <c r="E18" s="238"/>
      <c r="F18" s="321"/>
      <c r="G18" s="220"/>
      <c r="H18" s="161"/>
      <c r="I18" s="241"/>
      <c r="J18" s="220"/>
      <c r="K18" s="334"/>
      <c r="L18" s="306"/>
      <c r="M18" s="179"/>
      <c r="N18" s="136"/>
    </row>
    <row r="19" spans="2:16" ht="12" customHeight="1">
      <c r="B19" s="180"/>
      <c r="C19" s="177" t="s">
        <v>6</v>
      </c>
      <c r="D19" s="320">
        <v>1451.74</v>
      </c>
      <c r="E19" s="232">
        <v>1498.48</v>
      </c>
      <c r="F19" s="326">
        <v>1504.29</v>
      </c>
      <c r="G19" s="220"/>
      <c r="H19" s="161" t="s">
        <v>20</v>
      </c>
      <c r="I19" s="221">
        <v>3.8772622924563294E-3</v>
      </c>
      <c r="J19" s="220"/>
      <c r="K19" s="333"/>
      <c r="L19" s="306">
        <v>-8.09</v>
      </c>
      <c r="M19" s="187">
        <v>1162.6500000000001</v>
      </c>
      <c r="N19" s="136"/>
      <c r="O19" s="141"/>
    </row>
    <row r="20" spans="2:16" ht="12" customHeight="1">
      <c r="B20" s="180"/>
      <c r="C20" s="177" t="s">
        <v>7</v>
      </c>
      <c r="D20" s="320">
        <v>1459.22</v>
      </c>
      <c r="E20" s="232">
        <v>1494.9</v>
      </c>
      <c r="F20" s="326">
        <v>1506.07</v>
      </c>
      <c r="G20" s="220"/>
      <c r="H20" s="161" t="s">
        <v>20</v>
      </c>
      <c r="I20" s="221">
        <v>7.4720717104821421E-3</v>
      </c>
      <c r="J20" s="220"/>
      <c r="K20" s="333"/>
      <c r="L20" s="306">
        <v>-5.85</v>
      </c>
      <c r="M20" s="187">
        <v>1142.08</v>
      </c>
      <c r="N20" s="136"/>
      <c r="O20" s="137"/>
      <c r="P20" s="138"/>
    </row>
    <row r="21" spans="2:16" ht="12" customHeight="1">
      <c r="B21" s="180"/>
      <c r="C21" s="177" t="s">
        <v>8</v>
      </c>
      <c r="D21" s="320">
        <v>334.08</v>
      </c>
      <c r="E21" s="232">
        <v>337.67</v>
      </c>
      <c r="F21" s="326">
        <v>335.89</v>
      </c>
      <c r="G21" s="220"/>
      <c r="H21" s="161" t="s">
        <v>460</v>
      </c>
      <c r="I21" s="221">
        <v>5.2714188408802265E-3</v>
      </c>
      <c r="J21" s="220"/>
      <c r="K21" s="160"/>
      <c r="L21" s="306">
        <v>-2.5099999999999998</v>
      </c>
      <c r="M21" s="186">
        <v>176.50700000000001</v>
      </c>
      <c r="N21" s="136"/>
      <c r="O21" s="141"/>
    </row>
    <row r="22" spans="2:16" ht="12" customHeight="1">
      <c r="B22" s="180"/>
      <c r="C22" s="177" t="s">
        <v>9</v>
      </c>
      <c r="D22" s="330">
        <v>0.22894423047929716</v>
      </c>
      <c r="E22" s="237">
        <v>0.22588132985483977</v>
      </c>
      <c r="F22" s="323">
        <v>0.22302416222353544</v>
      </c>
      <c r="G22" s="220"/>
      <c r="H22" s="161" t="s">
        <v>460</v>
      </c>
      <c r="I22" s="246">
        <v>0.28571676313043359</v>
      </c>
      <c r="J22" s="220"/>
      <c r="K22" s="160"/>
      <c r="L22" s="306">
        <v>-7.9720398631691336E-2</v>
      </c>
      <c r="M22" s="248">
        <v>0.15454871812832727</v>
      </c>
      <c r="N22" s="136"/>
      <c r="O22" s="141"/>
    </row>
    <row r="23" spans="2:16" ht="12" customHeight="1">
      <c r="B23" s="180"/>
      <c r="C23" s="269" t="s">
        <v>11</v>
      </c>
      <c r="D23" s="324"/>
      <c r="E23" s="252"/>
      <c r="F23" s="325"/>
      <c r="G23" s="253"/>
      <c r="H23" s="254"/>
      <c r="I23" s="255"/>
      <c r="J23" s="253"/>
      <c r="K23" s="334"/>
      <c r="L23" s="317"/>
      <c r="M23" s="257"/>
      <c r="N23" s="136"/>
    </row>
    <row r="24" spans="2:16" ht="12" customHeight="1">
      <c r="B24" s="180"/>
      <c r="C24" s="270" t="s">
        <v>6</v>
      </c>
      <c r="D24" s="320">
        <v>1159.74</v>
      </c>
      <c r="E24" s="232">
        <v>1223.81</v>
      </c>
      <c r="F24" s="326">
        <v>1219.82</v>
      </c>
      <c r="G24" s="220"/>
      <c r="H24" s="161" t="s">
        <v>460</v>
      </c>
      <c r="I24" s="221">
        <v>3.2603100154435793E-3</v>
      </c>
      <c r="J24" s="220"/>
      <c r="K24" s="333"/>
      <c r="L24" s="306">
        <v>-4.97</v>
      </c>
      <c r="M24" s="186">
        <v>903.322</v>
      </c>
      <c r="N24" s="136"/>
      <c r="O24" s="142"/>
    </row>
    <row r="25" spans="2:16" ht="12" customHeight="1">
      <c r="B25" s="180"/>
      <c r="C25" s="270" t="s">
        <v>7</v>
      </c>
      <c r="D25" s="320">
        <v>1170.6600000000001</v>
      </c>
      <c r="E25" s="232">
        <v>1218.1099999999999</v>
      </c>
      <c r="F25" s="326">
        <v>1218.17</v>
      </c>
      <c r="G25" s="220"/>
      <c r="H25" s="161" t="s">
        <v>20</v>
      </c>
      <c r="I25" s="221">
        <v>4.9256635279437688E-5</v>
      </c>
      <c r="J25" s="220"/>
      <c r="K25" s="333"/>
      <c r="L25" s="306">
        <v>-4.1100000000000003</v>
      </c>
      <c r="M25" s="186">
        <v>880.70799999999997</v>
      </c>
      <c r="N25" s="136"/>
      <c r="O25" s="142"/>
      <c r="P25" s="138"/>
    </row>
    <row r="26" spans="2:16" ht="12" customHeight="1">
      <c r="B26" s="180"/>
      <c r="C26" s="270" t="s">
        <v>8</v>
      </c>
      <c r="D26" s="320">
        <v>302.82</v>
      </c>
      <c r="E26" s="232">
        <v>308.52</v>
      </c>
      <c r="F26" s="326">
        <v>310.17</v>
      </c>
      <c r="G26" s="220"/>
      <c r="H26" s="161" t="s">
        <v>20</v>
      </c>
      <c r="I26" s="221">
        <v>5.3481135744848363E-3</v>
      </c>
      <c r="J26" s="220"/>
      <c r="K26" s="160"/>
      <c r="L26" s="306">
        <v>-1.47</v>
      </c>
      <c r="M26" s="188">
        <v>145.941</v>
      </c>
      <c r="N26" s="136"/>
      <c r="O26" s="142"/>
    </row>
    <row r="27" spans="2:16" ht="12" customHeight="1">
      <c r="B27" s="180"/>
      <c r="C27" s="270" t="s">
        <v>9</v>
      </c>
      <c r="D27" s="327">
        <v>0.25867459381887137</v>
      </c>
      <c r="E27" s="268">
        <v>0.25327761860587306</v>
      </c>
      <c r="F27" s="328">
        <v>0.25461963436958718</v>
      </c>
      <c r="G27" s="262"/>
      <c r="H27" s="263" t="s">
        <v>20</v>
      </c>
      <c r="I27" s="264">
        <v>0.13420157637141217</v>
      </c>
      <c r="J27" s="262"/>
      <c r="K27" s="160"/>
      <c r="L27" s="313">
        <v>-3.4649450432061579E-2</v>
      </c>
      <c r="M27" s="267">
        <v>0.16570872525286476</v>
      </c>
      <c r="N27" s="136"/>
    </row>
    <row r="28" spans="2:16" ht="12" customHeight="1">
      <c r="B28" s="249" t="s">
        <v>12</v>
      </c>
      <c r="C28" s="271"/>
      <c r="D28" s="329"/>
      <c r="E28" s="238"/>
      <c r="F28" s="321"/>
      <c r="G28" s="220"/>
      <c r="H28" s="161"/>
      <c r="I28" s="241"/>
      <c r="J28" s="220"/>
      <c r="K28" s="334"/>
      <c r="L28" s="317"/>
      <c r="M28" s="179"/>
      <c r="N28" s="136"/>
    </row>
    <row r="29" spans="2:16" ht="12" customHeight="1">
      <c r="B29" s="180"/>
      <c r="C29" s="272" t="s">
        <v>6</v>
      </c>
      <c r="D29" s="320">
        <v>516.03</v>
      </c>
      <c r="E29" s="232">
        <v>520.41999999999996</v>
      </c>
      <c r="F29" s="326">
        <v>527.71</v>
      </c>
      <c r="G29" s="220"/>
      <c r="H29" s="161" t="s">
        <v>20</v>
      </c>
      <c r="I29" s="221">
        <v>1.4007916682679422E-2</v>
      </c>
      <c r="J29" s="220"/>
      <c r="K29" s="333"/>
      <c r="L29" s="306">
        <v>-0.46</v>
      </c>
      <c r="M29" s="186">
        <v>476.11</v>
      </c>
      <c r="N29" s="136"/>
      <c r="O29" s="143"/>
    </row>
    <row r="30" spans="2:16" ht="12" customHeight="1">
      <c r="B30" s="180"/>
      <c r="C30" s="272" t="s">
        <v>7</v>
      </c>
      <c r="D30" s="320">
        <v>519.99</v>
      </c>
      <c r="E30" s="232">
        <v>523.45000000000005</v>
      </c>
      <c r="F30" s="326">
        <v>526.96</v>
      </c>
      <c r="G30" s="220"/>
      <c r="H30" s="161" t="s">
        <v>20</v>
      </c>
      <c r="I30" s="221">
        <v>6.7055115101728457E-3</v>
      </c>
      <c r="J30" s="220"/>
      <c r="K30" s="160"/>
      <c r="L30" s="306">
        <v>-0.31</v>
      </c>
      <c r="M30" s="186">
        <v>464.94799999999998</v>
      </c>
      <c r="N30" s="136"/>
      <c r="O30" s="143"/>
      <c r="P30" s="138"/>
    </row>
    <row r="31" spans="2:16" ht="12" customHeight="1">
      <c r="B31" s="180"/>
      <c r="C31" s="272" t="s">
        <v>8</v>
      </c>
      <c r="D31" s="320">
        <v>179.72</v>
      </c>
      <c r="E31" s="232">
        <v>176.69</v>
      </c>
      <c r="F31" s="326">
        <v>177.43</v>
      </c>
      <c r="G31" s="220"/>
      <c r="H31" s="161" t="s">
        <v>20</v>
      </c>
      <c r="I31" s="221">
        <v>4.1881260965532796E-3</v>
      </c>
      <c r="J31" s="220"/>
      <c r="K31" s="333"/>
      <c r="L31" s="306">
        <v>-0.66</v>
      </c>
      <c r="M31" s="186">
        <v>123.91</v>
      </c>
      <c r="N31" s="136"/>
      <c r="O31" s="144"/>
    </row>
    <row r="32" spans="2:16" ht="12" customHeight="1">
      <c r="B32" s="170"/>
      <c r="C32" s="273" t="s">
        <v>9</v>
      </c>
      <c r="D32" s="322">
        <v>0.34562203119290758</v>
      </c>
      <c r="E32" s="239">
        <v>0.33754895405482849</v>
      </c>
      <c r="F32" s="331">
        <v>0.33670487323516013</v>
      </c>
      <c r="G32" s="222"/>
      <c r="H32" s="189" t="s">
        <v>460</v>
      </c>
      <c r="I32" s="223">
        <v>8.4408081966835802E-2</v>
      </c>
      <c r="J32" s="222"/>
      <c r="K32" s="337"/>
      <c r="L32" s="312">
        <v>-0.10537703440308133</v>
      </c>
      <c r="M32" s="191">
        <v>0.26650292075672977</v>
      </c>
      <c r="N32" s="136"/>
    </row>
    <row r="33" spans="2:17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 t="s">
        <v>734</v>
      </c>
      <c r="L33" s="314"/>
      <c r="M33" s="197"/>
      <c r="N33" s="136"/>
    </row>
    <row r="34" spans="2:17" ht="12" customHeigh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36"/>
    </row>
    <row r="35" spans="2:17" ht="12" customHeight="1">
      <c r="B35" s="204"/>
      <c r="C35" s="287" t="s">
        <v>2</v>
      </c>
      <c r="D35" s="285" t="s">
        <v>730</v>
      </c>
      <c r="E35" s="168" t="s">
        <v>786</v>
      </c>
      <c r="F35" s="414" t="s">
        <v>787</v>
      </c>
      <c r="G35" s="415"/>
      <c r="H35" s="415"/>
      <c r="I35" s="415"/>
      <c r="J35" s="415"/>
      <c r="K35" s="415"/>
      <c r="L35" s="415"/>
      <c r="M35" s="228" t="s">
        <v>17</v>
      </c>
      <c r="N35" s="136"/>
      <c r="Q35" s="147"/>
    </row>
    <row r="36" spans="2:17" ht="24" customHeigh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434</v>
      </c>
      <c r="N36" s="136"/>
    </row>
    <row r="37" spans="2:17" ht="12" customHeight="1">
      <c r="B37" s="204"/>
      <c r="C37" s="211" t="s">
        <v>6</v>
      </c>
      <c r="D37" s="214">
        <v>378.5</v>
      </c>
      <c r="E37" s="231">
        <v>395.12</v>
      </c>
      <c r="F37" s="274">
        <v>428.73</v>
      </c>
      <c r="G37" s="218"/>
      <c r="H37" s="212" t="s">
        <v>20</v>
      </c>
      <c r="I37" s="219">
        <v>8.506276574205307E-2</v>
      </c>
      <c r="J37" s="218"/>
      <c r="K37" s="333"/>
      <c r="L37" s="311">
        <v>6.88</v>
      </c>
      <c r="M37" s="215">
        <v>268.97399999999999</v>
      </c>
      <c r="N37" s="148"/>
    </row>
    <row r="38" spans="2:17" ht="12" customHeight="1">
      <c r="B38" s="207"/>
      <c r="C38" s="199" t="s">
        <v>7</v>
      </c>
      <c r="D38" s="185">
        <v>366.47</v>
      </c>
      <c r="E38" s="232">
        <v>383.05</v>
      </c>
      <c r="F38" s="275">
        <v>402.84</v>
      </c>
      <c r="G38" s="220"/>
      <c r="H38" s="161" t="s">
        <v>20</v>
      </c>
      <c r="I38" s="221">
        <v>5.1664273593525545E-2</v>
      </c>
      <c r="J38" s="220"/>
      <c r="K38" s="333"/>
      <c r="L38" s="306">
        <v>1.3</v>
      </c>
      <c r="M38" s="216">
        <v>265.43299999999999</v>
      </c>
      <c r="N38" s="136"/>
      <c r="O38" s="138"/>
      <c r="P38" s="138"/>
    </row>
    <row r="39" spans="2:17" ht="12" customHeight="1">
      <c r="B39" s="207"/>
      <c r="C39" s="199" t="s">
        <v>8</v>
      </c>
      <c r="D39" s="185">
        <v>100.66</v>
      </c>
      <c r="E39" s="232">
        <v>112.36</v>
      </c>
      <c r="F39" s="275">
        <v>134.30000000000001</v>
      </c>
      <c r="G39" s="220"/>
      <c r="H39" s="161" t="s">
        <v>20</v>
      </c>
      <c r="I39" s="221">
        <v>0.19526521893912441</v>
      </c>
      <c r="J39" s="220"/>
      <c r="K39" s="333"/>
      <c r="L39" s="306">
        <v>6.54</v>
      </c>
      <c r="M39" s="216">
        <v>58.325000000000003</v>
      </c>
      <c r="N39" s="136"/>
    </row>
    <row r="40" spans="2:17" ht="12" customHeight="1">
      <c r="B40" s="208"/>
      <c r="C40" s="209" t="s">
        <v>9</v>
      </c>
      <c r="D40" s="230">
        <v>0.27467459819357654</v>
      </c>
      <c r="E40" s="233">
        <v>0.29332985249967364</v>
      </c>
      <c r="F40" s="276">
        <v>0.33338298083606399</v>
      </c>
      <c r="G40" s="222"/>
      <c r="H40" s="189" t="s">
        <v>20</v>
      </c>
      <c r="I40" s="223">
        <v>4.0053128336390351</v>
      </c>
      <c r="J40" s="222"/>
      <c r="K40" s="343"/>
      <c r="L40" s="312">
        <v>1.5207954686738911</v>
      </c>
      <c r="M40" s="217">
        <v>0.2197353004336311</v>
      </c>
      <c r="N40" s="136"/>
    </row>
    <row r="41" spans="2:17" ht="12" customHeight="1">
      <c r="B41" s="294" t="s">
        <v>794</v>
      </c>
      <c r="C41" s="295"/>
      <c r="D41" s="295"/>
      <c r="E41" s="295"/>
      <c r="F41" s="295"/>
      <c r="G41" s="296"/>
      <c r="H41" s="297"/>
      <c r="I41" s="298"/>
      <c r="J41" s="299"/>
      <c r="K41" s="349"/>
      <c r="L41" s="301"/>
      <c r="M41" s="163"/>
      <c r="P41" s="147"/>
    </row>
    <row r="42" spans="2:17" ht="12" customHeight="1">
      <c r="B42" s="2" t="s">
        <v>619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7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7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7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7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7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7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3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3" s="149" customFormat="1" ht="12" customHeight="1">
      <c r="B50" s="2" t="s">
        <v>659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3" ht="24" customHeight="1">
      <c r="B51" s="411" t="s">
        <v>596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</row>
    <row r="52" spans="2:13" ht="12" customHeight="1">
      <c r="B52" s="2"/>
      <c r="C52" s="393"/>
      <c r="D52" s="394"/>
      <c r="E52" s="394"/>
      <c r="F52" s="394"/>
      <c r="G52" s="394"/>
      <c r="H52" s="394"/>
      <c r="I52" s="394"/>
      <c r="J52" s="394"/>
      <c r="K52" s="394"/>
      <c r="L52" s="394"/>
      <c r="M52" s="394"/>
    </row>
    <row r="53" spans="2:13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3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3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3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3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3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3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3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3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3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3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M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575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2467.4699999999998</v>
      </c>
      <c r="E9" s="236">
        <v>2608.21</v>
      </c>
      <c r="F9" s="277">
        <v>2554.34</v>
      </c>
      <c r="G9" s="220"/>
      <c r="H9" s="161" t="s">
        <v>460</v>
      </c>
      <c r="I9" s="221">
        <v>2.1000000000000001E-2</v>
      </c>
      <c r="J9" s="220"/>
      <c r="K9" s="182"/>
      <c r="L9" s="225">
        <v>9.6</v>
      </c>
      <c r="M9" s="183">
        <v>2005.2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2434.9699999999998</v>
      </c>
      <c r="E10" s="236">
        <v>2576.09</v>
      </c>
      <c r="F10" s="277">
        <v>2572.35</v>
      </c>
      <c r="G10" s="220"/>
      <c r="H10" s="161" t="s">
        <v>460</v>
      </c>
      <c r="I10" s="221">
        <v>1E-3</v>
      </c>
      <c r="J10" s="220"/>
      <c r="K10" s="182"/>
      <c r="L10" s="225">
        <v>6.8</v>
      </c>
      <c r="M10" s="183">
        <v>2051.6999999999998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624.79999999999995</v>
      </c>
      <c r="E11" s="236">
        <v>656.92</v>
      </c>
      <c r="F11" s="277">
        <v>638.91</v>
      </c>
      <c r="G11" s="220"/>
      <c r="H11" s="161" t="s">
        <v>460</v>
      </c>
      <c r="I11" s="221">
        <v>2.7E-2</v>
      </c>
      <c r="J11" s="220"/>
      <c r="K11" s="182"/>
      <c r="L11" s="225">
        <v>22</v>
      </c>
      <c r="M11" s="183">
        <v>348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0.25700000000000001</v>
      </c>
      <c r="E12" s="237">
        <v>0.255</v>
      </c>
      <c r="F12" s="278">
        <v>0.248</v>
      </c>
      <c r="G12" s="220"/>
      <c r="H12" s="161" t="s">
        <v>460</v>
      </c>
      <c r="I12" s="246">
        <v>0.7</v>
      </c>
      <c r="J12" s="220"/>
      <c r="K12" s="182"/>
      <c r="L12" s="247">
        <v>0.8</v>
      </c>
      <c r="M12" s="248">
        <v>0.17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735.26</v>
      </c>
      <c r="E14" s="232">
        <v>754.15</v>
      </c>
      <c r="F14" s="275">
        <v>751.19</v>
      </c>
      <c r="G14" s="220"/>
      <c r="H14" s="161" t="s">
        <v>460</v>
      </c>
      <c r="I14" s="221">
        <v>4.0000000000000001E-3</v>
      </c>
      <c r="J14" s="220"/>
      <c r="K14" s="182"/>
      <c r="L14" s="225">
        <v>6.3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711.82</v>
      </c>
      <c r="E15" s="232">
        <v>738.77</v>
      </c>
      <c r="F15" s="275">
        <v>739.63</v>
      </c>
      <c r="G15" s="220"/>
      <c r="H15" s="161"/>
      <c r="I15" s="221">
        <v>1E-3</v>
      </c>
      <c r="J15" s="220"/>
      <c r="K15" s="182"/>
      <c r="L15" s="225">
        <v>2.1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241.2</v>
      </c>
      <c r="E16" s="232">
        <v>256.58</v>
      </c>
      <c r="F16" s="275">
        <v>268.13</v>
      </c>
      <c r="G16" s="220"/>
      <c r="H16" s="161"/>
      <c r="I16" s="221">
        <v>4.4999999999999998E-2</v>
      </c>
      <c r="J16" s="220"/>
      <c r="K16" s="182"/>
      <c r="L16" s="225">
        <v>5</v>
      </c>
      <c r="M16" s="186">
        <v>133.5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0.33900000000000002</v>
      </c>
      <c r="E17" s="261">
        <v>0.34699999999999998</v>
      </c>
      <c r="F17" s="280">
        <v>0.36299999999999999</v>
      </c>
      <c r="G17" s="262"/>
      <c r="H17" s="263"/>
      <c r="I17" s="264">
        <v>1.5</v>
      </c>
      <c r="J17" s="262"/>
      <c r="K17" s="265"/>
      <c r="L17" s="266">
        <v>0.6</v>
      </c>
      <c r="M17" s="267">
        <v>0.217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1259.6400000000001</v>
      </c>
      <c r="E19" s="232">
        <v>1366.94</v>
      </c>
      <c r="F19" s="275">
        <v>1319.36</v>
      </c>
      <c r="G19" s="220"/>
      <c r="H19" s="161" t="s">
        <v>460</v>
      </c>
      <c r="I19" s="221">
        <v>3.5000000000000003E-2</v>
      </c>
      <c r="J19" s="220"/>
      <c r="K19" s="182"/>
      <c r="L19" s="225">
        <v>2.8</v>
      </c>
      <c r="M19" s="186">
        <v>988.4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1254.98</v>
      </c>
      <c r="E20" s="232">
        <v>1356.36</v>
      </c>
      <c r="F20" s="275">
        <v>1352.24</v>
      </c>
      <c r="G20" s="220"/>
      <c r="H20" s="161" t="s">
        <v>460</v>
      </c>
      <c r="I20" s="221">
        <v>3.0000000000000001E-3</v>
      </c>
      <c r="J20" s="220"/>
      <c r="K20" s="182"/>
      <c r="L20" s="225">
        <v>4.4000000000000004</v>
      </c>
      <c r="M20" s="187">
        <v>1014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251.56</v>
      </c>
      <c r="E21" s="232">
        <v>262.14</v>
      </c>
      <c r="F21" s="275">
        <v>229.26</v>
      </c>
      <c r="G21" s="220"/>
      <c r="H21" s="161" t="s">
        <v>460</v>
      </c>
      <c r="I21" s="221">
        <v>0.125</v>
      </c>
      <c r="J21" s="220"/>
      <c r="K21" s="182" t="s">
        <v>460</v>
      </c>
      <c r="L21" s="225">
        <v>1</v>
      </c>
      <c r="M21" s="186">
        <v>139.1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</v>
      </c>
      <c r="E22" s="237">
        <v>0.193</v>
      </c>
      <c r="F22" s="278">
        <v>0.17</v>
      </c>
      <c r="G22" s="220"/>
      <c r="H22" s="161" t="s">
        <v>460</v>
      </c>
      <c r="I22" s="246">
        <v>2.4</v>
      </c>
      <c r="J22" s="220"/>
      <c r="K22" s="182" t="s">
        <v>460</v>
      </c>
      <c r="L22" s="247">
        <v>0.1</v>
      </c>
      <c r="M22" s="248">
        <v>0.13700000000000001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972.36</v>
      </c>
      <c r="E24" s="232">
        <v>1075.33</v>
      </c>
      <c r="F24" s="275">
        <v>1038.8</v>
      </c>
      <c r="G24" s="220"/>
      <c r="H24" s="161" t="s">
        <v>460</v>
      </c>
      <c r="I24" s="221">
        <v>3.4000000000000002E-2</v>
      </c>
      <c r="J24" s="220"/>
      <c r="K24" s="182"/>
      <c r="L24" s="225">
        <v>6.2</v>
      </c>
      <c r="M24" s="186">
        <v>715.6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967.92</v>
      </c>
      <c r="E25" s="232">
        <v>1062.33</v>
      </c>
      <c r="F25" s="275">
        <v>1064.83</v>
      </c>
      <c r="G25" s="220"/>
      <c r="H25" s="161"/>
      <c r="I25" s="221">
        <v>2E-3</v>
      </c>
      <c r="J25" s="220"/>
      <c r="K25" s="182"/>
      <c r="L25" s="225">
        <v>7.7</v>
      </c>
      <c r="M25" s="186">
        <v>730.2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213.98</v>
      </c>
      <c r="E26" s="232">
        <v>226.99</v>
      </c>
      <c r="F26" s="275">
        <v>200.96</v>
      </c>
      <c r="G26" s="220"/>
      <c r="H26" s="161" t="s">
        <v>460</v>
      </c>
      <c r="I26" s="221">
        <v>0.115</v>
      </c>
      <c r="J26" s="220"/>
      <c r="K26" s="182" t="s">
        <v>460</v>
      </c>
      <c r="L26" s="225">
        <v>1.5</v>
      </c>
      <c r="M26" s="188">
        <v>108.8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0.221</v>
      </c>
      <c r="E27" s="268">
        <v>0.214</v>
      </c>
      <c r="F27" s="280">
        <v>0.189</v>
      </c>
      <c r="G27" s="262"/>
      <c r="H27" s="263" t="s">
        <v>460</v>
      </c>
      <c r="I27" s="264">
        <v>2.5</v>
      </c>
      <c r="J27" s="262"/>
      <c r="K27" s="265" t="s">
        <v>460</v>
      </c>
      <c r="L27" s="266">
        <v>0.3</v>
      </c>
      <c r="M27" s="267">
        <v>0.14899999999999999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472.57</v>
      </c>
      <c r="E29" s="232">
        <v>487.13</v>
      </c>
      <c r="F29" s="275">
        <v>483.8</v>
      </c>
      <c r="G29" s="220"/>
      <c r="H29" s="161" t="s">
        <v>460</v>
      </c>
      <c r="I29" s="221">
        <v>7.0000000000000001E-3</v>
      </c>
      <c r="J29" s="220"/>
      <c r="K29" s="182"/>
      <c r="L29" s="225">
        <v>0.4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468.17</v>
      </c>
      <c r="E30" s="232">
        <v>480.96</v>
      </c>
      <c r="F30" s="275">
        <v>480.48</v>
      </c>
      <c r="G30" s="220"/>
      <c r="H30" s="161" t="s">
        <v>460</v>
      </c>
      <c r="I30" s="221">
        <v>1E-3</v>
      </c>
      <c r="J30" s="220"/>
      <c r="K30" s="182"/>
      <c r="L30" s="225">
        <v>0.3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132.04</v>
      </c>
      <c r="E31" s="232">
        <v>138.21</v>
      </c>
      <c r="F31" s="275">
        <v>141.52000000000001</v>
      </c>
      <c r="G31" s="220"/>
      <c r="H31" s="161"/>
      <c r="I31" s="221">
        <v>2.4E-2</v>
      </c>
      <c r="J31" s="220"/>
      <c r="K31" s="182"/>
      <c r="L31" s="225">
        <v>18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0.28199999999999997</v>
      </c>
      <c r="E32" s="239">
        <v>0.28699999999999998</v>
      </c>
      <c r="F32" s="276">
        <v>0.29499999999999998</v>
      </c>
      <c r="G32" s="222"/>
      <c r="H32" s="189"/>
      <c r="I32" s="223">
        <v>0.7</v>
      </c>
      <c r="J32" s="222"/>
      <c r="K32" s="190"/>
      <c r="L32" s="244">
        <v>3.7</v>
      </c>
      <c r="M32" s="191">
        <v>0.17899999999999999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313.70999999999998</v>
      </c>
      <c r="E37" s="231">
        <v>351.25</v>
      </c>
      <c r="F37" s="274">
        <v>347.88</v>
      </c>
      <c r="G37" s="218"/>
      <c r="H37" s="212" t="s">
        <v>460</v>
      </c>
      <c r="I37" s="219">
        <v>9.5943060498220323E-3</v>
      </c>
      <c r="J37" s="218"/>
      <c r="K37" s="213" t="s">
        <v>460</v>
      </c>
      <c r="L37" s="224">
        <v>0.56000000000000005</v>
      </c>
      <c r="M37" s="215">
        <v>235.7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314.35000000000002</v>
      </c>
      <c r="E38" s="232">
        <v>330.28</v>
      </c>
      <c r="F38" s="275">
        <v>344.37</v>
      </c>
      <c r="G38" s="220"/>
      <c r="H38" s="161" t="s">
        <v>20</v>
      </c>
      <c r="I38" s="221">
        <v>4.2660772677728165E-2</v>
      </c>
      <c r="J38" s="220"/>
      <c r="K38" s="182" t="s">
        <v>20</v>
      </c>
      <c r="L38" s="225">
        <v>7.0000000000000007E-2</v>
      </c>
      <c r="M38" s="216">
        <v>224.67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77.739999999999995</v>
      </c>
      <c r="E39" s="232">
        <v>94.86</v>
      </c>
      <c r="F39" s="275">
        <v>96.05</v>
      </c>
      <c r="G39" s="220"/>
      <c r="H39" s="161" t="s">
        <v>20</v>
      </c>
      <c r="I39" s="221">
        <v>1.2544802867383575E-2</v>
      </c>
      <c r="J39" s="220"/>
      <c r="K39" s="182" t="s">
        <v>460</v>
      </c>
      <c r="L39" s="225">
        <v>1.48</v>
      </c>
      <c r="M39" s="216">
        <v>62.83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0.24730396055352311</v>
      </c>
      <c r="E40" s="233">
        <v>0.28721085139881314</v>
      </c>
      <c r="F40" s="276">
        <v>0.27891512036472399</v>
      </c>
      <c r="G40" s="222"/>
      <c r="H40" s="189" t="s">
        <v>460</v>
      </c>
      <c r="I40" s="223">
        <v>0.82957310340891488</v>
      </c>
      <c r="J40" s="222"/>
      <c r="K40" s="190" t="s">
        <v>460</v>
      </c>
      <c r="L40" s="226">
        <v>0.435528335296409</v>
      </c>
      <c r="M40" s="217">
        <v>0.27965460453109003</v>
      </c>
      <c r="N40" s="158" t="e">
        <f>N39/N38</f>
        <v>#DIV/0!</v>
      </c>
      <c r="O40" s="136"/>
    </row>
    <row r="41" spans="2:18" ht="12" customHeight="1">
      <c r="B41" s="294" t="s">
        <v>576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573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2467.23</v>
      </c>
      <c r="E9" s="236">
        <v>2604.1799999999998</v>
      </c>
      <c r="F9" s="277">
        <v>2544.73</v>
      </c>
      <c r="G9" s="220"/>
      <c r="H9" s="161" t="s">
        <v>460</v>
      </c>
      <c r="I9" s="221">
        <v>2.2828683117142368E-2</v>
      </c>
      <c r="J9" s="220"/>
      <c r="K9" s="182" t="s">
        <v>20</v>
      </c>
      <c r="L9" s="225">
        <v>4.8099999999999996</v>
      </c>
      <c r="M9" s="183">
        <v>2004.9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2438.2600000000002</v>
      </c>
      <c r="E10" s="236">
        <v>2575.5</v>
      </c>
      <c r="F10" s="277">
        <v>2565.52</v>
      </c>
      <c r="G10" s="220"/>
      <c r="H10" s="161" t="s">
        <v>460</v>
      </c>
      <c r="I10" s="221">
        <v>3.8749757328674361E-3</v>
      </c>
      <c r="J10" s="220"/>
      <c r="K10" s="182" t="s">
        <v>20</v>
      </c>
      <c r="L10" s="225">
        <v>0.09</v>
      </c>
      <c r="M10" s="183">
        <v>2051.4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609.02</v>
      </c>
      <c r="E11" s="236">
        <v>637.71</v>
      </c>
      <c r="F11" s="277">
        <v>616.91</v>
      </c>
      <c r="G11" s="220"/>
      <c r="H11" s="161" t="s">
        <v>460</v>
      </c>
      <c r="I11" s="221">
        <v>3.2616706653494587E-2</v>
      </c>
      <c r="J11" s="220"/>
      <c r="K11" s="182" t="s">
        <v>20</v>
      </c>
      <c r="L11" s="225">
        <v>1.1599999999999999</v>
      </c>
      <c r="M11" s="183">
        <v>348.1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0.24977647994881594</v>
      </c>
      <c r="E12" s="237">
        <v>0.24760629004076878</v>
      </c>
      <c r="F12" s="278">
        <v>0.24046197262153479</v>
      </c>
      <c r="G12" s="220"/>
      <c r="H12" s="161" t="s">
        <v>460</v>
      </c>
      <c r="I12" s="246">
        <v>0.7144317419233992</v>
      </c>
      <c r="J12" s="220"/>
      <c r="K12" s="182" t="s">
        <v>20</v>
      </c>
      <c r="L12" s="247">
        <v>4.4373006570591622E-2</v>
      </c>
      <c r="M12" s="248">
        <v>0.16968899288290923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735.3</v>
      </c>
      <c r="E14" s="232">
        <v>753.31</v>
      </c>
      <c r="F14" s="275">
        <v>744.85</v>
      </c>
      <c r="G14" s="220"/>
      <c r="H14" s="161" t="s">
        <v>460</v>
      </c>
      <c r="I14" s="221">
        <v>1.1230436340948557E-2</v>
      </c>
      <c r="J14" s="220"/>
      <c r="K14" s="182" t="s">
        <v>20</v>
      </c>
      <c r="L14" s="225">
        <v>1.67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711.87</v>
      </c>
      <c r="E15" s="232">
        <v>738.67</v>
      </c>
      <c r="F15" s="275">
        <v>737.54</v>
      </c>
      <c r="G15" s="220"/>
      <c r="H15" s="161" t="s">
        <v>460</v>
      </c>
      <c r="I15" s="221">
        <v>1.5297764901782696E-3</v>
      </c>
      <c r="J15" s="220"/>
      <c r="K15" s="182" t="s">
        <v>20</v>
      </c>
      <c r="L15" s="225">
        <v>0.49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241.19</v>
      </c>
      <c r="E16" s="232">
        <v>255.83</v>
      </c>
      <c r="F16" s="275">
        <v>263.14</v>
      </c>
      <c r="G16" s="220"/>
      <c r="H16" s="161" t="s">
        <v>20</v>
      </c>
      <c r="I16" s="221">
        <v>2.8573662197552974E-2</v>
      </c>
      <c r="J16" s="220"/>
      <c r="K16" s="182" t="s">
        <v>460</v>
      </c>
      <c r="L16" s="225">
        <v>1.55</v>
      </c>
      <c r="M16" s="186">
        <v>133.5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0.3388118617163246</v>
      </c>
      <c r="E17" s="261">
        <v>0.34633868980735649</v>
      </c>
      <c r="F17" s="280">
        <v>0.35678064918512892</v>
      </c>
      <c r="G17" s="262"/>
      <c r="H17" s="263" t="s">
        <v>20</v>
      </c>
      <c r="I17" s="264">
        <v>1.0441959377772425</v>
      </c>
      <c r="J17" s="262"/>
      <c r="K17" s="265" t="s">
        <v>460</v>
      </c>
      <c r="L17" s="266">
        <v>0.23401702979455319</v>
      </c>
      <c r="M17" s="267">
        <v>0.21654501216545013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1260.21</v>
      </c>
      <c r="E19" s="232">
        <v>1364.48</v>
      </c>
      <c r="F19" s="275">
        <v>1316.52</v>
      </c>
      <c r="G19" s="220"/>
      <c r="H19" s="161" t="s">
        <v>460</v>
      </c>
      <c r="I19" s="221">
        <v>3.5148921200750527E-2</v>
      </c>
      <c r="J19" s="220"/>
      <c r="K19" s="182" t="s">
        <v>20</v>
      </c>
      <c r="L19" s="225">
        <v>2.37</v>
      </c>
      <c r="M19" s="186">
        <v>988.1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1255.82</v>
      </c>
      <c r="E20" s="232">
        <v>1354.32</v>
      </c>
      <c r="F20" s="275">
        <v>1347.81</v>
      </c>
      <c r="G20" s="220"/>
      <c r="H20" s="161" t="s">
        <v>460</v>
      </c>
      <c r="I20" s="221">
        <v>4.8068403331561482E-3</v>
      </c>
      <c r="J20" s="220"/>
      <c r="K20" s="182" t="s">
        <v>460</v>
      </c>
      <c r="L20" s="225">
        <v>1.51</v>
      </c>
      <c r="M20" s="187">
        <v>1013.7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251.39</v>
      </c>
      <c r="E21" s="232">
        <v>261.55</v>
      </c>
      <c r="F21" s="275">
        <v>230.26</v>
      </c>
      <c r="G21" s="220"/>
      <c r="H21" s="161" t="s">
        <v>460</v>
      </c>
      <c r="I21" s="221">
        <v>0.11963295736952784</v>
      </c>
      <c r="J21" s="220"/>
      <c r="K21" s="182" t="s">
        <v>20</v>
      </c>
      <c r="L21" s="225">
        <v>2.12</v>
      </c>
      <c r="M21" s="186">
        <v>139.19999999999999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0.20017996209647879</v>
      </c>
      <c r="E22" s="237">
        <v>0.19312274794730938</v>
      </c>
      <c r="F22" s="278">
        <v>0.17084010357542978</v>
      </c>
      <c r="G22" s="220"/>
      <c r="H22" s="161" t="s">
        <v>460</v>
      </c>
      <c r="I22" s="246">
        <v>2.2282644371879599</v>
      </c>
      <c r="J22" s="220"/>
      <c r="K22" s="182" t="s">
        <v>20</v>
      </c>
      <c r="L22" s="247">
        <v>0.17623458900771494</v>
      </c>
      <c r="M22" s="248">
        <v>0.13731873335306302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969.62</v>
      </c>
      <c r="E24" s="232">
        <v>1071.23</v>
      </c>
      <c r="F24" s="275">
        <v>1032.6300000000001</v>
      </c>
      <c r="G24" s="220"/>
      <c r="H24" s="161" t="s">
        <v>460</v>
      </c>
      <c r="I24" s="221">
        <v>3.6033344846578164E-2</v>
      </c>
      <c r="J24" s="220"/>
      <c r="K24" s="182" t="s">
        <v>460</v>
      </c>
      <c r="L24" s="225">
        <v>0.84</v>
      </c>
      <c r="M24" s="186">
        <v>716.3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965.39</v>
      </c>
      <c r="E25" s="232">
        <v>1058.1300000000001</v>
      </c>
      <c r="F25" s="275">
        <v>1057.1300000000001</v>
      </c>
      <c r="G25" s="220"/>
      <c r="H25" s="161" t="s">
        <v>460</v>
      </c>
      <c r="I25" s="221">
        <v>9.4506346101141947E-4</v>
      </c>
      <c r="J25" s="220"/>
      <c r="K25" s="182" t="s">
        <v>460</v>
      </c>
      <c r="L25" s="225">
        <v>4.09</v>
      </c>
      <c r="M25" s="186">
        <v>731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213.86</v>
      </c>
      <c r="E26" s="232">
        <v>226.96</v>
      </c>
      <c r="F26" s="275">
        <v>202.47</v>
      </c>
      <c r="G26" s="220"/>
      <c r="H26" s="161" t="s">
        <v>460</v>
      </c>
      <c r="I26" s="221">
        <v>0.10790447655974622</v>
      </c>
      <c r="J26" s="220"/>
      <c r="K26" s="182" t="s">
        <v>20</v>
      </c>
      <c r="L26" s="225">
        <v>1.6</v>
      </c>
      <c r="M26" s="188">
        <v>108.8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0.22152705124353889</v>
      </c>
      <c r="E27" s="268">
        <v>0.2144916031111489</v>
      </c>
      <c r="F27" s="280">
        <v>0.19152800507033191</v>
      </c>
      <c r="G27" s="262"/>
      <c r="H27" s="263" t="s">
        <v>460</v>
      </c>
      <c r="I27" s="264">
        <v>2.2963598040816988</v>
      </c>
      <c r="J27" s="262"/>
      <c r="K27" s="265" t="s">
        <v>20</v>
      </c>
      <c r="L27" s="266">
        <v>0.22458581074024375</v>
      </c>
      <c r="M27" s="267">
        <v>0.14883720930232558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471.72</v>
      </c>
      <c r="E29" s="232">
        <v>486.39</v>
      </c>
      <c r="F29" s="275">
        <v>483.36</v>
      </c>
      <c r="G29" s="220"/>
      <c r="H29" s="161" t="s">
        <v>460</v>
      </c>
      <c r="I29" s="221">
        <v>6.2295688644914415E-3</v>
      </c>
      <c r="J29" s="220"/>
      <c r="K29" s="182" t="s">
        <v>20</v>
      </c>
      <c r="L29" s="225">
        <v>0.77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470.58</v>
      </c>
      <c r="E30" s="232">
        <v>482.5</v>
      </c>
      <c r="F30" s="275">
        <v>480.17</v>
      </c>
      <c r="G30" s="220"/>
      <c r="H30" s="161" t="s">
        <v>460</v>
      </c>
      <c r="I30" s="221">
        <v>4.8290155440414706E-3</v>
      </c>
      <c r="J30" s="220"/>
      <c r="K30" s="182" t="s">
        <v>20</v>
      </c>
      <c r="L30" s="225">
        <v>1.1000000000000001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116.45</v>
      </c>
      <c r="E31" s="232">
        <v>120.33</v>
      </c>
      <c r="F31" s="275">
        <v>123.52</v>
      </c>
      <c r="G31" s="220"/>
      <c r="H31" s="161" t="s">
        <v>20</v>
      </c>
      <c r="I31" s="221">
        <v>2.6510429651790846E-2</v>
      </c>
      <c r="J31" s="220"/>
      <c r="K31" s="182" t="s">
        <v>20</v>
      </c>
      <c r="L31" s="225">
        <v>0.6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0.24746058056015982</v>
      </c>
      <c r="E32" s="239">
        <v>0.24938860103626942</v>
      </c>
      <c r="F32" s="276">
        <v>0.25724222671137303</v>
      </c>
      <c r="G32" s="222"/>
      <c r="H32" s="189" t="s">
        <v>20</v>
      </c>
      <c r="I32" s="223">
        <v>0.78536256751036149</v>
      </c>
      <c r="J32" s="222"/>
      <c r="K32" s="190" t="s">
        <v>20</v>
      </c>
      <c r="L32" s="244">
        <v>6.6176874072154668E-2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313.70999999999998</v>
      </c>
      <c r="E37" s="231">
        <v>351.44</v>
      </c>
      <c r="F37" s="274">
        <v>348.44</v>
      </c>
      <c r="G37" s="218"/>
      <c r="H37" s="212" t="s">
        <v>460</v>
      </c>
      <c r="I37" s="219">
        <v>8.536307762349149E-3</v>
      </c>
      <c r="J37" s="218"/>
      <c r="K37" s="213" t="s">
        <v>20</v>
      </c>
      <c r="L37" s="224">
        <v>1.08</v>
      </c>
      <c r="M37" s="215">
        <v>235.7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314.35000000000002</v>
      </c>
      <c r="E38" s="232">
        <v>329.77</v>
      </c>
      <c r="F38" s="275">
        <v>344.3</v>
      </c>
      <c r="G38" s="220"/>
      <c r="H38" s="161" t="s">
        <v>20</v>
      </c>
      <c r="I38" s="221">
        <v>4.4061012220638629E-2</v>
      </c>
      <c r="J38" s="220"/>
      <c r="K38" s="182" t="s">
        <v>20</v>
      </c>
      <c r="L38" s="225">
        <v>0.98</v>
      </c>
      <c r="M38" s="216">
        <v>224.67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77.739999999999995</v>
      </c>
      <c r="E39" s="232">
        <v>95.96</v>
      </c>
      <c r="F39" s="275">
        <v>97.53</v>
      </c>
      <c r="G39" s="220"/>
      <c r="H39" s="161" t="s">
        <v>20</v>
      </c>
      <c r="I39" s="221">
        <v>1.6360983743226365E-2</v>
      </c>
      <c r="J39" s="220"/>
      <c r="K39" s="182" t="s">
        <v>460</v>
      </c>
      <c r="L39" s="225">
        <v>0.25</v>
      </c>
      <c r="M39" s="216">
        <v>62.83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0.24730396055352311</v>
      </c>
      <c r="E40" s="233">
        <v>0.29099069048124448</v>
      </c>
      <c r="F40" s="276">
        <v>0.28327040371768808</v>
      </c>
      <c r="G40" s="222"/>
      <c r="H40" s="189" t="s">
        <v>460</v>
      </c>
      <c r="I40" s="223">
        <v>0.77202867635564054</v>
      </c>
      <c r="J40" s="222"/>
      <c r="K40" s="190" t="s">
        <v>460</v>
      </c>
      <c r="L40" s="226">
        <v>0.15367732600586326</v>
      </c>
      <c r="M40" s="217">
        <v>0.27965460453109003</v>
      </c>
      <c r="N40" s="158" t="e">
        <f>N39/N38</f>
        <v>#DIV/0!</v>
      </c>
      <c r="O40" s="136"/>
    </row>
    <row r="41" spans="2:18" ht="12" customHeight="1">
      <c r="B41" s="294" t="s">
        <v>574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571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2468.54</v>
      </c>
      <c r="E9" s="236">
        <v>2602.75</v>
      </c>
      <c r="F9" s="277">
        <v>2539.92</v>
      </c>
      <c r="G9" s="220"/>
      <c r="H9" s="161" t="s">
        <v>460</v>
      </c>
      <c r="I9" s="221">
        <v>2.4139852079531288E-2</v>
      </c>
      <c r="J9" s="220"/>
      <c r="K9" s="182" t="s">
        <v>20</v>
      </c>
      <c r="L9" s="225">
        <v>1.99</v>
      </c>
      <c r="M9" s="183">
        <v>2004.6999999999998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2438.98</v>
      </c>
      <c r="E10" s="236">
        <v>2570.08</v>
      </c>
      <c r="F10" s="277">
        <v>2565.4299999999998</v>
      </c>
      <c r="G10" s="220"/>
      <c r="H10" s="161" t="s">
        <v>460</v>
      </c>
      <c r="I10" s="221">
        <v>1.8092822013322518E-3</v>
      </c>
      <c r="J10" s="220"/>
      <c r="K10" s="182" t="s">
        <v>460</v>
      </c>
      <c r="L10" s="225">
        <v>0.73</v>
      </c>
      <c r="M10" s="183">
        <v>2051.2999999999997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608.6</v>
      </c>
      <c r="E11" s="236">
        <v>641.27</v>
      </c>
      <c r="F11" s="277">
        <v>615.75</v>
      </c>
      <c r="G11" s="220"/>
      <c r="H11" s="161" t="s">
        <v>460</v>
      </c>
      <c r="I11" s="221">
        <v>3.9796029753457973E-2</v>
      </c>
      <c r="J11" s="220"/>
      <c r="K11" s="182" t="s">
        <v>20</v>
      </c>
      <c r="L11" s="225">
        <v>4.72</v>
      </c>
      <c r="M11" s="183">
        <v>348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0.24953054145585452</v>
      </c>
      <c r="E12" s="237">
        <v>0.24951363381684616</v>
      </c>
      <c r="F12" s="278">
        <v>0.24001824255582888</v>
      </c>
      <c r="G12" s="220"/>
      <c r="H12" s="161" t="s">
        <v>460</v>
      </c>
      <c r="I12" s="246">
        <v>0.9495391261017283</v>
      </c>
      <c r="J12" s="220"/>
      <c r="K12" s="182" t="s">
        <v>20</v>
      </c>
      <c r="L12" s="247">
        <v>0.19076025333828739</v>
      </c>
      <c r="M12" s="248">
        <v>0.16964851557548874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736.97</v>
      </c>
      <c r="E14" s="232">
        <v>755</v>
      </c>
      <c r="F14" s="275">
        <v>743.18</v>
      </c>
      <c r="G14" s="220"/>
      <c r="H14" s="161" t="s">
        <v>460</v>
      </c>
      <c r="I14" s="221">
        <v>1.5655629139072924E-2</v>
      </c>
      <c r="J14" s="220"/>
      <c r="K14" s="182" t="s">
        <v>20</v>
      </c>
      <c r="L14" s="225">
        <v>5.35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711.81</v>
      </c>
      <c r="E15" s="232">
        <v>739.29</v>
      </c>
      <c r="F15" s="275">
        <v>737.05</v>
      </c>
      <c r="G15" s="220"/>
      <c r="H15" s="161" t="s">
        <v>460</v>
      </c>
      <c r="I15" s="221">
        <v>3.0299341259857338E-3</v>
      </c>
      <c r="J15" s="220"/>
      <c r="K15" s="182" t="s">
        <v>20</v>
      </c>
      <c r="L15" s="225">
        <v>1.77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242.86</v>
      </c>
      <c r="E16" s="232">
        <v>258.56</v>
      </c>
      <c r="F16" s="275">
        <v>264.69</v>
      </c>
      <c r="G16" s="220"/>
      <c r="H16" s="161" t="s">
        <v>20</v>
      </c>
      <c r="I16" s="221">
        <v>2.370823019801982E-2</v>
      </c>
      <c r="J16" s="220"/>
      <c r="K16" s="182" t="s">
        <v>20</v>
      </c>
      <c r="L16" s="225">
        <v>4.09</v>
      </c>
      <c r="M16" s="186">
        <v>133.5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0.34118655259128144</v>
      </c>
      <c r="E17" s="261">
        <v>0.34974096768521151</v>
      </c>
      <c r="F17" s="280">
        <v>0.35912081948307445</v>
      </c>
      <c r="G17" s="262"/>
      <c r="H17" s="263" t="s">
        <v>20</v>
      </c>
      <c r="I17" s="264">
        <v>0.9379851797862937</v>
      </c>
      <c r="J17" s="262"/>
      <c r="K17" s="265" t="s">
        <v>20</v>
      </c>
      <c r="L17" s="266">
        <v>0.469801456522001</v>
      </c>
      <c r="M17" s="267">
        <v>0.21654501216545013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1259.7</v>
      </c>
      <c r="E19" s="232">
        <v>1363.83</v>
      </c>
      <c r="F19" s="275">
        <v>1314.15</v>
      </c>
      <c r="G19" s="220"/>
      <c r="H19" s="161" t="s">
        <v>460</v>
      </c>
      <c r="I19" s="221">
        <v>3.6426827390510397E-2</v>
      </c>
      <c r="J19" s="220"/>
      <c r="K19" s="182" t="s">
        <v>460</v>
      </c>
      <c r="L19" s="225">
        <v>2.29</v>
      </c>
      <c r="M19" s="186">
        <v>987.9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1256.08</v>
      </c>
      <c r="E20" s="232">
        <v>1350.45</v>
      </c>
      <c r="F20" s="275">
        <v>1349.32</v>
      </c>
      <c r="G20" s="220"/>
      <c r="H20" s="161" t="s">
        <v>460</v>
      </c>
      <c r="I20" s="221">
        <v>8.3675811766459329E-4</v>
      </c>
      <c r="J20" s="220"/>
      <c r="K20" s="182" t="s">
        <v>460</v>
      </c>
      <c r="L20" s="225">
        <v>1.92</v>
      </c>
      <c r="M20" s="187">
        <v>1013.6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249.93</v>
      </c>
      <c r="E21" s="232">
        <v>263.31</v>
      </c>
      <c r="F21" s="275">
        <v>228.14</v>
      </c>
      <c r="G21" s="220"/>
      <c r="H21" s="161" t="s">
        <v>460</v>
      </c>
      <c r="I21" s="221">
        <v>0.1335687972351981</v>
      </c>
      <c r="J21" s="220"/>
      <c r="K21" s="182" t="s">
        <v>20</v>
      </c>
      <c r="L21" s="225">
        <v>0.23</v>
      </c>
      <c r="M21" s="186">
        <v>139.1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0.19897617986115534</v>
      </c>
      <c r="E22" s="237">
        <v>0.19497945129401309</v>
      </c>
      <c r="F22" s="278">
        <v>0.16907775768535263</v>
      </c>
      <c r="G22" s="220"/>
      <c r="H22" s="161" t="s">
        <v>460</v>
      </c>
      <c r="I22" s="246">
        <v>2.5901693608660459</v>
      </c>
      <c r="J22" s="220"/>
      <c r="K22" s="182" t="s">
        <v>20</v>
      </c>
      <c r="L22" s="247">
        <v>4.1045949998216869E-2</v>
      </c>
      <c r="M22" s="248">
        <v>0.13723362273086029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969.49</v>
      </c>
      <c r="E24" s="232">
        <v>1070.51</v>
      </c>
      <c r="F24" s="275">
        <v>1033.47</v>
      </c>
      <c r="G24" s="220"/>
      <c r="H24" s="161" t="s">
        <v>460</v>
      </c>
      <c r="I24" s="221">
        <v>3.4600330683505987E-2</v>
      </c>
      <c r="J24" s="220"/>
      <c r="K24" s="182" t="s">
        <v>460</v>
      </c>
      <c r="L24" s="225">
        <v>3.43</v>
      </c>
      <c r="M24" s="186">
        <v>716.1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965.22</v>
      </c>
      <c r="E25" s="232">
        <v>1055.4100000000001</v>
      </c>
      <c r="F25" s="275">
        <v>1061.22</v>
      </c>
      <c r="G25" s="220"/>
      <c r="H25" s="161" t="s">
        <v>20</v>
      </c>
      <c r="I25" s="221">
        <v>5.5049696326545661E-3</v>
      </c>
      <c r="J25" s="220"/>
      <c r="K25" s="182" t="s">
        <v>460</v>
      </c>
      <c r="L25" s="225">
        <v>2.38</v>
      </c>
      <c r="M25" s="186">
        <v>730.8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213.51</v>
      </c>
      <c r="E26" s="232">
        <v>228.61</v>
      </c>
      <c r="F26" s="275">
        <v>200.87</v>
      </c>
      <c r="G26" s="220"/>
      <c r="H26" s="161" t="s">
        <v>460</v>
      </c>
      <c r="I26" s="221">
        <v>0.12134202353352874</v>
      </c>
      <c r="J26" s="220"/>
      <c r="K26" s="182" t="s">
        <v>20</v>
      </c>
      <c r="L26" s="225">
        <v>0.06</v>
      </c>
      <c r="M26" s="188">
        <v>108.7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0.22120345620687509</v>
      </c>
      <c r="E27" s="268">
        <v>0.21660776380743027</v>
      </c>
      <c r="F27" s="280">
        <v>0.18928214696292947</v>
      </c>
      <c r="G27" s="262"/>
      <c r="H27" s="263" t="s">
        <v>460</v>
      </c>
      <c r="I27" s="264">
        <v>2.7325616844500802</v>
      </c>
      <c r="J27" s="262"/>
      <c r="K27" s="265" t="s">
        <v>20</v>
      </c>
      <c r="L27" s="266">
        <v>4.7996569177488624E-2</v>
      </c>
      <c r="M27" s="267">
        <v>0.14874110563765738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471.87</v>
      </c>
      <c r="E29" s="232">
        <v>483.92</v>
      </c>
      <c r="F29" s="275">
        <v>482.59</v>
      </c>
      <c r="G29" s="220"/>
      <c r="H29" s="161" t="s">
        <v>460</v>
      </c>
      <c r="I29" s="221">
        <v>2.7483881633328933E-3</v>
      </c>
      <c r="J29" s="220"/>
      <c r="K29" s="182" t="s">
        <v>460</v>
      </c>
      <c r="L29" s="225">
        <v>1.07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471.09</v>
      </c>
      <c r="E30" s="232">
        <v>480.34</v>
      </c>
      <c r="F30" s="275">
        <v>479.07</v>
      </c>
      <c r="G30" s="220"/>
      <c r="H30" s="161" t="s">
        <v>460</v>
      </c>
      <c r="I30" s="221">
        <v>2.6439605279593437E-3</v>
      </c>
      <c r="J30" s="220"/>
      <c r="K30" s="182" t="s">
        <v>460</v>
      </c>
      <c r="L30" s="225">
        <v>0.56999999999999995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115.81</v>
      </c>
      <c r="E31" s="232">
        <v>119.39</v>
      </c>
      <c r="F31" s="275">
        <v>122.92</v>
      </c>
      <c r="G31" s="220"/>
      <c r="H31" s="161" t="s">
        <v>20</v>
      </c>
      <c r="I31" s="221">
        <v>2.9566965407488155E-2</v>
      </c>
      <c r="J31" s="220"/>
      <c r="K31" s="182" t="s">
        <v>20</v>
      </c>
      <c r="L31" s="225">
        <v>0.4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0.24583412935957039</v>
      </c>
      <c r="E32" s="239">
        <v>0.24855310821501439</v>
      </c>
      <c r="F32" s="276">
        <v>0.25658045797065149</v>
      </c>
      <c r="G32" s="222"/>
      <c r="H32" s="189" t="s">
        <v>20</v>
      </c>
      <c r="I32" s="223">
        <v>0.80273497556370976</v>
      </c>
      <c r="J32" s="222"/>
      <c r="K32" s="190" t="s">
        <v>20</v>
      </c>
      <c r="L32" s="244">
        <v>0.1138876784762044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312.87</v>
      </c>
      <c r="E37" s="231">
        <v>351.74</v>
      </c>
      <c r="F37" s="274">
        <v>347.36</v>
      </c>
      <c r="G37" s="218"/>
      <c r="H37" s="212" t="s">
        <v>460</v>
      </c>
      <c r="I37" s="219">
        <v>1.2452379598567154E-2</v>
      </c>
      <c r="J37" s="218"/>
      <c r="K37" s="213" t="s">
        <v>20</v>
      </c>
      <c r="L37" s="224">
        <v>2.27</v>
      </c>
      <c r="M37" s="215">
        <v>235.71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314.13</v>
      </c>
      <c r="E38" s="232">
        <v>329.15</v>
      </c>
      <c r="F38" s="275">
        <v>343.32</v>
      </c>
      <c r="G38" s="220"/>
      <c r="H38" s="161" t="s">
        <v>20</v>
      </c>
      <c r="I38" s="221">
        <v>4.3050281026887571E-2</v>
      </c>
      <c r="J38" s="220"/>
      <c r="K38" s="182" t="s">
        <v>460</v>
      </c>
      <c r="L38" s="225">
        <v>1.95</v>
      </c>
      <c r="M38" s="216">
        <v>224.67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77.06</v>
      </c>
      <c r="E39" s="232">
        <v>96.98</v>
      </c>
      <c r="F39" s="275">
        <v>97.78</v>
      </c>
      <c r="G39" s="220"/>
      <c r="H39" s="161" t="s">
        <v>20</v>
      </c>
      <c r="I39" s="221">
        <v>8.2491235306247912E-3</v>
      </c>
      <c r="J39" s="220"/>
      <c r="K39" s="182" t="s">
        <v>20</v>
      </c>
      <c r="L39" s="225">
        <v>4.25</v>
      </c>
      <c r="M39" s="216">
        <v>63.11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0.24531245025944673</v>
      </c>
      <c r="E40" s="233">
        <v>0.29463770317484433</v>
      </c>
      <c r="F40" s="276">
        <v>0.28480717697774671</v>
      </c>
      <c r="G40" s="222"/>
      <c r="H40" s="189" t="s">
        <v>460</v>
      </c>
      <c r="I40" s="223">
        <v>0.98305261970976221</v>
      </c>
      <c r="J40" s="222"/>
      <c r="K40" s="190" t="s">
        <v>20</v>
      </c>
      <c r="L40" s="226">
        <v>1.3917728140604768</v>
      </c>
      <c r="M40" s="217">
        <v>0.28090087684158987</v>
      </c>
      <c r="N40" s="158" t="e">
        <f>N39/N38</f>
        <v>#DIV/0!</v>
      </c>
      <c r="O40" s="136"/>
    </row>
    <row r="41" spans="2:18" ht="12" customHeight="1">
      <c r="B41" s="294" t="s">
        <v>572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5" t="s">
        <v>569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2467.88</v>
      </c>
      <c r="E9" s="236">
        <v>2600.25</v>
      </c>
      <c r="F9" s="277">
        <v>2537.9299999999998</v>
      </c>
      <c r="G9" s="220"/>
      <c r="H9" s="161" t="s">
        <v>460</v>
      </c>
      <c r="I9" s="221">
        <v>2.3966926257090737E-2</v>
      </c>
      <c r="J9" s="220"/>
      <c r="K9" s="182" t="s">
        <v>20</v>
      </c>
      <c r="L9" s="225">
        <v>7.03</v>
      </c>
      <c r="M9" s="183">
        <v>2004.6999999999998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2439.4</v>
      </c>
      <c r="E10" s="236">
        <v>2568.85</v>
      </c>
      <c r="F10" s="277">
        <v>2566.16</v>
      </c>
      <c r="G10" s="220"/>
      <c r="H10" s="161" t="s">
        <v>460</v>
      </c>
      <c r="I10" s="221">
        <v>1.0471611810732862E-3</v>
      </c>
      <c r="J10" s="220"/>
      <c r="K10" s="182" t="s">
        <v>20</v>
      </c>
      <c r="L10" s="225">
        <v>2.1800000000000002</v>
      </c>
      <c r="M10" s="183">
        <v>2051.2999999999997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607.85</v>
      </c>
      <c r="E11" s="236">
        <v>639.25</v>
      </c>
      <c r="F11" s="277">
        <v>611.03</v>
      </c>
      <c r="G11" s="220"/>
      <c r="H11" s="161" t="s">
        <v>460</v>
      </c>
      <c r="I11" s="221">
        <v>4.4145482987876461E-2</v>
      </c>
      <c r="J11" s="220"/>
      <c r="K11" s="182" t="s">
        <v>20</v>
      </c>
      <c r="L11" s="225">
        <v>8.31</v>
      </c>
      <c r="M11" s="183">
        <v>348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0.24918012626055588</v>
      </c>
      <c r="E12" s="237">
        <v>0.24884676022344629</v>
      </c>
      <c r="F12" s="278">
        <v>0.238110640022446</v>
      </c>
      <c r="G12" s="220"/>
      <c r="H12" s="161" t="s">
        <v>460</v>
      </c>
      <c r="I12" s="246">
        <v>1.0736120201000288</v>
      </c>
      <c r="J12" s="220"/>
      <c r="K12" s="182" t="s">
        <v>20</v>
      </c>
      <c r="L12" s="247">
        <v>0.30386035791039878</v>
      </c>
      <c r="M12" s="248">
        <v>0.16964851557548874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736.98</v>
      </c>
      <c r="E14" s="232">
        <v>754.31</v>
      </c>
      <c r="F14" s="275">
        <v>737.83</v>
      </c>
      <c r="G14" s="220"/>
      <c r="H14" s="161" t="s">
        <v>460</v>
      </c>
      <c r="I14" s="221">
        <v>2.1847781416128531E-2</v>
      </c>
      <c r="J14" s="220"/>
      <c r="K14" s="182" t="s">
        <v>460</v>
      </c>
      <c r="L14" s="225">
        <v>1.7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711.83</v>
      </c>
      <c r="E15" s="232">
        <v>739.11</v>
      </c>
      <c r="F15" s="275">
        <v>735.28</v>
      </c>
      <c r="G15" s="220"/>
      <c r="H15" s="161" t="s">
        <v>460</v>
      </c>
      <c r="I15" s="221">
        <v>5.1819079703968596E-3</v>
      </c>
      <c r="J15" s="220"/>
      <c r="K15" s="182" t="s">
        <v>20</v>
      </c>
      <c r="L15" s="225">
        <v>0.51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242.84</v>
      </c>
      <c r="E16" s="232">
        <v>258.05</v>
      </c>
      <c r="F16" s="275">
        <v>260.60000000000002</v>
      </c>
      <c r="G16" s="220"/>
      <c r="H16" s="161" t="s">
        <v>20</v>
      </c>
      <c r="I16" s="221">
        <v>9.8818058515792728E-3</v>
      </c>
      <c r="J16" s="220"/>
      <c r="K16" s="182" t="s">
        <v>460</v>
      </c>
      <c r="L16" s="225">
        <v>0.59</v>
      </c>
      <c r="M16" s="186">
        <v>133.5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0.341148869814422</v>
      </c>
      <c r="E17" s="261">
        <v>0.34913612317517012</v>
      </c>
      <c r="F17" s="280">
        <v>0.35442280491785444</v>
      </c>
      <c r="G17" s="262"/>
      <c r="H17" s="263" t="s">
        <v>20</v>
      </c>
      <c r="I17" s="264">
        <v>0.52866817426843182</v>
      </c>
      <c r="J17" s="262"/>
      <c r="K17" s="265" t="s">
        <v>460</v>
      </c>
      <c r="L17" s="266">
        <v>0.10489753671327207</v>
      </c>
      <c r="M17" s="267">
        <v>0.21654501216545013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1259.04</v>
      </c>
      <c r="E19" s="232">
        <v>1362.14</v>
      </c>
      <c r="F19" s="275">
        <v>1316.44</v>
      </c>
      <c r="G19" s="220"/>
      <c r="H19" s="161" t="s">
        <v>460</v>
      </c>
      <c r="I19" s="221">
        <v>3.3550149030202481E-2</v>
      </c>
      <c r="J19" s="220"/>
      <c r="K19" s="182" t="s">
        <v>20</v>
      </c>
      <c r="L19" s="225">
        <v>6.11</v>
      </c>
      <c r="M19" s="186">
        <v>987.9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1256.47</v>
      </c>
      <c r="E20" s="232">
        <v>1348.63</v>
      </c>
      <c r="F20" s="275">
        <v>1351.24</v>
      </c>
      <c r="G20" s="220"/>
      <c r="H20" s="161" t="s">
        <v>20</v>
      </c>
      <c r="I20" s="221">
        <v>1.9352973017061625E-3</v>
      </c>
      <c r="J20" s="220"/>
      <c r="K20" s="182" t="s">
        <v>20</v>
      </c>
      <c r="L20" s="225">
        <v>1.74</v>
      </c>
      <c r="M20" s="187">
        <v>1013.6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249.2</v>
      </c>
      <c r="E21" s="232">
        <v>262.7</v>
      </c>
      <c r="F21" s="275">
        <v>227.91</v>
      </c>
      <c r="G21" s="220"/>
      <c r="H21" s="161" t="s">
        <v>460</v>
      </c>
      <c r="I21" s="221">
        <v>0.13243243243243241</v>
      </c>
      <c r="J21" s="220"/>
      <c r="K21" s="182" t="s">
        <v>20</v>
      </c>
      <c r="L21" s="225">
        <v>6.93</v>
      </c>
      <c r="M21" s="186">
        <v>139.1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0.19833342618606092</v>
      </c>
      <c r="E22" s="237">
        <v>0.19479026864299323</v>
      </c>
      <c r="F22" s="278">
        <v>0.16866729818537046</v>
      </c>
      <c r="G22" s="220"/>
      <c r="H22" s="161" t="s">
        <v>460</v>
      </c>
      <c r="I22" s="246">
        <v>2.6122970457622769</v>
      </c>
      <c r="J22" s="220"/>
      <c r="K22" s="182" t="s">
        <v>20</v>
      </c>
      <c r="L22" s="247">
        <v>0.49177613198647385</v>
      </c>
      <c r="M22" s="248">
        <v>0.13723362273086029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968.81</v>
      </c>
      <c r="E24" s="232">
        <v>1068.79</v>
      </c>
      <c r="F24" s="275">
        <v>1036.9000000000001</v>
      </c>
      <c r="G24" s="220"/>
      <c r="H24" s="161" t="s">
        <v>460</v>
      </c>
      <c r="I24" s="221">
        <v>2.9837479766839037E-2</v>
      </c>
      <c r="J24" s="220"/>
      <c r="K24" s="182" t="s">
        <v>20</v>
      </c>
      <c r="L24" s="225">
        <v>5.04</v>
      </c>
      <c r="M24" s="186">
        <v>716.1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965.62</v>
      </c>
      <c r="E25" s="232">
        <v>1054.05</v>
      </c>
      <c r="F25" s="275">
        <v>1063.5999999999999</v>
      </c>
      <c r="G25" s="220"/>
      <c r="H25" s="161" t="s">
        <v>20</v>
      </c>
      <c r="I25" s="221">
        <v>9.060291257530384E-3</v>
      </c>
      <c r="J25" s="220"/>
      <c r="K25" s="182" t="s">
        <v>20</v>
      </c>
      <c r="L25" s="225">
        <v>1.48</v>
      </c>
      <c r="M25" s="186">
        <v>730.8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212.77</v>
      </c>
      <c r="E26" s="232">
        <v>227.51</v>
      </c>
      <c r="F26" s="275">
        <v>200.81</v>
      </c>
      <c r="G26" s="220"/>
      <c r="H26" s="161" t="s">
        <v>460</v>
      </c>
      <c r="I26" s="221">
        <v>0.11735747879214098</v>
      </c>
      <c r="J26" s="220"/>
      <c r="K26" s="182" t="s">
        <v>20</v>
      </c>
      <c r="L26" s="225">
        <v>6.48</v>
      </c>
      <c r="M26" s="188">
        <v>108.7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0.2203454775170357</v>
      </c>
      <c r="E27" s="268">
        <v>0.21584365068070774</v>
      </c>
      <c r="F27" s="280">
        <v>0.18880218127115458</v>
      </c>
      <c r="G27" s="262"/>
      <c r="H27" s="263" t="s">
        <v>460</v>
      </c>
      <c r="I27" s="264">
        <v>2.7041469409553152</v>
      </c>
      <c r="J27" s="262"/>
      <c r="K27" s="265" t="s">
        <v>20</v>
      </c>
      <c r="L27" s="266">
        <v>0.58379211122271124</v>
      </c>
      <c r="M27" s="267">
        <v>0.14874110563765738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471.87</v>
      </c>
      <c r="E29" s="232">
        <v>483.81</v>
      </c>
      <c r="F29" s="275">
        <v>483.66</v>
      </c>
      <c r="G29" s="220"/>
      <c r="H29" s="161" t="s">
        <v>460</v>
      </c>
      <c r="I29" s="221">
        <v>3.1003906492210742E-4</v>
      </c>
      <c r="J29" s="220"/>
      <c r="K29" s="182" t="s">
        <v>20</v>
      </c>
      <c r="L29" s="225">
        <v>2.62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471.09</v>
      </c>
      <c r="E30" s="232">
        <v>481.11</v>
      </c>
      <c r="F30" s="275">
        <v>479.64</v>
      </c>
      <c r="G30" s="220"/>
      <c r="H30" s="161" t="s">
        <v>460</v>
      </c>
      <c r="I30" s="221">
        <v>3.0554343081624635E-3</v>
      </c>
      <c r="J30" s="220"/>
      <c r="K30" s="182" t="s">
        <v>460</v>
      </c>
      <c r="L30" s="225">
        <v>0.08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115.8</v>
      </c>
      <c r="E31" s="232">
        <v>118.5</v>
      </c>
      <c r="F31" s="275">
        <v>122.52</v>
      </c>
      <c r="G31" s="220"/>
      <c r="H31" s="161" t="s">
        <v>20</v>
      </c>
      <c r="I31" s="221">
        <v>3.3924050632911262E-2</v>
      </c>
      <c r="J31" s="220"/>
      <c r="K31" s="182" t="s">
        <v>20</v>
      </c>
      <c r="L31" s="225">
        <v>1.97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0.24581290199324971</v>
      </c>
      <c r="E32" s="239">
        <v>0.24630541871921183</v>
      </c>
      <c r="F32" s="276">
        <v>0.25544158118588944</v>
      </c>
      <c r="G32" s="222"/>
      <c r="H32" s="189" t="s">
        <v>20</v>
      </c>
      <c r="I32" s="223">
        <v>0.91361624666776164</v>
      </c>
      <c r="J32" s="222"/>
      <c r="K32" s="190" t="s">
        <v>20</v>
      </c>
      <c r="L32" s="244">
        <v>0.41491606072185938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312.87</v>
      </c>
      <c r="E37" s="231">
        <v>351.78</v>
      </c>
      <c r="F37" s="274">
        <v>345.09</v>
      </c>
      <c r="G37" s="218"/>
      <c r="H37" s="212" t="s">
        <v>460</v>
      </c>
      <c r="I37" s="219">
        <v>1.9017567798055635E-2</v>
      </c>
      <c r="J37" s="218"/>
      <c r="K37" s="213" t="s">
        <v>20</v>
      </c>
      <c r="L37" s="224">
        <v>0.42</v>
      </c>
      <c r="M37" s="215">
        <v>235.71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314.22000000000003</v>
      </c>
      <c r="E38" s="232">
        <v>331.43</v>
      </c>
      <c r="F38" s="275">
        <v>345.27</v>
      </c>
      <c r="G38" s="220"/>
      <c r="H38" s="161" t="s">
        <v>20</v>
      </c>
      <c r="I38" s="221">
        <v>4.1758440696376242E-2</v>
      </c>
      <c r="J38" s="220"/>
      <c r="K38" s="182" t="s">
        <v>20</v>
      </c>
      <c r="L38" s="225">
        <v>1.06</v>
      </c>
      <c r="M38" s="216">
        <v>224.67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77.05</v>
      </c>
      <c r="E39" s="232">
        <v>94.78</v>
      </c>
      <c r="F39" s="275">
        <v>93.53</v>
      </c>
      <c r="G39" s="220"/>
      <c r="H39" s="161" t="s">
        <v>460</v>
      </c>
      <c r="I39" s="221">
        <v>1.3188436378982926E-2</v>
      </c>
      <c r="J39" s="220"/>
      <c r="K39" s="182" t="s">
        <v>20</v>
      </c>
      <c r="L39" s="225">
        <v>1.31</v>
      </c>
      <c r="M39" s="216">
        <v>63.1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0.2452103621666348</v>
      </c>
      <c r="E40" s="233">
        <v>0.28597290528920133</v>
      </c>
      <c r="F40" s="276">
        <v>0.27088944883714194</v>
      </c>
      <c r="G40" s="222"/>
      <c r="H40" s="189" t="s">
        <v>460</v>
      </c>
      <c r="I40" s="223">
        <v>1.5083456452059385</v>
      </c>
      <c r="J40" s="222"/>
      <c r="K40" s="190" t="s">
        <v>20</v>
      </c>
      <c r="L40" s="226">
        <v>0.29716079841742848</v>
      </c>
      <c r="M40" s="217">
        <v>0.28085636711621492</v>
      </c>
      <c r="N40" s="158" t="e">
        <f>N39/N38</f>
        <v>#DIV/0!</v>
      </c>
      <c r="O40" s="136"/>
    </row>
    <row r="41" spans="2:18" ht="12" customHeight="1">
      <c r="B41" s="294" t="s">
        <v>570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567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2467.37</v>
      </c>
      <c r="E9" s="236">
        <v>2597.29</v>
      </c>
      <c r="F9" s="277">
        <v>2530.9</v>
      </c>
      <c r="G9" s="220"/>
      <c r="H9" s="161" t="s">
        <v>460</v>
      </c>
      <c r="I9" s="221">
        <v>2.5561258080537774E-2</v>
      </c>
      <c r="J9" s="220"/>
      <c r="K9" s="182" t="s">
        <v>460</v>
      </c>
      <c r="L9" s="225">
        <v>0.05</v>
      </c>
      <c r="M9" s="183">
        <v>2004.6999999999998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2439.21</v>
      </c>
      <c r="E10" s="236">
        <v>2568.75</v>
      </c>
      <c r="F10" s="277">
        <v>2563.98</v>
      </c>
      <c r="G10" s="220"/>
      <c r="H10" s="161" t="s">
        <v>460</v>
      </c>
      <c r="I10" s="221">
        <v>1.8569343065693023E-3</v>
      </c>
      <c r="J10" s="220"/>
      <c r="K10" s="182" t="s">
        <v>460</v>
      </c>
      <c r="L10" s="225">
        <v>0.93</v>
      </c>
      <c r="M10" s="183">
        <v>2051.2999999999997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607.27</v>
      </c>
      <c r="E11" s="236">
        <v>635.79999999999995</v>
      </c>
      <c r="F11" s="277">
        <v>602.72</v>
      </c>
      <c r="G11" s="220"/>
      <c r="H11" s="161" t="s">
        <v>460</v>
      </c>
      <c r="I11" s="221">
        <v>5.2028939918213113E-2</v>
      </c>
      <c r="J11" s="220"/>
      <c r="K11" s="182" t="s">
        <v>20</v>
      </c>
      <c r="L11" s="225">
        <v>3.28</v>
      </c>
      <c r="M11" s="183">
        <v>348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0.24896175401051979</v>
      </c>
      <c r="E12" s="237">
        <v>0.24751338199513381</v>
      </c>
      <c r="F12" s="278">
        <v>0.23507203644334201</v>
      </c>
      <c r="G12" s="220"/>
      <c r="H12" s="161" t="s">
        <v>460</v>
      </c>
      <c r="I12" s="246">
        <v>1.2441345551791798</v>
      </c>
      <c r="J12" s="220"/>
      <c r="K12" s="182" t="s">
        <v>20</v>
      </c>
      <c r="L12" s="247">
        <v>0.136403109422642</v>
      </c>
      <c r="M12" s="248">
        <v>0.16964851557548874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736.98</v>
      </c>
      <c r="E14" s="232">
        <v>754.1</v>
      </c>
      <c r="F14" s="275">
        <v>739.53</v>
      </c>
      <c r="G14" s="220"/>
      <c r="H14" s="161" t="s">
        <v>460</v>
      </c>
      <c r="I14" s="221">
        <v>1.9321044954250133E-2</v>
      </c>
      <c r="J14" s="220"/>
      <c r="K14" s="182" t="s">
        <v>20</v>
      </c>
      <c r="L14" s="225">
        <v>1.7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712.02</v>
      </c>
      <c r="E15" s="232">
        <v>740.25</v>
      </c>
      <c r="F15" s="275">
        <v>734.77</v>
      </c>
      <c r="G15" s="220"/>
      <c r="H15" s="161" t="s">
        <v>460</v>
      </c>
      <c r="I15" s="221">
        <v>7.4029044241810116E-3</v>
      </c>
      <c r="J15" s="220"/>
      <c r="K15" s="182" t="s">
        <v>460</v>
      </c>
      <c r="L15" s="225">
        <v>0.12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242.57</v>
      </c>
      <c r="E16" s="232">
        <v>256.43</v>
      </c>
      <c r="F16" s="275">
        <v>261.19</v>
      </c>
      <c r="G16" s="220"/>
      <c r="H16" s="161" t="s">
        <v>20</v>
      </c>
      <c r="I16" s="221">
        <v>1.8562570682057355E-2</v>
      </c>
      <c r="J16" s="220"/>
      <c r="K16" s="182" t="s">
        <v>20</v>
      </c>
      <c r="L16" s="225">
        <v>2.9</v>
      </c>
      <c r="M16" s="186">
        <v>133.5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0.34067863262267911</v>
      </c>
      <c r="E17" s="261">
        <v>0.34640999662276262</v>
      </c>
      <c r="F17" s="280">
        <v>0.35547178028498716</v>
      </c>
      <c r="G17" s="262"/>
      <c r="H17" s="263" t="s">
        <v>20</v>
      </c>
      <c r="I17" s="264">
        <v>0.90617836622245429</v>
      </c>
      <c r="J17" s="262"/>
      <c r="K17" s="265" t="s">
        <v>20</v>
      </c>
      <c r="L17" s="266">
        <v>0.40042137103977193</v>
      </c>
      <c r="M17" s="267">
        <v>0.21654501216545013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1258.52</v>
      </c>
      <c r="E19" s="232">
        <v>1360.09</v>
      </c>
      <c r="F19" s="275">
        <v>1310.33</v>
      </c>
      <c r="G19" s="220"/>
      <c r="H19" s="161" t="s">
        <v>460</v>
      </c>
      <c r="I19" s="221">
        <v>3.6585814174062037E-2</v>
      </c>
      <c r="J19" s="220"/>
      <c r="K19" s="182" t="s">
        <v>460</v>
      </c>
      <c r="L19" s="225">
        <v>1.5</v>
      </c>
      <c r="M19" s="186">
        <v>987.9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1256.04</v>
      </c>
      <c r="E20" s="232">
        <v>1348.88</v>
      </c>
      <c r="F20" s="275">
        <v>1349.5</v>
      </c>
      <c r="G20" s="220"/>
      <c r="H20" s="161" t="s">
        <v>20</v>
      </c>
      <c r="I20" s="221">
        <v>4.5964059071224028E-4</v>
      </c>
      <c r="J20" s="220"/>
      <c r="K20" s="182" t="s">
        <v>460</v>
      </c>
      <c r="L20" s="225">
        <v>0.43</v>
      </c>
      <c r="M20" s="187">
        <v>1013.6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248.95</v>
      </c>
      <c r="E21" s="232">
        <v>260.16000000000003</v>
      </c>
      <c r="F21" s="275">
        <v>220.98</v>
      </c>
      <c r="G21" s="220"/>
      <c r="H21" s="161" t="s">
        <v>460</v>
      </c>
      <c r="I21" s="221">
        <v>0.15059963099631013</v>
      </c>
      <c r="J21" s="220"/>
      <c r="K21" s="182" t="s">
        <v>460</v>
      </c>
      <c r="L21" s="225">
        <v>0.4</v>
      </c>
      <c r="M21" s="186">
        <v>139.1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0.19820228655138372</v>
      </c>
      <c r="E22" s="237">
        <v>0.19287112270921061</v>
      </c>
      <c r="F22" s="278">
        <v>0.16374953686550572</v>
      </c>
      <c r="G22" s="220"/>
      <c r="H22" s="161" t="s">
        <v>460</v>
      </c>
      <c r="I22" s="246">
        <v>2.9121585843704887</v>
      </c>
      <c r="J22" s="220"/>
      <c r="K22" s="182" t="s">
        <v>460</v>
      </c>
      <c r="L22" s="247">
        <v>2.4415169612337917E-2</v>
      </c>
      <c r="M22" s="248">
        <v>0.13723362273086029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968.29</v>
      </c>
      <c r="E24" s="232">
        <v>1067.21</v>
      </c>
      <c r="F24" s="275">
        <v>1031.8599999999999</v>
      </c>
      <c r="G24" s="220"/>
      <c r="H24" s="161" t="s">
        <v>460</v>
      </c>
      <c r="I24" s="221">
        <v>3.3123752588525401E-2</v>
      </c>
      <c r="J24" s="220"/>
      <c r="K24" s="182" t="s">
        <v>460</v>
      </c>
      <c r="L24" s="225">
        <v>1.8</v>
      </c>
      <c r="M24" s="186">
        <v>716.1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965.25</v>
      </c>
      <c r="E25" s="232">
        <v>1055.08</v>
      </c>
      <c r="F25" s="275">
        <v>1062.1199999999999</v>
      </c>
      <c r="G25" s="220"/>
      <c r="H25" s="161" t="s">
        <v>20</v>
      </c>
      <c r="I25" s="221">
        <v>6.6724798119572881E-3</v>
      </c>
      <c r="J25" s="220"/>
      <c r="K25" s="182" t="s">
        <v>460</v>
      </c>
      <c r="L25" s="225">
        <v>0.18</v>
      </c>
      <c r="M25" s="186">
        <v>730.8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212.45</v>
      </c>
      <c r="E26" s="232">
        <v>224.59</v>
      </c>
      <c r="F26" s="275">
        <v>194.33</v>
      </c>
      <c r="G26" s="220"/>
      <c r="H26" s="161" t="s">
        <v>460</v>
      </c>
      <c r="I26" s="221">
        <v>0.13473440491562394</v>
      </c>
      <c r="J26" s="220"/>
      <c r="K26" s="182" t="s">
        <v>460</v>
      </c>
      <c r="L26" s="225">
        <v>0.94</v>
      </c>
      <c r="M26" s="188">
        <v>108.7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0.22009842009842009</v>
      </c>
      <c r="E27" s="268">
        <v>0.21286537513743037</v>
      </c>
      <c r="F27" s="280">
        <v>0.18296426015892747</v>
      </c>
      <c r="G27" s="262"/>
      <c r="H27" s="263" t="s">
        <v>460</v>
      </c>
      <c r="I27" s="264">
        <v>2.9901114978502896</v>
      </c>
      <c r="J27" s="262"/>
      <c r="K27" s="265" t="s">
        <v>460</v>
      </c>
      <c r="L27" s="266">
        <v>8.5387031269074098E-2</v>
      </c>
      <c r="M27" s="267">
        <v>0.14874110563765738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471.87</v>
      </c>
      <c r="E29" s="232">
        <v>483.1</v>
      </c>
      <c r="F29" s="275">
        <v>481.04</v>
      </c>
      <c r="G29" s="220"/>
      <c r="H29" s="161" t="s">
        <v>460</v>
      </c>
      <c r="I29" s="221">
        <v>4.2641275098322939E-3</v>
      </c>
      <c r="J29" s="220"/>
      <c r="K29" s="182" t="s">
        <v>460</v>
      </c>
      <c r="L29" s="225">
        <v>0.26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471.15</v>
      </c>
      <c r="E30" s="232">
        <v>479.62</v>
      </c>
      <c r="F30" s="275">
        <v>479.72</v>
      </c>
      <c r="G30" s="220"/>
      <c r="H30" s="161" t="s">
        <v>20</v>
      </c>
      <c r="I30" s="221">
        <v>2.0849839456249519E-4</v>
      </c>
      <c r="J30" s="220"/>
      <c r="K30" s="182" t="s">
        <v>460</v>
      </c>
      <c r="L30" s="225">
        <v>0.37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115.75</v>
      </c>
      <c r="E31" s="232">
        <v>119.22</v>
      </c>
      <c r="F31" s="275">
        <v>120.55</v>
      </c>
      <c r="G31" s="220"/>
      <c r="H31" s="161" t="s">
        <v>20</v>
      </c>
      <c r="I31" s="221">
        <v>1.1155846334507613E-2</v>
      </c>
      <c r="J31" s="220"/>
      <c r="K31" s="182" t="s">
        <v>20</v>
      </c>
      <c r="L31" s="225">
        <v>0.78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0.24567547490183594</v>
      </c>
      <c r="E32" s="239">
        <v>0.24857178599724783</v>
      </c>
      <c r="F32" s="276">
        <v>0.25129242057867085</v>
      </c>
      <c r="G32" s="222"/>
      <c r="H32" s="189" t="s">
        <v>20</v>
      </c>
      <c r="I32" s="223">
        <v>0.27206345814230204</v>
      </c>
      <c r="J32" s="222"/>
      <c r="K32" s="190" t="s">
        <v>20</v>
      </c>
      <c r="L32" s="244">
        <v>0.18183636310152018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312.85000000000002</v>
      </c>
      <c r="E37" s="231">
        <v>351.31</v>
      </c>
      <c r="F37" s="274">
        <v>344.67</v>
      </c>
      <c r="G37" s="218"/>
      <c r="H37" s="212" t="s">
        <v>460</v>
      </c>
      <c r="I37" s="219">
        <v>1.8900686003814227E-2</v>
      </c>
      <c r="J37" s="218"/>
      <c r="K37" s="213" t="s">
        <v>460</v>
      </c>
      <c r="L37" s="224">
        <v>0.01</v>
      </c>
      <c r="M37" s="215">
        <v>235.71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314.29000000000002</v>
      </c>
      <c r="E38" s="232">
        <v>331.23</v>
      </c>
      <c r="F38" s="275">
        <v>344.21</v>
      </c>
      <c r="G38" s="220"/>
      <c r="H38" s="161" t="s">
        <v>20</v>
      </c>
      <c r="I38" s="221">
        <v>3.9187271684328007E-2</v>
      </c>
      <c r="J38" s="220"/>
      <c r="K38" s="182" t="s">
        <v>20</v>
      </c>
      <c r="L38" s="225">
        <v>0</v>
      </c>
      <c r="M38" s="216">
        <v>224.67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77.13</v>
      </c>
      <c r="E39" s="232">
        <v>93.21</v>
      </c>
      <c r="F39" s="275">
        <v>92.22</v>
      </c>
      <c r="G39" s="220"/>
      <c r="H39" s="161" t="s">
        <v>460</v>
      </c>
      <c r="I39" s="221">
        <v>1.0621177985194685E-2</v>
      </c>
      <c r="J39" s="220"/>
      <c r="K39" s="182" t="s">
        <v>20</v>
      </c>
      <c r="L39" s="225">
        <v>3.41</v>
      </c>
      <c r="M39" s="216">
        <v>63.1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0.24541028985968369</v>
      </c>
      <c r="E40" s="233">
        <v>0.28140566977628834</v>
      </c>
      <c r="F40" s="276">
        <v>0.26791784085296766</v>
      </c>
      <c r="G40" s="222"/>
      <c r="H40" s="189" t="s">
        <v>460</v>
      </c>
      <c r="I40" s="223">
        <v>1.3487828923320677</v>
      </c>
      <c r="J40" s="222"/>
      <c r="K40" s="190" t="s">
        <v>20</v>
      </c>
      <c r="L40" s="226">
        <v>0.99067429766712123</v>
      </c>
      <c r="M40" s="217">
        <v>0.28085636711621492</v>
      </c>
      <c r="N40" s="158" t="e">
        <f>N39/N38</f>
        <v>#DIV/0!</v>
      </c>
      <c r="O40" s="136"/>
    </row>
    <row r="41" spans="2:18" ht="12" customHeight="1">
      <c r="B41" s="294" t="s">
        <v>568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564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506</v>
      </c>
      <c r="E6" s="168" t="s">
        <v>537</v>
      </c>
      <c r="F6" s="414" t="s">
        <v>566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2467.12</v>
      </c>
      <c r="E9" s="236">
        <v>2592.7199999999998</v>
      </c>
      <c r="F9" s="277">
        <v>2530.9499999999998</v>
      </c>
      <c r="G9" s="220"/>
      <c r="H9" s="161" t="s">
        <v>460</v>
      </c>
      <c r="I9" s="221">
        <v>2.3824400629454789E-2</v>
      </c>
      <c r="J9" s="220"/>
      <c r="K9" s="182"/>
      <c r="L9" s="225" t="s">
        <v>507</v>
      </c>
      <c r="M9" s="183">
        <v>2004.6999999999998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2439.19</v>
      </c>
      <c r="E10" s="236">
        <v>2566.25</v>
      </c>
      <c r="F10" s="277">
        <v>2564.91</v>
      </c>
      <c r="G10" s="220"/>
      <c r="H10" s="161" t="s">
        <v>460</v>
      </c>
      <c r="I10" s="221">
        <v>5.2216268874827332E-4</v>
      </c>
      <c r="J10" s="220"/>
      <c r="K10" s="182"/>
      <c r="L10" s="225" t="s">
        <v>507</v>
      </c>
      <c r="M10" s="183">
        <v>2051.2999999999997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606.92999999999995</v>
      </c>
      <c r="E11" s="236">
        <v>633.4</v>
      </c>
      <c r="F11" s="277">
        <v>599.44000000000005</v>
      </c>
      <c r="G11" s="220"/>
      <c r="H11" s="161" t="s">
        <v>460</v>
      </c>
      <c r="I11" s="221">
        <v>5.3615408904325701E-2</v>
      </c>
      <c r="J11" s="220"/>
      <c r="K11" s="182"/>
      <c r="L11" s="225" t="s">
        <v>507</v>
      </c>
      <c r="M11" s="183">
        <v>348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0.24882440482291249</v>
      </c>
      <c r="E12" s="237">
        <v>0.24681928884559182</v>
      </c>
      <c r="F12" s="278">
        <v>0.23370800534911559</v>
      </c>
      <c r="G12" s="220"/>
      <c r="H12" s="161" t="s">
        <v>460</v>
      </c>
      <c r="I12" s="246">
        <v>1.3111283496476223</v>
      </c>
      <c r="J12" s="220"/>
      <c r="K12" s="182"/>
      <c r="L12" s="247" t="s">
        <v>507</v>
      </c>
      <c r="M12" s="248">
        <v>0.16964851557548874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737</v>
      </c>
      <c r="E14" s="232">
        <v>753.09</v>
      </c>
      <c r="F14" s="275">
        <v>737.83</v>
      </c>
      <c r="G14" s="220"/>
      <c r="H14" s="161" t="s">
        <v>460</v>
      </c>
      <c r="I14" s="221">
        <v>2.0263182355362508E-2</v>
      </c>
      <c r="J14" s="220"/>
      <c r="K14" s="182"/>
      <c r="L14" s="225" t="s">
        <v>507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712.08</v>
      </c>
      <c r="E15" s="232">
        <v>740.16</v>
      </c>
      <c r="F15" s="275">
        <v>734.89</v>
      </c>
      <c r="G15" s="220"/>
      <c r="H15" s="161" t="s">
        <v>460</v>
      </c>
      <c r="I15" s="221">
        <v>7.1200821444011853E-3</v>
      </c>
      <c r="J15" s="220"/>
      <c r="K15" s="182"/>
      <c r="L15" s="225" t="s">
        <v>507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242.42</v>
      </c>
      <c r="E16" s="232">
        <v>255.35</v>
      </c>
      <c r="F16" s="275">
        <v>258.29000000000002</v>
      </c>
      <c r="G16" s="220"/>
      <c r="H16" s="161" t="s">
        <v>20</v>
      </c>
      <c r="I16" s="221">
        <v>1.1513608772273365E-2</v>
      </c>
      <c r="J16" s="220"/>
      <c r="K16" s="182"/>
      <c r="L16" s="225" t="s">
        <v>507</v>
      </c>
      <c r="M16" s="186">
        <v>133.5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0.34043927648578809</v>
      </c>
      <c r="E17" s="261">
        <v>0.34499297449200172</v>
      </c>
      <c r="F17" s="280">
        <v>0.35146756657458944</v>
      </c>
      <c r="G17" s="262"/>
      <c r="H17" s="263" t="s">
        <v>20</v>
      </c>
      <c r="I17" s="264">
        <v>0.64745920825877157</v>
      </c>
      <c r="J17" s="262"/>
      <c r="K17" s="265"/>
      <c r="L17" s="266" t="s">
        <v>507</v>
      </c>
      <c r="M17" s="267">
        <v>0.21654501216545013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1258.29</v>
      </c>
      <c r="E19" s="232">
        <v>1358.09</v>
      </c>
      <c r="F19" s="275">
        <v>1311.83</v>
      </c>
      <c r="G19" s="220"/>
      <c r="H19" s="161" t="s">
        <v>460</v>
      </c>
      <c r="I19" s="221">
        <v>3.4062543719488358E-2</v>
      </c>
      <c r="J19" s="220"/>
      <c r="K19" s="182"/>
      <c r="L19" s="225" t="s">
        <v>507</v>
      </c>
      <c r="M19" s="186">
        <v>987.9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1255.94</v>
      </c>
      <c r="E20" s="232">
        <v>1347.42</v>
      </c>
      <c r="F20" s="275">
        <v>1349.93</v>
      </c>
      <c r="G20" s="220"/>
      <c r="H20" s="161" t="s">
        <v>20</v>
      </c>
      <c r="I20" s="221">
        <v>1.8628193139480498E-3</v>
      </c>
      <c r="J20" s="220"/>
      <c r="K20" s="182"/>
      <c r="L20" s="225" t="s">
        <v>507</v>
      </c>
      <c r="M20" s="187">
        <v>1013.6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248.82</v>
      </c>
      <c r="E21" s="232">
        <v>259.49</v>
      </c>
      <c r="F21" s="275">
        <v>221.38</v>
      </c>
      <c r="G21" s="220"/>
      <c r="H21" s="161" t="s">
        <v>460</v>
      </c>
      <c r="I21" s="221">
        <v>0.14686500443177009</v>
      </c>
      <c r="J21" s="220"/>
      <c r="K21" s="182"/>
      <c r="L21" s="225" t="s">
        <v>507</v>
      </c>
      <c r="M21" s="186">
        <v>139.1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0.19811455961272034</v>
      </c>
      <c r="E22" s="237">
        <v>0.19258286206231168</v>
      </c>
      <c r="F22" s="278">
        <v>0.1639936885616291</v>
      </c>
      <c r="G22" s="220"/>
      <c r="H22" s="161" t="s">
        <v>460</v>
      </c>
      <c r="I22" s="246">
        <v>2.8589173500682574</v>
      </c>
      <c r="J22" s="220"/>
      <c r="K22" s="182"/>
      <c r="L22" s="247" t="s">
        <v>507</v>
      </c>
      <c r="M22" s="248">
        <v>0.13723362273086029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968.06</v>
      </c>
      <c r="E24" s="232">
        <v>1065.1099999999999</v>
      </c>
      <c r="F24" s="275">
        <v>1033.6600000000001</v>
      </c>
      <c r="G24" s="220"/>
      <c r="H24" s="161" t="s">
        <v>460</v>
      </c>
      <c r="I24" s="221">
        <v>2.9527466646637301E-2</v>
      </c>
      <c r="J24" s="220"/>
      <c r="K24" s="182"/>
      <c r="L24" s="225" t="s">
        <v>507</v>
      </c>
      <c r="M24" s="186">
        <v>716.1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965.1</v>
      </c>
      <c r="E25" s="232">
        <v>1053.5899999999999</v>
      </c>
      <c r="F25" s="275">
        <v>1062.3</v>
      </c>
      <c r="G25" s="220"/>
      <c r="H25" s="161" t="s">
        <v>20</v>
      </c>
      <c r="I25" s="221">
        <v>8.2669729211553022E-3</v>
      </c>
      <c r="J25" s="220"/>
      <c r="K25" s="182"/>
      <c r="L25" s="225" t="s">
        <v>507</v>
      </c>
      <c r="M25" s="186">
        <v>730.8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212.37</v>
      </c>
      <c r="E26" s="232">
        <v>223.9</v>
      </c>
      <c r="F26" s="275">
        <v>195.27</v>
      </c>
      <c r="G26" s="220"/>
      <c r="H26" s="161" t="s">
        <v>460</v>
      </c>
      <c r="I26" s="221">
        <v>0.12786958463599818</v>
      </c>
      <c r="J26" s="220"/>
      <c r="K26" s="182"/>
      <c r="L26" s="225" t="s">
        <v>507</v>
      </c>
      <c r="M26" s="188">
        <v>108.7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0.22004973577867579</v>
      </c>
      <c r="E27" s="268">
        <v>0.21251150827171864</v>
      </c>
      <c r="F27" s="280">
        <v>0.18381813047161821</v>
      </c>
      <c r="G27" s="262"/>
      <c r="H27" s="263" t="s">
        <v>460</v>
      </c>
      <c r="I27" s="264">
        <v>2.8693377800100421</v>
      </c>
      <c r="J27" s="262"/>
      <c r="K27" s="265"/>
      <c r="L27" s="266" t="s">
        <v>507</v>
      </c>
      <c r="M27" s="267">
        <v>0.14874110563765738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471.83</v>
      </c>
      <c r="E29" s="232">
        <v>481.54</v>
      </c>
      <c r="F29" s="275">
        <v>481.3</v>
      </c>
      <c r="G29" s="220"/>
      <c r="H29" s="161" t="s">
        <v>460</v>
      </c>
      <c r="I29" s="221">
        <v>4.9840096357522956E-4</v>
      </c>
      <c r="J29" s="220"/>
      <c r="K29" s="182"/>
      <c r="L29" s="225" t="s">
        <v>507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471.17</v>
      </c>
      <c r="E30" s="232">
        <v>478.67</v>
      </c>
      <c r="F30" s="275">
        <v>480.09</v>
      </c>
      <c r="G30" s="220"/>
      <c r="H30" s="161" t="s">
        <v>20</v>
      </c>
      <c r="I30" s="221">
        <v>2.9665531577076631E-3</v>
      </c>
      <c r="J30" s="220"/>
      <c r="K30" s="182"/>
      <c r="L30" s="225" t="s">
        <v>507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115.69</v>
      </c>
      <c r="E31" s="232">
        <v>118.56</v>
      </c>
      <c r="F31" s="275">
        <v>119.77</v>
      </c>
      <c r="G31" s="220"/>
      <c r="H31" s="161" t="s">
        <v>20</v>
      </c>
      <c r="I31" s="221">
        <v>1.0205802968960898E-2</v>
      </c>
      <c r="J31" s="220"/>
      <c r="K31" s="182"/>
      <c r="L31" s="225" t="s">
        <v>507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0.2455377040134134</v>
      </c>
      <c r="E32" s="239">
        <v>0.24768629744918211</v>
      </c>
      <c r="F32" s="276">
        <v>0.24947405694765565</v>
      </c>
      <c r="G32" s="222"/>
      <c r="H32" s="189" t="s">
        <v>20</v>
      </c>
      <c r="I32" s="223">
        <v>0.17877594984735401</v>
      </c>
      <c r="J32" s="222"/>
      <c r="K32" s="190"/>
      <c r="L32" s="244" t="s">
        <v>507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5" t="s">
        <v>506</v>
      </c>
      <c r="E35" s="168" t="s">
        <v>537</v>
      </c>
      <c r="F35" s="414" t="s">
        <v>566</v>
      </c>
      <c r="G35" s="415"/>
      <c r="H35" s="415"/>
      <c r="I35" s="415"/>
      <c r="J35" s="415"/>
      <c r="K35" s="415"/>
      <c r="L35" s="415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313.05</v>
      </c>
      <c r="E37" s="231">
        <v>348.04</v>
      </c>
      <c r="F37" s="274">
        <v>344.68</v>
      </c>
      <c r="G37" s="218"/>
      <c r="H37" s="212" t="s">
        <v>460</v>
      </c>
      <c r="I37" s="219">
        <v>9.6540627514078992E-3</v>
      </c>
      <c r="J37" s="218"/>
      <c r="K37" s="213"/>
      <c r="L37" s="224" t="s">
        <v>507</v>
      </c>
      <c r="M37" s="215">
        <v>235.71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314.52999999999997</v>
      </c>
      <c r="E38" s="232">
        <v>331.29</v>
      </c>
      <c r="F38" s="275">
        <v>344.21</v>
      </c>
      <c r="G38" s="220"/>
      <c r="H38" s="161" t="s">
        <v>20</v>
      </c>
      <c r="I38" s="221">
        <v>3.8999064263937733E-2</v>
      </c>
      <c r="J38" s="220"/>
      <c r="K38" s="182"/>
      <c r="L38" s="225" t="s">
        <v>507</v>
      </c>
      <c r="M38" s="216">
        <v>224.67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77.08</v>
      </c>
      <c r="E39" s="232">
        <v>90.14</v>
      </c>
      <c r="F39" s="275">
        <v>88.81</v>
      </c>
      <c r="G39" s="220"/>
      <c r="H39" s="161" t="s">
        <v>460</v>
      </c>
      <c r="I39" s="221">
        <v>1.4754825826492124E-2</v>
      </c>
      <c r="J39" s="220"/>
      <c r="K39" s="182"/>
      <c r="L39" s="225" t="s">
        <v>507</v>
      </c>
      <c r="M39" s="216">
        <v>63.1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0.24506406384128701</v>
      </c>
      <c r="E40" s="233">
        <v>0.27208789881976514</v>
      </c>
      <c r="F40" s="276">
        <v>0.25801109787629645</v>
      </c>
      <c r="G40" s="222"/>
      <c r="H40" s="189" t="s">
        <v>460</v>
      </c>
      <c r="I40" s="223">
        <v>1.4076800943468692</v>
      </c>
      <c r="J40" s="222"/>
      <c r="K40" s="190"/>
      <c r="L40" s="226" t="s">
        <v>507</v>
      </c>
      <c r="M40" s="217">
        <v>0.28085636711621492</v>
      </c>
      <c r="N40" s="158" t="e">
        <f>N39/N38</f>
        <v>#DIV/0!</v>
      </c>
      <c r="O40" s="136"/>
    </row>
    <row r="41" spans="2:18" ht="12" customHeight="1">
      <c r="B41" s="294" t="s">
        <v>565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562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2514.59</v>
      </c>
      <c r="E9" s="236">
        <v>2458.5700000000002</v>
      </c>
      <c r="F9" s="277">
        <v>2578.58</v>
      </c>
      <c r="G9" s="220"/>
      <c r="H9" s="161" t="s">
        <v>20</v>
      </c>
      <c r="I9" s="221">
        <v>4.881292784016722E-2</v>
      </c>
      <c r="J9" s="220"/>
      <c r="K9" s="182" t="s">
        <v>20</v>
      </c>
      <c r="L9" s="225">
        <v>5.46</v>
      </c>
      <c r="M9" s="183">
        <v>2004.8000000000002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2454.96</v>
      </c>
      <c r="E10" s="236">
        <v>2432.84</v>
      </c>
      <c r="F10" s="277">
        <v>2555.41</v>
      </c>
      <c r="G10" s="220"/>
      <c r="H10" s="161" t="s">
        <v>20</v>
      </c>
      <c r="I10" s="221">
        <v>5.0381447197513918E-2</v>
      </c>
      <c r="J10" s="220"/>
      <c r="K10" s="182" t="s">
        <v>20</v>
      </c>
      <c r="L10" s="225">
        <v>2.41</v>
      </c>
      <c r="M10" s="183">
        <v>2051.5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579.45000000000005</v>
      </c>
      <c r="E11" s="236">
        <v>605.19000000000005</v>
      </c>
      <c r="F11" s="277">
        <v>628.36</v>
      </c>
      <c r="G11" s="220"/>
      <c r="H11" s="161" t="s">
        <v>20</v>
      </c>
      <c r="I11" s="221">
        <v>3.8285497116608003E-2</v>
      </c>
      <c r="J11" s="220"/>
      <c r="K11" s="182" t="s">
        <v>20</v>
      </c>
      <c r="L11" s="225">
        <v>5.75</v>
      </c>
      <c r="M11" s="183">
        <v>348.20000000000005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0.23603235897937239</v>
      </c>
      <c r="E12" s="237">
        <v>0.24875865243912465</v>
      </c>
      <c r="F12" s="278">
        <v>0.24589400526725655</v>
      </c>
      <c r="G12" s="220"/>
      <c r="H12" s="161" t="s">
        <v>460</v>
      </c>
      <c r="I12" s="246">
        <v>0.2864647171868101</v>
      </c>
      <c r="J12" s="220"/>
      <c r="K12" s="182" t="s">
        <v>20</v>
      </c>
      <c r="L12" s="247">
        <v>0.20201313933826681</v>
      </c>
      <c r="M12" s="248">
        <v>0.16972946624421156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728.07</v>
      </c>
      <c r="E14" s="232">
        <v>735.23</v>
      </c>
      <c r="F14" s="275">
        <v>751.36</v>
      </c>
      <c r="G14" s="220"/>
      <c r="H14" s="161" t="s">
        <v>20</v>
      </c>
      <c r="I14" s="221">
        <v>2.1938713055778436E-2</v>
      </c>
      <c r="J14" s="220"/>
      <c r="K14" s="182" t="s">
        <v>20</v>
      </c>
      <c r="L14" s="225">
        <v>0.28999999999999998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705.38</v>
      </c>
      <c r="E15" s="232">
        <v>711.07</v>
      </c>
      <c r="F15" s="275">
        <v>740.84</v>
      </c>
      <c r="G15" s="220"/>
      <c r="H15" s="161" t="s">
        <v>20</v>
      </c>
      <c r="I15" s="221">
        <v>4.186648290604289E-2</v>
      </c>
      <c r="J15" s="220"/>
      <c r="K15" s="182" t="s">
        <v>460</v>
      </c>
      <c r="L15" s="225">
        <v>0.57999999999999996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217.58</v>
      </c>
      <c r="E16" s="232">
        <v>241.74</v>
      </c>
      <c r="F16" s="275">
        <v>252.26</v>
      </c>
      <c r="G16" s="220"/>
      <c r="H16" s="161" t="s">
        <v>20</v>
      </c>
      <c r="I16" s="221">
        <v>4.3517829072557301E-2</v>
      </c>
      <c r="J16" s="220"/>
      <c r="K16" s="182" t="s">
        <v>20</v>
      </c>
      <c r="L16" s="225">
        <v>2.3199999999999998</v>
      </c>
      <c r="M16" s="186">
        <v>133.5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0.30845785250503277</v>
      </c>
      <c r="E17" s="261">
        <v>0.33996652931497601</v>
      </c>
      <c r="F17" s="280">
        <v>0.34050537228011446</v>
      </c>
      <c r="G17" s="262"/>
      <c r="H17" s="263" t="s">
        <v>20</v>
      </c>
      <c r="I17" s="264">
        <v>5.3884296513845298E-2</v>
      </c>
      <c r="J17" s="262"/>
      <c r="K17" s="265" t="s">
        <v>20</v>
      </c>
      <c r="L17" s="266">
        <v>0.33955020311327577</v>
      </c>
      <c r="M17" s="267">
        <v>0.21654501216545013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1307.96</v>
      </c>
      <c r="E19" s="232">
        <v>1251.0899999999999</v>
      </c>
      <c r="F19" s="275">
        <v>1346.08</v>
      </c>
      <c r="G19" s="220"/>
      <c r="H19" s="161" t="s">
        <v>20</v>
      </c>
      <c r="I19" s="221">
        <v>7.5925792708757989E-2</v>
      </c>
      <c r="J19" s="220"/>
      <c r="K19" s="182" t="s">
        <v>20</v>
      </c>
      <c r="L19" s="225">
        <v>4.38</v>
      </c>
      <c r="M19" s="186">
        <v>988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1272.0899999999999</v>
      </c>
      <c r="E20" s="232">
        <v>1250.73</v>
      </c>
      <c r="F20" s="275">
        <v>1335.38</v>
      </c>
      <c r="G20" s="220"/>
      <c r="H20" s="161" t="s">
        <v>20</v>
      </c>
      <c r="I20" s="221">
        <v>6.7680474602832108E-2</v>
      </c>
      <c r="J20" s="220"/>
      <c r="K20" s="182" t="s">
        <v>20</v>
      </c>
      <c r="L20" s="225">
        <v>2.64</v>
      </c>
      <c r="M20" s="187">
        <v>1013.8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246.94</v>
      </c>
      <c r="E21" s="232">
        <v>247.3</v>
      </c>
      <c r="F21" s="275">
        <v>258</v>
      </c>
      <c r="G21" s="220"/>
      <c r="H21" s="161" t="s">
        <v>20</v>
      </c>
      <c r="I21" s="221">
        <v>4.3267286696320184E-2</v>
      </c>
      <c r="J21" s="220"/>
      <c r="K21" s="182" t="s">
        <v>20</v>
      </c>
      <c r="L21" s="225">
        <v>2.99</v>
      </c>
      <c r="M21" s="186">
        <v>139.30000000000001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0.1941214851150469</v>
      </c>
      <c r="E22" s="237">
        <v>0.19772452887513692</v>
      </c>
      <c r="F22" s="278">
        <v>0.19320343273075827</v>
      </c>
      <c r="G22" s="220"/>
      <c r="H22" s="161" t="s">
        <v>460</v>
      </c>
      <c r="I22" s="246">
        <v>0.45210961443786502</v>
      </c>
      <c r="J22" s="220"/>
      <c r="K22" s="182" t="s">
        <v>20</v>
      </c>
      <c r="L22" s="247">
        <v>0.18607852526305035</v>
      </c>
      <c r="M22" s="248">
        <v>0.13740382718484909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1016.03</v>
      </c>
      <c r="E24" s="232">
        <v>963.32</v>
      </c>
      <c r="F24" s="275">
        <v>1053.76</v>
      </c>
      <c r="G24" s="220"/>
      <c r="H24" s="161" t="s">
        <v>20</v>
      </c>
      <c r="I24" s="221">
        <v>9.3883652368890846E-2</v>
      </c>
      <c r="J24" s="220"/>
      <c r="K24" s="182" t="s">
        <v>20</v>
      </c>
      <c r="L24" s="225">
        <v>4.5199999999999996</v>
      </c>
      <c r="M24" s="186">
        <v>716.5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981.01</v>
      </c>
      <c r="E25" s="232">
        <v>961.31</v>
      </c>
      <c r="F25" s="275">
        <v>1042.6099999999999</v>
      </c>
      <c r="G25" s="220"/>
      <c r="H25" s="161" t="s">
        <v>20</v>
      </c>
      <c r="I25" s="221">
        <v>8.4572094329612657E-2</v>
      </c>
      <c r="J25" s="220"/>
      <c r="K25" s="182" t="s">
        <v>20</v>
      </c>
      <c r="L25" s="225">
        <v>3.18</v>
      </c>
      <c r="M25" s="186">
        <v>731.2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209.82</v>
      </c>
      <c r="E26" s="232">
        <v>211.83</v>
      </c>
      <c r="F26" s="275">
        <v>222.98</v>
      </c>
      <c r="G26" s="220"/>
      <c r="H26" s="161" t="s">
        <v>20</v>
      </c>
      <c r="I26" s="221">
        <v>5.2636548175423625E-2</v>
      </c>
      <c r="J26" s="220"/>
      <c r="K26" s="182" t="s">
        <v>20</v>
      </c>
      <c r="L26" s="225">
        <v>2.2999999999999998</v>
      </c>
      <c r="M26" s="188">
        <v>108.9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0.21388161180823845</v>
      </c>
      <c r="E27" s="268">
        <v>0.22035555648021973</v>
      </c>
      <c r="F27" s="280">
        <v>0.21386712193437624</v>
      </c>
      <c r="G27" s="262"/>
      <c r="H27" s="263" t="s">
        <v>460</v>
      </c>
      <c r="I27" s="264">
        <v>0.64884345458434967</v>
      </c>
      <c r="J27" s="262"/>
      <c r="K27" s="265" t="s">
        <v>20</v>
      </c>
      <c r="L27" s="266">
        <v>0.1558452759924861</v>
      </c>
      <c r="M27" s="267">
        <v>0.14893326039387308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478.55</v>
      </c>
      <c r="E29" s="232">
        <v>472.25</v>
      </c>
      <c r="F29" s="275">
        <v>481.14</v>
      </c>
      <c r="G29" s="220"/>
      <c r="H29" s="161" t="s">
        <v>20</v>
      </c>
      <c r="I29" s="221">
        <v>1.8824775013234429E-2</v>
      </c>
      <c r="J29" s="220"/>
      <c r="K29" s="182" t="s">
        <v>20</v>
      </c>
      <c r="L29" s="225">
        <v>0.79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477.49</v>
      </c>
      <c r="E30" s="232">
        <v>471.04</v>
      </c>
      <c r="F30" s="275">
        <v>479.19</v>
      </c>
      <c r="G30" s="220"/>
      <c r="H30" s="161" t="s">
        <v>20</v>
      </c>
      <c r="I30" s="221">
        <v>1.7302139945652106E-2</v>
      </c>
      <c r="J30" s="220"/>
      <c r="K30" s="182" t="s">
        <v>20</v>
      </c>
      <c r="L30" s="225">
        <v>0.35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114.93</v>
      </c>
      <c r="E31" s="232">
        <v>116.14</v>
      </c>
      <c r="F31" s="275">
        <v>118.09</v>
      </c>
      <c r="G31" s="220"/>
      <c r="H31" s="161" t="s">
        <v>20</v>
      </c>
      <c r="I31" s="221">
        <v>1.6790080936800456E-2</v>
      </c>
      <c r="J31" s="220"/>
      <c r="K31" s="182" t="s">
        <v>20</v>
      </c>
      <c r="L31" s="225">
        <v>0.44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0.24069614023330332</v>
      </c>
      <c r="E32" s="239">
        <v>0.24656080163043478</v>
      </c>
      <c r="F32" s="276">
        <v>0.24643669525657882</v>
      </c>
      <c r="G32" s="222"/>
      <c r="H32" s="189" t="s">
        <v>460</v>
      </c>
      <c r="I32" s="223">
        <v>1.2410637385595891E-2</v>
      </c>
      <c r="J32" s="222"/>
      <c r="K32" s="190" t="s">
        <v>20</v>
      </c>
      <c r="L32" s="244">
        <v>7.3875857626803931E-2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319.60000000000002</v>
      </c>
      <c r="E37" s="231">
        <v>313.02</v>
      </c>
      <c r="F37" s="274">
        <v>345.97</v>
      </c>
      <c r="G37" s="218"/>
      <c r="H37" s="212" t="s">
        <v>20</v>
      </c>
      <c r="I37" s="219">
        <v>0.10526483930739272</v>
      </c>
      <c r="J37" s="218"/>
      <c r="K37" s="213" t="s">
        <v>20</v>
      </c>
      <c r="L37" s="224">
        <v>5.18</v>
      </c>
      <c r="M37" s="215">
        <v>235.71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301.85000000000002</v>
      </c>
      <c r="E38" s="232">
        <v>314.58999999999997</v>
      </c>
      <c r="F38" s="275">
        <v>332.42</v>
      </c>
      <c r="G38" s="220"/>
      <c r="H38" s="161" t="s">
        <v>20</v>
      </c>
      <c r="I38" s="221">
        <v>5.6676944594551859E-2</v>
      </c>
      <c r="J38" s="220"/>
      <c r="K38" s="182" t="s">
        <v>20</v>
      </c>
      <c r="L38" s="225">
        <v>0.72</v>
      </c>
      <c r="M38" s="216">
        <v>224.67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77.53</v>
      </c>
      <c r="E39" s="232">
        <v>77.13</v>
      </c>
      <c r="F39" s="275">
        <v>87.41</v>
      </c>
      <c r="G39" s="220"/>
      <c r="H39" s="161" t="s">
        <v>20</v>
      </c>
      <c r="I39" s="221">
        <v>0.13328147283806557</v>
      </c>
      <c r="J39" s="220"/>
      <c r="K39" s="182" t="s">
        <v>20</v>
      </c>
      <c r="L39" s="225">
        <v>4.59</v>
      </c>
      <c r="M39" s="216">
        <v>63.1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0.25684942852410136</v>
      </c>
      <c r="E40" s="233">
        <v>0.24517626116532631</v>
      </c>
      <c r="F40" s="276">
        <v>0.26295048432705609</v>
      </c>
      <c r="G40" s="222"/>
      <c r="H40" s="189" t="s">
        <v>20</v>
      </c>
      <c r="I40" s="223">
        <v>1.7774223161729774</v>
      </c>
      <c r="J40" s="222"/>
      <c r="K40" s="190" t="s">
        <v>20</v>
      </c>
      <c r="L40" s="226">
        <v>1.3267035427448031</v>
      </c>
      <c r="M40" s="217">
        <v>0.28085636711621492</v>
      </c>
      <c r="N40" s="158" t="e">
        <f>N39/N38</f>
        <v>#DIV/0!</v>
      </c>
      <c r="O40" s="136"/>
    </row>
    <row r="41" spans="2:18" ht="12" customHeight="1">
      <c r="B41" s="294" t="s">
        <v>563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560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2514.44</v>
      </c>
      <c r="E9" s="236">
        <v>2456.79</v>
      </c>
      <c r="F9" s="277">
        <v>2573.12</v>
      </c>
      <c r="G9" s="220"/>
      <c r="H9" s="161" t="s">
        <v>20</v>
      </c>
      <c r="I9" s="221">
        <v>4.7350404389467471E-2</v>
      </c>
      <c r="J9" s="220"/>
      <c r="K9" s="182" t="s">
        <v>20</v>
      </c>
      <c r="L9" s="225">
        <v>15.72</v>
      </c>
      <c r="M9" s="183">
        <v>2004.8000000000002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2455.08</v>
      </c>
      <c r="E10" s="236">
        <v>2433.4899999999998</v>
      </c>
      <c r="F10" s="277">
        <v>2553</v>
      </c>
      <c r="G10" s="220"/>
      <c r="H10" s="161" t="s">
        <v>20</v>
      </c>
      <c r="I10" s="221">
        <v>4.9110536718868891E-2</v>
      </c>
      <c r="J10" s="220"/>
      <c r="K10" s="182" t="s">
        <v>20</v>
      </c>
      <c r="L10" s="225">
        <v>9.59</v>
      </c>
      <c r="M10" s="183">
        <v>2051.5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579.17999999999995</v>
      </c>
      <c r="E11" s="236">
        <v>602.48</v>
      </c>
      <c r="F11" s="277">
        <v>622.61</v>
      </c>
      <c r="G11" s="220"/>
      <c r="H11" s="161" t="s">
        <v>20</v>
      </c>
      <c r="I11" s="221">
        <v>3.341189749037321E-2</v>
      </c>
      <c r="J11" s="220"/>
      <c r="K11" s="182" t="s">
        <v>20</v>
      </c>
      <c r="L11" s="225">
        <v>5.37</v>
      </c>
      <c r="M11" s="183">
        <v>348.1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0.2359108460824087</v>
      </c>
      <c r="E12" s="237">
        <v>0.24757858055714224</v>
      </c>
      <c r="F12" s="278">
        <v>0.24387387387387388</v>
      </c>
      <c r="G12" s="220"/>
      <c r="H12" s="161" t="s">
        <v>460</v>
      </c>
      <c r="I12" s="246">
        <v>0.37047066832683606</v>
      </c>
      <c r="J12" s="220"/>
      <c r="K12" s="182" t="s">
        <v>20</v>
      </c>
      <c r="L12" s="247">
        <v>0.11918053123757266</v>
      </c>
      <c r="M12" s="248">
        <v>0.16968072142334878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728.28</v>
      </c>
      <c r="E14" s="232">
        <v>735.25</v>
      </c>
      <c r="F14" s="275">
        <v>751.07</v>
      </c>
      <c r="G14" s="220"/>
      <c r="H14" s="161" t="s">
        <v>20</v>
      </c>
      <c r="I14" s="221">
        <v>2.1516490989459403E-2</v>
      </c>
      <c r="J14" s="220"/>
      <c r="K14" s="182" t="s">
        <v>20</v>
      </c>
      <c r="L14" s="225">
        <v>2.83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705.69</v>
      </c>
      <c r="E15" s="232">
        <v>712.48</v>
      </c>
      <c r="F15" s="275">
        <v>741.42</v>
      </c>
      <c r="G15" s="220"/>
      <c r="H15" s="161" t="s">
        <v>20</v>
      </c>
      <c r="I15" s="221">
        <v>4.0618684033235875E-2</v>
      </c>
      <c r="J15" s="220"/>
      <c r="K15" s="182" t="s">
        <v>20</v>
      </c>
      <c r="L15" s="225">
        <v>1.02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217.52</v>
      </c>
      <c r="E16" s="232">
        <v>240.29</v>
      </c>
      <c r="F16" s="275">
        <v>249.94</v>
      </c>
      <c r="G16" s="220"/>
      <c r="H16" s="161" t="s">
        <v>20</v>
      </c>
      <c r="I16" s="221">
        <v>4.0159806899995765E-2</v>
      </c>
      <c r="J16" s="220"/>
      <c r="K16" s="182" t="s">
        <v>20</v>
      </c>
      <c r="L16" s="225">
        <v>1.33</v>
      </c>
      <c r="M16" s="186">
        <v>133.4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0.30823732800521475</v>
      </c>
      <c r="E17" s="261">
        <v>0.337258589714799</v>
      </c>
      <c r="F17" s="280">
        <v>0.3371098702489817</v>
      </c>
      <c r="G17" s="262"/>
      <c r="H17" s="263" t="s">
        <v>460</v>
      </c>
      <c r="I17" s="264">
        <v>1.4871946581729301E-2</v>
      </c>
      <c r="J17" s="262"/>
      <c r="K17" s="265" t="s">
        <v>20</v>
      </c>
      <c r="L17" s="266">
        <v>0.13319123883657746</v>
      </c>
      <c r="M17" s="267">
        <v>0.21638280616382807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1307.5999999999999</v>
      </c>
      <c r="E19" s="232">
        <v>1249.3699999999999</v>
      </c>
      <c r="F19" s="275">
        <v>1341.7</v>
      </c>
      <c r="G19" s="220"/>
      <c r="H19" s="161" t="s">
        <v>20</v>
      </c>
      <c r="I19" s="221">
        <v>7.3901246228099016E-2</v>
      </c>
      <c r="J19" s="220"/>
      <c r="K19" s="182" t="s">
        <v>20</v>
      </c>
      <c r="L19" s="225">
        <v>12.67</v>
      </c>
      <c r="M19" s="186">
        <v>988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1271.8800000000001</v>
      </c>
      <c r="E20" s="232">
        <v>1250.07</v>
      </c>
      <c r="F20" s="275">
        <v>1332.74</v>
      </c>
      <c r="G20" s="220"/>
      <c r="H20" s="161" t="s">
        <v>20</v>
      </c>
      <c r="I20" s="221">
        <v>6.613229659139086E-2</v>
      </c>
      <c r="J20" s="220"/>
      <c r="K20" s="182" t="s">
        <v>20</v>
      </c>
      <c r="L20" s="225">
        <v>8.35</v>
      </c>
      <c r="M20" s="187">
        <v>1013.8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246.75</v>
      </c>
      <c r="E21" s="232">
        <v>246.05</v>
      </c>
      <c r="F21" s="275">
        <v>255.01</v>
      </c>
      <c r="G21" s="220"/>
      <c r="H21" s="161" t="s">
        <v>20</v>
      </c>
      <c r="I21" s="221">
        <v>3.641536273115209E-2</v>
      </c>
      <c r="J21" s="220"/>
      <c r="K21" s="182" t="s">
        <v>20</v>
      </c>
      <c r="L21" s="225">
        <v>4.34</v>
      </c>
      <c r="M21" s="186">
        <v>139.30000000000001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0.1940041513350316</v>
      </c>
      <c r="E22" s="237">
        <v>0.1968289775772557</v>
      </c>
      <c r="F22" s="278">
        <v>0.19134264747812776</v>
      </c>
      <c r="G22" s="220"/>
      <c r="H22" s="161" t="s">
        <v>460</v>
      </c>
      <c r="I22" s="246">
        <v>0.54863300991279396</v>
      </c>
      <c r="J22" s="220"/>
      <c r="K22" s="182" t="s">
        <v>20</v>
      </c>
      <c r="L22" s="247">
        <v>0.20706052549155918</v>
      </c>
      <c r="M22" s="248">
        <v>0.13740382718484909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1015.58</v>
      </c>
      <c r="E24" s="232">
        <v>961.85</v>
      </c>
      <c r="F24" s="275">
        <v>1049.24</v>
      </c>
      <c r="G24" s="220"/>
      <c r="H24" s="161" t="s">
        <v>20</v>
      </c>
      <c r="I24" s="221">
        <v>9.0856162603316415E-2</v>
      </c>
      <c r="J24" s="220"/>
      <c r="K24" s="182" t="s">
        <v>20</v>
      </c>
      <c r="L24" s="225">
        <v>9.0299999999999994</v>
      </c>
      <c r="M24" s="186">
        <v>716.5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980.66</v>
      </c>
      <c r="E25" s="232">
        <v>960.69</v>
      </c>
      <c r="F25" s="275">
        <v>1039.43</v>
      </c>
      <c r="G25" s="220"/>
      <c r="H25" s="161" t="s">
        <v>20</v>
      </c>
      <c r="I25" s="221">
        <v>8.1961923201032683E-2</v>
      </c>
      <c r="J25" s="220"/>
      <c r="K25" s="182" t="s">
        <v>20</v>
      </c>
      <c r="L25" s="225">
        <v>6.4</v>
      </c>
      <c r="M25" s="186">
        <v>731.2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209.7</v>
      </c>
      <c r="E26" s="232">
        <v>210.87</v>
      </c>
      <c r="F26" s="275">
        <v>220.68</v>
      </c>
      <c r="G26" s="220"/>
      <c r="H26" s="161" t="s">
        <v>20</v>
      </c>
      <c r="I26" s="221">
        <v>4.652155356380705E-2</v>
      </c>
      <c r="J26" s="220"/>
      <c r="K26" s="182" t="s">
        <v>20</v>
      </c>
      <c r="L26" s="225">
        <v>3.12</v>
      </c>
      <c r="M26" s="188">
        <v>108.9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0.21383558011951134</v>
      </c>
      <c r="E27" s="268">
        <v>0.21949848546357306</v>
      </c>
      <c r="F27" s="280">
        <v>0.21230866917445138</v>
      </c>
      <c r="G27" s="262"/>
      <c r="H27" s="263" t="s">
        <v>460</v>
      </c>
      <c r="I27" s="264">
        <v>0.71898162891216866</v>
      </c>
      <c r="J27" s="262"/>
      <c r="K27" s="265" t="s">
        <v>20</v>
      </c>
      <c r="L27" s="266">
        <v>0.17049112971389835</v>
      </c>
      <c r="M27" s="267">
        <v>0.14893326039387308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478.55</v>
      </c>
      <c r="E29" s="232">
        <v>472.16</v>
      </c>
      <c r="F29" s="275">
        <v>480.35</v>
      </c>
      <c r="G29" s="220"/>
      <c r="H29" s="161" t="s">
        <v>20</v>
      </c>
      <c r="I29" s="221">
        <v>1.7345814977973495E-2</v>
      </c>
      <c r="J29" s="220"/>
      <c r="K29" s="182" t="s">
        <v>20</v>
      </c>
      <c r="L29" s="225">
        <v>0.22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477.51</v>
      </c>
      <c r="E30" s="232">
        <v>470.93</v>
      </c>
      <c r="F30" s="275">
        <v>478.84</v>
      </c>
      <c r="G30" s="220"/>
      <c r="H30" s="161" t="s">
        <v>20</v>
      </c>
      <c r="I30" s="221">
        <v>1.6796551504469903E-2</v>
      </c>
      <c r="J30" s="220"/>
      <c r="K30" s="182" t="s">
        <v>20</v>
      </c>
      <c r="L30" s="225">
        <v>0.21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114.91</v>
      </c>
      <c r="E31" s="232">
        <v>116.15</v>
      </c>
      <c r="F31" s="275">
        <v>117.65</v>
      </c>
      <c r="G31" s="220"/>
      <c r="H31" s="161" t="s">
        <v>20</v>
      </c>
      <c r="I31" s="221">
        <v>1.2914334911751979E-2</v>
      </c>
      <c r="J31" s="220"/>
      <c r="K31" s="182" t="s">
        <v>460</v>
      </c>
      <c r="L31" s="225">
        <v>0.31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0.24064417499109966</v>
      </c>
      <c r="E32" s="239">
        <v>0.24663962797018665</v>
      </c>
      <c r="F32" s="276">
        <v>0.24569793668031079</v>
      </c>
      <c r="G32" s="222"/>
      <c r="H32" s="189" t="s">
        <v>460</v>
      </c>
      <c r="I32" s="223">
        <v>9.4169128987586781E-2</v>
      </c>
      <c r="J32" s="222"/>
      <c r="K32" s="190" t="s">
        <v>460</v>
      </c>
      <c r="L32" s="244">
        <v>7.5548245346684917E-2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319.60000000000002</v>
      </c>
      <c r="E37" s="231">
        <v>312.81</v>
      </c>
      <c r="F37" s="274">
        <v>340.79</v>
      </c>
      <c r="G37" s="218"/>
      <c r="H37" s="212" t="s">
        <v>20</v>
      </c>
      <c r="I37" s="219">
        <v>8.9447268309836625E-2</v>
      </c>
      <c r="J37" s="218"/>
      <c r="K37" s="213" t="s">
        <v>20</v>
      </c>
      <c r="L37" s="224">
        <v>4.17</v>
      </c>
      <c r="M37" s="215">
        <v>235.71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302</v>
      </c>
      <c r="E38" s="232">
        <v>314.92</v>
      </c>
      <c r="F38" s="275">
        <v>331.7</v>
      </c>
      <c r="G38" s="220"/>
      <c r="H38" s="161" t="s">
        <v>20</v>
      </c>
      <c r="I38" s="221">
        <v>5.3283373555188529E-2</v>
      </c>
      <c r="J38" s="220"/>
      <c r="K38" s="182" t="s">
        <v>20</v>
      </c>
      <c r="L38" s="225">
        <v>0.95</v>
      </c>
      <c r="M38" s="216">
        <v>224.67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77.489999999999995</v>
      </c>
      <c r="E39" s="232">
        <v>76.59</v>
      </c>
      <c r="F39" s="275">
        <v>82.82</v>
      </c>
      <c r="G39" s="220"/>
      <c r="H39" s="161" t="s">
        <v>20</v>
      </c>
      <c r="I39" s="221">
        <v>8.1342211776994189E-2</v>
      </c>
      <c r="J39" s="220"/>
      <c r="K39" s="182" t="s">
        <v>20</v>
      </c>
      <c r="L39" s="225">
        <v>2.44</v>
      </c>
      <c r="M39" s="216">
        <v>63.1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0.25658940397350993</v>
      </c>
      <c r="E40" s="233">
        <v>0.24320462339641813</v>
      </c>
      <c r="F40" s="276">
        <v>0.24968344889960806</v>
      </c>
      <c r="G40" s="222"/>
      <c r="H40" s="189" t="s">
        <v>20</v>
      </c>
      <c r="I40" s="223">
        <v>0.64788255031899278</v>
      </c>
      <c r="J40" s="222"/>
      <c r="K40" s="190" t="s">
        <v>20</v>
      </c>
      <c r="L40" s="226">
        <v>0.66600173047479116</v>
      </c>
      <c r="M40" s="217">
        <v>0.28085636711621492</v>
      </c>
      <c r="N40" s="158" t="e">
        <f>N39/N38</f>
        <v>#DIV/0!</v>
      </c>
      <c r="O40" s="136"/>
    </row>
    <row r="41" spans="2:18" ht="12" customHeight="1">
      <c r="B41" s="294" t="s">
        <v>561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topLeftCell="A23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558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2514.46</v>
      </c>
      <c r="E9" s="236">
        <v>2456.2600000000002</v>
      </c>
      <c r="F9" s="277">
        <v>2557.4</v>
      </c>
      <c r="G9" s="220"/>
      <c r="H9" s="161" t="s">
        <v>20</v>
      </c>
      <c r="I9" s="221">
        <v>4.1176422691408865E-2</v>
      </c>
      <c r="J9" s="220"/>
      <c r="K9" s="182" t="s">
        <v>460</v>
      </c>
      <c r="L9" s="225">
        <v>2.96</v>
      </c>
      <c r="M9" s="183">
        <v>2004.9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2454.9699999999998</v>
      </c>
      <c r="E10" s="236">
        <v>2432.33</v>
      </c>
      <c r="F10" s="277">
        <v>2543.41</v>
      </c>
      <c r="G10" s="220"/>
      <c r="H10" s="161" t="s">
        <v>20</v>
      </c>
      <c r="I10" s="221">
        <v>4.566814535856567E-2</v>
      </c>
      <c r="J10" s="220"/>
      <c r="K10" s="182" t="s">
        <v>20</v>
      </c>
      <c r="L10" s="225">
        <v>6.19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579.32000000000005</v>
      </c>
      <c r="E11" s="236">
        <v>603.26</v>
      </c>
      <c r="F11" s="277">
        <v>617.24</v>
      </c>
      <c r="G11" s="220"/>
      <c r="H11" s="161" t="s">
        <v>20</v>
      </c>
      <c r="I11" s="221">
        <v>2.3174087458144088E-2</v>
      </c>
      <c r="J11" s="220"/>
      <c r="K11" s="182" t="s">
        <v>460</v>
      </c>
      <c r="L11" s="225">
        <v>8.58</v>
      </c>
      <c r="M11" s="183">
        <v>348.1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0.23597844372843663</v>
      </c>
      <c r="E12" s="237">
        <v>0.24801733317436367</v>
      </c>
      <c r="F12" s="278">
        <v>0.24268206856149815</v>
      </c>
      <c r="G12" s="220"/>
      <c r="H12" s="161" t="s">
        <v>460</v>
      </c>
      <c r="I12" s="246">
        <v>0.53352646128655146</v>
      </c>
      <c r="J12" s="220"/>
      <c r="K12" s="182" t="s">
        <v>460</v>
      </c>
      <c r="L12" s="247">
        <v>0.39737200575416243</v>
      </c>
      <c r="M12" s="248">
        <v>0.16967245077013066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728.28</v>
      </c>
      <c r="E14" s="232">
        <v>735.59</v>
      </c>
      <c r="F14" s="275">
        <v>748.24</v>
      </c>
      <c r="G14" s="220"/>
      <c r="H14" s="161" t="s">
        <v>20</v>
      </c>
      <c r="I14" s="221">
        <v>1.719707989505026E-2</v>
      </c>
      <c r="J14" s="220"/>
      <c r="K14" s="182" t="s">
        <v>460</v>
      </c>
      <c r="L14" s="225">
        <v>4.45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705.7</v>
      </c>
      <c r="E15" s="232">
        <v>712.33</v>
      </c>
      <c r="F15" s="275">
        <v>740.4</v>
      </c>
      <c r="G15" s="220"/>
      <c r="H15" s="161" t="s">
        <v>20</v>
      </c>
      <c r="I15" s="221">
        <v>3.940589333595379E-2</v>
      </c>
      <c r="J15" s="220"/>
      <c r="K15" s="182" t="s">
        <v>20</v>
      </c>
      <c r="L15" s="225">
        <v>0.51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217.51</v>
      </c>
      <c r="E16" s="232">
        <v>240.77</v>
      </c>
      <c r="F16" s="275">
        <v>248.61</v>
      </c>
      <c r="G16" s="220"/>
      <c r="H16" s="161" t="s">
        <v>20</v>
      </c>
      <c r="I16" s="221">
        <v>3.2562196286912926E-2</v>
      </c>
      <c r="J16" s="220"/>
      <c r="K16" s="182" t="s">
        <v>460</v>
      </c>
      <c r="L16" s="225">
        <v>4.68</v>
      </c>
      <c r="M16" s="186">
        <v>133.4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0.30821878985404561</v>
      </c>
      <c r="E17" s="261">
        <v>0.33800345345556132</v>
      </c>
      <c r="F17" s="280">
        <v>0.33577795786061593</v>
      </c>
      <c r="G17" s="262"/>
      <c r="H17" s="263" t="s">
        <v>460</v>
      </c>
      <c r="I17" s="264">
        <v>0.22254955949453925</v>
      </c>
      <c r="J17" s="262"/>
      <c r="K17" s="265" t="s">
        <v>460</v>
      </c>
      <c r="L17" s="266">
        <v>0.6556713509452583</v>
      </c>
      <c r="M17" s="267">
        <v>0.21638280616382807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1307.6300000000001</v>
      </c>
      <c r="E19" s="232">
        <v>1248.6300000000001</v>
      </c>
      <c r="F19" s="275">
        <v>1329.03</v>
      </c>
      <c r="G19" s="220"/>
      <c r="H19" s="161" t="s">
        <v>20</v>
      </c>
      <c r="I19" s="221">
        <v>6.4390572066985285E-2</v>
      </c>
      <c r="J19" s="220"/>
      <c r="K19" s="182" t="s">
        <v>20</v>
      </c>
      <c r="L19" s="225">
        <v>1.37</v>
      </c>
      <c r="M19" s="186">
        <v>988.1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1271.81</v>
      </c>
      <c r="E20" s="232">
        <v>1249.45</v>
      </c>
      <c r="F20" s="275">
        <v>1324.39</v>
      </c>
      <c r="G20" s="220"/>
      <c r="H20" s="161" t="s">
        <v>20</v>
      </c>
      <c r="I20" s="221">
        <v>5.9978390491816524E-2</v>
      </c>
      <c r="J20" s="220"/>
      <c r="K20" s="182" t="s">
        <v>20</v>
      </c>
      <c r="L20" s="225">
        <v>4.87</v>
      </c>
      <c r="M20" s="187">
        <v>1013.9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246.86</v>
      </c>
      <c r="E21" s="232">
        <v>246.03</v>
      </c>
      <c r="F21" s="275">
        <v>250.67</v>
      </c>
      <c r="G21" s="220"/>
      <c r="H21" s="161" t="s">
        <v>20</v>
      </c>
      <c r="I21" s="221">
        <v>1.8859488680242231E-2</v>
      </c>
      <c r="J21" s="220"/>
      <c r="K21" s="182" t="s">
        <v>460</v>
      </c>
      <c r="L21" s="225">
        <v>3.15</v>
      </c>
      <c r="M21" s="186">
        <v>139.30000000000001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0.19410132016574805</v>
      </c>
      <c r="E22" s="237">
        <v>0.19691064068190003</v>
      </c>
      <c r="F22" s="278">
        <v>0.18927204222321217</v>
      </c>
      <c r="G22" s="220"/>
      <c r="H22" s="161" t="s">
        <v>460</v>
      </c>
      <c r="I22" s="246">
        <v>0.76385984586878619</v>
      </c>
      <c r="J22" s="220"/>
      <c r="K22" s="182" t="s">
        <v>460</v>
      </c>
      <c r="L22" s="247">
        <v>0.30857848654261277</v>
      </c>
      <c r="M22" s="248">
        <v>0.13739027517506658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1015.57</v>
      </c>
      <c r="E24" s="232">
        <v>960.73</v>
      </c>
      <c r="F24" s="275">
        <v>1040.21</v>
      </c>
      <c r="G24" s="220"/>
      <c r="H24" s="161" t="s">
        <v>20</v>
      </c>
      <c r="I24" s="221">
        <v>8.2728758340012254E-2</v>
      </c>
      <c r="J24" s="220"/>
      <c r="K24" s="182" t="s">
        <v>20</v>
      </c>
      <c r="L24" s="225">
        <v>2.2799999999999998</v>
      </c>
      <c r="M24" s="186">
        <v>716.5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980.58</v>
      </c>
      <c r="E25" s="232">
        <v>960.11</v>
      </c>
      <c r="F25" s="275">
        <v>1033.03</v>
      </c>
      <c r="G25" s="220"/>
      <c r="H25" s="161" t="s">
        <v>20</v>
      </c>
      <c r="I25" s="221">
        <v>7.5949630771473986E-2</v>
      </c>
      <c r="J25" s="220"/>
      <c r="K25" s="182" t="s">
        <v>20</v>
      </c>
      <c r="L25" s="225">
        <v>6.07</v>
      </c>
      <c r="M25" s="186">
        <v>731.2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209.77</v>
      </c>
      <c r="E26" s="232">
        <v>210.39</v>
      </c>
      <c r="F26" s="275">
        <v>217.56</v>
      </c>
      <c r="G26" s="220"/>
      <c r="H26" s="161" t="s">
        <v>20</v>
      </c>
      <c r="I26" s="221">
        <v>3.4079566519321425E-2</v>
      </c>
      <c r="J26" s="220"/>
      <c r="K26" s="182" t="s">
        <v>460</v>
      </c>
      <c r="L26" s="225">
        <v>3.42</v>
      </c>
      <c r="M26" s="188">
        <v>108.9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0.21392441208264495</v>
      </c>
      <c r="E27" s="268">
        <v>0.21913114122340147</v>
      </c>
      <c r="F27" s="280">
        <v>0.21060375787731239</v>
      </c>
      <c r="G27" s="262"/>
      <c r="H27" s="263" t="s">
        <v>460</v>
      </c>
      <c r="I27" s="264">
        <v>0.85273833460890736</v>
      </c>
      <c r="J27" s="262"/>
      <c r="K27" s="265" t="s">
        <v>460</v>
      </c>
      <c r="L27" s="266">
        <v>0.45750222114933903</v>
      </c>
      <c r="M27" s="267">
        <v>0.14893326039387308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478.55</v>
      </c>
      <c r="E29" s="232">
        <v>472.04</v>
      </c>
      <c r="F29" s="275">
        <v>480.13</v>
      </c>
      <c r="G29" s="220"/>
      <c r="H29" s="161" t="s">
        <v>20</v>
      </c>
      <c r="I29" s="221">
        <v>1.7138378103550567E-2</v>
      </c>
      <c r="J29" s="220"/>
      <c r="K29" s="182" t="s">
        <v>20</v>
      </c>
      <c r="L29" s="225">
        <v>0.11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477.46</v>
      </c>
      <c r="E30" s="232">
        <v>470.55</v>
      </c>
      <c r="F30" s="275">
        <v>478.63</v>
      </c>
      <c r="G30" s="220"/>
      <c r="H30" s="161" t="s">
        <v>20</v>
      </c>
      <c r="I30" s="221">
        <v>1.7171395175858084E-2</v>
      </c>
      <c r="J30" s="220"/>
      <c r="K30" s="182" t="s">
        <v>20</v>
      </c>
      <c r="L30" s="225">
        <v>0.82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114.96</v>
      </c>
      <c r="E31" s="232">
        <v>116.46</v>
      </c>
      <c r="F31" s="275">
        <v>117.96</v>
      </c>
      <c r="G31" s="220"/>
      <c r="H31" s="161" t="s">
        <v>20</v>
      </c>
      <c r="I31" s="221">
        <v>1.2879958784131951E-2</v>
      </c>
      <c r="J31" s="220"/>
      <c r="K31" s="182" t="s">
        <v>460</v>
      </c>
      <c r="L31" s="225">
        <v>0.75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0.24077409625937252</v>
      </c>
      <c r="E32" s="239">
        <v>0.24749760918074593</v>
      </c>
      <c r="F32" s="276">
        <v>0.24645341913377763</v>
      </c>
      <c r="G32" s="222"/>
      <c r="H32" s="189" t="s">
        <v>460</v>
      </c>
      <c r="I32" s="223">
        <v>0.10441900469682908</v>
      </c>
      <c r="J32" s="222"/>
      <c r="K32" s="190" t="s">
        <v>460</v>
      </c>
      <c r="L32" s="244">
        <v>0.19926159010688338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319.77999999999997</v>
      </c>
      <c r="E37" s="231">
        <v>312.97000000000003</v>
      </c>
      <c r="F37" s="274">
        <v>336.62</v>
      </c>
      <c r="G37" s="218"/>
      <c r="H37" s="212" t="s">
        <v>20</v>
      </c>
      <c r="I37" s="219">
        <v>7.5566348212288581E-2</v>
      </c>
      <c r="J37" s="218"/>
      <c r="K37" s="213" t="s">
        <v>460</v>
      </c>
      <c r="L37" s="224">
        <v>1.23</v>
      </c>
      <c r="M37" s="215">
        <v>235.71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301.74</v>
      </c>
      <c r="E38" s="232">
        <v>315.04000000000002</v>
      </c>
      <c r="F38" s="275">
        <v>330.75</v>
      </c>
      <c r="G38" s="220"/>
      <c r="H38" s="161" t="s">
        <v>20</v>
      </c>
      <c r="I38" s="221">
        <v>4.9866683595733763E-2</v>
      </c>
      <c r="J38" s="220"/>
      <c r="K38" s="182" t="s">
        <v>20</v>
      </c>
      <c r="L38" s="225">
        <v>0.41</v>
      </c>
      <c r="M38" s="216">
        <v>224.67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78.05</v>
      </c>
      <c r="E39" s="232">
        <v>77.19</v>
      </c>
      <c r="F39" s="275">
        <v>80.38</v>
      </c>
      <c r="G39" s="220"/>
      <c r="H39" s="161" t="s">
        <v>20</v>
      </c>
      <c r="I39" s="221">
        <v>4.1326596709418295E-2</v>
      </c>
      <c r="J39" s="220"/>
      <c r="K39" s="182" t="s">
        <v>460</v>
      </c>
      <c r="L39" s="225">
        <v>1.94</v>
      </c>
      <c r="M39" s="216">
        <v>63.1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0.25866640153774773</v>
      </c>
      <c r="E40" s="233">
        <v>0.24501650584052817</v>
      </c>
      <c r="F40" s="276">
        <v>0.24302343159486015</v>
      </c>
      <c r="G40" s="222"/>
      <c r="H40" s="189" t="s">
        <v>460</v>
      </c>
      <c r="I40" s="223">
        <v>0.1993074245668025</v>
      </c>
      <c r="J40" s="222"/>
      <c r="K40" s="190" t="s">
        <v>460</v>
      </c>
      <c r="L40" s="226">
        <v>0.61743646151053433</v>
      </c>
      <c r="M40" s="217">
        <v>0.28085636711621492</v>
      </c>
      <c r="N40" s="158" t="e">
        <f>N39/N38</f>
        <v>#DIV/0!</v>
      </c>
      <c r="O40" s="136"/>
    </row>
    <row r="41" spans="2:18" ht="12" customHeight="1">
      <c r="B41" s="294" t="s">
        <v>559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1"/>
  </sheetPr>
  <dimension ref="B1:R63"/>
  <sheetViews>
    <sheetView showGridLines="0" defaultGridColor="0" colorId="22" zoomScaleNormal="100" workbookViewId="0">
      <selection activeCell="A24" sqref="A24:XFD24"/>
    </sheetView>
  </sheetViews>
  <sheetFormatPr defaultColWidth="15.28515625" defaultRowHeight="17.25"/>
  <cols>
    <col min="1" max="1" width="5.7109375" style="126" customWidth="1"/>
    <col min="2" max="2" width="3.85546875" style="126" customWidth="1"/>
    <col min="3" max="3" width="11.7109375" style="126" customWidth="1"/>
    <col min="4" max="6" width="10.7109375" style="126" customWidth="1"/>
    <col min="7" max="7" width="1.7109375" style="126" customWidth="1"/>
    <col min="8" max="8" width="3" style="128" customWidth="1"/>
    <col min="9" max="9" width="9" style="132" customWidth="1"/>
    <col min="10" max="10" width="1.7109375" style="126" customWidth="1"/>
    <col min="11" max="11" width="3.85546875" style="128" customWidth="1"/>
    <col min="12" max="12" width="6.85546875" style="133" customWidth="1"/>
    <col min="13" max="13" width="10.7109375" style="133" customWidth="1"/>
    <col min="14" max="14" width="13.42578125" style="126" hidden="1" customWidth="1"/>
    <col min="15" max="15" width="20" style="126" customWidth="1"/>
    <col min="16" max="17" width="15.28515625" style="126" customWidth="1"/>
    <col min="18" max="256" width="15.28515625" style="126"/>
    <col min="257" max="257" width="2.7109375" style="126" customWidth="1"/>
    <col min="258" max="258" width="3.85546875" style="126" customWidth="1"/>
    <col min="259" max="259" width="20.5703125" style="126" customWidth="1"/>
    <col min="260" max="260" width="16.85546875" style="126" customWidth="1"/>
    <col min="261" max="262" width="16.7109375" style="126" customWidth="1"/>
    <col min="263" max="263" width="1.7109375" style="126" customWidth="1"/>
    <col min="264" max="264" width="3.85546875" style="126" customWidth="1"/>
    <col min="265" max="265" width="9.42578125" style="126" customWidth="1"/>
    <col min="266" max="266" width="1.7109375" style="126" customWidth="1"/>
    <col min="267" max="267" width="3.85546875" style="126" customWidth="1"/>
    <col min="268" max="268" width="9.85546875" style="126" customWidth="1"/>
    <col min="269" max="269" width="16.85546875" style="126" customWidth="1"/>
    <col min="270" max="270" width="0" style="126" hidden="1" customWidth="1"/>
    <col min="271" max="271" width="20" style="126" customWidth="1"/>
    <col min="272" max="273" width="15.28515625" style="126" customWidth="1"/>
    <col min="274" max="512" width="15.28515625" style="126"/>
    <col min="513" max="513" width="2.7109375" style="126" customWidth="1"/>
    <col min="514" max="514" width="3.85546875" style="126" customWidth="1"/>
    <col min="515" max="515" width="20.5703125" style="126" customWidth="1"/>
    <col min="516" max="516" width="16.85546875" style="126" customWidth="1"/>
    <col min="517" max="518" width="16.7109375" style="126" customWidth="1"/>
    <col min="519" max="519" width="1.7109375" style="126" customWidth="1"/>
    <col min="520" max="520" width="3.85546875" style="126" customWidth="1"/>
    <col min="521" max="521" width="9.42578125" style="126" customWidth="1"/>
    <col min="522" max="522" width="1.7109375" style="126" customWidth="1"/>
    <col min="523" max="523" width="3.85546875" style="126" customWidth="1"/>
    <col min="524" max="524" width="9.85546875" style="126" customWidth="1"/>
    <col min="525" max="525" width="16.85546875" style="126" customWidth="1"/>
    <col min="526" max="526" width="0" style="126" hidden="1" customWidth="1"/>
    <col min="527" max="527" width="20" style="126" customWidth="1"/>
    <col min="528" max="529" width="15.28515625" style="126" customWidth="1"/>
    <col min="530" max="768" width="15.28515625" style="126"/>
    <col min="769" max="769" width="2.7109375" style="126" customWidth="1"/>
    <col min="770" max="770" width="3.85546875" style="126" customWidth="1"/>
    <col min="771" max="771" width="20.5703125" style="126" customWidth="1"/>
    <col min="772" max="772" width="16.85546875" style="126" customWidth="1"/>
    <col min="773" max="774" width="16.7109375" style="126" customWidth="1"/>
    <col min="775" max="775" width="1.7109375" style="126" customWidth="1"/>
    <col min="776" max="776" width="3.85546875" style="126" customWidth="1"/>
    <col min="777" max="777" width="9.42578125" style="126" customWidth="1"/>
    <col min="778" max="778" width="1.7109375" style="126" customWidth="1"/>
    <col min="779" max="779" width="3.85546875" style="126" customWidth="1"/>
    <col min="780" max="780" width="9.85546875" style="126" customWidth="1"/>
    <col min="781" max="781" width="16.85546875" style="126" customWidth="1"/>
    <col min="782" max="782" width="0" style="126" hidden="1" customWidth="1"/>
    <col min="783" max="783" width="20" style="126" customWidth="1"/>
    <col min="784" max="785" width="15.28515625" style="126" customWidth="1"/>
    <col min="786" max="1024" width="15.28515625" style="126"/>
    <col min="1025" max="1025" width="2.7109375" style="126" customWidth="1"/>
    <col min="1026" max="1026" width="3.85546875" style="126" customWidth="1"/>
    <col min="1027" max="1027" width="20.5703125" style="126" customWidth="1"/>
    <col min="1028" max="1028" width="16.85546875" style="126" customWidth="1"/>
    <col min="1029" max="1030" width="16.7109375" style="126" customWidth="1"/>
    <col min="1031" max="1031" width="1.7109375" style="126" customWidth="1"/>
    <col min="1032" max="1032" width="3.85546875" style="126" customWidth="1"/>
    <col min="1033" max="1033" width="9.42578125" style="126" customWidth="1"/>
    <col min="1034" max="1034" width="1.7109375" style="126" customWidth="1"/>
    <col min="1035" max="1035" width="3.85546875" style="126" customWidth="1"/>
    <col min="1036" max="1036" width="9.85546875" style="126" customWidth="1"/>
    <col min="1037" max="1037" width="16.85546875" style="126" customWidth="1"/>
    <col min="1038" max="1038" width="0" style="126" hidden="1" customWidth="1"/>
    <col min="1039" max="1039" width="20" style="126" customWidth="1"/>
    <col min="1040" max="1041" width="15.28515625" style="126" customWidth="1"/>
    <col min="1042" max="1280" width="15.28515625" style="126"/>
    <col min="1281" max="1281" width="2.7109375" style="126" customWidth="1"/>
    <col min="1282" max="1282" width="3.85546875" style="126" customWidth="1"/>
    <col min="1283" max="1283" width="20.5703125" style="126" customWidth="1"/>
    <col min="1284" max="1284" width="16.85546875" style="126" customWidth="1"/>
    <col min="1285" max="1286" width="16.7109375" style="126" customWidth="1"/>
    <col min="1287" max="1287" width="1.7109375" style="126" customWidth="1"/>
    <col min="1288" max="1288" width="3.85546875" style="126" customWidth="1"/>
    <col min="1289" max="1289" width="9.42578125" style="126" customWidth="1"/>
    <col min="1290" max="1290" width="1.7109375" style="126" customWidth="1"/>
    <col min="1291" max="1291" width="3.85546875" style="126" customWidth="1"/>
    <col min="1292" max="1292" width="9.85546875" style="126" customWidth="1"/>
    <col min="1293" max="1293" width="16.85546875" style="126" customWidth="1"/>
    <col min="1294" max="1294" width="0" style="126" hidden="1" customWidth="1"/>
    <col min="1295" max="1295" width="20" style="126" customWidth="1"/>
    <col min="1296" max="1297" width="15.28515625" style="126" customWidth="1"/>
    <col min="1298" max="1536" width="15.28515625" style="126"/>
    <col min="1537" max="1537" width="2.7109375" style="126" customWidth="1"/>
    <col min="1538" max="1538" width="3.85546875" style="126" customWidth="1"/>
    <col min="1539" max="1539" width="20.5703125" style="126" customWidth="1"/>
    <col min="1540" max="1540" width="16.85546875" style="126" customWidth="1"/>
    <col min="1541" max="1542" width="16.7109375" style="126" customWidth="1"/>
    <col min="1543" max="1543" width="1.7109375" style="126" customWidth="1"/>
    <col min="1544" max="1544" width="3.85546875" style="126" customWidth="1"/>
    <col min="1545" max="1545" width="9.42578125" style="126" customWidth="1"/>
    <col min="1546" max="1546" width="1.7109375" style="126" customWidth="1"/>
    <col min="1547" max="1547" width="3.85546875" style="126" customWidth="1"/>
    <col min="1548" max="1548" width="9.85546875" style="126" customWidth="1"/>
    <col min="1549" max="1549" width="16.85546875" style="126" customWidth="1"/>
    <col min="1550" max="1550" width="0" style="126" hidden="1" customWidth="1"/>
    <col min="1551" max="1551" width="20" style="126" customWidth="1"/>
    <col min="1552" max="1553" width="15.28515625" style="126" customWidth="1"/>
    <col min="1554" max="1792" width="15.28515625" style="126"/>
    <col min="1793" max="1793" width="2.7109375" style="126" customWidth="1"/>
    <col min="1794" max="1794" width="3.85546875" style="126" customWidth="1"/>
    <col min="1795" max="1795" width="20.5703125" style="126" customWidth="1"/>
    <col min="1796" max="1796" width="16.85546875" style="126" customWidth="1"/>
    <col min="1797" max="1798" width="16.7109375" style="126" customWidth="1"/>
    <col min="1799" max="1799" width="1.7109375" style="126" customWidth="1"/>
    <col min="1800" max="1800" width="3.85546875" style="126" customWidth="1"/>
    <col min="1801" max="1801" width="9.42578125" style="126" customWidth="1"/>
    <col min="1802" max="1802" width="1.7109375" style="126" customWidth="1"/>
    <col min="1803" max="1803" width="3.85546875" style="126" customWidth="1"/>
    <col min="1804" max="1804" width="9.85546875" style="126" customWidth="1"/>
    <col min="1805" max="1805" width="16.85546875" style="126" customWidth="1"/>
    <col min="1806" max="1806" width="0" style="126" hidden="1" customWidth="1"/>
    <col min="1807" max="1807" width="20" style="126" customWidth="1"/>
    <col min="1808" max="1809" width="15.28515625" style="126" customWidth="1"/>
    <col min="1810" max="2048" width="15.28515625" style="126"/>
    <col min="2049" max="2049" width="2.7109375" style="126" customWidth="1"/>
    <col min="2050" max="2050" width="3.85546875" style="126" customWidth="1"/>
    <col min="2051" max="2051" width="20.5703125" style="126" customWidth="1"/>
    <col min="2052" max="2052" width="16.85546875" style="126" customWidth="1"/>
    <col min="2053" max="2054" width="16.7109375" style="126" customWidth="1"/>
    <col min="2055" max="2055" width="1.7109375" style="126" customWidth="1"/>
    <col min="2056" max="2056" width="3.85546875" style="126" customWidth="1"/>
    <col min="2057" max="2057" width="9.42578125" style="126" customWidth="1"/>
    <col min="2058" max="2058" width="1.7109375" style="126" customWidth="1"/>
    <col min="2059" max="2059" width="3.85546875" style="126" customWidth="1"/>
    <col min="2060" max="2060" width="9.85546875" style="126" customWidth="1"/>
    <col min="2061" max="2061" width="16.85546875" style="126" customWidth="1"/>
    <col min="2062" max="2062" width="0" style="126" hidden="1" customWidth="1"/>
    <col min="2063" max="2063" width="20" style="126" customWidth="1"/>
    <col min="2064" max="2065" width="15.28515625" style="126" customWidth="1"/>
    <col min="2066" max="2304" width="15.28515625" style="126"/>
    <col min="2305" max="2305" width="2.7109375" style="126" customWidth="1"/>
    <col min="2306" max="2306" width="3.85546875" style="126" customWidth="1"/>
    <col min="2307" max="2307" width="20.5703125" style="126" customWidth="1"/>
    <col min="2308" max="2308" width="16.85546875" style="126" customWidth="1"/>
    <col min="2309" max="2310" width="16.7109375" style="126" customWidth="1"/>
    <col min="2311" max="2311" width="1.7109375" style="126" customWidth="1"/>
    <col min="2312" max="2312" width="3.85546875" style="126" customWidth="1"/>
    <col min="2313" max="2313" width="9.42578125" style="126" customWidth="1"/>
    <col min="2314" max="2314" width="1.7109375" style="126" customWidth="1"/>
    <col min="2315" max="2315" width="3.85546875" style="126" customWidth="1"/>
    <col min="2316" max="2316" width="9.85546875" style="126" customWidth="1"/>
    <col min="2317" max="2317" width="16.85546875" style="126" customWidth="1"/>
    <col min="2318" max="2318" width="0" style="126" hidden="1" customWidth="1"/>
    <col min="2319" max="2319" width="20" style="126" customWidth="1"/>
    <col min="2320" max="2321" width="15.28515625" style="126" customWidth="1"/>
    <col min="2322" max="2560" width="15.28515625" style="126"/>
    <col min="2561" max="2561" width="2.7109375" style="126" customWidth="1"/>
    <col min="2562" max="2562" width="3.85546875" style="126" customWidth="1"/>
    <col min="2563" max="2563" width="20.5703125" style="126" customWidth="1"/>
    <col min="2564" max="2564" width="16.85546875" style="126" customWidth="1"/>
    <col min="2565" max="2566" width="16.7109375" style="126" customWidth="1"/>
    <col min="2567" max="2567" width="1.7109375" style="126" customWidth="1"/>
    <col min="2568" max="2568" width="3.85546875" style="126" customWidth="1"/>
    <col min="2569" max="2569" width="9.42578125" style="126" customWidth="1"/>
    <col min="2570" max="2570" width="1.7109375" style="126" customWidth="1"/>
    <col min="2571" max="2571" width="3.85546875" style="126" customWidth="1"/>
    <col min="2572" max="2572" width="9.85546875" style="126" customWidth="1"/>
    <col min="2573" max="2573" width="16.85546875" style="126" customWidth="1"/>
    <col min="2574" max="2574" width="0" style="126" hidden="1" customWidth="1"/>
    <col min="2575" max="2575" width="20" style="126" customWidth="1"/>
    <col min="2576" max="2577" width="15.28515625" style="126" customWidth="1"/>
    <col min="2578" max="2816" width="15.28515625" style="126"/>
    <col min="2817" max="2817" width="2.7109375" style="126" customWidth="1"/>
    <col min="2818" max="2818" width="3.85546875" style="126" customWidth="1"/>
    <col min="2819" max="2819" width="20.5703125" style="126" customWidth="1"/>
    <col min="2820" max="2820" width="16.85546875" style="126" customWidth="1"/>
    <col min="2821" max="2822" width="16.7109375" style="126" customWidth="1"/>
    <col min="2823" max="2823" width="1.7109375" style="126" customWidth="1"/>
    <col min="2824" max="2824" width="3.85546875" style="126" customWidth="1"/>
    <col min="2825" max="2825" width="9.42578125" style="126" customWidth="1"/>
    <col min="2826" max="2826" width="1.7109375" style="126" customWidth="1"/>
    <col min="2827" max="2827" width="3.85546875" style="126" customWidth="1"/>
    <col min="2828" max="2828" width="9.85546875" style="126" customWidth="1"/>
    <col min="2829" max="2829" width="16.85546875" style="126" customWidth="1"/>
    <col min="2830" max="2830" width="0" style="126" hidden="1" customWidth="1"/>
    <col min="2831" max="2831" width="20" style="126" customWidth="1"/>
    <col min="2832" max="2833" width="15.28515625" style="126" customWidth="1"/>
    <col min="2834" max="3072" width="15.28515625" style="126"/>
    <col min="3073" max="3073" width="2.7109375" style="126" customWidth="1"/>
    <col min="3074" max="3074" width="3.85546875" style="126" customWidth="1"/>
    <col min="3075" max="3075" width="20.5703125" style="126" customWidth="1"/>
    <col min="3076" max="3076" width="16.85546875" style="126" customWidth="1"/>
    <col min="3077" max="3078" width="16.7109375" style="126" customWidth="1"/>
    <col min="3079" max="3079" width="1.7109375" style="126" customWidth="1"/>
    <col min="3080" max="3080" width="3.85546875" style="126" customWidth="1"/>
    <col min="3081" max="3081" width="9.42578125" style="126" customWidth="1"/>
    <col min="3082" max="3082" width="1.7109375" style="126" customWidth="1"/>
    <col min="3083" max="3083" width="3.85546875" style="126" customWidth="1"/>
    <col min="3084" max="3084" width="9.85546875" style="126" customWidth="1"/>
    <col min="3085" max="3085" width="16.85546875" style="126" customWidth="1"/>
    <col min="3086" max="3086" width="0" style="126" hidden="1" customWidth="1"/>
    <col min="3087" max="3087" width="20" style="126" customWidth="1"/>
    <col min="3088" max="3089" width="15.28515625" style="126" customWidth="1"/>
    <col min="3090" max="3328" width="15.28515625" style="126"/>
    <col min="3329" max="3329" width="2.7109375" style="126" customWidth="1"/>
    <col min="3330" max="3330" width="3.85546875" style="126" customWidth="1"/>
    <col min="3331" max="3331" width="20.5703125" style="126" customWidth="1"/>
    <col min="3332" max="3332" width="16.85546875" style="126" customWidth="1"/>
    <col min="3333" max="3334" width="16.7109375" style="126" customWidth="1"/>
    <col min="3335" max="3335" width="1.7109375" style="126" customWidth="1"/>
    <col min="3336" max="3336" width="3.85546875" style="126" customWidth="1"/>
    <col min="3337" max="3337" width="9.42578125" style="126" customWidth="1"/>
    <col min="3338" max="3338" width="1.7109375" style="126" customWidth="1"/>
    <col min="3339" max="3339" width="3.85546875" style="126" customWidth="1"/>
    <col min="3340" max="3340" width="9.85546875" style="126" customWidth="1"/>
    <col min="3341" max="3341" width="16.85546875" style="126" customWidth="1"/>
    <col min="3342" max="3342" width="0" style="126" hidden="1" customWidth="1"/>
    <col min="3343" max="3343" width="20" style="126" customWidth="1"/>
    <col min="3344" max="3345" width="15.28515625" style="126" customWidth="1"/>
    <col min="3346" max="3584" width="15.28515625" style="126"/>
    <col min="3585" max="3585" width="2.7109375" style="126" customWidth="1"/>
    <col min="3586" max="3586" width="3.85546875" style="126" customWidth="1"/>
    <col min="3587" max="3587" width="20.5703125" style="126" customWidth="1"/>
    <col min="3588" max="3588" width="16.85546875" style="126" customWidth="1"/>
    <col min="3589" max="3590" width="16.7109375" style="126" customWidth="1"/>
    <col min="3591" max="3591" width="1.7109375" style="126" customWidth="1"/>
    <col min="3592" max="3592" width="3.85546875" style="126" customWidth="1"/>
    <col min="3593" max="3593" width="9.42578125" style="126" customWidth="1"/>
    <col min="3594" max="3594" width="1.7109375" style="126" customWidth="1"/>
    <col min="3595" max="3595" width="3.85546875" style="126" customWidth="1"/>
    <col min="3596" max="3596" width="9.85546875" style="126" customWidth="1"/>
    <col min="3597" max="3597" width="16.85546875" style="126" customWidth="1"/>
    <col min="3598" max="3598" width="0" style="126" hidden="1" customWidth="1"/>
    <col min="3599" max="3599" width="20" style="126" customWidth="1"/>
    <col min="3600" max="3601" width="15.28515625" style="126" customWidth="1"/>
    <col min="3602" max="3840" width="15.28515625" style="126"/>
    <col min="3841" max="3841" width="2.7109375" style="126" customWidth="1"/>
    <col min="3842" max="3842" width="3.85546875" style="126" customWidth="1"/>
    <col min="3843" max="3843" width="20.5703125" style="126" customWidth="1"/>
    <col min="3844" max="3844" width="16.85546875" style="126" customWidth="1"/>
    <col min="3845" max="3846" width="16.7109375" style="126" customWidth="1"/>
    <col min="3847" max="3847" width="1.7109375" style="126" customWidth="1"/>
    <col min="3848" max="3848" width="3.85546875" style="126" customWidth="1"/>
    <col min="3849" max="3849" width="9.42578125" style="126" customWidth="1"/>
    <col min="3850" max="3850" width="1.7109375" style="126" customWidth="1"/>
    <col min="3851" max="3851" width="3.85546875" style="126" customWidth="1"/>
    <col min="3852" max="3852" width="9.85546875" style="126" customWidth="1"/>
    <col min="3853" max="3853" width="16.85546875" style="126" customWidth="1"/>
    <col min="3854" max="3854" width="0" style="126" hidden="1" customWidth="1"/>
    <col min="3855" max="3855" width="20" style="126" customWidth="1"/>
    <col min="3856" max="3857" width="15.28515625" style="126" customWidth="1"/>
    <col min="3858" max="4096" width="15.28515625" style="126"/>
    <col min="4097" max="4097" width="2.7109375" style="126" customWidth="1"/>
    <col min="4098" max="4098" width="3.85546875" style="126" customWidth="1"/>
    <col min="4099" max="4099" width="20.5703125" style="126" customWidth="1"/>
    <col min="4100" max="4100" width="16.85546875" style="126" customWidth="1"/>
    <col min="4101" max="4102" width="16.7109375" style="126" customWidth="1"/>
    <col min="4103" max="4103" width="1.7109375" style="126" customWidth="1"/>
    <col min="4104" max="4104" width="3.85546875" style="126" customWidth="1"/>
    <col min="4105" max="4105" width="9.42578125" style="126" customWidth="1"/>
    <col min="4106" max="4106" width="1.7109375" style="126" customWidth="1"/>
    <col min="4107" max="4107" width="3.85546875" style="126" customWidth="1"/>
    <col min="4108" max="4108" width="9.85546875" style="126" customWidth="1"/>
    <col min="4109" max="4109" width="16.85546875" style="126" customWidth="1"/>
    <col min="4110" max="4110" width="0" style="126" hidden="1" customWidth="1"/>
    <col min="4111" max="4111" width="20" style="126" customWidth="1"/>
    <col min="4112" max="4113" width="15.28515625" style="126" customWidth="1"/>
    <col min="4114" max="4352" width="15.28515625" style="126"/>
    <col min="4353" max="4353" width="2.7109375" style="126" customWidth="1"/>
    <col min="4354" max="4354" width="3.85546875" style="126" customWidth="1"/>
    <col min="4355" max="4355" width="20.5703125" style="126" customWidth="1"/>
    <col min="4356" max="4356" width="16.85546875" style="126" customWidth="1"/>
    <col min="4357" max="4358" width="16.7109375" style="126" customWidth="1"/>
    <col min="4359" max="4359" width="1.7109375" style="126" customWidth="1"/>
    <col min="4360" max="4360" width="3.85546875" style="126" customWidth="1"/>
    <col min="4361" max="4361" width="9.42578125" style="126" customWidth="1"/>
    <col min="4362" max="4362" width="1.7109375" style="126" customWidth="1"/>
    <col min="4363" max="4363" width="3.85546875" style="126" customWidth="1"/>
    <col min="4364" max="4364" width="9.85546875" style="126" customWidth="1"/>
    <col min="4365" max="4365" width="16.85546875" style="126" customWidth="1"/>
    <col min="4366" max="4366" width="0" style="126" hidden="1" customWidth="1"/>
    <col min="4367" max="4367" width="20" style="126" customWidth="1"/>
    <col min="4368" max="4369" width="15.28515625" style="126" customWidth="1"/>
    <col min="4370" max="4608" width="15.28515625" style="126"/>
    <col min="4609" max="4609" width="2.7109375" style="126" customWidth="1"/>
    <col min="4610" max="4610" width="3.85546875" style="126" customWidth="1"/>
    <col min="4611" max="4611" width="20.5703125" style="126" customWidth="1"/>
    <col min="4612" max="4612" width="16.85546875" style="126" customWidth="1"/>
    <col min="4613" max="4614" width="16.7109375" style="126" customWidth="1"/>
    <col min="4615" max="4615" width="1.7109375" style="126" customWidth="1"/>
    <col min="4616" max="4616" width="3.85546875" style="126" customWidth="1"/>
    <col min="4617" max="4617" width="9.42578125" style="126" customWidth="1"/>
    <col min="4618" max="4618" width="1.7109375" style="126" customWidth="1"/>
    <col min="4619" max="4619" width="3.85546875" style="126" customWidth="1"/>
    <col min="4620" max="4620" width="9.85546875" style="126" customWidth="1"/>
    <col min="4621" max="4621" width="16.85546875" style="126" customWidth="1"/>
    <col min="4622" max="4622" width="0" style="126" hidden="1" customWidth="1"/>
    <col min="4623" max="4623" width="20" style="126" customWidth="1"/>
    <col min="4624" max="4625" width="15.28515625" style="126" customWidth="1"/>
    <col min="4626" max="4864" width="15.28515625" style="126"/>
    <col min="4865" max="4865" width="2.7109375" style="126" customWidth="1"/>
    <col min="4866" max="4866" width="3.85546875" style="126" customWidth="1"/>
    <col min="4867" max="4867" width="20.5703125" style="126" customWidth="1"/>
    <col min="4868" max="4868" width="16.85546875" style="126" customWidth="1"/>
    <col min="4869" max="4870" width="16.7109375" style="126" customWidth="1"/>
    <col min="4871" max="4871" width="1.7109375" style="126" customWidth="1"/>
    <col min="4872" max="4872" width="3.85546875" style="126" customWidth="1"/>
    <col min="4873" max="4873" width="9.42578125" style="126" customWidth="1"/>
    <col min="4874" max="4874" width="1.7109375" style="126" customWidth="1"/>
    <col min="4875" max="4875" width="3.85546875" style="126" customWidth="1"/>
    <col min="4876" max="4876" width="9.85546875" style="126" customWidth="1"/>
    <col min="4877" max="4877" width="16.85546875" style="126" customWidth="1"/>
    <col min="4878" max="4878" width="0" style="126" hidden="1" customWidth="1"/>
    <col min="4879" max="4879" width="20" style="126" customWidth="1"/>
    <col min="4880" max="4881" width="15.28515625" style="126" customWidth="1"/>
    <col min="4882" max="5120" width="15.28515625" style="126"/>
    <col min="5121" max="5121" width="2.7109375" style="126" customWidth="1"/>
    <col min="5122" max="5122" width="3.85546875" style="126" customWidth="1"/>
    <col min="5123" max="5123" width="20.5703125" style="126" customWidth="1"/>
    <col min="5124" max="5124" width="16.85546875" style="126" customWidth="1"/>
    <col min="5125" max="5126" width="16.7109375" style="126" customWidth="1"/>
    <col min="5127" max="5127" width="1.7109375" style="126" customWidth="1"/>
    <col min="5128" max="5128" width="3.85546875" style="126" customWidth="1"/>
    <col min="5129" max="5129" width="9.42578125" style="126" customWidth="1"/>
    <col min="5130" max="5130" width="1.7109375" style="126" customWidth="1"/>
    <col min="5131" max="5131" width="3.85546875" style="126" customWidth="1"/>
    <col min="5132" max="5132" width="9.85546875" style="126" customWidth="1"/>
    <col min="5133" max="5133" width="16.85546875" style="126" customWidth="1"/>
    <col min="5134" max="5134" width="0" style="126" hidden="1" customWidth="1"/>
    <col min="5135" max="5135" width="20" style="126" customWidth="1"/>
    <col min="5136" max="5137" width="15.28515625" style="126" customWidth="1"/>
    <col min="5138" max="5376" width="15.28515625" style="126"/>
    <col min="5377" max="5377" width="2.7109375" style="126" customWidth="1"/>
    <col min="5378" max="5378" width="3.85546875" style="126" customWidth="1"/>
    <col min="5379" max="5379" width="20.5703125" style="126" customWidth="1"/>
    <col min="5380" max="5380" width="16.85546875" style="126" customWidth="1"/>
    <col min="5381" max="5382" width="16.7109375" style="126" customWidth="1"/>
    <col min="5383" max="5383" width="1.7109375" style="126" customWidth="1"/>
    <col min="5384" max="5384" width="3.85546875" style="126" customWidth="1"/>
    <col min="5385" max="5385" width="9.42578125" style="126" customWidth="1"/>
    <col min="5386" max="5386" width="1.7109375" style="126" customWidth="1"/>
    <col min="5387" max="5387" width="3.85546875" style="126" customWidth="1"/>
    <col min="5388" max="5388" width="9.85546875" style="126" customWidth="1"/>
    <col min="5389" max="5389" width="16.85546875" style="126" customWidth="1"/>
    <col min="5390" max="5390" width="0" style="126" hidden="1" customWidth="1"/>
    <col min="5391" max="5391" width="20" style="126" customWidth="1"/>
    <col min="5392" max="5393" width="15.28515625" style="126" customWidth="1"/>
    <col min="5394" max="5632" width="15.28515625" style="126"/>
    <col min="5633" max="5633" width="2.7109375" style="126" customWidth="1"/>
    <col min="5634" max="5634" width="3.85546875" style="126" customWidth="1"/>
    <col min="5635" max="5635" width="20.5703125" style="126" customWidth="1"/>
    <col min="5636" max="5636" width="16.85546875" style="126" customWidth="1"/>
    <col min="5637" max="5638" width="16.7109375" style="126" customWidth="1"/>
    <col min="5639" max="5639" width="1.7109375" style="126" customWidth="1"/>
    <col min="5640" max="5640" width="3.85546875" style="126" customWidth="1"/>
    <col min="5641" max="5641" width="9.42578125" style="126" customWidth="1"/>
    <col min="5642" max="5642" width="1.7109375" style="126" customWidth="1"/>
    <col min="5643" max="5643" width="3.85546875" style="126" customWidth="1"/>
    <col min="5644" max="5644" width="9.85546875" style="126" customWidth="1"/>
    <col min="5645" max="5645" width="16.85546875" style="126" customWidth="1"/>
    <col min="5646" max="5646" width="0" style="126" hidden="1" customWidth="1"/>
    <col min="5647" max="5647" width="20" style="126" customWidth="1"/>
    <col min="5648" max="5649" width="15.28515625" style="126" customWidth="1"/>
    <col min="5650" max="5888" width="15.28515625" style="126"/>
    <col min="5889" max="5889" width="2.7109375" style="126" customWidth="1"/>
    <col min="5890" max="5890" width="3.85546875" style="126" customWidth="1"/>
    <col min="5891" max="5891" width="20.5703125" style="126" customWidth="1"/>
    <col min="5892" max="5892" width="16.85546875" style="126" customWidth="1"/>
    <col min="5893" max="5894" width="16.7109375" style="126" customWidth="1"/>
    <col min="5895" max="5895" width="1.7109375" style="126" customWidth="1"/>
    <col min="5896" max="5896" width="3.85546875" style="126" customWidth="1"/>
    <col min="5897" max="5897" width="9.42578125" style="126" customWidth="1"/>
    <col min="5898" max="5898" width="1.7109375" style="126" customWidth="1"/>
    <col min="5899" max="5899" width="3.85546875" style="126" customWidth="1"/>
    <col min="5900" max="5900" width="9.85546875" style="126" customWidth="1"/>
    <col min="5901" max="5901" width="16.85546875" style="126" customWidth="1"/>
    <col min="5902" max="5902" width="0" style="126" hidden="1" customWidth="1"/>
    <col min="5903" max="5903" width="20" style="126" customWidth="1"/>
    <col min="5904" max="5905" width="15.28515625" style="126" customWidth="1"/>
    <col min="5906" max="6144" width="15.28515625" style="126"/>
    <col min="6145" max="6145" width="2.7109375" style="126" customWidth="1"/>
    <col min="6146" max="6146" width="3.85546875" style="126" customWidth="1"/>
    <col min="6147" max="6147" width="20.5703125" style="126" customWidth="1"/>
    <col min="6148" max="6148" width="16.85546875" style="126" customWidth="1"/>
    <col min="6149" max="6150" width="16.7109375" style="126" customWidth="1"/>
    <col min="6151" max="6151" width="1.7109375" style="126" customWidth="1"/>
    <col min="6152" max="6152" width="3.85546875" style="126" customWidth="1"/>
    <col min="6153" max="6153" width="9.42578125" style="126" customWidth="1"/>
    <col min="6154" max="6154" width="1.7109375" style="126" customWidth="1"/>
    <col min="6155" max="6155" width="3.85546875" style="126" customWidth="1"/>
    <col min="6156" max="6156" width="9.85546875" style="126" customWidth="1"/>
    <col min="6157" max="6157" width="16.85546875" style="126" customWidth="1"/>
    <col min="6158" max="6158" width="0" style="126" hidden="1" customWidth="1"/>
    <col min="6159" max="6159" width="20" style="126" customWidth="1"/>
    <col min="6160" max="6161" width="15.28515625" style="126" customWidth="1"/>
    <col min="6162" max="6400" width="15.28515625" style="126"/>
    <col min="6401" max="6401" width="2.7109375" style="126" customWidth="1"/>
    <col min="6402" max="6402" width="3.85546875" style="126" customWidth="1"/>
    <col min="6403" max="6403" width="20.5703125" style="126" customWidth="1"/>
    <col min="6404" max="6404" width="16.85546875" style="126" customWidth="1"/>
    <col min="6405" max="6406" width="16.7109375" style="126" customWidth="1"/>
    <col min="6407" max="6407" width="1.7109375" style="126" customWidth="1"/>
    <col min="6408" max="6408" width="3.85546875" style="126" customWidth="1"/>
    <col min="6409" max="6409" width="9.42578125" style="126" customWidth="1"/>
    <col min="6410" max="6410" width="1.7109375" style="126" customWidth="1"/>
    <col min="6411" max="6411" width="3.85546875" style="126" customWidth="1"/>
    <col min="6412" max="6412" width="9.85546875" style="126" customWidth="1"/>
    <col min="6413" max="6413" width="16.85546875" style="126" customWidth="1"/>
    <col min="6414" max="6414" width="0" style="126" hidden="1" customWidth="1"/>
    <col min="6415" max="6415" width="20" style="126" customWidth="1"/>
    <col min="6416" max="6417" width="15.28515625" style="126" customWidth="1"/>
    <col min="6418" max="6656" width="15.28515625" style="126"/>
    <col min="6657" max="6657" width="2.7109375" style="126" customWidth="1"/>
    <col min="6658" max="6658" width="3.85546875" style="126" customWidth="1"/>
    <col min="6659" max="6659" width="20.5703125" style="126" customWidth="1"/>
    <col min="6660" max="6660" width="16.85546875" style="126" customWidth="1"/>
    <col min="6661" max="6662" width="16.7109375" style="126" customWidth="1"/>
    <col min="6663" max="6663" width="1.7109375" style="126" customWidth="1"/>
    <col min="6664" max="6664" width="3.85546875" style="126" customWidth="1"/>
    <col min="6665" max="6665" width="9.42578125" style="126" customWidth="1"/>
    <col min="6666" max="6666" width="1.7109375" style="126" customWidth="1"/>
    <col min="6667" max="6667" width="3.85546875" style="126" customWidth="1"/>
    <col min="6668" max="6668" width="9.85546875" style="126" customWidth="1"/>
    <col min="6669" max="6669" width="16.85546875" style="126" customWidth="1"/>
    <col min="6670" max="6670" width="0" style="126" hidden="1" customWidth="1"/>
    <col min="6671" max="6671" width="20" style="126" customWidth="1"/>
    <col min="6672" max="6673" width="15.28515625" style="126" customWidth="1"/>
    <col min="6674" max="6912" width="15.28515625" style="126"/>
    <col min="6913" max="6913" width="2.7109375" style="126" customWidth="1"/>
    <col min="6914" max="6914" width="3.85546875" style="126" customWidth="1"/>
    <col min="6915" max="6915" width="20.5703125" style="126" customWidth="1"/>
    <col min="6916" max="6916" width="16.85546875" style="126" customWidth="1"/>
    <col min="6917" max="6918" width="16.7109375" style="126" customWidth="1"/>
    <col min="6919" max="6919" width="1.7109375" style="126" customWidth="1"/>
    <col min="6920" max="6920" width="3.85546875" style="126" customWidth="1"/>
    <col min="6921" max="6921" width="9.42578125" style="126" customWidth="1"/>
    <col min="6922" max="6922" width="1.7109375" style="126" customWidth="1"/>
    <col min="6923" max="6923" width="3.85546875" style="126" customWidth="1"/>
    <col min="6924" max="6924" width="9.85546875" style="126" customWidth="1"/>
    <col min="6925" max="6925" width="16.85546875" style="126" customWidth="1"/>
    <col min="6926" max="6926" width="0" style="126" hidden="1" customWidth="1"/>
    <col min="6927" max="6927" width="20" style="126" customWidth="1"/>
    <col min="6928" max="6929" width="15.28515625" style="126" customWidth="1"/>
    <col min="6930" max="7168" width="15.28515625" style="126"/>
    <col min="7169" max="7169" width="2.7109375" style="126" customWidth="1"/>
    <col min="7170" max="7170" width="3.85546875" style="126" customWidth="1"/>
    <col min="7171" max="7171" width="20.5703125" style="126" customWidth="1"/>
    <col min="7172" max="7172" width="16.85546875" style="126" customWidth="1"/>
    <col min="7173" max="7174" width="16.7109375" style="126" customWidth="1"/>
    <col min="7175" max="7175" width="1.7109375" style="126" customWidth="1"/>
    <col min="7176" max="7176" width="3.85546875" style="126" customWidth="1"/>
    <col min="7177" max="7177" width="9.42578125" style="126" customWidth="1"/>
    <col min="7178" max="7178" width="1.7109375" style="126" customWidth="1"/>
    <col min="7179" max="7179" width="3.85546875" style="126" customWidth="1"/>
    <col min="7180" max="7180" width="9.85546875" style="126" customWidth="1"/>
    <col min="7181" max="7181" width="16.85546875" style="126" customWidth="1"/>
    <col min="7182" max="7182" width="0" style="126" hidden="1" customWidth="1"/>
    <col min="7183" max="7183" width="20" style="126" customWidth="1"/>
    <col min="7184" max="7185" width="15.28515625" style="126" customWidth="1"/>
    <col min="7186" max="7424" width="15.28515625" style="126"/>
    <col min="7425" max="7425" width="2.7109375" style="126" customWidth="1"/>
    <col min="7426" max="7426" width="3.85546875" style="126" customWidth="1"/>
    <col min="7427" max="7427" width="20.5703125" style="126" customWidth="1"/>
    <col min="7428" max="7428" width="16.85546875" style="126" customWidth="1"/>
    <col min="7429" max="7430" width="16.7109375" style="126" customWidth="1"/>
    <col min="7431" max="7431" width="1.7109375" style="126" customWidth="1"/>
    <col min="7432" max="7432" width="3.85546875" style="126" customWidth="1"/>
    <col min="7433" max="7433" width="9.42578125" style="126" customWidth="1"/>
    <col min="7434" max="7434" width="1.7109375" style="126" customWidth="1"/>
    <col min="7435" max="7435" width="3.85546875" style="126" customWidth="1"/>
    <col min="7436" max="7436" width="9.85546875" style="126" customWidth="1"/>
    <col min="7437" max="7437" width="16.85546875" style="126" customWidth="1"/>
    <col min="7438" max="7438" width="0" style="126" hidden="1" customWidth="1"/>
    <col min="7439" max="7439" width="20" style="126" customWidth="1"/>
    <col min="7440" max="7441" width="15.28515625" style="126" customWidth="1"/>
    <col min="7442" max="7680" width="15.28515625" style="126"/>
    <col min="7681" max="7681" width="2.7109375" style="126" customWidth="1"/>
    <col min="7682" max="7682" width="3.85546875" style="126" customWidth="1"/>
    <col min="7683" max="7683" width="20.5703125" style="126" customWidth="1"/>
    <col min="7684" max="7684" width="16.85546875" style="126" customWidth="1"/>
    <col min="7685" max="7686" width="16.7109375" style="126" customWidth="1"/>
    <col min="7687" max="7687" width="1.7109375" style="126" customWidth="1"/>
    <col min="7688" max="7688" width="3.85546875" style="126" customWidth="1"/>
    <col min="7689" max="7689" width="9.42578125" style="126" customWidth="1"/>
    <col min="7690" max="7690" width="1.7109375" style="126" customWidth="1"/>
    <col min="7691" max="7691" width="3.85546875" style="126" customWidth="1"/>
    <col min="7692" max="7692" width="9.85546875" style="126" customWidth="1"/>
    <col min="7693" max="7693" width="16.85546875" style="126" customWidth="1"/>
    <col min="7694" max="7694" width="0" style="126" hidden="1" customWidth="1"/>
    <col min="7695" max="7695" width="20" style="126" customWidth="1"/>
    <col min="7696" max="7697" width="15.28515625" style="126" customWidth="1"/>
    <col min="7698" max="7936" width="15.28515625" style="126"/>
    <col min="7937" max="7937" width="2.7109375" style="126" customWidth="1"/>
    <col min="7938" max="7938" width="3.85546875" style="126" customWidth="1"/>
    <col min="7939" max="7939" width="20.5703125" style="126" customWidth="1"/>
    <col min="7940" max="7940" width="16.85546875" style="126" customWidth="1"/>
    <col min="7941" max="7942" width="16.7109375" style="126" customWidth="1"/>
    <col min="7943" max="7943" width="1.7109375" style="126" customWidth="1"/>
    <col min="7944" max="7944" width="3.85546875" style="126" customWidth="1"/>
    <col min="7945" max="7945" width="9.42578125" style="126" customWidth="1"/>
    <col min="7946" max="7946" width="1.7109375" style="126" customWidth="1"/>
    <col min="7947" max="7947" width="3.85546875" style="126" customWidth="1"/>
    <col min="7948" max="7948" width="9.85546875" style="126" customWidth="1"/>
    <col min="7949" max="7949" width="16.85546875" style="126" customWidth="1"/>
    <col min="7950" max="7950" width="0" style="126" hidden="1" customWidth="1"/>
    <col min="7951" max="7951" width="20" style="126" customWidth="1"/>
    <col min="7952" max="7953" width="15.28515625" style="126" customWidth="1"/>
    <col min="7954" max="8192" width="15.28515625" style="126"/>
    <col min="8193" max="8193" width="2.7109375" style="126" customWidth="1"/>
    <col min="8194" max="8194" width="3.85546875" style="126" customWidth="1"/>
    <col min="8195" max="8195" width="20.5703125" style="126" customWidth="1"/>
    <col min="8196" max="8196" width="16.85546875" style="126" customWidth="1"/>
    <col min="8197" max="8198" width="16.7109375" style="126" customWidth="1"/>
    <col min="8199" max="8199" width="1.7109375" style="126" customWidth="1"/>
    <col min="8200" max="8200" width="3.85546875" style="126" customWidth="1"/>
    <col min="8201" max="8201" width="9.42578125" style="126" customWidth="1"/>
    <col min="8202" max="8202" width="1.7109375" style="126" customWidth="1"/>
    <col min="8203" max="8203" width="3.85546875" style="126" customWidth="1"/>
    <col min="8204" max="8204" width="9.85546875" style="126" customWidth="1"/>
    <col min="8205" max="8205" width="16.85546875" style="126" customWidth="1"/>
    <col min="8206" max="8206" width="0" style="126" hidden="1" customWidth="1"/>
    <col min="8207" max="8207" width="20" style="126" customWidth="1"/>
    <col min="8208" max="8209" width="15.28515625" style="126" customWidth="1"/>
    <col min="8210" max="8448" width="15.28515625" style="126"/>
    <col min="8449" max="8449" width="2.7109375" style="126" customWidth="1"/>
    <col min="8450" max="8450" width="3.85546875" style="126" customWidth="1"/>
    <col min="8451" max="8451" width="20.5703125" style="126" customWidth="1"/>
    <col min="8452" max="8452" width="16.85546875" style="126" customWidth="1"/>
    <col min="8453" max="8454" width="16.7109375" style="126" customWidth="1"/>
    <col min="8455" max="8455" width="1.7109375" style="126" customWidth="1"/>
    <col min="8456" max="8456" width="3.85546875" style="126" customWidth="1"/>
    <col min="8457" max="8457" width="9.42578125" style="126" customWidth="1"/>
    <col min="8458" max="8458" width="1.7109375" style="126" customWidth="1"/>
    <col min="8459" max="8459" width="3.85546875" style="126" customWidth="1"/>
    <col min="8460" max="8460" width="9.85546875" style="126" customWidth="1"/>
    <col min="8461" max="8461" width="16.85546875" style="126" customWidth="1"/>
    <col min="8462" max="8462" width="0" style="126" hidden="1" customWidth="1"/>
    <col min="8463" max="8463" width="20" style="126" customWidth="1"/>
    <col min="8464" max="8465" width="15.28515625" style="126" customWidth="1"/>
    <col min="8466" max="8704" width="15.28515625" style="126"/>
    <col min="8705" max="8705" width="2.7109375" style="126" customWidth="1"/>
    <col min="8706" max="8706" width="3.85546875" style="126" customWidth="1"/>
    <col min="8707" max="8707" width="20.5703125" style="126" customWidth="1"/>
    <col min="8708" max="8708" width="16.85546875" style="126" customWidth="1"/>
    <col min="8709" max="8710" width="16.7109375" style="126" customWidth="1"/>
    <col min="8711" max="8711" width="1.7109375" style="126" customWidth="1"/>
    <col min="8712" max="8712" width="3.85546875" style="126" customWidth="1"/>
    <col min="8713" max="8713" width="9.42578125" style="126" customWidth="1"/>
    <col min="8714" max="8714" width="1.7109375" style="126" customWidth="1"/>
    <col min="8715" max="8715" width="3.85546875" style="126" customWidth="1"/>
    <col min="8716" max="8716" width="9.85546875" style="126" customWidth="1"/>
    <col min="8717" max="8717" width="16.85546875" style="126" customWidth="1"/>
    <col min="8718" max="8718" width="0" style="126" hidden="1" customWidth="1"/>
    <col min="8719" max="8719" width="20" style="126" customWidth="1"/>
    <col min="8720" max="8721" width="15.28515625" style="126" customWidth="1"/>
    <col min="8722" max="8960" width="15.28515625" style="126"/>
    <col min="8961" max="8961" width="2.7109375" style="126" customWidth="1"/>
    <col min="8962" max="8962" width="3.85546875" style="126" customWidth="1"/>
    <col min="8963" max="8963" width="20.5703125" style="126" customWidth="1"/>
    <col min="8964" max="8964" width="16.85546875" style="126" customWidth="1"/>
    <col min="8965" max="8966" width="16.7109375" style="126" customWidth="1"/>
    <col min="8967" max="8967" width="1.7109375" style="126" customWidth="1"/>
    <col min="8968" max="8968" width="3.85546875" style="126" customWidth="1"/>
    <col min="8969" max="8969" width="9.42578125" style="126" customWidth="1"/>
    <col min="8970" max="8970" width="1.7109375" style="126" customWidth="1"/>
    <col min="8971" max="8971" width="3.85546875" style="126" customWidth="1"/>
    <col min="8972" max="8972" width="9.85546875" style="126" customWidth="1"/>
    <col min="8973" max="8973" width="16.85546875" style="126" customWidth="1"/>
    <col min="8974" max="8974" width="0" style="126" hidden="1" customWidth="1"/>
    <col min="8975" max="8975" width="20" style="126" customWidth="1"/>
    <col min="8976" max="8977" width="15.28515625" style="126" customWidth="1"/>
    <col min="8978" max="9216" width="15.28515625" style="126"/>
    <col min="9217" max="9217" width="2.7109375" style="126" customWidth="1"/>
    <col min="9218" max="9218" width="3.85546875" style="126" customWidth="1"/>
    <col min="9219" max="9219" width="20.5703125" style="126" customWidth="1"/>
    <col min="9220" max="9220" width="16.85546875" style="126" customWidth="1"/>
    <col min="9221" max="9222" width="16.7109375" style="126" customWidth="1"/>
    <col min="9223" max="9223" width="1.7109375" style="126" customWidth="1"/>
    <col min="9224" max="9224" width="3.85546875" style="126" customWidth="1"/>
    <col min="9225" max="9225" width="9.42578125" style="126" customWidth="1"/>
    <col min="9226" max="9226" width="1.7109375" style="126" customWidth="1"/>
    <col min="9227" max="9227" width="3.85546875" style="126" customWidth="1"/>
    <col min="9228" max="9228" width="9.85546875" style="126" customWidth="1"/>
    <col min="9229" max="9229" width="16.85546875" style="126" customWidth="1"/>
    <col min="9230" max="9230" width="0" style="126" hidden="1" customWidth="1"/>
    <col min="9231" max="9231" width="20" style="126" customWidth="1"/>
    <col min="9232" max="9233" width="15.28515625" style="126" customWidth="1"/>
    <col min="9234" max="9472" width="15.28515625" style="126"/>
    <col min="9473" max="9473" width="2.7109375" style="126" customWidth="1"/>
    <col min="9474" max="9474" width="3.85546875" style="126" customWidth="1"/>
    <col min="9475" max="9475" width="20.5703125" style="126" customWidth="1"/>
    <col min="9476" max="9476" width="16.85546875" style="126" customWidth="1"/>
    <col min="9477" max="9478" width="16.7109375" style="126" customWidth="1"/>
    <col min="9479" max="9479" width="1.7109375" style="126" customWidth="1"/>
    <col min="9480" max="9480" width="3.85546875" style="126" customWidth="1"/>
    <col min="9481" max="9481" width="9.42578125" style="126" customWidth="1"/>
    <col min="9482" max="9482" width="1.7109375" style="126" customWidth="1"/>
    <col min="9483" max="9483" width="3.85546875" style="126" customWidth="1"/>
    <col min="9484" max="9484" width="9.85546875" style="126" customWidth="1"/>
    <col min="9485" max="9485" width="16.85546875" style="126" customWidth="1"/>
    <col min="9486" max="9486" width="0" style="126" hidden="1" customWidth="1"/>
    <col min="9487" max="9487" width="20" style="126" customWidth="1"/>
    <col min="9488" max="9489" width="15.28515625" style="126" customWidth="1"/>
    <col min="9490" max="9728" width="15.28515625" style="126"/>
    <col min="9729" max="9729" width="2.7109375" style="126" customWidth="1"/>
    <col min="9730" max="9730" width="3.85546875" style="126" customWidth="1"/>
    <col min="9731" max="9731" width="20.5703125" style="126" customWidth="1"/>
    <col min="9732" max="9732" width="16.85546875" style="126" customWidth="1"/>
    <col min="9733" max="9734" width="16.7109375" style="126" customWidth="1"/>
    <col min="9735" max="9735" width="1.7109375" style="126" customWidth="1"/>
    <col min="9736" max="9736" width="3.85546875" style="126" customWidth="1"/>
    <col min="9737" max="9737" width="9.42578125" style="126" customWidth="1"/>
    <col min="9738" max="9738" width="1.7109375" style="126" customWidth="1"/>
    <col min="9739" max="9739" width="3.85546875" style="126" customWidth="1"/>
    <col min="9740" max="9740" width="9.85546875" style="126" customWidth="1"/>
    <col min="9741" max="9741" width="16.85546875" style="126" customWidth="1"/>
    <col min="9742" max="9742" width="0" style="126" hidden="1" customWidth="1"/>
    <col min="9743" max="9743" width="20" style="126" customWidth="1"/>
    <col min="9744" max="9745" width="15.28515625" style="126" customWidth="1"/>
    <col min="9746" max="9984" width="15.28515625" style="126"/>
    <col min="9985" max="9985" width="2.7109375" style="126" customWidth="1"/>
    <col min="9986" max="9986" width="3.85546875" style="126" customWidth="1"/>
    <col min="9987" max="9987" width="20.5703125" style="126" customWidth="1"/>
    <col min="9988" max="9988" width="16.85546875" style="126" customWidth="1"/>
    <col min="9989" max="9990" width="16.7109375" style="126" customWidth="1"/>
    <col min="9991" max="9991" width="1.7109375" style="126" customWidth="1"/>
    <col min="9992" max="9992" width="3.85546875" style="126" customWidth="1"/>
    <col min="9993" max="9993" width="9.42578125" style="126" customWidth="1"/>
    <col min="9994" max="9994" width="1.7109375" style="126" customWidth="1"/>
    <col min="9995" max="9995" width="3.85546875" style="126" customWidth="1"/>
    <col min="9996" max="9996" width="9.85546875" style="126" customWidth="1"/>
    <col min="9997" max="9997" width="16.85546875" style="126" customWidth="1"/>
    <col min="9998" max="9998" width="0" style="126" hidden="1" customWidth="1"/>
    <col min="9999" max="9999" width="20" style="126" customWidth="1"/>
    <col min="10000" max="10001" width="15.28515625" style="126" customWidth="1"/>
    <col min="10002" max="10240" width="15.28515625" style="126"/>
    <col min="10241" max="10241" width="2.7109375" style="126" customWidth="1"/>
    <col min="10242" max="10242" width="3.85546875" style="126" customWidth="1"/>
    <col min="10243" max="10243" width="20.5703125" style="126" customWidth="1"/>
    <col min="10244" max="10244" width="16.85546875" style="126" customWidth="1"/>
    <col min="10245" max="10246" width="16.7109375" style="126" customWidth="1"/>
    <col min="10247" max="10247" width="1.7109375" style="126" customWidth="1"/>
    <col min="10248" max="10248" width="3.85546875" style="126" customWidth="1"/>
    <col min="10249" max="10249" width="9.42578125" style="126" customWidth="1"/>
    <col min="10250" max="10250" width="1.7109375" style="126" customWidth="1"/>
    <col min="10251" max="10251" width="3.85546875" style="126" customWidth="1"/>
    <col min="10252" max="10252" width="9.85546875" style="126" customWidth="1"/>
    <col min="10253" max="10253" width="16.85546875" style="126" customWidth="1"/>
    <col min="10254" max="10254" width="0" style="126" hidden="1" customWidth="1"/>
    <col min="10255" max="10255" width="20" style="126" customWidth="1"/>
    <col min="10256" max="10257" width="15.28515625" style="126" customWidth="1"/>
    <col min="10258" max="10496" width="15.28515625" style="126"/>
    <col min="10497" max="10497" width="2.7109375" style="126" customWidth="1"/>
    <col min="10498" max="10498" width="3.85546875" style="126" customWidth="1"/>
    <col min="10499" max="10499" width="20.5703125" style="126" customWidth="1"/>
    <col min="10500" max="10500" width="16.85546875" style="126" customWidth="1"/>
    <col min="10501" max="10502" width="16.7109375" style="126" customWidth="1"/>
    <col min="10503" max="10503" width="1.7109375" style="126" customWidth="1"/>
    <col min="10504" max="10504" width="3.85546875" style="126" customWidth="1"/>
    <col min="10505" max="10505" width="9.42578125" style="126" customWidth="1"/>
    <col min="10506" max="10506" width="1.7109375" style="126" customWidth="1"/>
    <col min="10507" max="10507" width="3.85546875" style="126" customWidth="1"/>
    <col min="10508" max="10508" width="9.85546875" style="126" customWidth="1"/>
    <col min="10509" max="10509" width="16.85546875" style="126" customWidth="1"/>
    <col min="10510" max="10510" width="0" style="126" hidden="1" customWidth="1"/>
    <col min="10511" max="10511" width="20" style="126" customWidth="1"/>
    <col min="10512" max="10513" width="15.28515625" style="126" customWidth="1"/>
    <col min="10514" max="10752" width="15.28515625" style="126"/>
    <col min="10753" max="10753" width="2.7109375" style="126" customWidth="1"/>
    <col min="10754" max="10754" width="3.85546875" style="126" customWidth="1"/>
    <col min="10755" max="10755" width="20.5703125" style="126" customWidth="1"/>
    <col min="10756" max="10756" width="16.85546875" style="126" customWidth="1"/>
    <col min="10757" max="10758" width="16.7109375" style="126" customWidth="1"/>
    <col min="10759" max="10759" width="1.7109375" style="126" customWidth="1"/>
    <col min="10760" max="10760" width="3.85546875" style="126" customWidth="1"/>
    <col min="10761" max="10761" width="9.42578125" style="126" customWidth="1"/>
    <col min="10762" max="10762" width="1.7109375" style="126" customWidth="1"/>
    <col min="10763" max="10763" width="3.85546875" style="126" customWidth="1"/>
    <col min="10764" max="10764" width="9.85546875" style="126" customWidth="1"/>
    <col min="10765" max="10765" width="16.85546875" style="126" customWidth="1"/>
    <col min="10766" max="10766" width="0" style="126" hidden="1" customWidth="1"/>
    <col min="10767" max="10767" width="20" style="126" customWidth="1"/>
    <col min="10768" max="10769" width="15.28515625" style="126" customWidth="1"/>
    <col min="10770" max="11008" width="15.28515625" style="126"/>
    <col min="11009" max="11009" width="2.7109375" style="126" customWidth="1"/>
    <col min="11010" max="11010" width="3.85546875" style="126" customWidth="1"/>
    <col min="11011" max="11011" width="20.5703125" style="126" customWidth="1"/>
    <col min="11012" max="11012" width="16.85546875" style="126" customWidth="1"/>
    <col min="11013" max="11014" width="16.7109375" style="126" customWidth="1"/>
    <col min="11015" max="11015" width="1.7109375" style="126" customWidth="1"/>
    <col min="11016" max="11016" width="3.85546875" style="126" customWidth="1"/>
    <col min="11017" max="11017" width="9.42578125" style="126" customWidth="1"/>
    <col min="11018" max="11018" width="1.7109375" style="126" customWidth="1"/>
    <col min="11019" max="11019" width="3.85546875" style="126" customWidth="1"/>
    <col min="11020" max="11020" width="9.85546875" style="126" customWidth="1"/>
    <col min="11021" max="11021" width="16.85546875" style="126" customWidth="1"/>
    <col min="11022" max="11022" width="0" style="126" hidden="1" customWidth="1"/>
    <col min="11023" max="11023" width="20" style="126" customWidth="1"/>
    <col min="11024" max="11025" width="15.28515625" style="126" customWidth="1"/>
    <col min="11026" max="11264" width="15.28515625" style="126"/>
    <col min="11265" max="11265" width="2.7109375" style="126" customWidth="1"/>
    <col min="11266" max="11266" width="3.85546875" style="126" customWidth="1"/>
    <col min="11267" max="11267" width="20.5703125" style="126" customWidth="1"/>
    <col min="11268" max="11268" width="16.85546875" style="126" customWidth="1"/>
    <col min="11269" max="11270" width="16.7109375" style="126" customWidth="1"/>
    <col min="11271" max="11271" width="1.7109375" style="126" customWidth="1"/>
    <col min="11272" max="11272" width="3.85546875" style="126" customWidth="1"/>
    <col min="11273" max="11273" width="9.42578125" style="126" customWidth="1"/>
    <col min="11274" max="11274" width="1.7109375" style="126" customWidth="1"/>
    <col min="11275" max="11275" width="3.85546875" style="126" customWidth="1"/>
    <col min="11276" max="11276" width="9.85546875" style="126" customWidth="1"/>
    <col min="11277" max="11277" width="16.85546875" style="126" customWidth="1"/>
    <col min="11278" max="11278" width="0" style="126" hidden="1" customWidth="1"/>
    <col min="11279" max="11279" width="20" style="126" customWidth="1"/>
    <col min="11280" max="11281" width="15.28515625" style="126" customWidth="1"/>
    <col min="11282" max="11520" width="15.28515625" style="126"/>
    <col min="11521" max="11521" width="2.7109375" style="126" customWidth="1"/>
    <col min="11522" max="11522" width="3.85546875" style="126" customWidth="1"/>
    <col min="11523" max="11523" width="20.5703125" style="126" customWidth="1"/>
    <col min="11524" max="11524" width="16.85546875" style="126" customWidth="1"/>
    <col min="11525" max="11526" width="16.7109375" style="126" customWidth="1"/>
    <col min="11527" max="11527" width="1.7109375" style="126" customWidth="1"/>
    <col min="11528" max="11528" width="3.85546875" style="126" customWidth="1"/>
    <col min="11529" max="11529" width="9.42578125" style="126" customWidth="1"/>
    <col min="11530" max="11530" width="1.7109375" style="126" customWidth="1"/>
    <col min="11531" max="11531" width="3.85546875" style="126" customWidth="1"/>
    <col min="11532" max="11532" width="9.85546875" style="126" customWidth="1"/>
    <col min="11533" max="11533" width="16.85546875" style="126" customWidth="1"/>
    <col min="11534" max="11534" width="0" style="126" hidden="1" customWidth="1"/>
    <col min="11535" max="11535" width="20" style="126" customWidth="1"/>
    <col min="11536" max="11537" width="15.28515625" style="126" customWidth="1"/>
    <col min="11538" max="11776" width="15.28515625" style="126"/>
    <col min="11777" max="11777" width="2.7109375" style="126" customWidth="1"/>
    <col min="11778" max="11778" width="3.85546875" style="126" customWidth="1"/>
    <col min="11779" max="11779" width="20.5703125" style="126" customWidth="1"/>
    <col min="11780" max="11780" width="16.85546875" style="126" customWidth="1"/>
    <col min="11781" max="11782" width="16.7109375" style="126" customWidth="1"/>
    <col min="11783" max="11783" width="1.7109375" style="126" customWidth="1"/>
    <col min="11784" max="11784" width="3.85546875" style="126" customWidth="1"/>
    <col min="11785" max="11785" width="9.42578125" style="126" customWidth="1"/>
    <col min="11786" max="11786" width="1.7109375" style="126" customWidth="1"/>
    <col min="11787" max="11787" width="3.85546875" style="126" customWidth="1"/>
    <col min="11788" max="11788" width="9.85546875" style="126" customWidth="1"/>
    <col min="11789" max="11789" width="16.85546875" style="126" customWidth="1"/>
    <col min="11790" max="11790" width="0" style="126" hidden="1" customWidth="1"/>
    <col min="11791" max="11791" width="20" style="126" customWidth="1"/>
    <col min="11792" max="11793" width="15.28515625" style="126" customWidth="1"/>
    <col min="11794" max="12032" width="15.28515625" style="126"/>
    <col min="12033" max="12033" width="2.7109375" style="126" customWidth="1"/>
    <col min="12034" max="12034" width="3.85546875" style="126" customWidth="1"/>
    <col min="12035" max="12035" width="20.5703125" style="126" customWidth="1"/>
    <col min="12036" max="12036" width="16.85546875" style="126" customWidth="1"/>
    <col min="12037" max="12038" width="16.7109375" style="126" customWidth="1"/>
    <col min="12039" max="12039" width="1.7109375" style="126" customWidth="1"/>
    <col min="12040" max="12040" width="3.85546875" style="126" customWidth="1"/>
    <col min="12041" max="12041" width="9.42578125" style="126" customWidth="1"/>
    <col min="12042" max="12042" width="1.7109375" style="126" customWidth="1"/>
    <col min="12043" max="12043" width="3.85546875" style="126" customWidth="1"/>
    <col min="12044" max="12044" width="9.85546875" style="126" customWidth="1"/>
    <col min="12045" max="12045" width="16.85546875" style="126" customWidth="1"/>
    <col min="12046" max="12046" width="0" style="126" hidden="1" customWidth="1"/>
    <col min="12047" max="12047" width="20" style="126" customWidth="1"/>
    <col min="12048" max="12049" width="15.28515625" style="126" customWidth="1"/>
    <col min="12050" max="12288" width="15.28515625" style="126"/>
    <col min="12289" max="12289" width="2.7109375" style="126" customWidth="1"/>
    <col min="12290" max="12290" width="3.85546875" style="126" customWidth="1"/>
    <col min="12291" max="12291" width="20.5703125" style="126" customWidth="1"/>
    <col min="12292" max="12292" width="16.85546875" style="126" customWidth="1"/>
    <col min="12293" max="12294" width="16.7109375" style="126" customWidth="1"/>
    <col min="12295" max="12295" width="1.7109375" style="126" customWidth="1"/>
    <col min="12296" max="12296" width="3.85546875" style="126" customWidth="1"/>
    <col min="12297" max="12297" width="9.42578125" style="126" customWidth="1"/>
    <col min="12298" max="12298" width="1.7109375" style="126" customWidth="1"/>
    <col min="12299" max="12299" width="3.85546875" style="126" customWidth="1"/>
    <col min="12300" max="12300" width="9.85546875" style="126" customWidth="1"/>
    <col min="12301" max="12301" width="16.85546875" style="126" customWidth="1"/>
    <col min="12302" max="12302" width="0" style="126" hidden="1" customWidth="1"/>
    <col min="12303" max="12303" width="20" style="126" customWidth="1"/>
    <col min="12304" max="12305" width="15.28515625" style="126" customWidth="1"/>
    <col min="12306" max="12544" width="15.28515625" style="126"/>
    <col min="12545" max="12545" width="2.7109375" style="126" customWidth="1"/>
    <col min="12546" max="12546" width="3.85546875" style="126" customWidth="1"/>
    <col min="12547" max="12547" width="20.5703125" style="126" customWidth="1"/>
    <col min="12548" max="12548" width="16.85546875" style="126" customWidth="1"/>
    <col min="12549" max="12550" width="16.7109375" style="126" customWidth="1"/>
    <col min="12551" max="12551" width="1.7109375" style="126" customWidth="1"/>
    <col min="12552" max="12552" width="3.85546875" style="126" customWidth="1"/>
    <col min="12553" max="12553" width="9.42578125" style="126" customWidth="1"/>
    <col min="12554" max="12554" width="1.7109375" style="126" customWidth="1"/>
    <col min="12555" max="12555" width="3.85546875" style="126" customWidth="1"/>
    <col min="12556" max="12556" width="9.85546875" style="126" customWidth="1"/>
    <col min="12557" max="12557" width="16.85546875" style="126" customWidth="1"/>
    <col min="12558" max="12558" width="0" style="126" hidden="1" customWidth="1"/>
    <col min="12559" max="12559" width="20" style="126" customWidth="1"/>
    <col min="12560" max="12561" width="15.28515625" style="126" customWidth="1"/>
    <col min="12562" max="12800" width="15.28515625" style="126"/>
    <col min="12801" max="12801" width="2.7109375" style="126" customWidth="1"/>
    <col min="12802" max="12802" width="3.85546875" style="126" customWidth="1"/>
    <col min="12803" max="12803" width="20.5703125" style="126" customWidth="1"/>
    <col min="12804" max="12804" width="16.85546875" style="126" customWidth="1"/>
    <col min="12805" max="12806" width="16.7109375" style="126" customWidth="1"/>
    <col min="12807" max="12807" width="1.7109375" style="126" customWidth="1"/>
    <col min="12808" max="12808" width="3.85546875" style="126" customWidth="1"/>
    <col min="12809" max="12809" width="9.42578125" style="126" customWidth="1"/>
    <col min="12810" max="12810" width="1.7109375" style="126" customWidth="1"/>
    <col min="12811" max="12811" width="3.85546875" style="126" customWidth="1"/>
    <col min="12812" max="12812" width="9.85546875" style="126" customWidth="1"/>
    <col min="12813" max="12813" width="16.85546875" style="126" customWidth="1"/>
    <col min="12814" max="12814" width="0" style="126" hidden="1" customWidth="1"/>
    <col min="12815" max="12815" width="20" style="126" customWidth="1"/>
    <col min="12816" max="12817" width="15.28515625" style="126" customWidth="1"/>
    <col min="12818" max="13056" width="15.28515625" style="126"/>
    <col min="13057" max="13057" width="2.7109375" style="126" customWidth="1"/>
    <col min="13058" max="13058" width="3.85546875" style="126" customWidth="1"/>
    <col min="13059" max="13059" width="20.5703125" style="126" customWidth="1"/>
    <col min="13060" max="13060" width="16.85546875" style="126" customWidth="1"/>
    <col min="13061" max="13062" width="16.7109375" style="126" customWidth="1"/>
    <col min="13063" max="13063" width="1.7109375" style="126" customWidth="1"/>
    <col min="13064" max="13064" width="3.85546875" style="126" customWidth="1"/>
    <col min="13065" max="13065" width="9.42578125" style="126" customWidth="1"/>
    <col min="13066" max="13066" width="1.7109375" style="126" customWidth="1"/>
    <col min="13067" max="13067" width="3.85546875" style="126" customWidth="1"/>
    <col min="13068" max="13068" width="9.85546875" style="126" customWidth="1"/>
    <col min="13069" max="13069" width="16.85546875" style="126" customWidth="1"/>
    <col min="13070" max="13070" width="0" style="126" hidden="1" customWidth="1"/>
    <col min="13071" max="13071" width="20" style="126" customWidth="1"/>
    <col min="13072" max="13073" width="15.28515625" style="126" customWidth="1"/>
    <col min="13074" max="13312" width="15.28515625" style="126"/>
    <col min="13313" max="13313" width="2.7109375" style="126" customWidth="1"/>
    <col min="13314" max="13314" width="3.85546875" style="126" customWidth="1"/>
    <col min="13315" max="13315" width="20.5703125" style="126" customWidth="1"/>
    <col min="13316" max="13316" width="16.85546875" style="126" customWidth="1"/>
    <col min="13317" max="13318" width="16.7109375" style="126" customWidth="1"/>
    <col min="13319" max="13319" width="1.7109375" style="126" customWidth="1"/>
    <col min="13320" max="13320" width="3.85546875" style="126" customWidth="1"/>
    <col min="13321" max="13321" width="9.42578125" style="126" customWidth="1"/>
    <col min="13322" max="13322" width="1.7109375" style="126" customWidth="1"/>
    <col min="13323" max="13323" width="3.85546875" style="126" customWidth="1"/>
    <col min="13324" max="13324" width="9.85546875" style="126" customWidth="1"/>
    <col min="13325" max="13325" width="16.85546875" style="126" customWidth="1"/>
    <col min="13326" max="13326" width="0" style="126" hidden="1" customWidth="1"/>
    <col min="13327" max="13327" width="20" style="126" customWidth="1"/>
    <col min="13328" max="13329" width="15.28515625" style="126" customWidth="1"/>
    <col min="13330" max="13568" width="15.28515625" style="126"/>
    <col min="13569" max="13569" width="2.7109375" style="126" customWidth="1"/>
    <col min="13570" max="13570" width="3.85546875" style="126" customWidth="1"/>
    <col min="13571" max="13571" width="20.5703125" style="126" customWidth="1"/>
    <col min="13572" max="13572" width="16.85546875" style="126" customWidth="1"/>
    <col min="13573" max="13574" width="16.7109375" style="126" customWidth="1"/>
    <col min="13575" max="13575" width="1.7109375" style="126" customWidth="1"/>
    <col min="13576" max="13576" width="3.85546875" style="126" customWidth="1"/>
    <col min="13577" max="13577" width="9.42578125" style="126" customWidth="1"/>
    <col min="13578" max="13578" width="1.7109375" style="126" customWidth="1"/>
    <col min="13579" max="13579" width="3.85546875" style="126" customWidth="1"/>
    <col min="13580" max="13580" width="9.85546875" style="126" customWidth="1"/>
    <col min="13581" max="13581" width="16.85546875" style="126" customWidth="1"/>
    <col min="13582" max="13582" width="0" style="126" hidden="1" customWidth="1"/>
    <col min="13583" max="13583" width="20" style="126" customWidth="1"/>
    <col min="13584" max="13585" width="15.28515625" style="126" customWidth="1"/>
    <col min="13586" max="13824" width="15.28515625" style="126"/>
    <col min="13825" max="13825" width="2.7109375" style="126" customWidth="1"/>
    <col min="13826" max="13826" width="3.85546875" style="126" customWidth="1"/>
    <col min="13827" max="13827" width="20.5703125" style="126" customWidth="1"/>
    <col min="13828" max="13828" width="16.85546875" style="126" customWidth="1"/>
    <col min="13829" max="13830" width="16.7109375" style="126" customWidth="1"/>
    <col min="13831" max="13831" width="1.7109375" style="126" customWidth="1"/>
    <col min="13832" max="13832" width="3.85546875" style="126" customWidth="1"/>
    <col min="13833" max="13833" width="9.42578125" style="126" customWidth="1"/>
    <col min="13834" max="13834" width="1.7109375" style="126" customWidth="1"/>
    <col min="13835" max="13835" width="3.85546875" style="126" customWidth="1"/>
    <col min="13836" max="13836" width="9.85546875" style="126" customWidth="1"/>
    <col min="13837" max="13837" width="16.85546875" style="126" customWidth="1"/>
    <col min="13838" max="13838" width="0" style="126" hidden="1" customWidth="1"/>
    <col min="13839" max="13839" width="20" style="126" customWidth="1"/>
    <col min="13840" max="13841" width="15.28515625" style="126" customWidth="1"/>
    <col min="13842" max="14080" width="15.28515625" style="126"/>
    <col min="14081" max="14081" width="2.7109375" style="126" customWidth="1"/>
    <col min="14082" max="14082" width="3.85546875" style="126" customWidth="1"/>
    <col min="14083" max="14083" width="20.5703125" style="126" customWidth="1"/>
    <col min="14084" max="14084" width="16.85546875" style="126" customWidth="1"/>
    <col min="14085" max="14086" width="16.7109375" style="126" customWidth="1"/>
    <col min="14087" max="14087" width="1.7109375" style="126" customWidth="1"/>
    <col min="14088" max="14088" width="3.85546875" style="126" customWidth="1"/>
    <col min="14089" max="14089" width="9.42578125" style="126" customWidth="1"/>
    <col min="14090" max="14090" width="1.7109375" style="126" customWidth="1"/>
    <col min="14091" max="14091" width="3.85546875" style="126" customWidth="1"/>
    <col min="14092" max="14092" width="9.85546875" style="126" customWidth="1"/>
    <col min="14093" max="14093" width="16.85546875" style="126" customWidth="1"/>
    <col min="14094" max="14094" width="0" style="126" hidden="1" customWidth="1"/>
    <col min="14095" max="14095" width="20" style="126" customWidth="1"/>
    <col min="14096" max="14097" width="15.28515625" style="126" customWidth="1"/>
    <col min="14098" max="14336" width="15.28515625" style="126"/>
    <col min="14337" max="14337" width="2.7109375" style="126" customWidth="1"/>
    <col min="14338" max="14338" width="3.85546875" style="126" customWidth="1"/>
    <col min="14339" max="14339" width="20.5703125" style="126" customWidth="1"/>
    <col min="14340" max="14340" width="16.85546875" style="126" customWidth="1"/>
    <col min="14341" max="14342" width="16.7109375" style="126" customWidth="1"/>
    <col min="14343" max="14343" width="1.7109375" style="126" customWidth="1"/>
    <col min="14344" max="14344" width="3.85546875" style="126" customWidth="1"/>
    <col min="14345" max="14345" width="9.42578125" style="126" customWidth="1"/>
    <col min="14346" max="14346" width="1.7109375" style="126" customWidth="1"/>
    <col min="14347" max="14347" width="3.85546875" style="126" customWidth="1"/>
    <col min="14348" max="14348" width="9.85546875" style="126" customWidth="1"/>
    <col min="14349" max="14349" width="16.85546875" style="126" customWidth="1"/>
    <col min="14350" max="14350" width="0" style="126" hidden="1" customWidth="1"/>
    <col min="14351" max="14351" width="20" style="126" customWidth="1"/>
    <col min="14352" max="14353" width="15.28515625" style="126" customWidth="1"/>
    <col min="14354" max="14592" width="15.28515625" style="126"/>
    <col min="14593" max="14593" width="2.7109375" style="126" customWidth="1"/>
    <col min="14594" max="14594" width="3.85546875" style="126" customWidth="1"/>
    <col min="14595" max="14595" width="20.5703125" style="126" customWidth="1"/>
    <col min="14596" max="14596" width="16.85546875" style="126" customWidth="1"/>
    <col min="14597" max="14598" width="16.7109375" style="126" customWidth="1"/>
    <col min="14599" max="14599" width="1.7109375" style="126" customWidth="1"/>
    <col min="14600" max="14600" width="3.85546875" style="126" customWidth="1"/>
    <col min="14601" max="14601" width="9.42578125" style="126" customWidth="1"/>
    <col min="14602" max="14602" width="1.7109375" style="126" customWidth="1"/>
    <col min="14603" max="14603" width="3.85546875" style="126" customWidth="1"/>
    <col min="14604" max="14604" width="9.85546875" style="126" customWidth="1"/>
    <col min="14605" max="14605" width="16.85546875" style="126" customWidth="1"/>
    <col min="14606" max="14606" width="0" style="126" hidden="1" customWidth="1"/>
    <col min="14607" max="14607" width="20" style="126" customWidth="1"/>
    <col min="14608" max="14609" width="15.28515625" style="126" customWidth="1"/>
    <col min="14610" max="14848" width="15.28515625" style="126"/>
    <col min="14849" max="14849" width="2.7109375" style="126" customWidth="1"/>
    <col min="14850" max="14850" width="3.85546875" style="126" customWidth="1"/>
    <col min="14851" max="14851" width="20.5703125" style="126" customWidth="1"/>
    <col min="14852" max="14852" width="16.85546875" style="126" customWidth="1"/>
    <col min="14853" max="14854" width="16.7109375" style="126" customWidth="1"/>
    <col min="14855" max="14855" width="1.7109375" style="126" customWidth="1"/>
    <col min="14856" max="14856" width="3.85546875" style="126" customWidth="1"/>
    <col min="14857" max="14857" width="9.42578125" style="126" customWidth="1"/>
    <col min="14858" max="14858" width="1.7109375" style="126" customWidth="1"/>
    <col min="14859" max="14859" width="3.85546875" style="126" customWidth="1"/>
    <col min="14860" max="14860" width="9.85546875" style="126" customWidth="1"/>
    <col min="14861" max="14861" width="16.85546875" style="126" customWidth="1"/>
    <col min="14862" max="14862" width="0" style="126" hidden="1" customWidth="1"/>
    <col min="14863" max="14863" width="20" style="126" customWidth="1"/>
    <col min="14864" max="14865" width="15.28515625" style="126" customWidth="1"/>
    <col min="14866" max="15104" width="15.28515625" style="126"/>
    <col min="15105" max="15105" width="2.7109375" style="126" customWidth="1"/>
    <col min="15106" max="15106" width="3.85546875" style="126" customWidth="1"/>
    <col min="15107" max="15107" width="20.5703125" style="126" customWidth="1"/>
    <col min="15108" max="15108" width="16.85546875" style="126" customWidth="1"/>
    <col min="15109" max="15110" width="16.7109375" style="126" customWidth="1"/>
    <col min="15111" max="15111" width="1.7109375" style="126" customWidth="1"/>
    <col min="15112" max="15112" width="3.85546875" style="126" customWidth="1"/>
    <col min="15113" max="15113" width="9.42578125" style="126" customWidth="1"/>
    <col min="15114" max="15114" width="1.7109375" style="126" customWidth="1"/>
    <col min="15115" max="15115" width="3.85546875" style="126" customWidth="1"/>
    <col min="15116" max="15116" width="9.85546875" style="126" customWidth="1"/>
    <col min="15117" max="15117" width="16.85546875" style="126" customWidth="1"/>
    <col min="15118" max="15118" width="0" style="126" hidden="1" customWidth="1"/>
    <col min="15119" max="15119" width="20" style="126" customWidth="1"/>
    <col min="15120" max="15121" width="15.28515625" style="126" customWidth="1"/>
    <col min="15122" max="15360" width="15.28515625" style="126"/>
    <col min="15361" max="15361" width="2.7109375" style="126" customWidth="1"/>
    <col min="15362" max="15362" width="3.85546875" style="126" customWidth="1"/>
    <col min="15363" max="15363" width="20.5703125" style="126" customWidth="1"/>
    <col min="15364" max="15364" width="16.85546875" style="126" customWidth="1"/>
    <col min="15365" max="15366" width="16.7109375" style="126" customWidth="1"/>
    <col min="15367" max="15367" width="1.7109375" style="126" customWidth="1"/>
    <col min="15368" max="15368" width="3.85546875" style="126" customWidth="1"/>
    <col min="15369" max="15369" width="9.42578125" style="126" customWidth="1"/>
    <col min="15370" max="15370" width="1.7109375" style="126" customWidth="1"/>
    <col min="15371" max="15371" width="3.85546875" style="126" customWidth="1"/>
    <col min="15372" max="15372" width="9.85546875" style="126" customWidth="1"/>
    <col min="15373" max="15373" width="16.85546875" style="126" customWidth="1"/>
    <col min="15374" max="15374" width="0" style="126" hidden="1" customWidth="1"/>
    <col min="15375" max="15375" width="20" style="126" customWidth="1"/>
    <col min="15376" max="15377" width="15.28515625" style="126" customWidth="1"/>
    <col min="15378" max="15616" width="15.28515625" style="126"/>
    <col min="15617" max="15617" width="2.7109375" style="126" customWidth="1"/>
    <col min="15618" max="15618" width="3.85546875" style="126" customWidth="1"/>
    <col min="15619" max="15619" width="20.5703125" style="126" customWidth="1"/>
    <col min="15620" max="15620" width="16.85546875" style="126" customWidth="1"/>
    <col min="15621" max="15622" width="16.7109375" style="126" customWidth="1"/>
    <col min="15623" max="15623" width="1.7109375" style="126" customWidth="1"/>
    <col min="15624" max="15624" width="3.85546875" style="126" customWidth="1"/>
    <col min="15625" max="15625" width="9.42578125" style="126" customWidth="1"/>
    <col min="15626" max="15626" width="1.7109375" style="126" customWidth="1"/>
    <col min="15627" max="15627" width="3.85546875" style="126" customWidth="1"/>
    <col min="15628" max="15628" width="9.85546875" style="126" customWidth="1"/>
    <col min="15629" max="15629" width="16.85546875" style="126" customWidth="1"/>
    <col min="15630" max="15630" width="0" style="126" hidden="1" customWidth="1"/>
    <col min="15631" max="15631" width="20" style="126" customWidth="1"/>
    <col min="15632" max="15633" width="15.28515625" style="126" customWidth="1"/>
    <col min="15634" max="15872" width="15.28515625" style="126"/>
    <col min="15873" max="15873" width="2.7109375" style="126" customWidth="1"/>
    <col min="15874" max="15874" width="3.85546875" style="126" customWidth="1"/>
    <col min="15875" max="15875" width="20.5703125" style="126" customWidth="1"/>
    <col min="15876" max="15876" width="16.85546875" style="126" customWidth="1"/>
    <col min="15877" max="15878" width="16.7109375" style="126" customWidth="1"/>
    <col min="15879" max="15879" width="1.7109375" style="126" customWidth="1"/>
    <col min="15880" max="15880" width="3.85546875" style="126" customWidth="1"/>
    <col min="15881" max="15881" width="9.42578125" style="126" customWidth="1"/>
    <col min="15882" max="15882" width="1.7109375" style="126" customWidth="1"/>
    <col min="15883" max="15883" width="3.85546875" style="126" customWidth="1"/>
    <col min="15884" max="15884" width="9.85546875" style="126" customWidth="1"/>
    <col min="15885" max="15885" width="16.85546875" style="126" customWidth="1"/>
    <col min="15886" max="15886" width="0" style="126" hidden="1" customWidth="1"/>
    <col min="15887" max="15887" width="20" style="126" customWidth="1"/>
    <col min="15888" max="15889" width="15.28515625" style="126" customWidth="1"/>
    <col min="15890" max="16128" width="15.28515625" style="126"/>
    <col min="16129" max="16129" width="2.7109375" style="126" customWidth="1"/>
    <col min="16130" max="16130" width="3.85546875" style="126" customWidth="1"/>
    <col min="16131" max="16131" width="20.5703125" style="126" customWidth="1"/>
    <col min="16132" max="16132" width="16.85546875" style="126" customWidth="1"/>
    <col min="16133" max="16134" width="16.7109375" style="126" customWidth="1"/>
    <col min="16135" max="16135" width="1.7109375" style="126" customWidth="1"/>
    <col min="16136" max="16136" width="3.85546875" style="126" customWidth="1"/>
    <col min="16137" max="16137" width="9.42578125" style="126" customWidth="1"/>
    <col min="16138" max="16138" width="1.7109375" style="126" customWidth="1"/>
    <col min="16139" max="16139" width="3.85546875" style="126" customWidth="1"/>
    <col min="16140" max="16140" width="9.85546875" style="126" customWidth="1"/>
    <col min="16141" max="16141" width="16.85546875" style="126" customWidth="1"/>
    <col min="16142" max="16142" width="0" style="126" hidden="1" customWidth="1"/>
    <col min="16143" max="16143" width="20" style="126" customWidth="1"/>
    <col min="16144" max="16145" width="15.28515625" style="126" customWidth="1"/>
    <col min="16146" max="16384" width="15.28515625" style="126"/>
  </cols>
  <sheetData>
    <row r="1" spans="2:17" ht="12" customHeight="1"/>
    <row r="2" spans="2:17" ht="15" customHeight="1">
      <c r="B2" s="76" t="s">
        <v>0</v>
      </c>
      <c r="E2" s="127"/>
      <c r="I2" s="129"/>
      <c r="L2" s="130"/>
      <c r="M2" s="131"/>
    </row>
    <row r="3" spans="2:17" ht="12" customHeight="1">
      <c r="B3" s="302" t="s">
        <v>556</v>
      </c>
      <c r="C3" s="303"/>
      <c r="D3" s="303"/>
      <c r="E3" s="304"/>
      <c r="F3" s="159"/>
      <c r="G3" s="159"/>
      <c r="H3" s="161"/>
      <c r="I3" s="162"/>
      <c r="J3" s="159"/>
      <c r="K3" s="161"/>
      <c r="L3" s="163"/>
      <c r="M3" s="163"/>
    </row>
    <row r="4" spans="2:17" ht="12" customHeight="1">
      <c r="B4" s="159"/>
      <c r="C4" s="159"/>
      <c r="D4" s="159"/>
      <c r="E4" s="159"/>
      <c r="F4" s="159"/>
      <c r="G4" s="159"/>
      <c r="H4" s="161"/>
      <c r="I4" s="162"/>
      <c r="J4" s="159"/>
      <c r="K4" s="161"/>
      <c r="L4" s="163"/>
      <c r="M4" s="163"/>
    </row>
    <row r="5" spans="2:17" ht="12" customHeight="1" thickBot="1">
      <c r="B5" s="164" t="s">
        <v>1</v>
      </c>
      <c r="C5" s="159"/>
      <c r="D5" s="159"/>
      <c r="E5" s="159"/>
      <c r="F5" s="159"/>
      <c r="G5" s="159"/>
      <c r="H5" s="160"/>
      <c r="I5" s="162"/>
      <c r="J5" s="159"/>
      <c r="K5" s="161"/>
      <c r="L5" s="160"/>
      <c r="M5" s="15" t="s">
        <v>22</v>
      </c>
      <c r="N5" s="134" t="s">
        <v>433</v>
      </c>
    </row>
    <row r="6" spans="2:17" ht="12" customHeight="1">
      <c r="B6" s="165"/>
      <c r="C6" s="284" t="s">
        <v>2</v>
      </c>
      <c r="D6" s="285" t="s">
        <v>505</v>
      </c>
      <c r="E6" s="168" t="s">
        <v>506</v>
      </c>
      <c r="F6" s="414" t="s">
        <v>537</v>
      </c>
      <c r="G6" s="415"/>
      <c r="H6" s="415"/>
      <c r="I6" s="415"/>
      <c r="J6" s="415"/>
      <c r="K6" s="415"/>
      <c r="L6" s="415"/>
      <c r="M6" s="292" t="s">
        <v>17</v>
      </c>
      <c r="N6" s="150" t="s">
        <v>436</v>
      </c>
      <c r="O6" s="291"/>
    </row>
    <row r="7" spans="2:17" ht="36" customHeight="1">
      <c r="B7" s="170" t="s">
        <v>3</v>
      </c>
      <c r="C7" s="273"/>
      <c r="D7" s="286"/>
      <c r="E7" s="173" t="s">
        <v>4</v>
      </c>
      <c r="F7" s="174" t="s">
        <v>19</v>
      </c>
      <c r="G7" s="425" t="s">
        <v>457</v>
      </c>
      <c r="H7" s="426"/>
      <c r="I7" s="426"/>
      <c r="J7" s="427" t="s">
        <v>439</v>
      </c>
      <c r="K7" s="427"/>
      <c r="L7" s="427"/>
      <c r="M7" s="175" t="s">
        <v>440</v>
      </c>
      <c r="N7" s="151" t="s">
        <v>438</v>
      </c>
    </row>
    <row r="8" spans="2:17" ht="12" customHeight="1">
      <c r="B8" s="176" t="s">
        <v>5</v>
      </c>
      <c r="C8" s="177"/>
      <c r="D8" s="178"/>
      <c r="E8" s="235"/>
      <c r="F8" s="234"/>
      <c r="G8" s="218"/>
      <c r="H8" s="212"/>
      <c r="I8" s="240"/>
      <c r="J8" s="218"/>
      <c r="K8" s="212" t="s">
        <v>20</v>
      </c>
      <c r="L8" s="242"/>
      <c r="M8" s="179"/>
      <c r="N8" s="152"/>
    </row>
    <row r="9" spans="2:17" ht="12" customHeight="1">
      <c r="B9" s="180"/>
      <c r="C9" s="177" t="s">
        <v>6</v>
      </c>
      <c r="D9" s="181">
        <v>2513.81</v>
      </c>
      <c r="E9" s="236">
        <v>2457.54</v>
      </c>
      <c r="F9" s="277">
        <v>2560.36</v>
      </c>
      <c r="G9" s="220"/>
      <c r="H9" s="161" t="s">
        <v>20</v>
      </c>
      <c r="I9" s="221">
        <v>4.183858655403383E-2</v>
      </c>
      <c r="J9" s="220"/>
      <c r="K9" s="182" t="s">
        <v>460</v>
      </c>
      <c r="L9" s="225">
        <v>1.76</v>
      </c>
      <c r="M9" s="183">
        <v>2004.9</v>
      </c>
      <c r="N9" s="153" t="s">
        <v>442</v>
      </c>
      <c r="O9" s="136"/>
      <c r="P9" s="137"/>
    </row>
    <row r="10" spans="2:17" ht="12" customHeight="1">
      <c r="B10" s="180"/>
      <c r="C10" s="177" t="s">
        <v>7</v>
      </c>
      <c r="D10" s="181">
        <v>2455.2600000000002</v>
      </c>
      <c r="E10" s="236">
        <v>2433.2399999999998</v>
      </c>
      <c r="F10" s="277">
        <v>2537.2199999999998</v>
      </c>
      <c r="G10" s="220"/>
      <c r="H10" s="161" t="s">
        <v>20</v>
      </c>
      <c r="I10" s="221">
        <v>4.2733145928884886E-2</v>
      </c>
      <c r="J10" s="220"/>
      <c r="K10" s="182" t="s">
        <v>20</v>
      </c>
      <c r="L10" s="225">
        <v>0.46</v>
      </c>
      <c r="M10" s="183">
        <v>2051.6</v>
      </c>
      <c r="N10" s="153" t="s">
        <v>442</v>
      </c>
      <c r="O10" s="136"/>
      <c r="P10" s="137"/>
      <c r="Q10" s="138"/>
    </row>
    <row r="11" spans="2:17" ht="12" customHeight="1">
      <c r="B11" s="180"/>
      <c r="C11" s="177" t="s">
        <v>8</v>
      </c>
      <c r="D11" s="181">
        <v>578.38</v>
      </c>
      <c r="E11" s="236">
        <v>602.67999999999995</v>
      </c>
      <c r="F11" s="277">
        <v>625.82000000000005</v>
      </c>
      <c r="G11" s="220"/>
      <c r="H11" s="161" t="s">
        <v>20</v>
      </c>
      <c r="I11" s="221">
        <v>3.8395168248490208E-2</v>
      </c>
      <c r="J11" s="220"/>
      <c r="K11" s="182" t="s">
        <v>460</v>
      </c>
      <c r="L11" s="225">
        <v>1.46</v>
      </c>
      <c r="M11" s="183">
        <v>348.1</v>
      </c>
      <c r="N11" s="153" t="s">
        <v>442</v>
      </c>
      <c r="O11" s="136"/>
      <c r="P11" s="137"/>
    </row>
    <row r="12" spans="2:17" ht="12" customHeight="1">
      <c r="B12" s="180"/>
      <c r="C12" s="177" t="s">
        <v>9</v>
      </c>
      <c r="D12" s="245">
        <v>0.23556771991560974</v>
      </c>
      <c r="E12" s="237">
        <v>0.247686212621854</v>
      </c>
      <c r="F12" s="278">
        <v>0.24665578861903978</v>
      </c>
      <c r="G12" s="220"/>
      <c r="H12" s="161" t="s">
        <v>460</v>
      </c>
      <c r="I12" s="246">
        <v>0.10304240028142231</v>
      </c>
      <c r="J12" s="220"/>
      <c r="K12" s="182" t="s">
        <v>460</v>
      </c>
      <c r="L12" s="247">
        <v>6.2026429885544965E-2</v>
      </c>
      <c r="M12" s="248">
        <v>0.16967245077013066</v>
      </c>
      <c r="N12" s="154" t="e">
        <f>N11/N10</f>
        <v>#DIV/0!</v>
      </c>
      <c r="O12" s="136"/>
      <c r="P12" s="137"/>
    </row>
    <row r="13" spans="2:17" ht="12" customHeight="1">
      <c r="B13" s="249" t="s">
        <v>10</v>
      </c>
      <c r="C13" s="250"/>
      <c r="D13" s="251"/>
      <c r="E13" s="252"/>
      <c r="F13" s="279"/>
      <c r="G13" s="253"/>
      <c r="H13" s="254"/>
      <c r="I13" s="255"/>
      <c r="J13" s="253"/>
      <c r="K13" s="254"/>
      <c r="L13" s="256"/>
      <c r="M13" s="257"/>
      <c r="N13" s="155"/>
      <c r="O13" s="136"/>
    </row>
    <row r="14" spans="2:17" ht="12" customHeight="1">
      <c r="B14" s="180"/>
      <c r="C14" s="177" t="s">
        <v>6</v>
      </c>
      <c r="D14" s="185">
        <v>728.09</v>
      </c>
      <c r="E14" s="232">
        <v>735.49</v>
      </c>
      <c r="F14" s="275">
        <v>752.69</v>
      </c>
      <c r="G14" s="220"/>
      <c r="H14" s="161" t="s">
        <v>20</v>
      </c>
      <c r="I14" s="221">
        <v>2.3385770030863728E-2</v>
      </c>
      <c r="J14" s="220"/>
      <c r="K14" s="182" t="s">
        <v>20</v>
      </c>
      <c r="L14" s="225">
        <v>1.43</v>
      </c>
      <c r="M14" s="186">
        <v>596.70000000000005</v>
      </c>
      <c r="N14" s="156" t="s">
        <v>442</v>
      </c>
      <c r="O14" s="136"/>
    </row>
    <row r="15" spans="2:17" ht="12" customHeight="1">
      <c r="B15" s="180"/>
      <c r="C15" s="177" t="s">
        <v>7</v>
      </c>
      <c r="D15" s="185">
        <v>705.74</v>
      </c>
      <c r="E15" s="232">
        <v>712.29</v>
      </c>
      <c r="F15" s="275">
        <v>739.89</v>
      </c>
      <c r="G15" s="220"/>
      <c r="H15" s="161" t="s">
        <v>20</v>
      </c>
      <c r="I15" s="221">
        <v>3.8748262645832421E-2</v>
      </c>
      <c r="J15" s="220"/>
      <c r="K15" s="182" t="s">
        <v>20</v>
      </c>
      <c r="L15" s="225">
        <v>0.12</v>
      </c>
      <c r="M15" s="186">
        <v>616.5</v>
      </c>
      <c r="N15" s="156" t="s">
        <v>442</v>
      </c>
      <c r="O15" s="136"/>
      <c r="P15" s="139"/>
      <c r="Q15" s="138"/>
    </row>
    <row r="16" spans="2:17" ht="12" customHeight="1">
      <c r="B16" s="180"/>
      <c r="C16" s="177" t="s">
        <v>8</v>
      </c>
      <c r="D16" s="185">
        <v>217.28</v>
      </c>
      <c r="E16" s="232">
        <v>240.49</v>
      </c>
      <c r="F16" s="275">
        <v>253.29</v>
      </c>
      <c r="G16" s="220"/>
      <c r="H16" s="161" t="s">
        <v>20</v>
      </c>
      <c r="I16" s="221">
        <v>5.3224666306291191E-2</v>
      </c>
      <c r="J16" s="220"/>
      <c r="K16" s="182" t="s">
        <v>20</v>
      </c>
      <c r="L16" s="225">
        <v>1.1499999999999999</v>
      </c>
      <c r="M16" s="186">
        <v>133.4</v>
      </c>
      <c r="N16" s="156" t="s">
        <v>442</v>
      </c>
      <c r="O16" s="136"/>
    </row>
    <row r="17" spans="2:17" ht="12" customHeight="1">
      <c r="B17" s="258"/>
      <c r="C17" s="259" t="s">
        <v>9</v>
      </c>
      <c r="D17" s="260">
        <v>0.30787542154334457</v>
      </c>
      <c r="E17" s="261">
        <v>0.33762933636580611</v>
      </c>
      <c r="F17" s="280">
        <v>0.34233467137006851</v>
      </c>
      <c r="G17" s="262"/>
      <c r="H17" s="263" t="s">
        <v>20</v>
      </c>
      <c r="I17" s="264">
        <v>0.47053350042624009</v>
      </c>
      <c r="J17" s="262"/>
      <c r="K17" s="265" t="s">
        <v>20</v>
      </c>
      <c r="L17" s="266">
        <v>0.14990062309036545</v>
      </c>
      <c r="M17" s="267">
        <v>0.21638280616382807</v>
      </c>
      <c r="N17" s="154" t="e">
        <f>N16/N15</f>
        <v>#DIV/0!</v>
      </c>
      <c r="O17" s="136"/>
      <c r="P17" s="140"/>
    </row>
    <row r="18" spans="2:17" ht="12" customHeight="1">
      <c r="B18" s="176" t="s">
        <v>15</v>
      </c>
      <c r="C18" s="177"/>
      <c r="D18" s="184"/>
      <c r="E18" s="238"/>
      <c r="F18" s="277"/>
      <c r="G18" s="220"/>
      <c r="H18" s="161"/>
      <c r="I18" s="241"/>
      <c r="J18" s="220"/>
      <c r="K18" s="161"/>
      <c r="L18" s="243"/>
      <c r="M18" s="179"/>
      <c r="N18" s="155"/>
      <c r="O18" s="136"/>
    </row>
    <row r="19" spans="2:17" ht="12" customHeight="1">
      <c r="B19" s="180"/>
      <c r="C19" s="177" t="s">
        <v>6</v>
      </c>
      <c r="D19" s="185">
        <v>1307.17</v>
      </c>
      <c r="E19" s="232">
        <v>1249.6600000000001</v>
      </c>
      <c r="F19" s="275">
        <v>1327.66</v>
      </c>
      <c r="G19" s="220"/>
      <c r="H19" s="161" t="s">
        <v>20</v>
      </c>
      <c r="I19" s="221">
        <v>6.2416977417857566E-2</v>
      </c>
      <c r="J19" s="220"/>
      <c r="K19" s="182" t="s">
        <v>460</v>
      </c>
      <c r="L19" s="225">
        <v>1.69</v>
      </c>
      <c r="M19" s="186">
        <v>988.1</v>
      </c>
      <c r="N19" s="156" t="s">
        <v>442</v>
      </c>
      <c r="O19" s="136"/>
      <c r="P19" s="141"/>
    </row>
    <row r="20" spans="2:17" ht="12" customHeight="1">
      <c r="B20" s="180"/>
      <c r="C20" s="177" t="s">
        <v>7</v>
      </c>
      <c r="D20" s="185">
        <v>1271.76</v>
      </c>
      <c r="E20" s="232">
        <v>1250.4100000000001</v>
      </c>
      <c r="F20" s="275">
        <v>1319.52</v>
      </c>
      <c r="G20" s="220"/>
      <c r="H20" s="161" t="s">
        <v>20</v>
      </c>
      <c r="I20" s="221">
        <v>5.5269871482153787E-2</v>
      </c>
      <c r="J20" s="220"/>
      <c r="K20" s="182" t="s">
        <v>20</v>
      </c>
      <c r="L20" s="225">
        <v>0.3</v>
      </c>
      <c r="M20" s="187">
        <v>1013.9</v>
      </c>
      <c r="N20" s="156" t="s">
        <v>442</v>
      </c>
      <c r="O20" s="136"/>
      <c r="P20" s="137"/>
      <c r="Q20" s="138"/>
    </row>
    <row r="21" spans="2:17" ht="12" customHeight="1">
      <c r="B21" s="180"/>
      <c r="C21" s="177" t="s">
        <v>8</v>
      </c>
      <c r="D21" s="185">
        <v>246.44</v>
      </c>
      <c r="E21" s="232">
        <v>245.69</v>
      </c>
      <c r="F21" s="275">
        <v>253.82</v>
      </c>
      <c r="G21" s="220"/>
      <c r="H21" s="161" t="s">
        <v>20</v>
      </c>
      <c r="I21" s="221">
        <v>3.3090479873010725E-2</v>
      </c>
      <c r="J21" s="220"/>
      <c r="K21" s="182" t="s">
        <v>460</v>
      </c>
      <c r="L21" s="225">
        <v>1.1200000000000001</v>
      </c>
      <c r="M21" s="186">
        <v>139.30000000000001</v>
      </c>
      <c r="N21" s="156" t="s">
        <v>442</v>
      </c>
      <c r="O21" s="136"/>
      <c r="P21" s="141"/>
    </row>
    <row r="22" spans="2:17" ht="12" customHeight="1">
      <c r="B22" s="180"/>
      <c r="C22" s="177" t="s">
        <v>9</v>
      </c>
      <c r="D22" s="245">
        <v>0.19377870038372019</v>
      </c>
      <c r="E22" s="237">
        <v>0.19648755208291679</v>
      </c>
      <c r="F22" s="278">
        <v>0.1923578270886383</v>
      </c>
      <c r="G22" s="220"/>
      <c r="H22" s="161" t="s">
        <v>460</v>
      </c>
      <c r="I22" s="246">
        <v>0.41297249942784942</v>
      </c>
      <c r="J22" s="220"/>
      <c r="K22" s="182" t="s">
        <v>460</v>
      </c>
      <c r="L22" s="247">
        <v>8.9273005876697176E-2</v>
      </c>
      <c r="M22" s="248">
        <v>0.13739027517506658</v>
      </c>
      <c r="N22" s="154" t="e">
        <f>N21/N20</f>
        <v>#DIV/0!</v>
      </c>
      <c r="O22" s="136"/>
      <c r="P22" s="141"/>
    </row>
    <row r="23" spans="2:17" ht="12" customHeight="1">
      <c r="B23" s="180"/>
      <c r="C23" s="269" t="s">
        <v>11</v>
      </c>
      <c r="D23" s="251"/>
      <c r="E23" s="252"/>
      <c r="F23" s="279"/>
      <c r="G23" s="253"/>
      <c r="H23" s="254"/>
      <c r="I23" s="255"/>
      <c r="J23" s="253"/>
      <c r="K23" s="254"/>
      <c r="L23" s="256"/>
      <c r="M23" s="257"/>
      <c r="N23" s="155"/>
      <c r="O23" s="136"/>
    </row>
    <row r="24" spans="2:17" ht="12" customHeight="1">
      <c r="B24" s="180"/>
      <c r="C24" s="270" t="s">
        <v>6</v>
      </c>
      <c r="D24" s="185">
        <v>1015.06</v>
      </c>
      <c r="E24" s="232">
        <v>961.1</v>
      </c>
      <c r="F24" s="275">
        <v>1037.93</v>
      </c>
      <c r="G24" s="220"/>
      <c r="H24" s="161" t="s">
        <v>20</v>
      </c>
      <c r="I24" s="221">
        <v>7.9939652481531676E-2</v>
      </c>
      <c r="J24" s="220"/>
      <c r="K24" s="182" t="s">
        <v>460</v>
      </c>
      <c r="L24" s="225">
        <v>1.8</v>
      </c>
      <c r="M24" s="186">
        <v>716.5</v>
      </c>
      <c r="N24" s="156" t="s">
        <v>442</v>
      </c>
      <c r="O24" s="136"/>
      <c r="P24" s="142"/>
    </row>
    <row r="25" spans="2:17" ht="12" customHeight="1">
      <c r="B25" s="180"/>
      <c r="C25" s="270" t="s">
        <v>7</v>
      </c>
      <c r="D25" s="185">
        <v>980.53</v>
      </c>
      <c r="E25" s="232">
        <v>960.4</v>
      </c>
      <c r="F25" s="275">
        <v>1026.96</v>
      </c>
      <c r="G25" s="220"/>
      <c r="H25" s="161" t="s">
        <v>20</v>
      </c>
      <c r="I25" s="221">
        <v>6.9304456476468213E-2</v>
      </c>
      <c r="J25" s="220"/>
      <c r="K25" s="182" t="s">
        <v>20</v>
      </c>
      <c r="L25" s="225">
        <v>0.53</v>
      </c>
      <c r="M25" s="186">
        <v>731.2</v>
      </c>
      <c r="N25" s="156" t="s">
        <v>442</v>
      </c>
      <c r="O25" s="136"/>
      <c r="P25" s="142"/>
      <c r="Q25" s="138"/>
    </row>
    <row r="26" spans="2:17" ht="12" customHeight="1">
      <c r="B26" s="180"/>
      <c r="C26" s="270" t="s">
        <v>8</v>
      </c>
      <c r="D26" s="185">
        <v>209.31</v>
      </c>
      <c r="E26" s="232">
        <v>210.01</v>
      </c>
      <c r="F26" s="275">
        <v>220.98</v>
      </c>
      <c r="G26" s="220"/>
      <c r="H26" s="161" t="s">
        <v>20</v>
      </c>
      <c r="I26" s="221">
        <v>5.2235607828198694E-2</v>
      </c>
      <c r="J26" s="220"/>
      <c r="K26" s="182" t="s">
        <v>460</v>
      </c>
      <c r="L26" s="225">
        <v>1.27</v>
      </c>
      <c r="M26" s="188">
        <v>108.9</v>
      </c>
      <c r="N26" s="156" t="s">
        <v>442</v>
      </c>
      <c r="O26" s="136"/>
      <c r="P26" s="142"/>
    </row>
    <row r="27" spans="2:17" ht="12" customHeight="1">
      <c r="B27" s="180"/>
      <c r="C27" s="270" t="s">
        <v>9</v>
      </c>
      <c r="D27" s="260">
        <v>0.21346618665415643</v>
      </c>
      <c r="E27" s="268">
        <v>0.21866930445647648</v>
      </c>
      <c r="F27" s="280">
        <v>0.21517878008880578</v>
      </c>
      <c r="G27" s="262"/>
      <c r="H27" s="263" t="s">
        <v>460</v>
      </c>
      <c r="I27" s="264">
        <v>0.34905243676706943</v>
      </c>
      <c r="J27" s="262"/>
      <c r="K27" s="265" t="s">
        <v>460</v>
      </c>
      <c r="L27" s="266">
        <v>0.13484063730084539</v>
      </c>
      <c r="M27" s="267">
        <v>0.14893326039387308</v>
      </c>
      <c r="N27" s="154" t="e">
        <f>N26/N25</f>
        <v>#DIV/0!</v>
      </c>
      <c r="O27" s="136"/>
    </row>
    <row r="28" spans="2:17" ht="12" customHeight="1">
      <c r="B28" s="249" t="s">
        <v>12</v>
      </c>
      <c r="C28" s="271"/>
      <c r="D28" s="184"/>
      <c r="E28" s="238"/>
      <c r="F28" s="277"/>
      <c r="G28" s="220"/>
      <c r="H28" s="161"/>
      <c r="I28" s="241"/>
      <c r="J28" s="220"/>
      <c r="K28" s="161"/>
      <c r="L28" s="243"/>
      <c r="M28" s="179"/>
      <c r="N28" s="155"/>
      <c r="O28" s="136"/>
    </row>
    <row r="29" spans="2:17" ht="12" customHeight="1">
      <c r="B29" s="180"/>
      <c r="C29" s="272" t="s">
        <v>6</v>
      </c>
      <c r="D29" s="185">
        <v>478.55</v>
      </c>
      <c r="E29" s="232">
        <v>472.39</v>
      </c>
      <c r="F29" s="275">
        <v>480.02</v>
      </c>
      <c r="G29" s="220"/>
      <c r="H29" s="161" t="s">
        <v>20</v>
      </c>
      <c r="I29" s="221">
        <v>1.6151908380787061E-2</v>
      </c>
      <c r="J29" s="220"/>
      <c r="K29" s="182" t="s">
        <v>460</v>
      </c>
      <c r="L29" s="225">
        <v>1.49</v>
      </c>
      <c r="M29" s="186">
        <v>420.1</v>
      </c>
      <c r="N29" s="157" t="s">
        <v>442</v>
      </c>
      <c r="O29" s="136"/>
      <c r="P29" s="143"/>
    </row>
    <row r="30" spans="2:17" ht="12" customHeight="1">
      <c r="B30" s="180"/>
      <c r="C30" s="272" t="s">
        <v>7</v>
      </c>
      <c r="D30" s="185">
        <v>477.76</v>
      </c>
      <c r="E30" s="232">
        <v>470.54</v>
      </c>
      <c r="F30" s="275">
        <v>477.81</v>
      </c>
      <c r="G30" s="220"/>
      <c r="H30" s="161" t="s">
        <v>20</v>
      </c>
      <c r="I30" s="221">
        <v>1.5450333659200011E-2</v>
      </c>
      <c r="J30" s="220"/>
      <c r="K30" s="182" t="s">
        <v>20</v>
      </c>
      <c r="L30" s="225">
        <v>0.04</v>
      </c>
      <c r="M30" s="186">
        <v>421.2</v>
      </c>
      <c r="N30" s="157" t="s">
        <v>442</v>
      </c>
      <c r="O30" s="136"/>
      <c r="P30" s="143"/>
      <c r="Q30" s="138"/>
    </row>
    <row r="31" spans="2:17" ht="12" customHeight="1">
      <c r="B31" s="180"/>
      <c r="C31" s="272" t="s">
        <v>8</v>
      </c>
      <c r="D31" s="185">
        <v>114.66</v>
      </c>
      <c r="E31" s="232">
        <v>116.51</v>
      </c>
      <c r="F31" s="275">
        <v>118.71</v>
      </c>
      <c r="G31" s="220"/>
      <c r="H31" s="161" t="s">
        <v>20</v>
      </c>
      <c r="I31" s="221">
        <v>1.8882499356278393E-2</v>
      </c>
      <c r="J31" s="220"/>
      <c r="K31" s="182" t="s">
        <v>460</v>
      </c>
      <c r="L31" s="225">
        <v>1.5</v>
      </c>
      <c r="M31" s="186">
        <v>75.400000000000006</v>
      </c>
      <c r="N31" s="157" t="s">
        <v>442</v>
      </c>
      <c r="O31" s="136"/>
      <c r="P31" s="144"/>
    </row>
    <row r="32" spans="2:17" ht="12" customHeight="1" thickBot="1">
      <c r="B32" s="170"/>
      <c r="C32" s="273" t="s">
        <v>9</v>
      </c>
      <c r="D32" s="230">
        <v>0.23999497655726723</v>
      </c>
      <c r="E32" s="239">
        <v>0.24760912993581843</v>
      </c>
      <c r="F32" s="276">
        <v>0.24844603503484647</v>
      </c>
      <c r="G32" s="222"/>
      <c r="H32" s="189" t="s">
        <v>20</v>
      </c>
      <c r="I32" s="223">
        <v>8.3690509902803467E-2</v>
      </c>
      <c r="J32" s="222"/>
      <c r="K32" s="190" t="s">
        <v>460</v>
      </c>
      <c r="L32" s="244">
        <v>0.31603864650384117</v>
      </c>
      <c r="M32" s="191">
        <v>0.17901234567901236</v>
      </c>
      <c r="N32" s="158" t="e">
        <f>N31/N30</f>
        <v>#DIV/0!</v>
      </c>
      <c r="O32" s="136"/>
    </row>
    <row r="33" spans="2:18" ht="12" customHeight="1">
      <c r="B33" s="192"/>
      <c r="C33" s="192"/>
      <c r="D33" s="193"/>
      <c r="E33" s="194"/>
      <c r="F33" s="193"/>
      <c r="G33" s="159"/>
      <c r="H33" s="161"/>
      <c r="I33" s="195"/>
      <c r="J33" s="159"/>
      <c r="K33" s="182"/>
      <c r="L33" s="196"/>
      <c r="M33" s="197"/>
      <c r="N33" s="145"/>
      <c r="O33" s="136"/>
    </row>
    <row r="34" spans="2:18" ht="12" customHeight="1" thickBot="1">
      <c r="B34" s="198" t="s">
        <v>13</v>
      </c>
      <c r="C34" s="192"/>
      <c r="D34" s="193"/>
      <c r="E34" s="194"/>
      <c r="F34" s="193"/>
      <c r="G34" s="159"/>
      <c r="H34" s="161"/>
      <c r="I34" s="195"/>
      <c r="J34" s="159"/>
      <c r="K34" s="182" t="s">
        <v>449</v>
      </c>
      <c r="L34" s="196"/>
      <c r="M34" s="197"/>
      <c r="N34" s="146"/>
      <c r="O34" s="136"/>
    </row>
    <row r="35" spans="2:18" ht="12" customHeight="1">
      <c r="B35" s="204"/>
      <c r="C35" s="287" t="s">
        <v>2</v>
      </c>
      <c r="D35" s="288" t="s">
        <v>505</v>
      </c>
      <c r="E35" s="227" t="s">
        <v>506</v>
      </c>
      <c r="F35" s="428" t="s">
        <v>537</v>
      </c>
      <c r="G35" s="428"/>
      <c r="H35" s="428"/>
      <c r="I35" s="428"/>
      <c r="J35" s="428"/>
      <c r="K35" s="428"/>
      <c r="L35" s="428"/>
      <c r="M35" s="228" t="s">
        <v>17</v>
      </c>
      <c r="N35" s="150" t="s">
        <v>436</v>
      </c>
      <c r="O35" s="136"/>
      <c r="R35" s="147"/>
    </row>
    <row r="36" spans="2:18" ht="24" customHeight="1" thickBot="1">
      <c r="B36" s="207" t="s">
        <v>3</v>
      </c>
      <c r="C36" s="289"/>
      <c r="D36" s="290"/>
      <c r="E36" s="281" t="s">
        <v>4</v>
      </c>
      <c r="F36" s="282" t="s">
        <v>438</v>
      </c>
      <c r="G36" s="422" t="s">
        <v>454</v>
      </c>
      <c r="H36" s="423"/>
      <c r="I36" s="424"/>
      <c r="J36" s="422" t="s">
        <v>455</v>
      </c>
      <c r="K36" s="423"/>
      <c r="L36" s="424"/>
      <c r="M36" s="283" t="s">
        <v>440</v>
      </c>
      <c r="N36" s="201" t="s">
        <v>438</v>
      </c>
      <c r="O36" s="136"/>
    </row>
    <row r="37" spans="2:18" ht="12" customHeight="1">
      <c r="B37" s="204"/>
      <c r="C37" s="211" t="s">
        <v>6</v>
      </c>
      <c r="D37" s="214">
        <v>319.77999999999997</v>
      </c>
      <c r="E37" s="231">
        <v>313.52999999999997</v>
      </c>
      <c r="F37" s="274">
        <v>337.85</v>
      </c>
      <c r="G37" s="218"/>
      <c r="H37" s="212" t="s">
        <v>20</v>
      </c>
      <c r="I37" s="219">
        <v>7.756833476860292E-2</v>
      </c>
      <c r="J37" s="218"/>
      <c r="K37" s="213" t="s">
        <v>460</v>
      </c>
      <c r="L37" s="224">
        <v>0.15</v>
      </c>
      <c r="M37" s="215">
        <v>235.71</v>
      </c>
      <c r="N37" s="202" t="s">
        <v>442</v>
      </c>
      <c r="O37" s="148"/>
    </row>
    <row r="38" spans="2:18" ht="12" customHeight="1">
      <c r="B38" s="207"/>
      <c r="C38" s="199" t="s">
        <v>7</v>
      </c>
      <c r="D38" s="185">
        <v>301.70999999999998</v>
      </c>
      <c r="E38" s="232">
        <v>315.52999999999997</v>
      </c>
      <c r="F38" s="275">
        <v>330.34</v>
      </c>
      <c r="G38" s="220"/>
      <c r="H38" s="161" t="s">
        <v>20</v>
      </c>
      <c r="I38" s="221">
        <v>4.6936899819351563E-2</v>
      </c>
      <c r="J38" s="220"/>
      <c r="K38" s="182" t="s">
        <v>20</v>
      </c>
      <c r="L38" s="225">
        <v>0.25</v>
      </c>
      <c r="M38" s="216">
        <v>224.67</v>
      </c>
      <c r="N38" s="203" t="s">
        <v>442</v>
      </c>
      <c r="O38" s="136"/>
      <c r="P38" s="138"/>
      <c r="Q38" s="138"/>
    </row>
    <row r="39" spans="2:18" ht="12" customHeight="1">
      <c r="B39" s="207"/>
      <c r="C39" s="199" t="s">
        <v>8</v>
      </c>
      <c r="D39" s="185">
        <v>78.05</v>
      </c>
      <c r="E39" s="232">
        <v>77.19</v>
      </c>
      <c r="F39" s="275">
        <v>82.32</v>
      </c>
      <c r="G39" s="220"/>
      <c r="H39" s="161" t="s">
        <v>20</v>
      </c>
      <c r="I39" s="221">
        <v>6.6459385930820014E-2</v>
      </c>
      <c r="J39" s="220"/>
      <c r="K39" s="182" t="s">
        <v>460</v>
      </c>
      <c r="L39" s="225">
        <v>0.53</v>
      </c>
      <c r="M39" s="216">
        <v>63.1</v>
      </c>
      <c r="N39" s="203" t="s">
        <v>442</v>
      </c>
      <c r="O39" s="136"/>
    </row>
    <row r="40" spans="2:18" ht="12" customHeight="1" thickBot="1">
      <c r="B40" s="208"/>
      <c r="C40" s="209" t="s">
        <v>9</v>
      </c>
      <c r="D40" s="230">
        <v>0.25869212157369659</v>
      </c>
      <c r="E40" s="233">
        <v>0.24463600925427062</v>
      </c>
      <c r="F40" s="276">
        <v>0.24919779620996549</v>
      </c>
      <c r="G40" s="222"/>
      <c r="H40" s="189" t="s">
        <v>20</v>
      </c>
      <c r="I40" s="223">
        <v>0.45617869556948687</v>
      </c>
      <c r="J40" s="222"/>
      <c r="K40" s="190" t="s">
        <v>460</v>
      </c>
      <c r="L40" s="226">
        <v>0.1794357445098288</v>
      </c>
      <c r="M40" s="217">
        <v>0.28085636711621492</v>
      </c>
      <c r="N40" s="158" t="e">
        <f>N39/N38</f>
        <v>#DIV/0!</v>
      </c>
      <c r="O40" s="136"/>
    </row>
    <row r="41" spans="2:18" ht="12" customHeight="1">
      <c r="B41" s="294" t="s">
        <v>557</v>
      </c>
      <c r="C41" s="295"/>
      <c r="D41" s="295"/>
      <c r="E41" s="295"/>
      <c r="F41" s="295"/>
      <c r="G41" s="296"/>
      <c r="H41" s="297"/>
      <c r="I41" s="298"/>
      <c r="J41" s="299"/>
      <c r="K41" s="300"/>
      <c r="L41" s="301"/>
      <c r="M41" s="163"/>
      <c r="Q41" s="147"/>
    </row>
    <row r="42" spans="2:18" ht="12" customHeight="1">
      <c r="B42" s="2" t="s">
        <v>490</v>
      </c>
      <c r="C42" s="2"/>
      <c r="D42" s="2"/>
      <c r="E42" s="2"/>
      <c r="F42" s="2"/>
      <c r="G42" s="3"/>
      <c r="H42" s="4"/>
      <c r="I42" s="3"/>
      <c r="J42" s="7"/>
      <c r="K42" s="7"/>
      <c r="L42" s="163"/>
      <c r="M42" s="163"/>
    </row>
    <row r="43" spans="2:18" ht="12" customHeight="1">
      <c r="B43" s="2" t="s">
        <v>390</v>
      </c>
      <c r="C43" s="2"/>
      <c r="D43" s="2"/>
      <c r="E43" s="2"/>
      <c r="F43" s="2"/>
      <c r="G43" s="3"/>
      <c r="H43" s="4"/>
      <c r="I43" s="3"/>
      <c r="J43" s="7"/>
      <c r="K43" s="8"/>
      <c r="L43" s="163"/>
      <c r="M43" s="163"/>
    </row>
    <row r="44" spans="2:18" ht="12" customHeight="1">
      <c r="B44" s="2" t="s">
        <v>397</v>
      </c>
      <c r="C44" s="2"/>
      <c r="D44" s="2"/>
      <c r="E44" s="2"/>
      <c r="F44" s="2"/>
      <c r="G44" s="3"/>
      <c r="H44" s="4"/>
      <c r="I44" s="3"/>
      <c r="J44" s="7"/>
      <c r="K44" s="8"/>
      <c r="L44" s="163"/>
      <c r="M44" s="163"/>
    </row>
    <row r="45" spans="2:18" ht="12" customHeight="1">
      <c r="B45" s="2" t="s">
        <v>203</v>
      </c>
      <c r="C45" s="2"/>
      <c r="D45" s="2"/>
      <c r="E45" s="2"/>
      <c r="F45" s="2"/>
      <c r="G45" s="3"/>
      <c r="H45" s="4"/>
      <c r="I45" s="3"/>
      <c r="J45" s="7"/>
      <c r="K45" s="8"/>
      <c r="L45" s="163"/>
      <c r="M45" s="200"/>
    </row>
    <row r="46" spans="2:18" ht="12" customHeight="1">
      <c r="B46" s="2" t="s">
        <v>204</v>
      </c>
      <c r="C46" s="2"/>
      <c r="D46" s="2"/>
      <c r="E46" s="2"/>
      <c r="F46" s="2"/>
      <c r="G46" s="3"/>
      <c r="H46" s="4"/>
      <c r="I46" s="3"/>
      <c r="J46" s="7"/>
      <c r="K46" s="7"/>
      <c r="L46" s="163"/>
      <c r="M46" s="200"/>
    </row>
    <row r="47" spans="2:18" ht="12" customHeight="1">
      <c r="B47" s="2" t="s">
        <v>26</v>
      </c>
      <c r="C47" s="2"/>
      <c r="D47" s="2"/>
      <c r="E47" s="2"/>
      <c r="F47" s="2"/>
      <c r="G47" s="3"/>
      <c r="H47" s="4"/>
      <c r="I47" s="3"/>
      <c r="J47" s="7"/>
      <c r="K47" s="7"/>
      <c r="L47" s="163"/>
      <c r="M47" s="163"/>
    </row>
    <row r="48" spans="2:18" ht="12" customHeight="1">
      <c r="B48" s="2" t="s">
        <v>398</v>
      </c>
      <c r="C48" s="2"/>
      <c r="D48" s="2"/>
      <c r="E48" s="2"/>
      <c r="F48" s="2"/>
      <c r="G48" s="3"/>
      <c r="H48" s="4"/>
      <c r="I48" s="3"/>
      <c r="J48" s="7"/>
      <c r="K48" s="7"/>
      <c r="L48" s="163"/>
      <c r="M48" s="163"/>
    </row>
    <row r="49" spans="2:14" ht="12" customHeight="1">
      <c r="B49" s="2"/>
      <c r="C49" s="2" t="s">
        <v>534</v>
      </c>
      <c r="D49" s="2"/>
      <c r="E49" s="2"/>
      <c r="F49" s="2"/>
      <c r="G49" s="3"/>
      <c r="H49" s="4"/>
      <c r="I49" s="3"/>
      <c r="J49" s="7"/>
      <c r="K49" s="7"/>
      <c r="L49" s="159"/>
      <c r="M49" s="159"/>
    </row>
    <row r="50" spans="2:14" s="149" customFormat="1" ht="12" customHeight="1">
      <c r="B50" s="2" t="s">
        <v>400</v>
      </c>
      <c r="C50" s="2"/>
      <c r="D50" s="2"/>
      <c r="E50" s="2"/>
      <c r="F50" s="2"/>
      <c r="G50" s="2"/>
      <c r="H50" s="2"/>
      <c r="I50" s="2"/>
      <c r="J50" s="2"/>
      <c r="K50" s="2"/>
      <c r="L50" s="229"/>
      <c r="M50" s="229"/>
    </row>
    <row r="51" spans="2:14" ht="20.25" customHeight="1">
      <c r="B51" s="411" t="s">
        <v>540</v>
      </c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</row>
    <row r="52" spans="2:14" ht="12" customHeight="1">
      <c r="B52" s="159"/>
      <c r="C52" s="159"/>
      <c r="D52" s="159"/>
      <c r="E52" s="159"/>
      <c r="F52" s="159"/>
      <c r="G52" s="159"/>
      <c r="H52" s="161"/>
      <c r="I52" s="162"/>
      <c r="J52" s="159"/>
      <c r="K52" s="161"/>
      <c r="L52" s="163"/>
      <c r="M52" s="163"/>
    </row>
    <row r="53" spans="2:14" ht="12" customHeight="1">
      <c r="B53" s="2"/>
      <c r="C53" s="2"/>
      <c r="D53" s="2"/>
      <c r="E53" s="2"/>
      <c r="F53" s="2"/>
      <c r="G53" s="3"/>
      <c r="H53" s="4"/>
      <c r="I53" s="5"/>
      <c r="J53" s="6"/>
      <c r="K53" s="7"/>
    </row>
    <row r="54" spans="2:14">
      <c r="B54" s="2"/>
      <c r="C54" s="2"/>
      <c r="D54" s="2"/>
      <c r="E54" s="2"/>
      <c r="F54" s="2"/>
      <c r="G54" s="3"/>
      <c r="H54" s="4"/>
      <c r="I54" s="3"/>
      <c r="J54" s="7"/>
      <c r="K54" s="7"/>
    </row>
    <row r="55" spans="2:14">
      <c r="B55" s="2"/>
      <c r="C55" s="2"/>
      <c r="D55" s="2"/>
      <c r="E55" s="2"/>
      <c r="F55" s="2"/>
      <c r="G55" s="3"/>
      <c r="H55" s="4"/>
      <c r="I55" s="3"/>
      <c r="J55" s="7"/>
      <c r="K55" s="8"/>
    </row>
    <row r="56" spans="2:14">
      <c r="B56" s="2"/>
      <c r="C56" s="2"/>
      <c r="D56" s="2"/>
      <c r="E56" s="2"/>
      <c r="F56" s="2"/>
      <c r="G56" s="3"/>
      <c r="H56" s="4"/>
      <c r="I56" s="3"/>
      <c r="J56" s="7"/>
      <c r="K56" s="8"/>
    </row>
    <row r="57" spans="2:14">
      <c r="B57" s="2"/>
      <c r="C57" s="2"/>
      <c r="D57" s="2"/>
      <c r="E57" s="2"/>
      <c r="F57" s="2"/>
      <c r="G57" s="3"/>
      <c r="H57" s="4"/>
      <c r="I57" s="3"/>
      <c r="J57" s="7"/>
      <c r="K57" s="8"/>
    </row>
    <row r="58" spans="2:14">
      <c r="B58" s="2"/>
      <c r="C58" s="2"/>
      <c r="D58" s="2"/>
      <c r="E58" s="2"/>
      <c r="F58" s="2"/>
      <c r="G58" s="3"/>
      <c r="H58" s="4"/>
      <c r="I58" s="3"/>
      <c r="J58" s="7"/>
      <c r="K58" s="7"/>
    </row>
    <row r="59" spans="2:14">
      <c r="B59" s="2"/>
      <c r="C59" s="2"/>
      <c r="D59" s="2"/>
      <c r="E59" s="2"/>
      <c r="F59" s="2"/>
      <c r="G59" s="3"/>
      <c r="H59" s="4"/>
      <c r="I59" s="3"/>
      <c r="J59" s="7"/>
      <c r="K59" s="7"/>
    </row>
    <row r="60" spans="2:14">
      <c r="B60" s="2"/>
      <c r="C60" s="2"/>
      <c r="D60" s="2"/>
      <c r="E60" s="2"/>
      <c r="F60" s="2"/>
      <c r="G60" s="3"/>
      <c r="H60" s="4"/>
      <c r="I60" s="3"/>
      <c r="J60" s="7"/>
      <c r="K60" s="7"/>
    </row>
    <row r="61" spans="2:14">
      <c r="B61" s="2"/>
      <c r="C61" s="2"/>
      <c r="D61" s="2"/>
      <c r="E61" s="2"/>
      <c r="F61" s="2"/>
      <c r="G61" s="3"/>
      <c r="H61" s="4"/>
      <c r="I61" s="3"/>
      <c r="J61" s="7"/>
      <c r="K61" s="7"/>
    </row>
    <row r="62" spans="2:14">
      <c r="B62" s="413"/>
      <c r="C62" s="413"/>
      <c r="D62" s="413"/>
      <c r="E62" s="413"/>
      <c r="F62" s="413"/>
      <c r="G62" s="413"/>
      <c r="H62" s="413"/>
      <c r="I62" s="413"/>
      <c r="J62" s="413"/>
      <c r="K62" s="413"/>
    </row>
    <row r="63" spans="2:14">
      <c r="B63" s="413"/>
      <c r="C63" s="413"/>
      <c r="D63" s="413"/>
      <c r="E63" s="413"/>
      <c r="F63" s="413"/>
      <c r="G63" s="413"/>
      <c r="H63" s="413"/>
      <c r="I63" s="413"/>
      <c r="J63" s="413"/>
      <c r="K63" s="413"/>
    </row>
  </sheetData>
  <mergeCells count="9">
    <mergeCell ref="B51:N51"/>
    <mergeCell ref="B62:K62"/>
    <mergeCell ref="B63:K63"/>
    <mergeCell ref="F6:L6"/>
    <mergeCell ref="G7:I7"/>
    <mergeCell ref="J7:L7"/>
    <mergeCell ref="F35:L35"/>
    <mergeCell ref="G36:I36"/>
    <mergeCell ref="J36:L36"/>
  </mergeCells>
  <phoneticPr fontId="21"/>
  <pageMargins left="0.78740157480314965" right="7.874015748031496E-2" top="0.55118110236220474" bottom="0.51181102362204722" header="0.51181102362204722" footer="0.51181102362204722"/>
  <pageSetup paperSize="9" orientation="portrait" horizont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233</vt:i4>
      </vt:variant>
    </vt:vector>
  </HeadingPairs>
  <TitlesOfParts>
    <vt:vector size="233" baseType="lpstr">
      <vt:lpstr>2025年4月</vt:lpstr>
      <vt:lpstr>過去データ(2025年3月)</vt:lpstr>
      <vt:lpstr>過去データ(2025年2月)</vt:lpstr>
      <vt:lpstr>過去データ(2025年1月)</vt:lpstr>
      <vt:lpstr>過去データ(2024年12月)</vt:lpstr>
      <vt:lpstr>過去データ(2024年11月)</vt:lpstr>
      <vt:lpstr>過去データ(2024年10月)</vt:lpstr>
      <vt:lpstr>過去データ(2024年9月)</vt:lpstr>
      <vt:lpstr>過去データ(2024年8月)</vt:lpstr>
      <vt:lpstr>過去データ(2024年7月)</vt:lpstr>
      <vt:lpstr>過去データ(2024年6月)</vt:lpstr>
      <vt:lpstr>過去データ(2024年5月)</vt:lpstr>
      <vt:lpstr>過去データ(2024年4月)</vt:lpstr>
      <vt:lpstr>過去データ(2024年3月)</vt:lpstr>
      <vt:lpstr>過去データ(2024年2月)</vt:lpstr>
      <vt:lpstr>過去データ(2024年1月)</vt:lpstr>
      <vt:lpstr>過去データ(2023年12月)</vt:lpstr>
      <vt:lpstr>過去データ(2023年11月)</vt:lpstr>
      <vt:lpstr>過去データ(2023年10月)</vt:lpstr>
      <vt:lpstr>過去データ(2023年9月)</vt:lpstr>
      <vt:lpstr>過去データ(2023年8月)</vt:lpstr>
      <vt:lpstr>過去データ(2023年7月)</vt:lpstr>
      <vt:lpstr>過去データ(2023年6月)</vt:lpstr>
      <vt:lpstr>過去データ(2023年5月)</vt:lpstr>
      <vt:lpstr>過去データ(2023年4月)</vt:lpstr>
      <vt:lpstr>過去データ(2023年3月)</vt:lpstr>
      <vt:lpstr>過去データ(2023年2月)</vt:lpstr>
      <vt:lpstr>過去データ(2023年1月)</vt:lpstr>
      <vt:lpstr>過去データ(2022年12月)</vt:lpstr>
      <vt:lpstr>過去データ(2022年11月)</vt:lpstr>
      <vt:lpstr>過去データ(2022年10月)</vt:lpstr>
      <vt:lpstr>過去データ(2022年9月)</vt:lpstr>
      <vt:lpstr>過去データ(2022年8月)</vt:lpstr>
      <vt:lpstr>過去データ(2022年7月)</vt:lpstr>
      <vt:lpstr>過去データ(2022年6月)</vt:lpstr>
      <vt:lpstr>過去データ(2022年5月)</vt:lpstr>
      <vt:lpstr>過去データ(2022年4月)</vt:lpstr>
      <vt:lpstr>過去データ(2022年3月)</vt:lpstr>
      <vt:lpstr>過去データ(2022年2月)</vt:lpstr>
      <vt:lpstr>過去データ(2022年1月)</vt:lpstr>
      <vt:lpstr>過去データ(2021年12月)</vt:lpstr>
      <vt:lpstr>過去データ(2021年11月)</vt:lpstr>
      <vt:lpstr>過去データ(2021年10月)</vt:lpstr>
      <vt:lpstr>過去データ(2021年9月)</vt:lpstr>
      <vt:lpstr>過去データ(2021年8月)</vt:lpstr>
      <vt:lpstr>過去データ(2021年7月)</vt:lpstr>
      <vt:lpstr>過去データ(2021年6月)</vt:lpstr>
      <vt:lpstr>過去データ(2021年5月)</vt:lpstr>
      <vt:lpstr>過去データ(2021年4月)</vt:lpstr>
      <vt:lpstr>過去データ(2021年3月)</vt:lpstr>
      <vt:lpstr>過去データ(2021年2月)</vt:lpstr>
      <vt:lpstr>過去データ(2021年1月)</vt:lpstr>
      <vt:lpstr>過去データ(2020年12月)</vt:lpstr>
      <vt:lpstr>過去データ(2020年11月)</vt:lpstr>
      <vt:lpstr>過去データ(2020年10月)</vt:lpstr>
      <vt:lpstr>過去データ(2020年9月)</vt:lpstr>
      <vt:lpstr>過去データ(2020年8月)</vt:lpstr>
      <vt:lpstr>過去データ(2020年7月)</vt:lpstr>
      <vt:lpstr>過去データ(2020年6月)</vt:lpstr>
      <vt:lpstr>過去データ(2020年5月)</vt:lpstr>
      <vt:lpstr>過去データ(2020年4月)</vt:lpstr>
      <vt:lpstr>過去データ(2020年3月)</vt:lpstr>
      <vt:lpstr>過去データ(2020年2月)</vt:lpstr>
      <vt:lpstr>過去データ(2020年1月) </vt:lpstr>
      <vt:lpstr>過去データ(2019年12月) </vt:lpstr>
      <vt:lpstr>過去データ(2019年11月) </vt:lpstr>
      <vt:lpstr>過去データ(2019年10月) </vt:lpstr>
      <vt:lpstr>過去データ(2019年9月) </vt:lpstr>
      <vt:lpstr>過去データ(2019年8月) </vt:lpstr>
      <vt:lpstr>過去データ(2019年7月) </vt:lpstr>
      <vt:lpstr>過去データ(2019年6月) </vt:lpstr>
      <vt:lpstr>過去データ(2019年5月) </vt:lpstr>
      <vt:lpstr>過去データ(2019年4月) </vt:lpstr>
      <vt:lpstr>過去データ(2019年3月) </vt:lpstr>
      <vt:lpstr>過去データ(2019年2月) </vt:lpstr>
      <vt:lpstr>過去データ(2018年12月) </vt:lpstr>
      <vt:lpstr>過去データ(2018年11月) </vt:lpstr>
      <vt:lpstr>過去データ(2018年10月) </vt:lpstr>
      <vt:lpstr>過去データ(2018年9月</vt:lpstr>
      <vt:lpstr>過去データ(2018年8月)</vt:lpstr>
      <vt:lpstr>過去データ(2018年7月)</vt:lpstr>
      <vt:lpstr>過去データ(2018年6月)</vt:lpstr>
      <vt:lpstr>過去データ(2018年5月)</vt:lpstr>
      <vt:lpstr>過去データ(2018年4月)</vt:lpstr>
      <vt:lpstr>過去データ(2018年3月)</vt:lpstr>
      <vt:lpstr>過去データ(2018年2月)</vt:lpstr>
      <vt:lpstr>過去データ(2018年1月)</vt:lpstr>
      <vt:lpstr>過去データ(2017年12月)</vt:lpstr>
      <vt:lpstr>過去データ(2017年11月 )</vt:lpstr>
      <vt:lpstr>過去データ(2017年10月 )</vt:lpstr>
      <vt:lpstr>過去データ（2017年9月）</vt:lpstr>
      <vt:lpstr>過去データ（2017年8月）</vt:lpstr>
      <vt:lpstr>過去データ（2017年7月）</vt:lpstr>
      <vt:lpstr>過去データ（2017年6月）</vt:lpstr>
      <vt:lpstr>過去データ（2017年5月）</vt:lpstr>
      <vt:lpstr>過去データ（2017年4月）</vt:lpstr>
      <vt:lpstr>過去データ（2017年3月）</vt:lpstr>
      <vt:lpstr>過去データ（2017年2月）</vt:lpstr>
      <vt:lpstr>過去データ（2017年1月）</vt:lpstr>
      <vt:lpstr>過去データ（2016年12月）</vt:lpstr>
      <vt:lpstr>過去データ（2016年11月）</vt:lpstr>
      <vt:lpstr>過去データ（2016年10月）</vt:lpstr>
      <vt:lpstr>過去データ（2016年9月）</vt:lpstr>
      <vt:lpstr>過去データ（2016年8月）</vt:lpstr>
      <vt:lpstr>過去データ（2016年7月）</vt:lpstr>
      <vt:lpstr>過去データ（2016年6月）</vt:lpstr>
      <vt:lpstr>過去データ（2016年5月）</vt:lpstr>
      <vt:lpstr>過去データ（2016年4月）</vt:lpstr>
      <vt:lpstr>過去データ（2016年3月）</vt:lpstr>
      <vt:lpstr>過去データ（2016年2月）</vt:lpstr>
      <vt:lpstr>過去データ（2016年1月）</vt:lpstr>
      <vt:lpstr>過去データ（2015年12月）</vt:lpstr>
      <vt:lpstr>過去データ（2015年11月）</vt:lpstr>
      <vt:lpstr>過去データ（2015年10月）</vt:lpstr>
      <vt:lpstr>過去データ（2015年9月）</vt:lpstr>
      <vt:lpstr>過去データ（2015年8月）</vt:lpstr>
      <vt:lpstr>過去データ（2015年7月）</vt:lpstr>
      <vt:lpstr>過去データ（2015年6月）</vt:lpstr>
      <vt:lpstr>過去データ（2015年5月）</vt:lpstr>
      <vt:lpstr>過去データ(2015年4月)</vt:lpstr>
      <vt:lpstr>過去データ(2015年3月)</vt:lpstr>
      <vt:lpstr>過去データ（2015年2月） </vt:lpstr>
      <vt:lpstr>過去データ（2015年1月） </vt:lpstr>
      <vt:lpstr>過去データ(2014年12月)</vt:lpstr>
      <vt:lpstr>過去データ(2014年11月)</vt:lpstr>
      <vt:lpstr>過去データ(2014年10月)</vt:lpstr>
      <vt:lpstr>過去データ(2014年9月)</vt:lpstr>
      <vt:lpstr>過去データ(2014年8月)</vt:lpstr>
      <vt:lpstr>過去データ(2014年7月)</vt:lpstr>
      <vt:lpstr>過去データ(2014年6月)</vt:lpstr>
      <vt:lpstr>過去データ(2014年5月)</vt:lpstr>
      <vt:lpstr>過去データ(2014年4月)</vt:lpstr>
      <vt:lpstr>過去データ(2014年3月)</vt:lpstr>
      <vt:lpstr>過去データ(2014年2月)</vt:lpstr>
      <vt:lpstr>過去データ(2014年1月)</vt:lpstr>
      <vt:lpstr>過去データ(2013年12月) </vt:lpstr>
      <vt:lpstr>過去データ(2013年11月)</vt:lpstr>
      <vt:lpstr>過去データ(2013年9月) </vt:lpstr>
      <vt:lpstr>過去データ(2013年8月)</vt:lpstr>
      <vt:lpstr>過去データ(2013年7月)</vt:lpstr>
      <vt:lpstr>過去データ(2013年6月)</vt:lpstr>
      <vt:lpstr>過去データ(2013年5月)</vt:lpstr>
      <vt:lpstr>過去データ(2013年4月)</vt:lpstr>
      <vt:lpstr>過去データ(2013年3月)</vt:lpstr>
      <vt:lpstr>過去データ(2013年2月) </vt:lpstr>
      <vt:lpstr>過去データ(2013年1月)</vt:lpstr>
      <vt:lpstr>過去データ(2012年12月)</vt:lpstr>
      <vt:lpstr>過去データ(2012年11月)</vt:lpstr>
      <vt:lpstr>過去データ(2012年10月)</vt:lpstr>
      <vt:lpstr>過去データ(2012年9月)</vt:lpstr>
      <vt:lpstr>過去データ(2012年8月)</vt:lpstr>
      <vt:lpstr>過去データ(2012年7月)</vt:lpstr>
      <vt:lpstr>過去データ(2012年6月) </vt:lpstr>
      <vt:lpstr>過去データ(2012年5月)</vt:lpstr>
      <vt:lpstr>過去データ(2012年4月)</vt:lpstr>
      <vt:lpstr>過去データ(2012年3月)</vt:lpstr>
      <vt:lpstr>過去データ(2012年2月)</vt:lpstr>
      <vt:lpstr>過去データ(2012年1月)</vt:lpstr>
      <vt:lpstr>過去データ(2011年12月)</vt:lpstr>
      <vt:lpstr>過去データ(2011年11月) </vt:lpstr>
      <vt:lpstr>過去データ(2011年10月)</vt:lpstr>
      <vt:lpstr>過去データ(2011年9月)</vt:lpstr>
      <vt:lpstr>過去データ(2011年8月)</vt:lpstr>
      <vt:lpstr>過去データ(2011年7月)</vt:lpstr>
      <vt:lpstr>過去データ(2011年6月)</vt:lpstr>
      <vt:lpstr>過去データ(2011年5月)</vt:lpstr>
      <vt:lpstr>過去データ(2011年4月) </vt:lpstr>
      <vt:lpstr>過去データ(2011年3月)</vt:lpstr>
      <vt:lpstr>過去データ(2011年2月)</vt:lpstr>
      <vt:lpstr>過去データ(2011年1月)</vt:lpstr>
      <vt:lpstr>過去データ(2010年12月)</vt:lpstr>
      <vt:lpstr>過去データ(2010年11月)</vt:lpstr>
      <vt:lpstr>過去データ(2010年10月)</vt:lpstr>
      <vt:lpstr>過去データ(2010年9月)</vt:lpstr>
      <vt:lpstr>過去データ(2010年8月)</vt:lpstr>
      <vt:lpstr>過去データ(2010年7月)</vt:lpstr>
      <vt:lpstr>過去データ(2010年6月)</vt:lpstr>
      <vt:lpstr>過去データ(2010年5月)</vt:lpstr>
      <vt:lpstr>過去データ(2010年4月)</vt:lpstr>
      <vt:lpstr>過去データ(2010年3月)</vt:lpstr>
      <vt:lpstr>過去データ(2010年2月)</vt:lpstr>
      <vt:lpstr>過去データ(2010年1月)</vt:lpstr>
      <vt:lpstr>過去データ(2009年12月)</vt:lpstr>
      <vt:lpstr>過去データ(2009年11月)</vt:lpstr>
      <vt:lpstr>過去データ(2009年10月)</vt:lpstr>
      <vt:lpstr>過去データ(2009年9月)</vt:lpstr>
      <vt:lpstr>過去データ(2009年8月)</vt:lpstr>
      <vt:lpstr>過去データ(2009年7月)</vt:lpstr>
      <vt:lpstr>過去データ(2009年6月)</vt:lpstr>
      <vt:lpstr>過去データ(2009年5月)</vt:lpstr>
      <vt:lpstr>過去データ(2009年4月)</vt:lpstr>
      <vt:lpstr>過去データ(2009年3月)</vt:lpstr>
      <vt:lpstr>過去データ(2009年2月)</vt:lpstr>
      <vt:lpstr>過去データ(2009年1月)</vt:lpstr>
      <vt:lpstr>過去データ(2008年12月)</vt:lpstr>
      <vt:lpstr>過去データ(2008年11月)</vt:lpstr>
      <vt:lpstr>過去データ(2008年10月)</vt:lpstr>
      <vt:lpstr>過去データ(2008年9月)</vt:lpstr>
      <vt:lpstr>過去データ(2008年8月)</vt:lpstr>
      <vt:lpstr>過去データ(2008年7月)</vt:lpstr>
      <vt:lpstr>過去データ(2008年6月)</vt:lpstr>
      <vt:lpstr>過去データ(2008年5月)</vt:lpstr>
      <vt:lpstr>過去データ(2008年4月)</vt:lpstr>
      <vt:lpstr>過去データ(2008年3月)</vt:lpstr>
      <vt:lpstr>過去データ(2008年2月)</vt:lpstr>
      <vt:lpstr>過去データ(2008年1月)</vt:lpstr>
      <vt:lpstr>過去データ(2007年12月)</vt:lpstr>
      <vt:lpstr>過去データ(2007年11月)</vt:lpstr>
      <vt:lpstr>過去データ(2007年10月)</vt:lpstr>
      <vt:lpstr>過去データ(2007年9月)</vt:lpstr>
      <vt:lpstr>過去データ(2007年8月)</vt:lpstr>
      <vt:lpstr>過去データ(2007年7月)</vt:lpstr>
      <vt:lpstr>過去データ(2007年6月)</vt:lpstr>
      <vt:lpstr>過去データ(2007年5月)</vt:lpstr>
      <vt:lpstr>過去データ(2007年4月)</vt:lpstr>
      <vt:lpstr>過去データ(2007年3月)</vt:lpstr>
      <vt:lpstr>過去データ(2007年2月)</vt:lpstr>
      <vt:lpstr>過去データ(2007年1月)</vt:lpstr>
      <vt:lpstr>過去データ(2006年12月)</vt:lpstr>
      <vt:lpstr>過去データ(2006年11月)</vt:lpstr>
      <vt:lpstr>過去データ(2006年10月)</vt:lpstr>
      <vt:lpstr>過去データ(2006年9月)</vt:lpstr>
      <vt:lpstr>過去データ(2006年8月)</vt:lpstr>
      <vt:lpstr>過去データ(2006年7月)</vt:lpstr>
      <vt:lpstr>過去データ(2006年6月)</vt:lpstr>
      <vt:lpstr>過去データ(2006年5月)</vt:lpstr>
      <vt:lpstr>過去データ(2006年4月) </vt:lpstr>
      <vt:lpstr>過去データ(2006年3月)</vt:lpstr>
      <vt:lpstr>過去データ(2006年2月)</vt:lpstr>
      <vt:lpstr>過去データ(2006年1月)</vt:lpstr>
      <vt:lpstr>過去データ(2005年12月)</vt:lpstr>
      <vt:lpstr>過去データ(2005年11月)</vt:lpstr>
      <vt:lpstr>過去データ(2005年10月)</vt:lpstr>
    </vt:vector>
  </TitlesOfParts>
  <Company>エムディー創研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</dc:creator>
  <cp:lastModifiedBy>Windows User</cp:lastModifiedBy>
  <cp:lastPrinted>2021-01-15T04:40:55Z</cp:lastPrinted>
  <dcterms:created xsi:type="dcterms:W3CDTF">2008-12-08T09:47:16Z</dcterms:created>
  <dcterms:modified xsi:type="dcterms:W3CDTF">2025-04-14T00:58:41Z</dcterms:modified>
</cp:coreProperties>
</file>