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665" yWindow="2265" windowWidth="26940" windowHeight="9525" firstSheet="3" activeTab="3"/>
  </bookViews>
  <sheets>
    <sheet name="輸入量 元" sheetId="5" state="hidden" r:id="rId1"/>
    <sheet name="輸出量元" sheetId="4" state="hidden" r:id="rId2"/>
    <sheet name="輸出量" sheetId="2" state="hidden" r:id="rId3"/>
    <sheet name="データ表 (輸入)" sheetId="12" r:id="rId4"/>
    <sheet name="データ表 (輸出)" sheetId="11" r:id="rId5"/>
  </sheets>
  <definedNames>
    <definedName name="_xlnm.Print_Area" localSheetId="4">'データ表 (輸出)'!$B$2:$AU$20</definedName>
    <definedName name="_xlnm.Print_Area" localSheetId="3">'データ表 (輸入)'!$B$1:$AU$19</definedName>
  </definedNames>
  <calcPr calcId="144525"/>
</workbook>
</file>

<file path=xl/calcChain.xml><?xml version="1.0" encoding="utf-8"?>
<calcChain xmlns="http://schemas.openxmlformats.org/spreadsheetml/2006/main">
  <c r="AC15" i="11" l="1"/>
  <c r="AC14" i="11"/>
  <c r="AC13" i="11"/>
  <c r="AC12" i="11"/>
  <c r="AC11" i="11"/>
  <c r="Y13" i="11"/>
  <c r="W14" i="11"/>
  <c r="W15" i="11"/>
  <c r="Q15" i="11"/>
  <c r="Q14" i="11"/>
  <c r="Q13" i="11"/>
  <c r="M15" i="11"/>
  <c r="M14" i="11"/>
  <c r="M13" i="11"/>
  <c r="AG15" i="12"/>
  <c r="AG14" i="12"/>
  <c r="AG13" i="12"/>
  <c r="AU15" i="11"/>
  <c r="AS15" i="11"/>
  <c r="AQ15" i="11"/>
  <c r="AA15" i="11"/>
  <c r="S15" i="11"/>
  <c r="U15" i="11"/>
  <c r="O15" i="11"/>
  <c r="I15" i="11"/>
  <c r="K15" i="11"/>
  <c r="G15" i="11"/>
  <c r="E15" i="11"/>
  <c r="AU15" i="12"/>
  <c r="AS15" i="12"/>
  <c r="AQ15" i="12"/>
  <c r="AC15" i="12"/>
  <c r="AE15" i="12"/>
  <c r="AI15" i="12"/>
  <c r="Y15" i="12"/>
  <c r="AA15" i="12"/>
  <c r="U15" i="12"/>
  <c r="W15" i="12"/>
  <c r="S15" i="12"/>
  <c r="Q15" i="12"/>
  <c r="O15" i="12"/>
  <c r="M15" i="12"/>
  <c r="I15" i="12"/>
  <c r="K15" i="12"/>
  <c r="E15" i="12"/>
  <c r="G15" i="12"/>
  <c r="Y12" i="11" l="1"/>
  <c r="M14" i="12"/>
  <c r="M13" i="12"/>
  <c r="M12" i="12"/>
  <c r="M11" i="12"/>
  <c r="M10" i="12"/>
  <c r="AU14" i="11"/>
  <c r="AS14" i="11"/>
  <c r="AQ14" i="11"/>
  <c r="S14" i="11"/>
  <c r="U14" i="11"/>
  <c r="O14" i="11"/>
  <c r="K14" i="11"/>
  <c r="I14" i="11"/>
  <c r="G14" i="11"/>
  <c r="E14" i="11"/>
  <c r="AU14" i="12"/>
  <c r="AS14" i="12"/>
  <c r="AQ14" i="12"/>
  <c r="AC14" i="12"/>
  <c r="AE14" i="12"/>
  <c r="AI14" i="12"/>
  <c r="AA14" i="12"/>
  <c r="Y14" i="12"/>
  <c r="U14" i="12"/>
  <c r="S14" i="12"/>
  <c r="W14" i="12"/>
  <c r="Q14" i="12"/>
  <c r="O14" i="12"/>
  <c r="I14" i="12"/>
  <c r="K14" i="12"/>
  <c r="E14" i="12"/>
  <c r="G14" i="12"/>
  <c r="AU20" i="11"/>
  <c r="AQ13" i="11" l="1"/>
  <c r="AQ12" i="11"/>
  <c r="AQ11" i="11"/>
  <c r="AQ10" i="11"/>
  <c r="AQ9" i="11"/>
  <c r="AQ13" i="12"/>
  <c r="AQ12" i="12"/>
  <c r="AQ11" i="12"/>
  <c r="AQ10" i="12"/>
  <c r="AQ9" i="12"/>
  <c r="AU13" i="12" l="1"/>
  <c r="AC13" i="12"/>
  <c r="Y13" i="12"/>
  <c r="U13" i="12"/>
  <c r="W13" i="12"/>
  <c r="Q13" i="12"/>
  <c r="K13" i="12"/>
  <c r="I13" i="12"/>
  <c r="E13" i="12"/>
  <c r="O13" i="12"/>
  <c r="AE13" i="12"/>
  <c r="AA13" i="12"/>
  <c r="S13" i="12"/>
  <c r="AS13" i="12"/>
  <c r="G13" i="12"/>
  <c r="AI13" i="12"/>
  <c r="AU12" i="12"/>
  <c r="AC12" i="12"/>
  <c r="Y12" i="12"/>
  <c r="U12" i="12"/>
  <c r="W12" i="12"/>
  <c r="Q12" i="12"/>
  <c r="K12" i="12"/>
  <c r="I12" i="12"/>
  <c r="E12" i="12"/>
  <c r="O12" i="12"/>
  <c r="AE12" i="12"/>
  <c r="AA12" i="12"/>
  <c r="S12" i="12"/>
  <c r="AS12" i="12"/>
  <c r="G12" i="12"/>
  <c r="AI12" i="12"/>
  <c r="AU11" i="12"/>
  <c r="AC11" i="12"/>
  <c r="Y11" i="12"/>
  <c r="U11" i="12"/>
  <c r="W11" i="12"/>
  <c r="Q11" i="12"/>
  <c r="K11" i="12"/>
  <c r="I11" i="12"/>
  <c r="E11" i="12"/>
  <c r="O11" i="12"/>
  <c r="AE11" i="12"/>
  <c r="AA11" i="12"/>
  <c r="S11" i="12"/>
  <c r="AS11" i="12"/>
  <c r="G11" i="12"/>
  <c r="AI11" i="12"/>
  <c r="AV10" i="12"/>
  <c r="AW10" i="12" s="1"/>
  <c r="AU10" i="12"/>
  <c r="AC10" i="12"/>
  <c r="Y10" i="12"/>
  <c r="U10" i="12"/>
  <c r="W10" i="12"/>
  <c r="Q10" i="12"/>
  <c r="K10" i="12"/>
  <c r="I10" i="12"/>
  <c r="E10" i="12"/>
  <c r="O10" i="12"/>
  <c r="AE10" i="12"/>
  <c r="AA10" i="12"/>
  <c r="S10" i="12"/>
  <c r="AS10" i="12"/>
  <c r="G10" i="12"/>
  <c r="AI10" i="12"/>
  <c r="AV9" i="12"/>
  <c r="AW9" i="12" s="1"/>
  <c r="AU9" i="12"/>
  <c r="AC9" i="12"/>
  <c r="Y9" i="12"/>
  <c r="U9" i="12"/>
  <c r="W9" i="12"/>
  <c r="Q9" i="12"/>
  <c r="K9" i="12"/>
  <c r="I9" i="12"/>
  <c r="E9" i="12"/>
  <c r="O9" i="12"/>
  <c r="AE9" i="12"/>
  <c r="AA9" i="12"/>
  <c r="S9" i="12"/>
  <c r="AS9" i="12"/>
  <c r="G9" i="12"/>
  <c r="AI9" i="12"/>
  <c r="AV7" i="12"/>
  <c r="AW7" i="12" s="1"/>
  <c r="Y11" i="11" l="1"/>
  <c r="AA12" i="11"/>
  <c r="O13" i="11" l="1"/>
  <c r="AS13" i="11"/>
  <c r="E13" i="11"/>
  <c r="W13" i="11"/>
  <c r="U13" i="11"/>
  <c r="K13" i="11"/>
  <c r="S13" i="11"/>
  <c r="I13" i="11"/>
  <c r="G13" i="11"/>
  <c r="AU13" i="11"/>
  <c r="AV12" i="11" l="1"/>
  <c r="AW12" i="11" s="1"/>
  <c r="M11" i="11"/>
  <c r="O12" i="11"/>
  <c r="AU12" i="11"/>
  <c r="G12" i="11"/>
  <c r="I12" i="11"/>
  <c r="S12" i="11"/>
  <c r="K12" i="11"/>
  <c r="U12" i="11"/>
  <c r="W12" i="11"/>
  <c r="E12" i="11"/>
  <c r="Q12" i="11"/>
  <c r="AS12" i="11"/>
  <c r="M12" i="11"/>
  <c r="AV11" i="11" l="1"/>
  <c r="AW11" i="11" s="1"/>
  <c r="AU11" i="11"/>
  <c r="G11" i="11"/>
  <c r="I11" i="11"/>
  <c r="S11" i="11"/>
  <c r="K11" i="11"/>
  <c r="U11" i="11"/>
  <c r="W11" i="11"/>
  <c r="E11" i="11"/>
  <c r="AA11" i="11"/>
  <c r="Q11" i="11"/>
  <c r="AS11" i="11"/>
  <c r="O11" i="11"/>
  <c r="AV10" i="11"/>
  <c r="AW10" i="11" s="1"/>
  <c r="AU10" i="11"/>
  <c r="G10" i="11"/>
  <c r="I10" i="11"/>
  <c r="S10" i="11"/>
  <c r="Y10" i="11"/>
  <c r="K10" i="11"/>
  <c r="U10" i="11"/>
  <c r="W10" i="11"/>
  <c r="E10" i="11"/>
  <c r="AA10" i="11"/>
  <c r="Q10" i="11"/>
  <c r="AS10" i="11"/>
  <c r="O10" i="11"/>
  <c r="AV9" i="11"/>
  <c r="AW9" i="11" s="1"/>
  <c r="AU9" i="11"/>
  <c r="G9" i="11"/>
  <c r="I9" i="11"/>
  <c r="S9" i="11"/>
  <c r="Y9" i="11"/>
  <c r="K9" i="11"/>
  <c r="U9" i="11"/>
  <c r="W9" i="11"/>
  <c r="E9" i="11"/>
  <c r="AA9" i="11"/>
  <c r="Q9" i="11"/>
  <c r="AS9" i="11"/>
  <c r="O9" i="11"/>
  <c r="AV8" i="11"/>
  <c r="AW8" i="11" s="1"/>
</calcChain>
</file>

<file path=xl/sharedStrings.xml><?xml version="1.0" encoding="utf-8"?>
<sst xmlns="http://schemas.openxmlformats.org/spreadsheetml/2006/main" count="318" uniqueCount="99">
  <si>
    <t>輸入量</t>
    <rPh sb="0" eb="2">
      <t>ユニュウ</t>
    </rPh>
    <rPh sb="2" eb="3">
      <t>リョウ</t>
    </rPh>
    <phoneticPr fontId="1"/>
  </si>
  <si>
    <t>小計</t>
    <rPh sb="0" eb="2">
      <t>ショウケイ</t>
    </rPh>
    <phoneticPr fontId="1"/>
  </si>
  <si>
    <t>日本</t>
    <rPh sb="0" eb="2">
      <t>ニホン</t>
    </rPh>
    <phoneticPr fontId="1"/>
  </si>
  <si>
    <t>合計</t>
    <rPh sb="0" eb="2">
      <t>ゴウケイ</t>
    </rPh>
    <phoneticPr fontId="1"/>
  </si>
  <si>
    <t>輸出量</t>
    <rPh sb="0" eb="2">
      <t>ユシュツ</t>
    </rPh>
    <rPh sb="2" eb="3">
      <t>リョウ</t>
    </rPh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</si>
  <si>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</si>
  <si>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</si>
  <si>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台湾</t>
    <rPh sb="0" eb="2">
      <t>タイワン</t>
    </rPh>
    <phoneticPr fontId="1"/>
  </si>
  <si>
    <t>（ｐ）2006</t>
    <phoneticPr fontId="1"/>
  </si>
  <si>
    <t>（ｆ）2006</t>
    <phoneticPr fontId="1"/>
  </si>
  <si>
    <t>カナダ</t>
    <phoneticPr fontId="1"/>
  </si>
  <si>
    <t>メキシコ</t>
    <phoneticPr fontId="1"/>
  </si>
  <si>
    <t>アメリカ</t>
    <phoneticPr fontId="1"/>
  </si>
  <si>
    <t>アルゼンチン</t>
    <phoneticPr fontId="1"/>
  </si>
  <si>
    <t>ブラジル</t>
    <phoneticPr fontId="1"/>
  </si>
  <si>
    <t>チリ</t>
    <phoneticPr fontId="1"/>
  </si>
  <si>
    <t>EU-25</t>
    <phoneticPr fontId="1"/>
  </si>
  <si>
    <t>ロシア</t>
    <phoneticPr fontId="1"/>
  </si>
  <si>
    <t>ウクライナ</t>
    <phoneticPr fontId="1"/>
  </si>
  <si>
    <t>アルジェリア</t>
    <phoneticPr fontId="1"/>
  </si>
  <si>
    <t>エジプト</t>
    <phoneticPr fontId="1"/>
  </si>
  <si>
    <t>インド</t>
    <phoneticPr fontId="1"/>
  </si>
  <si>
    <t>インドネシア</t>
    <phoneticPr fontId="1"/>
  </si>
  <si>
    <t>フィリピン</t>
    <phoneticPr fontId="1"/>
  </si>
  <si>
    <t>オーストラリア</t>
    <phoneticPr fontId="1"/>
  </si>
  <si>
    <t>ニュージーランド</t>
    <phoneticPr fontId="1"/>
  </si>
  <si>
    <t>主要国の脱脂粉乳輸出入量</t>
    <rPh sb="0" eb="2">
      <t>シュヨウ</t>
    </rPh>
    <rPh sb="2" eb="3">
      <t>コク</t>
    </rPh>
    <rPh sb="4" eb="6">
      <t>ダッシ</t>
    </rPh>
    <rPh sb="6" eb="8">
      <t>フンニュウ</t>
    </rPh>
    <rPh sb="8" eb="10">
      <t>ユシュツ</t>
    </rPh>
    <rPh sb="10" eb="11">
      <t>イ</t>
    </rPh>
    <rPh sb="11" eb="12">
      <t>リョウ</t>
    </rPh>
    <phoneticPr fontId="1"/>
  </si>
  <si>
    <t>主要国の脱脂粉乳輸出入量</t>
    <rPh sb="0" eb="2">
      <t>シュヨウ</t>
    </rPh>
    <rPh sb="2" eb="3">
      <t>コク</t>
    </rPh>
    <rPh sb="4" eb="6">
      <t>ダッシ</t>
    </rPh>
    <rPh sb="6" eb="8">
      <t>フンニュウ</t>
    </rPh>
    <rPh sb="8" eb="11">
      <t>ユシュツニュウ</t>
    </rPh>
    <rPh sb="11" eb="12">
      <t>リョウ</t>
    </rPh>
    <phoneticPr fontId="1"/>
  </si>
  <si>
    <t>（ｐ）2006</t>
    <phoneticPr fontId="1"/>
  </si>
  <si>
    <t>（ｆ）2006</t>
    <phoneticPr fontId="1"/>
  </si>
  <si>
    <t>カナダ</t>
    <phoneticPr fontId="1"/>
  </si>
  <si>
    <t>メキシコ</t>
    <phoneticPr fontId="1"/>
  </si>
  <si>
    <t>アメリカ</t>
    <phoneticPr fontId="1"/>
  </si>
  <si>
    <t>アルゼンチン</t>
    <phoneticPr fontId="1"/>
  </si>
  <si>
    <t>ブラジル</t>
    <phoneticPr fontId="1"/>
  </si>
  <si>
    <t>チリ</t>
    <phoneticPr fontId="1"/>
  </si>
  <si>
    <t>EU-25</t>
    <phoneticPr fontId="1"/>
  </si>
  <si>
    <t>ロシア</t>
    <phoneticPr fontId="1"/>
  </si>
  <si>
    <t>ウクライナ</t>
    <phoneticPr fontId="1"/>
  </si>
  <si>
    <t>アルジェリア</t>
    <phoneticPr fontId="1"/>
  </si>
  <si>
    <t>エジプト</t>
    <phoneticPr fontId="1"/>
  </si>
  <si>
    <t>インド</t>
    <phoneticPr fontId="1"/>
  </si>
  <si>
    <t>インドネシア</t>
    <phoneticPr fontId="1"/>
  </si>
  <si>
    <t>フィリピン</t>
    <phoneticPr fontId="1"/>
  </si>
  <si>
    <t>オーストラリア</t>
    <phoneticPr fontId="1"/>
  </si>
  <si>
    <t>ニュージーランド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</si>
  <si>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</si>
  <si>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アルゼンチン</t>
    <phoneticPr fontId="1"/>
  </si>
  <si>
    <t>ブラジル</t>
    <phoneticPr fontId="1"/>
  </si>
  <si>
    <t>チリ</t>
    <phoneticPr fontId="1"/>
  </si>
  <si>
    <t>コロンビア</t>
    <phoneticPr fontId="1"/>
  </si>
  <si>
    <t>ペルー</t>
    <phoneticPr fontId="1"/>
  </si>
  <si>
    <t>EU-25</t>
    <phoneticPr fontId="1"/>
  </si>
  <si>
    <t>ロシア</t>
    <phoneticPr fontId="1"/>
  </si>
  <si>
    <t>ウクライナ</t>
    <phoneticPr fontId="1"/>
  </si>
  <si>
    <t>アルジェリア</t>
    <phoneticPr fontId="1"/>
  </si>
  <si>
    <t>エジプト</t>
    <phoneticPr fontId="1"/>
  </si>
  <si>
    <t>インド</t>
    <phoneticPr fontId="1"/>
  </si>
  <si>
    <t>インドネシア</t>
    <phoneticPr fontId="1"/>
  </si>
  <si>
    <t>フィリピン</t>
    <phoneticPr fontId="1"/>
  </si>
  <si>
    <t>オーストラリア</t>
    <phoneticPr fontId="1"/>
  </si>
  <si>
    <t>ニュージーランド</t>
    <phoneticPr fontId="1"/>
  </si>
  <si>
    <t>前年比</t>
    <rPh sb="0" eb="3">
      <t>ゼンネンヒ</t>
    </rPh>
    <phoneticPr fontId="1"/>
  </si>
  <si>
    <t>(単位：千トン）</t>
    <rPh sb="1" eb="3">
      <t>タンイ</t>
    </rPh>
    <rPh sb="4" eb="5">
      <t>セン</t>
    </rPh>
    <phoneticPr fontId="1"/>
  </si>
  <si>
    <t>年</t>
    <rPh sb="0" eb="1">
      <t>ネン</t>
    </rPh>
    <phoneticPr fontId="1"/>
  </si>
  <si>
    <t>データ元：USDA「Dairy:World Markets and Trade」</t>
    <rPh sb="3" eb="4">
      <t>モト</t>
    </rPh>
    <phoneticPr fontId="1"/>
  </si>
  <si>
    <t>-</t>
  </si>
  <si>
    <t>カナダ　</t>
    <phoneticPr fontId="1"/>
  </si>
  <si>
    <t>メキシコ</t>
    <phoneticPr fontId="1"/>
  </si>
  <si>
    <t>アメリカ</t>
    <phoneticPr fontId="1"/>
  </si>
  <si>
    <t>アルゼンチン</t>
    <phoneticPr fontId="1"/>
  </si>
  <si>
    <t>ブラジル</t>
    <phoneticPr fontId="1"/>
  </si>
  <si>
    <t>チリ</t>
    <phoneticPr fontId="1"/>
  </si>
  <si>
    <t>EU</t>
    <phoneticPr fontId="1"/>
  </si>
  <si>
    <t>アルジェリア</t>
    <phoneticPr fontId="1"/>
  </si>
  <si>
    <t>ロシア</t>
    <phoneticPr fontId="1"/>
  </si>
  <si>
    <t>ウクラ
イナ</t>
    <phoneticPr fontId="1"/>
  </si>
  <si>
    <t>ベラルーシ</t>
    <phoneticPr fontId="1"/>
  </si>
  <si>
    <t>インド</t>
    <phoneticPr fontId="1"/>
  </si>
  <si>
    <t>インドネシア</t>
    <phoneticPr fontId="1"/>
  </si>
  <si>
    <t>フィリピン</t>
    <phoneticPr fontId="1"/>
  </si>
  <si>
    <t>オースト
ラリア</t>
    <phoneticPr fontId="1"/>
  </si>
  <si>
    <t>ニュージー
ランド</t>
    <phoneticPr fontId="1"/>
  </si>
  <si>
    <t>-</t>
    <phoneticPr fontId="1"/>
  </si>
  <si>
    <t>アメリカ</t>
    <phoneticPr fontId="1"/>
  </si>
  <si>
    <t>アルゼンチン</t>
    <phoneticPr fontId="1"/>
  </si>
  <si>
    <t xml:space="preserve">  　 2 「前年比」はJミルクによる算出。</t>
    <rPh sb="7" eb="10">
      <t>ゼンネンヒ</t>
    </rPh>
    <rPh sb="19" eb="21">
      <t>サンシュツ</t>
    </rPh>
    <phoneticPr fontId="1"/>
  </si>
  <si>
    <t xml:space="preserve">  　 3 合計は主要国におけるものである。</t>
    <phoneticPr fontId="1"/>
  </si>
  <si>
    <t>アメリカ以外の国</t>
    <rPh sb="4" eb="6">
      <t>イガイ</t>
    </rPh>
    <rPh sb="7" eb="8">
      <t>クニ</t>
    </rPh>
    <phoneticPr fontId="1"/>
  </si>
  <si>
    <t>計</t>
    <rPh sb="0" eb="1">
      <t>ケイ</t>
    </rPh>
    <phoneticPr fontId="1"/>
  </si>
  <si>
    <t>平成26</t>
    <phoneticPr fontId="1"/>
  </si>
  <si>
    <t>-</t>
    <phoneticPr fontId="1"/>
  </si>
  <si>
    <t>平成26</t>
    <phoneticPr fontId="1"/>
  </si>
  <si>
    <t>令和元</t>
    <rPh sb="0" eb="2">
      <t>レイワ</t>
    </rPh>
    <rPh sb="2" eb="3">
      <t>ガン</t>
    </rPh>
    <phoneticPr fontId="1"/>
  </si>
  <si>
    <t>アルジェリア</t>
    <phoneticPr fontId="1"/>
  </si>
  <si>
    <t>主要国の脱脂粉乳輸入量（2020年公表）</t>
    <rPh sb="0" eb="2">
      <t>シュヨウ</t>
    </rPh>
    <rPh sb="2" eb="3">
      <t>コク</t>
    </rPh>
    <rPh sb="4" eb="6">
      <t>ダッシ</t>
    </rPh>
    <rPh sb="6" eb="8">
      <t>フンニュウ</t>
    </rPh>
    <rPh sb="8" eb="10">
      <t>ユニュウ</t>
    </rPh>
    <rPh sb="9" eb="10">
      <t>イ</t>
    </rPh>
    <rPh sb="10" eb="11">
      <t>リョウ</t>
    </rPh>
    <rPh sb="16" eb="17">
      <t>ネン</t>
    </rPh>
    <rPh sb="17" eb="19">
      <t>コウヒョウ</t>
    </rPh>
    <phoneticPr fontId="1"/>
  </si>
  <si>
    <t>注：1 2021年は予測値。</t>
    <rPh sb="0" eb="1">
      <t>チュウ</t>
    </rPh>
    <rPh sb="8" eb="9">
      <t>ネン</t>
    </rPh>
    <rPh sb="10" eb="13">
      <t>ヨソクチ</t>
    </rPh>
    <phoneticPr fontId="1"/>
  </si>
  <si>
    <t>毎年1回更新、最終更新日2021/5/28</t>
    <rPh sb="0" eb="2">
      <t>マイトシ</t>
    </rPh>
    <rPh sb="3" eb="4">
      <t>カイ</t>
    </rPh>
    <rPh sb="4" eb="6">
      <t>コウシン</t>
    </rPh>
    <rPh sb="7" eb="9">
      <t>サイシュウ</t>
    </rPh>
    <rPh sb="9" eb="12">
      <t>コウシンビ</t>
    </rPh>
    <phoneticPr fontId="1"/>
  </si>
  <si>
    <t>主要国の脱脂粉乳輸出量（2020年公表）</t>
    <rPh sb="0" eb="2">
      <t>シュヨウ</t>
    </rPh>
    <rPh sb="2" eb="3">
      <t>コク</t>
    </rPh>
    <rPh sb="4" eb="6">
      <t>ダッシ</t>
    </rPh>
    <rPh sb="6" eb="8">
      <t>フンニュウ</t>
    </rPh>
    <rPh sb="8" eb="10">
      <t>ユシュツ</t>
    </rPh>
    <rPh sb="10" eb="11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</si>
</sst>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76" fontId="6" fillId="0" borderId="9" xfId="0" applyNumberFormat="1" applyFont="1" applyBorder="1"/>
    <xf numFmtId="176" fontId="6" fillId="0" borderId="11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7" fontId="6" fillId="0" borderId="13" xfId="0" applyNumberFormat="1" applyFont="1" applyBorder="1"/>
    <xf numFmtId="176" fontId="6" fillId="0" borderId="13" xfId="0" applyNumberFormat="1" applyFont="1" applyBorder="1"/>
    <xf numFmtId="0" fontId="2" fillId="0" borderId="0" xfId="0" applyFont="1" applyAlignment="1">
      <alignment horizontal="left"/>
    </xf>
    <xf numFmtId="0" fontId="0" fillId="0" borderId="0" xfId="0" applyBorder="1"/>
    <xf numFmtId="177" fontId="6" fillId="0" borderId="15" xfId="0" applyNumberFormat="1" applyFont="1" applyBorder="1" applyAlignment="1">
      <alignment horizontal="right"/>
    </xf>
    <xf numFmtId="177" fontId="6" fillId="0" borderId="11" xfId="0" applyNumberFormat="1" applyFont="1" applyBorder="1" applyAlignment="1">
      <alignment horizontal="right"/>
    </xf>
    <xf numFmtId="176" fontId="6" fillId="0" borderId="10" xfId="0" applyNumberFormat="1" applyFont="1" applyBorder="1"/>
    <xf numFmtId="177" fontId="6" fillId="0" borderId="14" xfId="0" applyNumberFormat="1" applyFont="1" applyBorder="1"/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38" fontId="6" fillId="0" borderId="11" xfId="1" applyFont="1" applyBorder="1" applyAlignment="1"/>
    <xf numFmtId="38" fontId="6" fillId="0" borderId="13" xfId="1" applyFont="1" applyBorder="1" applyAlignment="1"/>
    <xf numFmtId="0" fontId="0" fillId="0" borderId="0" xfId="0" applyFont="1"/>
    <xf numFmtId="176" fontId="0" fillId="0" borderId="0" xfId="0" applyNumberFormat="1" applyFont="1"/>
    <xf numFmtId="0" fontId="0" fillId="0" borderId="0" xfId="0" applyFont="1" applyBorder="1"/>
    <xf numFmtId="177" fontId="6" fillId="0" borderId="13" xfId="0" applyNumberFormat="1" applyFont="1" applyBorder="1" applyAlignment="1">
      <alignment horizontal="right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176" fontId="9" fillId="0" borderId="0" xfId="0" applyNumberFormat="1" applyFont="1"/>
    <xf numFmtId="0" fontId="9" fillId="0" borderId="0" xfId="0" applyFont="1"/>
    <xf numFmtId="177" fontId="6" fillId="0" borderId="10" xfId="0" applyNumberFormat="1" applyFont="1" applyFill="1" applyBorder="1" applyAlignment="1">
      <alignment horizontal="right"/>
    </xf>
    <xf numFmtId="176" fontId="6" fillId="0" borderId="10" xfId="0" applyNumberFormat="1" applyFont="1" applyFill="1" applyBorder="1"/>
    <xf numFmtId="177" fontId="6" fillId="0" borderId="15" xfId="0" applyNumberFormat="1" applyFont="1" applyFill="1" applyBorder="1" applyAlignment="1">
      <alignment horizontal="right"/>
    </xf>
    <xf numFmtId="177" fontId="6" fillId="0" borderId="11" xfId="0" applyNumberFormat="1" applyFont="1" applyFill="1" applyBorder="1"/>
    <xf numFmtId="176" fontId="6" fillId="0" borderId="11" xfId="0" applyNumberFormat="1" applyFont="1" applyFill="1" applyBorder="1"/>
    <xf numFmtId="177" fontId="6" fillId="0" borderId="11" xfId="0" applyNumberFormat="1" applyFont="1" applyFill="1" applyBorder="1" applyAlignment="1">
      <alignment horizontal="right"/>
    </xf>
    <xf numFmtId="38" fontId="6" fillId="0" borderId="11" xfId="1" applyFont="1" applyFill="1" applyBorder="1" applyAlignment="1"/>
    <xf numFmtId="177" fontId="6" fillId="0" borderId="12" xfId="0" applyNumberFormat="1" applyFont="1" applyFill="1" applyBorder="1"/>
    <xf numFmtId="176" fontId="6" fillId="0" borderId="0" xfId="0" applyNumberFormat="1" applyFont="1" applyFill="1" applyBorder="1"/>
    <xf numFmtId="177" fontId="6" fillId="0" borderId="13" xfId="0" applyNumberFormat="1" applyFont="1" applyFill="1" applyBorder="1" applyAlignment="1">
      <alignment horizontal="right"/>
    </xf>
    <xf numFmtId="177" fontId="6" fillId="0" borderId="13" xfId="0" applyNumberFormat="1" applyFont="1" applyFill="1" applyBorder="1"/>
    <xf numFmtId="0" fontId="3" fillId="2" borderId="27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right"/>
    </xf>
    <xf numFmtId="0" fontId="3" fillId="2" borderId="29" xfId="0" applyFont="1" applyFill="1" applyBorder="1" applyAlignment="1">
      <alignment horizontal="right"/>
    </xf>
    <xf numFmtId="176" fontId="6" fillId="0" borderId="30" xfId="0" applyNumberFormat="1" applyFont="1" applyBorder="1"/>
    <xf numFmtId="0" fontId="3" fillId="2" borderId="31" xfId="0" applyFont="1" applyFill="1" applyBorder="1" applyAlignment="1">
      <alignment horizontal="right"/>
    </xf>
    <xf numFmtId="176" fontId="6" fillId="0" borderId="32" xfId="0" applyNumberFormat="1" applyFont="1" applyBorder="1"/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176" fontId="6" fillId="0" borderId="33" xfId="0" applyNumberFormat="1" applyFont="1" applyFill="1" applyBorder="1"/>
    <xf numFmtId="176" fontId="6" fillId="0" borderId="34" xfId="0" applyNumberFormat="1" applyFont="1" applyFill="1" applyBorder="1"/>
    <xf numFmtId="176" fontId="6" fillId="0" borderId="34" xfId="0" applyNumberFormat="1" applyFont="1" applyBorder="1"/>
    <xf numFmtId="176" fontId="6" fillId="0" borderId="35" xfId="0" applyNumberFormat="1" applyFont="1" applyBorder="1"/>
    <xf numFmtId="0" fontId="8" fillId="4" borderId="3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32075471698109E-2"/>
          <c:y val="5.052636772858525E-2"/>
          <c:w val="0.66981132075471694"/>
          <c:h val="0.86947457799607109"/>
        </c:manualLayout>
      </c:layout>
      <c:lineChart>
        <c:grouping val="standard"/>
        <c:varyColors val="0"/>
        <c:ser>
          <c:idx val="0"/>
          <c:order val="0"/>
          <c:tx>
            <c:strRef>
              <c:f>'輸入量 元'!$B$5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'輸入量 元'!$C$5:$G$5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'輸入量 元'!$B$6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'輸入量 元'!$C$6:$G$6</c:f>
              <c:numCache>
                <c:formatCode>General</c:formatCode>
                <c:ptCount val="5"/>
                <c:pt idx="0">
                  <c:v>141</c:v>
                </c:pt>
                <c:pt idx="1">
                  <c:v>132</c:v>
                </c:pt>
                <c:pt idx="2">
                  <c:v>173</c:v>
                </c:pt>
                <c:pt idx="3">
                  <c:v>168</c:v>
                </c:pt>
                <c:pt idx="4">
                  <c:v>170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'輸入量 元'!$B$7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'輸入量 元'!$C$7:$G$7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'輸入量 元'!$B$8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'輸入量 元'!$C$8:$G$8</c:f>
              <c:numCache>
                <c:formatCode>General</c:formatCode>
                <c:ptCount val="5"/>
                <c:pt idx="0">
                  <c:v>147</c:v>
                </c:pt>
                <c:pt idx="1">
                  <c:v>139</c:v>
                </c:pt>
                <c:pt idx="2">
                  <c:v>176</c:v>
                </c:pt>
                <c:pt idx="3">
                  <c:v>171</c:v>
                </c:pt>
                <c:pt idx="4">
                  <c:v>175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'輸入量 元'!$B$9</c:f>
              <c:strCache>
                <c:ptCount val="1"/>
                <c:pt idx="0">
                  <c:v>アルゼンチン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'輸入量 元'!$C$9:$G$9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'輸入量 元'!$B$10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'輸入量 元'!$C$10:$G$10</c:f>
              <c:numCache>
                <c:formatCode>General</c:formatCode>
                <c:ptCount val="5"/>
                <c:pt idx="0">
                  <c:v>11</c:v>
                </c:pt>
                <c:pt idx="1">
                  <c:v>19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'輸入量 元'!$B$11</c:f>
              <c:strCache>
                <c:ptCount val="1"/>
                <c:pt idx="0">
                  <c:v>チリ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'輸入量 元'!$C$11:$G$11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'輸入量 元'!$B$12</c:f>
              <c:strCache>
                <c:ptCount val="1"/>
                <c:pt idx="0">
                  <c:v>コロンビア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'輸入量 元'!$C$12:$G$12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'輸入量 元'!$B$13</c:f>
              <c:strCache>
                <c:ptCount val="1"/>
                <c:pt idx="0">
                  <c:v>ペルー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'輸入量 元'!$C$13:$G$13</c:f>
              <c:numCache>
                <c:formatCode>General</c:formatCode>
                <c:ptCount val="5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'輸入量 元'!$B$14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'輸入量 元'!$C$14:$G$14</c:f>
              <c:numCache>
                <c:formatCode>General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27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'輸入量 元'!$B$15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'輸入量 元'!$C$15:$G$15</c:f>
              <c:numCache>
                <c:formatCode>General</c:formatCode>
                <c:ptCount val="5"/>
                <c:pt idx="0">
                  <c:v>48</c:v>
                </c:pt>
                <c:pt idx="1">
                  <c:v>30</c:v>
                </c:pt>
                <c:pt idx="2">
                  <c:v>56</c:v>
                </c:pt>
                <c:pt idx="3">
                  <c:v>26</c:v>
                </c:pt>
                <c:pt idx="4">
                  <c:v>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'輸入量 元'!$B$16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'輸入量 元'!$C$16:$G$16</c:f>
              <c:numCache>
                <c:formatCode>General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'輸入量 元'!$B$17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'輸入量 元'!$C$17:$G$17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'輸入量 元'!$B$18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'輸入量 元'!$C$18:$G$18</c:f>
              <c:numCache>
                <c:formatCode>General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61</c:v>
                </c:pt>
                <c:pt idx="3">
                  <c:v>65</c:v>
                </c:pt>
                <c:pt idx="4">
                  <c:v>70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'輸入量 元'!$B$19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'輸入量 元'!$C$19:$G$19</c:f>
              <c:numCache>
                <c:formatCode>General</c:formatCode>
                <c:ptCount val="5"/>
                <c:pt idx="0">
                  <c:v>97</c:v>
                </c:pt>
                <c:pt idx="1">
                  <c:v>114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'輸入量 元'!$B$20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'輸入量 元'!$C$20:$G$20</c:f>
              <c:numCache>
                <c:formatCode>General</c:formatCode>
                <c:ptCount val="5"/>
                <c:pt idx="0">
                  <c:v>15</c:v>
                </c:pt>
                <c:pt idx="1">
                  <c:v>18</c:v>
                </c:pt>
                <c:pt idx="2">
                  <c:v>27</c:v>
                </c:pt>
                <c:pt idx="3">
                  <c:v>24</c:v>
                </c:pt>
                <c:pt idx="4">
                  <c:v>23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'輸入量 元'!$B$21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'輸入量 元'!$C$21:$G$21</c:f>
              <c:numCache>
                <c:formatCode>General</c:formatCode>
                <c:ptCount val="5"/>
                <c:pt idx="0">
                  <c:v>112</c:v>
                </c:pt>
                <c:pt idx="1">
                  <c:v>132</c:v>
                </c:pt>
                <c:pt idx="2">
                  <c:v>107</c:v>
                </c:pt>
                <c:pt idx="3">
                  <c:v>114</c:v>
                </c:pt>
                <c:pt idx="4">
                  <c:v>123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'輸入量 元'!$B$22</c:f>
              <c:strCache>
                <c:ptCount val="1"/>
                <c:pt idx="0">
                  <c:v>中国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'輸入量 元'!$C$22:$G$22</c:f>
              <c:numCache>
                <c:formatCode>General</c:formatCode>
                <c:ptCount val="5"/>
                <c:pt idx="0">
                  <c:v>18</c:v>
                </c:pt>
                <c:pt idx="1">
                  <c:v>35</c:v>
                </c:pt>
                <c:pt idx="2">
                  <c:v>51</c:v>
                </c:pt>
                <c:pt idx="3">
                  <c:v>61</c:v>
                </c:pt>
                <c:pt idx="4">
                  <c:v>55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'輸入量 元'!$B$23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'輸入量 元'!$C$23:$G$23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'輸入量 元'!$B$24</c:f>
              <c:strCache>
                <c:ptCount val="1"/>
                <c:pt idx="0">
                  <c:v>インドネシア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'輸入量 元'!$C$24:$G$24</c:f>
              <c:numCache>
                <c:formatCode>General</c:formatCode>
                <c:ptCount val="5"/>
                <c:pt idx="0">
                  <c:v>98</c:v>
                </c:pt>
                <c:pt idx="1">
                  <c:v>110</c:v>
                </c:pt>
                <c:pt idx="2">
                  <c:v>120</c:v>
                </c:pt>
                <c:pt idx="3">
                  <c:v>125</c:v>
                </c:pt>
                <c:pt idx="4">
                  <c:v>135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'輸入量 元'!$B$25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'輸入量 元'!$C$25:$G$25</c:f>
              <c:numCache>
                <c:formatCode>General</c:formatCode>
                <c:ptCount val="5"/>
                <c:pt idx="0">
                  <c:v>53</c:v>
                </c:pt>
                <c:pt idx="1">
                  <c:v>44</c:v>
                </c:pt>
                <c:pt idx="2">
                  <c:v>43</c:v>
                </c:pt>
                <c:pt idx="3">
                  <c:v>37</c:v>
                </c:pt>
                <c:pt idx="4">
                  <c:v>34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'輸入量 元'!$B$26</c:f>
              <c:strCache>
                <c:ptCount val="1"/>
                <c:pt idx="0">
                  <c:v>韓国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'輸入量 元'!$C$26:$G$26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'輸入量 元'!$B$27</c:f>
              <c:strCache>
                <c:ptCount val="1"/>
                <c:pt idx="0">
                  <c:v>フィリピン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val>
            <c:numRef>
              <c:f>'輸入量 元'!$C$27:$G$27</c:f>
              <c:numCache>
                <c:formatCode>General</c:formatCode>
                <c:ptCount val="5"/>
                <c:pt idx="0">
                  <c:v>89</c:v>
                </c:pt>
                <c:pt idx="1">
                  <c:v>100</c:v>
                </c:pt>
                <c:pt idx="2">
                  <c:v>110</c:v>
                </c:pt>
                <c:pt idx="3">
                  <c:v>120</c:v>
                </c:pt>
                <c:pt idx="4">
                  <c:v>130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'輸入量 元'!$B$28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val>
            <c:numRef>
              <c:f>'輸入量 元'!$C$28:$G$28</c:f>
              <c:numCache>
                <c:formatCode>General</c:formatCode>
                <c:ptCount val="5"/>
                <c:pt idx="0">
                  <c:v>34</c:v>
                </c:pt>
                <c:pt idx="1">
                  <c:v>31</c:v>
                </c:pt>
                <c:pt idx="2">
                  <c:v>23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'輸入量 元'!$B$29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val>
            <c:numRef>
              <c:f>'輸入量 元'!$C$29:$G$29</c:f>
              <c:numCache>
                <c:formatCode>General</c:formatCode>
                <c:ptCount val="5"/>
                <c:pt idx="0">
                  <c:v>297</c:v>
                </c:pt>
                <c:pt idx="1">
                  <c:v>324</c:v>
                </c:pt>
                <c:pt idx="2">
                  <c:v>352</c:v>
                </c:pt>
                <c:pt idx="3">
                  <c:v>379</c:v>
                </c:pt>
                <c:pt idx="4">
                  <c:v>373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'輸入量 元'!$B$30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'輸入量 元'!$C$30:$G$30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'輸入量 元'!$B$31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val>
            <c:numRef>
              <c:f>'輸入量 元'!$C$31:$G$31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33536"/>
        <c:axId val="193714944"/>
      </c:lineChart>
      <c:catAx>
        <c:axId val="191233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71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71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233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69811320754722"/>
          <c:y val="4.4210571762512092E-2"/>
          <c:w val="0.21320754716981133"/>
          <c:h val="0.91157988443655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38197415092999E-2"/>
          <c:y val="4.7808811442522338E-2"/>
          <c:w val="0.68525240035233559"/>
          <c:h val="0.8764948764462428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46</c:v>
                </c:pt>
                <c:pt idx="1">
                  <c:v>49</c:v>
                </c:pt>
                <c:pt idx="2">
                  <c:v>36</c:v>
                </c:pt>
                <c:pt idx="3">
                  <c:v>16</c:v>
                </c:pt>
                <c:pt idx="4">
                  <c:v>6</c:v>
                </c:pt>
                <c:pt idx="5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96</c:v>
                </c:pt>
                <c:pt idx="1">
                  <c:v>126</c:v>
                </c:pt>
                <c:pt idx="2">
                  <c:v>141</c:v>
                </c:pt>
                <c:pt idx="3">
                  <c:v>231</c:v>
                </c:pt>
                <c:pt idx="4">
                  <c:v>300</c:v>
                </c:pt>
                <c:pt idx="5">
                  <c:v>250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142</c:v>
                </c:pt>
                <c:pt idx="1">
                  <c:v>175</c:v>
                </c:pt>
                <c:pt idx="2">
                  <c:v>177</c:v>
                </c:pt>
                <c:pt idx="3">
                  <c:v>247</c:v>
                </c:pt>
                <c:pt idx="4">
                  <c:v>306</c:v>
                </c:pt>
                <c:pt idx="5">
                  <c:v>262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アルゼンチン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18</c:v>
                </c:pt>
                <c:pt idx="1">
                  <c:v>22</c:v>
                </c:pt>
                <c:pt idx="2">
                  <c:v>14</c:v>
                </c:pt>
                <c:pt idx="3">
                  <c:v>18</c:v>
                </c:pt>
                <c:pt idx="4">
                  <c:v>22</c:v>
                </c:pt>
                <c:pt idx="5">
                  <c:v>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30</c:v>
                </c:pt>
                <c:pt idx="5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チリ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18</c:v>
                </c:pt>
                <c:pt idx="1">
                  <c:v>25</c:v>
                </c:pt>
                <c:pt idx="2">
                  <c:v>17</c:v>
                </c:pt>
                <c:pt idx="3">
                  <c:v>20</c:v>
                </c:pt>
                <c:pt idx="4">
                  <c:v>25</c:v>
                </c:pt>
                <c:pt idx="5">
                  <c:v>27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284</c:v>
                </c:pt>
                <c:pt idx="1">
                  <c:v>267</c:v>
                </c:pt>
                <c:pt idx="2">
                  <c:v>339</c:v>
                </c:pt>
                <c:pt idx="3">
                  <c:v>283</c:v>
                </c:pt>
                <c:pt idx="4">
                  <c:v>197</c:v>
                </c:pt>
                <c:pt idx="5">
                  <c:v>185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20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71</c:v>
                </c:pt>
                <c:pt idx="1">
                  <c:v>43</c:v>
                </c:pt>
                <c:pt idx="2">
                  <c:v>51</c:v>
                </c:pt>
                <c:pt idx="3">
                  <c:v>63</c:v>
                </c:pt>
                <c:pt idx="4">
                  <c:v>65</c:v>
                </c:pt>
                <c:pt idx="5">
                  <c:v>67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86</c:v>
                </c:pt>
                <c:pt idx="1">
                  <c:v>63</c:v>
                </c:pt>
                <c:pt idx="2">
                  <c:v>76</c:v>
                </c:pt>
                <c:pt idx="3">
                  <c:v>83</c:v>
                </c:pt>
                <c:pt idx="4">
                  <c:v>80</c:v>
                </c:pt>
                <c:pt idx="5">
                  <c:v>82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中国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23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インドネシア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16</c:v>
                </c:pt>
                <c:pt idx="1">
                  <c:v>15</c:v>
                </c:pt>
                <c:pt idx="2">
                  <c:v>18</c:v>
                </c:pt>
                <c:pt idx="3">
                  <c:v>12</c:v>
                </c:pt>
                <c:pt idx="4">
                  <c:v>10</c:v>
                </c:pt>
                <c:pt idx="5">
                  <c:v>20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輸出量元!$B$23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輸出量元!$C$23:$H$23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輸出量元!$B$24</c:f>
              <c:strCache>
                <c:ptCount val="1"/>
                <c:pt idx="0">
                  <c:v>韓国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輸出量元!$C$24:$H$24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輸出量元!$B$25</c:f>
              <c:strCache>
                <c:ptCount val="1"/>
                <c:pt idx="0">
                  <c:v>フィリピン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輸出量元!$C$25:$H$25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輸出量元!$B$26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輸出量元!$C$26:$H$26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輸出量元!$B$27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val>
            <c:numRef>
              <c:f>輸出量元!$C$27:$H$27</c:f>
              <c:numCache>
                <c:formatCode>General</c:formatCode>
                <c:ptCount val="6"/>
                <c:pt idx="0">
                  <c:v>24</c:v>
                </c:pt>
                <c:pt idx="1">
                  <c:v>37</c:v>
                </c:pt>
                <c:pt idx="2">
                  <c:v>56</c:v>
                </c:pt>
                <c:pt idx="3">
                  <c:v>40</c:v>
                </c:pt>
                <c:pt idx="4">
                  <c:v>45</c:v>
                </c:pt>
                <c:pt idx="5">
                  <c:v>62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輸出量元!$B$28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val>
            <c:numRef>
              <c:f>輸出量元!$C$28:$H$28</c:f>
              <c:numCache>
                <c:formatCode>General</c:formatCode>
                <c:ptCount val="6"/>
                <c:pt idx="0">
                  <c:v>218</c:v>
                </c:pt>
                <c:pt idx="1">
                  <c:v>231</c:v>
                </c:pt>
                <c:pt idx="2">
                  <c:v>193</c:v>
                </c:pt>
                <c:pt idx="3">
                  <c:v>187</c:v>
                </c:pt>
                <c:pt idx="4">
                  <c:v>174</c:v>
                </c:pt>
                <c:pt idx="5">
                  <c:v>204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輸出量元!$B$29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val>
            <c:numRef>
              <c:f>輸出量元!$C$29:$H$29</c:f>
              <c:numCache>
                <c:formatCode>General</c:formatCode>
                <c:ptCount val="6"/>
                <c:pt idx="0">
                  <c:v>195</c:v>
                </c:pt>
                <c:pt idx="1">
                  <c:v>248</c:v>
                </c:pt>
                <c:pt idx="2">
                  <c:v>314</c:v>
                </c:pt>
                <c:pt idx="3">
                  <c:v>305</c:v>
                </c:pt>
                <c:pt idx="4">
                  <c:v>221</c:v>
                </c:pt>
                <c:pt idx="5">
                  <c:v>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82880"/>
        <c:axId val="247473856"/>
      </c:lineChart>
      <c:catAx>
        <c:axId val="186682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47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47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682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37478780384773"/>
          <c:y val="8.7649487644624283E-2"/>
          <c:w val="0.20323758855594207"/>
          <c:h val="0.79880555785214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9525</xdr:rowOff>
    </xdr:from>
    <xdr:to>
      <xdr:col>8</xdr:col>
      <xdr:colOff>561975</xdr:colOff>
      <xdr:row>69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9</xdr:col>
      <xdr:colOff>581025</xdr:colOff>
      <xdr:row>68</xdr:row>
      <xdr:rowOff>114300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"/>
  <sheetViews>
    <sheetView topLeftCell="A25" workbookViewId="0">
      <selection activeCell="E73" sqref="E73"/>
    </sheetView>
  </sheetViews>
  <sheetFormatPr defaultRowHeight="10.5" x14ac:dyDescent="0.15"/>
  <cols>
    <col min="1" max="1" width="9" style="1"/>
    <col min="2" max="2" width="13.125" style="1" customWidth="1"/>
    <col min="3" max="8" width="7.625" style="1" customWidth="1"/>
    <col min="9" max="16384" width="9" style="1"/>
  </cols>
  <sheetData>
    <row r="2" spans="2:8" x14ac:dyDescent="0.15">
      <c r="B2" s="1" t="s">
        <v>26</v>
      </c>
    </row>
    <row r="4" spans="2:8" x14ac:dyDescent="0.15">
      <c r="B4" s="2" t="s">
        <v>0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30</v>
      </c>
      <c r="C5" s="6">
        <v>3</v>
      </c>
      <c r="D5" s="6">
        <v>1</v>
      </c>
      <c r="E5" s="6">
        <v>2</v>
      </c>
      <c r="F5" s="6">
        <v>2</v>
      </c>
      <c r="G5" s="6">
        <v>4</v>
      </c>
      <c r="H5" s="7">
        <v>7</v>
      </c>
    </row>
    <row r="6" spans="2:8" x14ac:dyDescent="0.15">
      <c r="B6" s="5" t="s">
        <v>31</v>
      </c>
      <c r="C6" s="6">
        <v>141</v>
      </c>
      <c r="D6" s="6">
        <v>132</v>
      </c>
      <c r="E6" s="6">
        <v>173</v>
      </c>
      <c r="F6" s="6">
        <v>168</v>
      </c>
      <c r="G6" s="6">
        <v>170</v>
      </c>
      <c r="H6" s="7">
        <v>172</v>
      </c>
    </row>
    <row r="7" spans="2:8" x14ac:dyDescent="0.15">
      <c r="B7" s="5" t="s">
        <v>32</v>
      </c>
      <c r="C7" s="6">
        <v>3</v>
      </c>
      <c r="D7" s="6">
        <v>6</v>
      </c>
      <c r="E7" s="6">
        <v>1</v>
      </c>
      <c r="F7" s="6">
        <v>1</v>
      </c>
      <c r="G7" s="6">
        <v>1</v>
      </c>
      <c r="H7" s="7">
        <v>1</v>
      </c>
    </row>
    <row r="8" spans="2:8" x14ac:dyDescent="0.15">
      <c r="B8" s="2" t="s">
        <v>1</v>
      </c>
      <c r="C8" s="3">
        <v>147</v>
      </c>
      <c r="D8" s="3">
        <v>139</v>
      </c>
      <c r="E8" s="3">
        <v>176</v>
      </c>
      <c r="F8" s="3">
        <v>171</v>
      </c>
      <c r="G8" s="3">
        <v>175</v>
      </c>
      <c r="H8" s="4">
        <v>180</v>
      </c>
    </row>
    <row r="9" spans="2:8" x14ac:dyDescent="0.15">
      <c r="B9" s="5" t="s">
        <v>47</v>
      </c>
      <c r="C9" s="6">
        <v>0</v>
      </c>
      <c r="D9" s="6">
        <v>0</v>
      </c>
      <c r="E9" s="6">
        <v>1</v>
      </c>
      <c r="F9" s="6">
        <v>0</v>
      </c>
      <c r="G9" s="6">
        <v>0</v>
      </c>
      <c r="H9" s="7">
        <v>0</v>
      </c>
    </row>
    <row r="10" spans="2:8" x14ac:dyDescent="0.15">
      <c r="B10" s="5" t="s">
        <v>48</v>
      </c>
      <c r="C10" s="6">
        <v>11</v>
      </c>
      <c r="D10" s="6">
        <v>19</v>
      </c>
      <c r="E10" s="6">
        <v>7</v>
      </c>
      <c r="F10" s="6">
        <v>4</v>
      </c>
      <c r="G10" s="6">
        <v>5</v>
      </c>
      <c r="H10" s="7">
        <v>4</v>
      </c>
    </row>
    <row r="11" spans="2:8" x14ac:dyDescent="0.15">
      <c r="B11" s="5" t="s">
        <v>49</v>
      </c>
      <c r="C11" s="6">
        <v>6</v>
      </c>
      <c r="D11" s="6">
        <v>5</v>
      </c>
      <c r="E11" s="6">
        <v>9</v>
      </c>
      <c r="F11" s="6">
        <v>3</v>
      </c>
      <c r="G11" s="6">
        <v>5</v>
      </c>
      <c r="H11" s="7">
        <v>5</v>
      </c>
    </row>
    <row r="12" spans="2:8" x14ac:dyDescent="0.15">
      <c r="B12" s="5" t="s">
        <v>50</v>
      </c>
      <c r="C12" s="6">
        <v>4</v>
      </c>
      <c r="D12" s="6">
        <v>3</v>
      </c>
      <c r="E12" s="6">
        <v>1</v>
      </c>
      <c r="F12" s="6">
        <v>0</v>
      </c>
      <c r="G12" s="6">
        <v>0</v>
      </c>
      <c r="H12" s="7">
        <v>0</v>
      </c>
    </row>
    <row r="13" spans="2:8" x14ac:dyDescent="0.15">
      <c r="B13" s="5" t="s">
        <v>51</v>
      </c>
      <c r="C13" s="6">
        <v>13</v>
      </c>
      <c r="D13" s="6">
        <v>9</v>
      </c>
      <c r="E13" s="6">
        <v>9</v>
      </c>
      <c r="F13" s="6">
        <v>8</v>
      </c>
      <c r="G13" s="6">
        <v>6</v>
      </c>
      <c r="H13" s="7">
        <v>0</v>
      </c>
    </row>
    <row r="14" spans="2:8" x14ac:dyDescent="0.15">
      <c r="B14" s="2" t="s">
        <v>1</v>
      </c>
      <c r="C14" s="3">
        <v>34</v>
      </c>
      <c r="D14" s="3">
        <v>36</v>
      </c>
      <c r="E14" s="3">
        <v>27</v>
      </c>
      <c r="F14" s="3">
        <v>15</v>
      </c>
      <c r="G14" s="3">
        <v>16</v>
      </c>
      <c r="H14" s="4">
        <v>9</v>
      </c>
    </row>
    <row r="15" spans="2:8" x14ac:dyDescent="0.15">
      <c r="B15" s="5" t="s">
        <v>52</v>
      </c>
      <c r="C15" s="6">
        <v>48</v>
      </c>
      <c r="D15" s="6">
        <v>30</v>
      </c>
      <c r="E15" s="6">
        <v>56</v>
      </c>
      <c r="F15" s="6">
        <v>26</v>
      </c>
      <c r="G15" s="6">
        <v>7</v>
      </c>
      <c r="H15" s="7">
        <v>15</v>
      </c>
    </row>
    <row r="16" spans="2:8" x14ac:dyDescent="0.15">
      <c r="B16" s="5" t="s">
        <v>53</v>
      </c>
      <c r="C16" s="6">
        <v>50</v>
      </c>
      <c r="D16" s="6">
        <v>50</v>
      </c>
      <c r="E16" s="6">
        <v>60</v>
      </c>
      <c r="F16" s="6">
        <v>65</v>
      </c>
      <c r="G16" s="6">
        <v>70</v>
      </c>
      <c r="H16" s="7">
        <v>75</v>
      </c>
    </row>
    <row r="17" spans="2:8" x14ac:dyDescent="0.15">
      <c r="B17" s="5" t="s">
        <v>54</v>
      </c>
      <c r="C17" s="6">
        <v>0</v>
      </c>
      <c r="D17" s="6">
        <v>0</v>
      </c>
      <c r="E17" s="6">
        <v>1</v>
      </c>
      <c r="F17" s="6">
        <v>0</v>
      </c>
      <c r="G17" s="6">
        <v>0</v>
      </c>
      <c r="H17" s="7">
        <v>0</v>
      </c>
    </row>
    <row r="18" spans="2:8" x14ac:dyDescent="0.15">
      <c r="B18" s="5" t="s">
        <v>1</v>
      </c>
      <c r="C18" s="6">
        <v>50</v>
      </c>
      <c r="D18" s="6">
        <v>50</v>
      </c>
      <c r="E18" s="6">
        <v>61</v>
      </c>
      <c r="F18" s="6">
        <v>65</v>
      </c>
      <c r="G18" s="6">
        <v>70</v>
      </c>
      <c r="H18" s="7">
        <v>75</v>
      </c>
    </row>
    <row r="19" spans="2:8" x14ac:dyDescent="0.15">
      <c r="B19" s="5" t="s">
        <v>55</v>
      </c>
      <c r="C19" s="6">
        <v>97</v>
      </c>
      <c r="D19" s="6">
        <v>114</v>
      </c>
      <c r="E19" s="6">
        <v>80</v>
      </c>
      <c r="F19" s="6">
        <v>90</v>
      </c>
      <c r="G19" s="6">
        <v>100</v>
      </c>
      <c r="H19" s="7">
        <v>100</v>
      </c>
    </row>
    <row r="20" spans="2:8" x14ac:dyDescent="0.15">
      <c r="B20" s="5" t="s">
        <v>56</v>
      </c>
      <c r="C20" s="6">
        <v>15</v>
      </c>
      <c r="D20" s="6">
        <v>18</v>
      </c>
      <c r="E20" s="6">
        <v>27</v>
      </c>
      <c r="F20" s="6">
        <v>24</v>
      </c>
      <c r="G20" s="6">
        <v>23</v>
      </c>
      <c r="H20" s="7">
        <v>25</v>
      </c>
    </row>
    <row r="21" spans="2:8" x14ac:dyDescent="0.15">
      <c r="B21" s="2" t="s">
        <v>1</v>
      </c>
      <c r="C21" s="3">
        <v>112</v>
      </c>
      <c r="D21" s="3">
        <v>132</v>
      </c>
      <c r="E21" s="3">
        <v>107</v>
      </c>
      <c r="F21" s="3">
        <v>114</v>
      </c>
      <c r="G21" s="3">
        <v>123</v>
      </c>
      <c r="H21" s="4">
        <v>125</v>
      </c>
    </row>
    <row r="22" spans="2:8" x14ac:dyDescent="0.15">
      <c r="B22" s="5" t="s">
        <v>5</v>
      </c>
      <c r="C22" s="6">
        <v>18</v>
      </c>
      <c r="D22" s="6">
        <v>35</v>
      </c>
      <c r="E22" s="6">
        <v>51</v>
      </c>
      <c r="F22" s="6">
        <v>61</v>
      </c>
      <c r="G22" s="6">
        <v>55</v>
      </c>
      <c r="H22" s="7">
        <v>52</v>
      </c>
    </row>
    <row r="23" spans="2:8" x14ac:dyDescent="0.15">
      <c r="B23" s="5" t="s">
        <v>57</v>
      </c>
      <c r="C23" s="6">
        <v>0</v>
      </c>
      <c r="D23" s="6">
        <v>0</v>
      </c>
      <c r="E23" s="6">
        <v>0</v>
      </c>
      <c r="F23" s="6">
        <v>15</v>
      </c>
      <c r="G23" s="6">
        <v>0</v>
      </c>
      <c r="H23" s="7">
        <v>0</v>
      </c>
    </row>
    <row r="24" spans="2:8" x14ac:dyDescent="0.15">
      <c r="B24" s="5" t="s">
        <v>58</v>
      </c>
      <c r="C24" s="6">
        <v>98</v>
      </c>
      <c r="D24" s="6">
        <v>110</v>
      </c>
      <c r="E24" s="6">
        <v>120</v>
      </c>
      <c r="F24" s="6">
        <v>125</v>
      </c>
      <c r="G24" s="6">
        <v>135</v>
      </c>
      <c r="H24" s="7">
        <v>135</v>
      </c>
    </row>
    <row r="25" spans="2:8" x14ac:dyDescent="0.15">
      <c r="B25" s="5" t="s">
        <v>2</v>
      </c>
      <c r="C25" s="6">
        <v>53</v>
      </c>
      <c r="D25" s="6">
        <v>44</v>
      </c>
      <c r="E25" s="6">
        <v>43</v>
      </c>
      <c r="F25" s="6">
        <v>37</v>
      </c>
      <c r="G25" s="6">
        <v>34</v>
      </c>
      <c r="H25" s="7">
        <v>35</v>
      </c>
    </row>
    <row r="26" spans="2:8" x14ac:dyDescent="0.15">
      <c r="B26" s="5" t="s">
        <v>6</v>
      </c>
      <c r="C26" s="6">
        <v>5</v>
      </c>
      <c r="D26" s="6">
        <v>4</v>
      </c>
      <c r="E26" s="6">
        <v>5</v>
      </c>
      <c r="F26" s="6">
        <v>4</v>
      </c>
      <c r="G26" s="6">
        <v>4</v>
      </c>
      <c r="H26" s="7">
        <v>5</v>
      </c>
    </row>
    <row r="27" spans="2:8" x14ac:dyDescent="0.15">
      <c r="B27" s="5" t="s">
        <v>59</v>
      </c>
      <c r="C27" s="6">
        <v>89</v>
      </c>
      <c r="D27" s="6">
        <v>100</v>
      </c>
      <c r="E27" s="6">
        <v>110</v>
      </c>
      <c r="F27" s="6">
        <v>120</v>
      </c>
      <c r="G27" s="6">
        <v>130</v>
      </c>
      <c r="H27" s="7">
        <v>135</v>
      </c>
    </row>
    <row r="28" spans="2:8" x14ac:dyDescent="0.15">
      <c r="B28" s="5" t="s">
        <v>7</v>
      </c>
      <c r="C28" s="6">
        <v>34</v>
      </c>
      <c r="D28" s="6">
        <v>31</v>
      </c>
      <c r="E28" s="6">
        <v>23</v>
      </c>
      <c r="F28" s="6">
        <v>17</v>
      </c>
      <c r="G28" s="6">
        <v>15</v>
      </c>
      <c r="H28" s="7">
        <v>15</v>
      </c>
    </row>
    <row r="29" spans="2:8" x14ac:dyDescent="0.15">
      <c r="B29" s="2" t="s">
        <v>1</v>
      </c>
      <c r="C29" s="3">
        <v>297</v>
      </c>
      <c r="D29" s="3">
        <v>324</v>
      </c>
      <c r="E29" s="3">
        <v>352</v>
      </c>
      <c r="F29" s="3">
        <v>379</v>
      </c>
      <c r="G29" s="3">
        <v>373</v>
      </c>
      <c r="H29" s="4">
        <v>377</v>
      </c>
    </row>
    <row r="30" spans="2:8" x14ac:dyDescent="0.15">
      <c r="B30" s="5" t="s">
        <v>60</v>
      </c>
      <c r="C30" s="6">
        <v>2</v>
      </c>
      <c r="D30" s="6">
        <v>3</v>
      </c>
      <c r="E30" s="6">
        <v>4</v>
      </c>
      <c r="F30" s="6">
        <v>2</v>
      </c>
      <c r="G30" s="6">
        <v>2</v>
      </c>
      <c r="H30" s="7">
        <v>4</v>
      </c>
    </row>
    <row r="31" spans="2:8" x14ac:dyDescent="0.15">
      <c r="B31" s="5" t="s">
        <v>61</v>
      </c>
      <c r="C31" s="6">
        <v>0</v>
      </c>
      <c r="D31" s="6">
        <v>0</v>
      </c>
      <c r="E31" s="6">
        <v>0</v>
      </c>
      <c r="F31" s="6">
        <v>1</v>
      </c>
      <c r="G31" s="6">
        <v>1</v>
      </c>
      <c r="H31" s="7">
        <v>1</v>
      </c>
    </row>
    <row r="32" spans="2:8" x14ac:dyDescent="0.15">
      <c r="B32" s="2" t="s">
        <v>1</v>
      </c>
      <c r="C32" s="3">
        <v>2</v>
      </c>
      <c r="D32" s="3">
        <v>3</v>
      </c>
      <c r="E32" s="3">
        <v>4</v>
      </c>
      <c r="F32" s="3">
        <v>3</v>
      </c>
      <c r="G32" s="3">
        <v>3</v>
      </c>
      <c r="H32" s="4">
        <v>5</v>
      </c>
    </row>
    <row r="33" spans="2:8" x14ac:dyDescent="0.15">
      <c r="B33" s="8" t="s">
        <v>3</v>
      </c>
      <c r="C33" s="9">
        <v>690</v>
      </c>
      <c r="D33" s="9">
        <v>714</v>
      </c>
      <c r="E33" s="9">
        <v>783</v>
      </c>
      <c r="F33" s="9">
        <v>773</v>
      </c>
      <c r="G33" s="9">
        <v>767</v>
      </c>
      <c r="H33" s="10">
        <v>786</v>
      </c>
    </row>
    <row r="34" spans="2:8" x14ac:dyDescent="0.15">
      <c r="G34" s="1" t="s">
        <v>46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topLeftCell="A7" workbookViewId="0">
      <selection activeCell="E73" sqref="E73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27</v>
      </c>
    </row>
    <row r="4" spans="2:8" x14ac:dyDescent="0.15">
      <c r="B4" s="2" t="s">
        <v>4</v>
      </c>
      <c r="C4" s="3">
        <v>2001</v>
      </c>
      <c r="D4" s="3">
        <v>2002</v>
      </c>
      <c r="E4" s="3">
        <v>2003</v>
      </c>
      <c r="F4" s="3">
        <v>2004</v>
      </c>
      <c r="G4" s="3" t="s">
        <v>28</v>
      </c>
      <c r="H4" s="4" t="s">
        <v>29</v>
      </c>
    </row>
    <row r="5" spans="2:8" x14ac:dyDescent="0.15">
      <c r="B5" s="5" t="s">
        <v>30</v>
      </c>
      <c r="C5" s="6">
        <v>46</v>
      </c>
      <c r="D5" s="6">
        <v>49</v>
      </c>
      <c r="E5" s="6">
        <v>36</v>
      </c>
      <c r="F5" s="6">
        <v>16</v>
      </c>
      <c r="G5" s="6">
        <v>6</v>
      </c>
      <c r="H5" s="7">
        <v>12</v>
      </c>
    </row>
    <row r="6" spans="2:8" x14ac:dyDescent="0.15">
      <c r="B6" s="5" t="s">
        <v>31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32</v>
      </c>
      <c r="C7" s="6">
        <v>96</v>
      </c>
      <c r="D7" s="6">
        <v>126</v>
      </c>
      <c r="E7" s="6">
        <v>141</v>
      </c>
      <c r="F7" s="6">
        <v>231</v>
      </c>
      <c r="G7" s="6">
        <v>300</v>
      </c>
      <c r="H7" s="7">
        <v>250</v>
      </c>
    </row>
    <row r="8" spans="2:8" x14ac:dyDescent="0.15">
      <c r="B8" s="2" t="s">
        <v>1</v>
      </c>
      <c r="C8" s="3">
        <v>142</v>
      </c>
      <c r="D8" s="3">
        <v>175</v>
      </c>
      <c r="E8" s="3">
        <v>177</v>
      </c>
      <c r="F8" s="3">
        <v>247</v>
      </c>
      <c r="G8" s="3">
        <v>306</v>
      </c>
      <c r="H8" s="4">
        <v>262</v>
      </c>
    </row>
    <row r="9" spans="2:8" x14ac:dyDescent="0.15">
      <c r="B9" s="5" t="s">
        <v>33</v>
      </c>
      <c r="C9" s="6">
        <v>18</v>
      </c>
      <c r="D9" s="6">
        <v>22</v>
      </c>
      <c r="E9" s="6">
        <v>14</v>
      </c>
      <c r="F9" s="6">
        <v>18</v>
      </c>
      <c r="G9" s="6">
        <v>22</v>
      </c>
      <c r="H9" s="7">
        <v>22</v>
      </c>
    </row>
    <row r="10" spans="2:8" x14ac:dyDescent="0.15">
      <c r="B10" s="5" t="s">
        <v>34</v>
      </c>
      <c r="C10" s="6">
        <v>0</v>
      </c>
      <c r="D10" s="6">
        <v>3</v>
      </c>
      <c r="E10" s="6">
        <v>3</v>
      </c>
      <c r="F10" s="6">
        <v>2</v>
      </c>
      <c r="G10" s="6">
        <v>30</v>
      </c>
      <c r="H10" s="7">
        <v>4</v>
      </c>
    </row>
    <row r="11" spans="2:8" x14ac:dyDescent="0.15">
      <c r="B11" s="5" t="s">
        <v>35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7">
        <v>1</v>
      </c>
    </row>
    <row r="12" spans="2:8" x14ac:dyDescent="0.15">
      <c r="B12" s="2" t="s">
        <v>1</v>
      </c>
      <c r="C12" s="3">
        <v>18</v>
      </c>
      <c r="D12" s="3">
        <v>25</v>
      </c>
      <c r="E12" s="3">
        <v>17</v>
      </c>
      <c r="F12" s="3">
        <v>20</v>
      </c>
      <c r="G12" s="3">
        <v>25</v>
      </c>
      <c r="H12" s="4">
        <v>27</v>
      </c>
    </row>
    <row r="13" spans="2:8" x14ac:dyDescent="0.15">
      <c r="B13" s="5" t="s">
        <v>36</v>
      </c>
      <c r="C13" s="6">
        <v>284</v>
      </c>
      <c r="D13" s="6">
        <v>267</v>
      </c>
      <c r="E13" s="6">
        <v>339</v>
      </c>
      <c r="F13" s="6">
        <v>283</v>
      </c>
      <c r="G13" s="6">
        <v>197</v>
      </c>
      <c r="H13" s="7">
        <v>185</v>
      </c>
    </row>
    <row r="14" spans="2:8" x14ac:dyDescent="0.15">
      <c r="B14" s="5" t="s">
        <v>37</v>
      </c>
      <c r="C14" s="6">
        <v>15</v>
      </c>
      <c r="D14" s="6">
        <v>20</v>
      </c>
      <c r="E14" s="6">
        <v>25</v>
      </c>
      <c r="F14" s="6">
        <v>20</v>
      </c>
      <c r="G14" s="6">
        <v>15</v>
      </c>
      <c r="H14" s="7">
        <v>15</v>
      </c>
    </row>
    <row r="15" spans="2:8" x14ac:dyDescent="0.15">
      <c r="B15" s="5" t="s">
        <v>38</v>
      </c>
      <c r="C15" s="6">
        <v>71</v>
      </c>
      <c r="D15" s="6">
        <v>43</v>
      </c>
      <c r="E15" s="6">
        <v>51</v>
      </c>
      <c r="F15" s="6">
        <v>63</v>
      </c>
      <c r="G15" s="6">
        <v>65</v>
      </c>
      <c r="H15" s="7">
        <v>67</v>
      </c>
    </row>
    <row r="16" spans="2:8" x14ac:dyDescent="0.15">
      <c r="B16" s="5" t="s">
        <v>1</v>
      </c>
      <c r="C16" s="6">
        <v>86</v>
      </c>
      <c r="D16" s="6">
        <v>63</v>
      </c>
      <c r="E16" s="6">
        <v>76</v>
      </c>
      <c r="F16" s="6">
        <v>83</v>
      </c>
      <c r="G16" s="6">
        <v>80</v>
      </c>
      <c r="H16" s="7">
        <v>82</v>
      </c>
    </row>
    <row r="17" spans="2:8" x14ac:dyDescent="0.15">
      <c r="B17" s="5" t="s">
        <v>39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7">
        <v>0</v>
      </c>
    </row>
    <row r="18" spans="2:8" x14ac:dyDescent="0.15">
      <c r="B18" s="5" t="s">
        <v>40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7">
        <v>0</v>
      </c>
    </row>
    <row r="19" spans="2:8" x14ac:dyDescent="0.15">
      <c r="B19" s="2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4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1</v>
      </c>
      <c r="F20" s="6">
        <v>2</v>
      </c>
      <c r="G20" s="6">
        <v>2</v>
      </c>
      <c r="H20" s="7">
        <v>2</v>
      </c>
    </row>
    <row r="21" spans="2:8" x14ac:dyDescent="0.15">
      <c r="B21" s="5" t="s">
        <v>41</v>
      </c>
      <c r="C21" s="6">
        <v>8</v>
      </c>
      <c r="D21" s="6">
        <v>10</v>
      </c>
      <c r="E21" s="6">
        <v>23</v>
      </c>
      <c r="F21" s="6">
        <v>10</v>
      </c>
      <c r="G21" s="6">
        <v>15</v>
      </c>
      <c r="H21" s="7">
        <v>20</v>
      </c>
    </row>
    <row r="22" spans="2:8" x14ac:dyDescent="0.15">
      <c r="B22" s="5" t="s">
        <v>42</v>
      </c>
      <c r="C22" s="6">
        <v>16</v>
      </c>
      <c r="D22" s="6">
        <v>15</v>
      </c>
      <c r="E22" s="6">
        <v>18</v>
      </c>
      <c r="F22" s="6">
        <v>12</v>
      </c>
      <c r="G22" s="6">
        <v>10</v>
      </c>
      <c r="H22" s="7">
        <v>20</v>
      </c>
    </row>
    <row r="23" spans="2:8" x14ac:dyDescent="0.15">
      <c r="B23" s="5" t="s">
        <v>2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7">
        <v>0</v>
      </c>
    </row>
    <row r="24" spans="2:8" x14ac:dyDescent="0.15">
      <c r="B24" s="5" t="s">
        <v>6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7">
        <v>0</v>
      </c>
    </row>
    <row r="25" spans="2:8" x14ac:dyDescent="0.15">
      <c r="B25" s="5" t="s">
        <v>43</v>
      </c>
      <c r="C25" s="6">
        <v>0</v>
      </c>
      <c r="D25" s="6">
        <v>12</v>
      </c>
      <c r="E25" s="6">
        <v>14</v>
      </c>
      <c r="F25" s="6">
        <v>16</v>
      </c>
      <c r="G25" s="6">
        <v>18</v>
      </c>
      <c r="H25" s="7">
        <v>20</v>
      </c>
    </row>
    <row r="26" spans="2:8" x14ac:dyDescent="0.15">
      <c r="B26" s="5" t="s">
        <v>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7">
        <v>0</v>
      </c>
    </row>
    <row r="27" spans="2:8" x14ac:dyDescent="0.15">
      <c r="B27" s="2" t="s">
        <v>1</v>
      </c>
      <c r="C27" s="3">
        <v>24</v>
      </c>
      <c r="D27" s="3">
        <v>37</v>
      </c>
      <c r="E27" s="3">
        <v>56</v>
      </c>
      <c r="F27" s="3">
        <v>40</v>
      </c>
      <c r="G27" s="3">
        <v>45</v>
      </c>
      <c r="H27" s="4">
        <v>62</v>
      </c>
    </row>
    <row r="28" spans="2:8" x14ac:dyDescent="0.15">
      <c r="B28" s="5" t="s">
        <v>44</v>
      </c>
      <c r="C28" s="6">
        <v>218</v>
      </c>
      <c r="D28" s="6">
        <v>231</v>
      </c>
      <c r="E28" s="6">
        <v>193</v>
      </c>
      <c r="F28" s="6">
        <v>187</v>
      </c>
      <c r="G28" s="6">
        <v>174</v>
      </c>
      <c r="H28" s="7">
        <v>204</v>
      </c>
    </row>
    <row r="29" spans="2:8" x14ac:dyDescent="0.15">
      <c r="B29" s="5" t="s">
        <v>45</v>
      </c>
      <c r="C29" s="6">
        <v>195</v>
      </c>
      <c r="D29" s="6">
        <v>248</v>
      </c>
      <c r="E29" s="6">
        <v>314</v>
      </c>
      <c r="F29" s="6">
        <v>305</v>
      </c>
      <c r="G29" s="6">
        <v>221</v>
      </c>
      <c r="H29" s="7">
        <v>245</v>
      </c>
    </row>
    <row r="30" spans="2:8" x14ac:dyDescent="0.15">
      <c r="B30" s="2" t="s">
        <v>1</v>
      </c>
      <c r="C30" s="3">
        <v>413</v>
      </c>
      <c r="D30" s="3">
        <v>479</v>
      </c>
      <c r="E30" s="3">
        <v>507</v>
      </c>
      <c r="F30" s="3">
        <v>492</v>
      </c>
      <c r="G30" s="3">
        <v>395</v>
      </c>
      <c r="H30" s="4">
        <v>449</v>
      </c>
    </row>
    <row r="31" spans="2:8" x14ac:dyDescent="0.15">
      <c r="B31" s="8" t="s">
        <v>3</v>
      </c>
      <c r="C31" s="9">
        <v>967</v>
      </c>
      <c r="D31" s="9">
        <v>1046</v>
      </c>
      <c r="E31" s="9">
        <v>1172</v>
      </c>
      <c r="F31" s="9">
        <v>1165</v>
      </c>
      <c r="G31" s="9">
        <v>1048</v>
      </c>
      <c r="H31" s="10">
        <v>1067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E73" sqref="E73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27</v>
      </c>
    </row>
    <row r="4" spans="2:8" x14ac:dyDescent="0.15">
      <c r="B4" s="2" t="s">
        <v>4</v>
      </c>
      <c r="C4" s="3">
        <v>2001</v>
      </c>
      <c r="D4" s="3">
        <v>2002</v>
      </c>
      <c r="E4" s="3">
        <v>2003</v>
      </c>
      <c r="F4" s="3">
        <v>2004</v>
      </c>
      <c r="G4" s="3" t="s">
        <v>8</v>
      </c>
      <c r="H4" s="4" t="s">
        <v>9</v>
      </c>
    </row>
    <row r="5" spans="2:8" x14ac:dyDescent="0.15">
      <c r="B5" s="5" t="s">
        <v>10</v>
      </c>
      <c r="C5" s="6">
        <v>46</v>
      </c>
      <c r="D5" s="6">
        <v>49</v>
      </c>
      <c r="E5" s="6">
        <v>36</v>
      </c>
      <c r="F5" s="6">
        <v>16</v>
      </c>
      <c r="G5" s="6">
        <v>6</v>
      </c>
      <c r="H5" s="7">
        <v>12</v>
      </c>
    </row>
    <row r="6" spans="2:8" x14ac:dyDescent="0.15">
      <c r="B6" s="5" t="s">
        <v>11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12</v>
      </c>
      <c r="C7" s="6">
        <v>96</v>
      </c>
      <c r="D7" s="6">
        <v>126</v>
      </c>
      <c r="E7" s="6">
        <v>141</v>
      </c>
      <c r="F7" s="6">
        <v>231</v>
      </c>
      <c r="G7" s="6">
        <v>300</v>
      </c>
      <c r="H7" s="7">
        <v>250</v>
      </c>
    </row>
    <row r="8" spans="2:8" x14ac:dyDescent="0.15">
      <c r="B8" s="5" t="s">
        <v>13</v>
      </c>
      <c r="C8" s="6">
        <v>18</v>
      </c>
      <c r="D8" s="6">
        <v>22</v>
      </c>
      <c r="E8" s="6">
        <v>14</v>
      </c>
      <c r="F8" s="6">
        <v>18</v>
      </c>
      <c r="G8" s="6">
        <v>22</v>
      </c>
      <c r="H8" s="7">
        <v>22</v>
      </c>
    </row>
    <row r="9" spans="2:8" x14ac:dyDescent="0.15">
      <c r="B9" s="5" t="s">
        <v>14</v>
      </c>
      <c r="C9" s="6">
        <v>0</v>
      </c>
      <c r="D9" s="6">
        <v>3</v>
      </c>
      <c r="E9" s="6">
        <v>3</v>
      </c>
      <c r="F9" s="6">
        <v>2</v>
      </c>
      <c r="G9" s="6">
        <v>30</v>
      </c>
      <c r="H9" s="7">
        <v>4</v>
      </c>
    </row>
    <row r="10" spans="2:8" x14ac:dyDescent="0.15">
      <c r="B10" s="5" t="s">
        <v>15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">
        <v>1</v>
      </c>
    </row>
    <row r="11" spans="2:8" x14ac:dyDescent="0.15">
      <c r="B11" s="5" t="s">
        <v>16</v>
      </c>
      <c r="C11" s="6">
        <v>284</v>
      </c>
      <c r="D11" s="6">
        <v>267</v>
      </c>
      <c r="E11" s="6">
        <v>339</v>
      </c>
      <c r="F11" s="6">
        <v>283</v>
      </c>
      <c r="G11" s="6">
        <v>197</v>
      </c>
      <c r="H11" s="7">
        <v>185</v>
      </c>
    </row>
    <row r="12" spans="2:8" x14ac:dyDescent="0.15">
      <c r="B12" s="5" t="s">
        <v>17</v>
      </c>
      <c r="C12" s="6">
        <v>15</v>
      </c>
      <c r="D12" s="6">
        <v>20</v>
      </c>
      <c r="E12" s="6">
        <v>25</v>
      </c>
      <c r="F12" s="6">
        <v>20</v>
      </c>
      <c r="G12" s="6">
        <v>15</v>
      </c>
      <c r="H12" s="7">
        <v>15</v>
      </c>
    </row>
    <row r="13" spans="2:8" x14ac:dyDescent="0.15">
      <c r="B13" s="5" t="s">
        <v>18</v>
      </c>
      <c r="C13" s="6">
        <v>71</v>
      </c>
      <c r="D13" s="6">
        <v>43</v>
      </c>
      <c r="E13" s="6">
        <v>51</v>
      </c>
      <c r="F13" s="6">
        <v>63</v>
      </c>
      <c r="G13" s="6">
        <v>65</v>
      </c>
      <c r="H13" s="7">
        <v>67</v>
      </c>
    </row>
    <row r="14" spans="2:8" x14ac:dyDescent="0.15">
      <c r="B14" s="5" t="s">
        <v>1</v>
      </c>
      <c r="C14" s="6">
        <v>86</v>
      </c>
      <c r="D14" s="6">
        <v>63</v>
      </c>
      <c r="E14" s="6">
        <v>76</v>
      </c>
      <c r="F14" s="6">
        <v>83</v>
      </c>
      <c r="G14" s="6">
        <v>80</v>
      </c>
      <c r="H14" s="7">
        <v>82</v>
      </c>
    </row>
    <row r="15" spans="2:8" x14ac:dyDescent="0.15">
      <c r="B15" s="5" t="s">
        <v>19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20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5" t="s">
        <v>5</v>
      </c>
      <c r="C17" s="6">
        <v>0</v>
      </c>
      <c r="D17" s="6">
        <v>0</v>
      </c>
      <c r="E17" s="6">
        <v>1</v>
      </c>
      <c r="F17" s="6">
        <v>2</v>
      </c>
      <c r="G17" s="6">
        <v>2</v>
      </c>
      <c r="H17" s="7">
        <v>2</v>
      </c>
    </row>
    <row r="18" spans="2:8" x14ac:dyDescent="0.15">
      <c r="B18" s="5" t="s">
        <v>21</v>
      </c>
      <c r="C18" s="6">
        <v>8</v>
      </c>
      <c r="D18" s="6">
        <v>10</v>
      </c>
      <c r="E18" s="6">
        <v>23</v>
      </c>
      <c r="F18" s="6">
        <v>10</v>
      </c>
      <c r="G18" s="6">
        <v>15</v>
      </c>
      <c r="H18" s="7">
        <v>20</v>
      </c>
    </row>
    <row r="19" spans="2:8" x14ac:dyDescent="0.15">
      <c r="B19" s="5" t="s">
        <v>22</v>
      </c>
      <c r="C19" s="6">
        <v>16</v>
      </c>
      <c r="D19" s="6">
        <v>15</v>
      </c>
      <c r="E19" s="6">
        <v>18</v>
      </c>
      <c r="F19" s="6">
        <v>12</v>
      </c>
      <c r="G19" s="6">
        <v>10</v>
      </c>
      <c r="H19" s="7">
        <v>20</v>
      </c>
    </row>
    <row r="20" spans="2:8" x14ac:dyDescent="0.15">
      <c r="B20" s="5" t="s">
        <v>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5" t="s">
        <v>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7">
        <v>0</v>
      </c>
    </row>
    <row r="22" spans="2:8" x14ac:dyDescent="0.15">
      <c r="B22" s="5" t="s">
        <v>23</v>
      </c>
      <c r="C22" s="6">
        <v>0</v>
      </c>
      <c r="D22" s="6">
        <v>12</v>
      </c>
      <c r="E22" s="6">
        <v>14</v>
      </c>
      <c r="F22" s="6">
        <v>16</v>
      </c>
      <c r="G22" s="6">
        <v>18</v>
      </c>
      <c r="H22" s="7">
        <v>20</v>
      </c>
    </row>
    <row r="23" spans="2:8" x14ac:dyDescent="0.15">
      <c r="B23" s="5" t="s">
        <v>7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7">
        <v>0</v>
      </c>
    </row>
    <row r="24" spans="2:8" x14ac:dyDescent="0.15">
      <c r="B24" s="5" t="s">
        <v>24</v>
      </c>
      <c r="C24" s="6">
        <v>218</v>
      </c>
      <c r="D24" s="6">
        <v>231</v>
      </c>
      <c r="E24" s="6">
        <v>193</v>
      </c>
      <c r="F24" s="6">
        <v>187</v>
      </c>
      <c r="G24" s="6">
        <v>174</v>
      </c>
      <c r="H24" s="7">
        <v>204</v>
      </c>
    </row>
    <row r="25" spans="2:8" x14ac:dyDescent="0.15">
      <c r="B25" s="5" t="s">
        <v>25</v>
      </c>
      <c r="C25" s="6">
        <v>195</v>
      </c>
      <c r="D25" s="6">
        <v>248</v>
      </c>
      <c r="E25" s="6">
        <v>314</v>
      </c>
      <c r="F25" s="6">
        <v>305</v>
      </c>
      <c r="G25" s="6">
        <v>221</v>
      </c>
      <c r="H25" s="7">
        <v>245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7"/>
  <sheetViews>
    <sheetView showGridLines="0" tabSelected="1" view="pageBreakPreview" topLeftCell="L1" zoomScale="80" zoomScaleNormal="90" zoomScaleSheetLayoutView="80" workbookViewId="0">
      <selection activeCell="W24" sqref="W24"/>
    </sheetView>
  </sheetViews>
  <sheetFormatPr defaultRowHeight="12" customHeight="1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7.625" customWidth="1"/>
    <col min="41" max="41" width="6.625" customWidth="1"/>
    <col min="42" max="42" width="7.87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</cols>
  <sheetData>
    <row r="1" spans="2:49" ht="15" customHeight="1" x14ac:dyDescent="0.15">
      <c r="P1" s="39"/>
      <c r="AV1" s="45"/>
      <c r="AW1" s="45"/>
    </row>
    <row r="2" spans="2:49" ht="15" customHeight="1" x14ac:dyDescent="0.15">
      <c r="B2" s="13" t="s">
        <v>95</v>
      </c>
      <c r="C2" s="13"/>
      <c r="P2" s="39"/>
      <c r="AV2" s="45"/>
      <c r="AW2" s="45"/>
    </row>
    <row r="3" spans="2:49" ht="12" customHeight="1" x14ac:dyDescent="0.15">
      <c r="P3" s="39"/>
      <c r="AV3" s="45"/>
      <c r="AW3" s="45"/>
    </row>
    <row r="4" spans="2:49" ht="12" customHeight="1" x14ac:dyDescent="0.15">
      <c r="B4" s="12"/>
      <c r="C4" s="12"/>
      <c r="P4" s="39"/>
      <c r="AU4" s="11" t="s">
        <v>63</v>
      </c>
      <c r="AV4" s="45"/>
      <c r="AW4" s="45"/>
    </row>
    <row r="5" spans="2:49" ht="12" customHeight="1" x14ac:dyDescent="0.15">
      <c r="B5" s="76" t="s">
        <v>64</v>
      </c>
      <c r="C5" s="77"/>
      <c r="D5" s="93" t="s">
        <v>5</v>
      </c>
      <c r="E5" s="71"/>
      <c r="F5" s="64" t="s">
        <v>68</v>
      </c>
      <c r="G5" s="65"/>
      <c r="H5" s="70" t="s">
        <v>22</v>
      </c>
      <c r="I5" s="71"/>
      <c r="J5" s="70" t="s">
        <v>23</v>
      </c>
      <c r="K5" s="71"/>
      <c r="L5" s="68" t="s">
        <v>94</v>
      </c>
      <c r="M5" s="65"/>
      <c r="N5" s="68" t="s">
        <v>75</v>
      </c>
      <c r="O5" s="65"/>
      <c r="P5" s="70" t="s">
        <v>2</v>
      </c>
      <c r="Q5" s="71"/>
      <c r="R5" s="68" t="s">
        <v>48</v>
      </c>
      <c r="S5" s="65"/>
      <c r="T5" s="70" t="s">
        <v>7</v>
      </c>
      <c r="U5" s="71"/>
      <c r="V5" s="70" t="s">
        <v>6</v>
      </c>
      <c r="W5" s="71"/>
      <c r="X5" s="68" t="s">
        <v>81</v>
      </c>
      <c r="Y5" s="65"/>
      <c r="Z5" s="68" t="s">
        <v>49</v>
      </c>
      <c r="AA5" s="65"/>
      <c r="AB5" s="84" t="s">
        <v>82</v>
      </c>
      <c r="AC5" s="85"/>
      <c r="AD5" s="64" t="s">
        <v>73</v>
      </c>
      <c r="AE5" s="65"/>
      <c r="AF5" s="68" t="s">
        <v>76</v>
      </c>
      <c r="AG5" s="65"/>
      <c r="AH5" s="68" t="s">
        <v>67</v>
      </c>
      <c r="AI5" s="65"/>
      <c r="AJ5" s="68" t="s">
        <v>85</v>
      </c>
      <c r="AK5" s="65"/>
      <c r="AL5" s="68" t="s">
        <v>77</v>
      </c>
      <c r="AM5" s="65"/>
      <c r="AN5" s="70" t="s">
        <v>78</v>
      </c>
      <c r="AO5" s="71"/>
      <c r="AP5" s="64" t="s">
        <v>88</v>
      </c>
      <c r="AQ5" s="64"/>
      <c r="AR5" s="68" t="s">
        <v>84</v>
      </c>
      <c r="AS5" s="65"/>
      <c r="AT5" s="64" t="s">
        <v>3</v>
      </c>
      <c r="AU5" s="82"/>
      <c r="AV5" s="45"/>
      <c r="AW5" s="45"/>
    </row>
    <row r="6" spans="2:49" ht="12" customHeight="1" x14ac:dyDescent="0.15">
      <c r="B6" s="78"/>
      <c r="C6" s="79"/>
      <c r="D6" s="94"/>
      <c r="E6" s="73"/>
      <c r="F6" s="66"/>
      <c r="G6" s="67"/>
      <c r="H6" s="72"/>
      <c r="I6" s="73"/>
      <c r="J6" s="72"/>
      <c r="K6" s="73"/>
      <c r="L6" s="69"/>
      <c r="M6" s="67"/>
      <c r="N6" s="69"/>
      <c r="O6" s="67"/>
      <c r="P6" s="72"/>
      <c r="Q6" s="73"/>
      <c r="R6" s="69"/>
      <c r="S6" s="67"/>
      <c r="T6" s="72"/>
      <c r="U6" s="73"/>
      <c r="V6" s="72"/>
      <c r="W6" s="73"/>
      <c r="X6" s="69"/>
      <c r="Y6" s="67"/>
      <c r="Z6" s="69"/>
      <c r="AA6" s="67"/>
      <c r="AB6" s="86"/>
      <c r="AC6" s="87"/>
      <c r="AD6" s="66"/>
      <c r="AE6" s="67"/>
      <c r="AF6" s="69"/>
      <c r="AG6" s="67"/>
      <c r="AH6" s="69"/>
      <c r="AI6" s="67"/>
      <c r="AJ6" s="69"/>
      <c r="AK6" s="67"/>
      <c r="AL6" s="69"/>
      <c r="AM6" s="67"/>
      <c r="AN6" s="72"/>
      <c r="AO6" s="73"/>
      <c r="AP6" s="66"/>
      <c r="AQ6" s="66"/>
      <c r="AR6" s="69"/>
      <c r="AS6" s="67"/>
      <c r="AT6" s="66"/>
      <c r="AU6" s="83"/>
      <c r="AV6" s="45"/>
      <c r="AW6" s="45"/>
    </row>
    <row r="7" spans="2:49" ht="12" customHeight="1" x14ac:dyDescent="0.15">
      <c r="B7" s="80"/>
      <c r="C7" s="81"/>
      <c r="D7" s="95"/>
      <c r="E7" s="28" t="s">
        <v>62</v>
      </c>
      <c r="F7" s="31"/>
      <c r="G7" s="28" t="s">
        <v>62</v>
      </c>
      <c r="H7" s="33"/>
      <c r="I7" s="29" t="s">
        <v>62</v>
      </c>
      <c r="J7" s="34"/>
      <c r="K7" s="28" t="s">
        <v>62</v>
      </c>
      <c r="L7" s="30"/>
      <c r="M7" s="29" t="s">
        <v>62</v>
      </c>
      <c r="N7" s="30"/>
      <c r="O7" s="29" t="s">
        <v>62</v>
      </c>
      <c r="P7" s="34"/>
      <c r="Q7" s="28" t="s">
        <v>62</v>
      </c>
      <c r="R7" s="30"/>
      <c r="S7" s="28" t="s">
        <v>62</v>
      </c>
      <c r="T7" s="33"/>
      <c r="U7" s="28" t="s">
        <v>62</v>
      </c>
      <c r="V7" s="33"/>
      <c r="W7" s="29" t="s">
        <v>62</v>
      </c>
      <c r="X7" s="30"/>
      <c r="Y7" s="28" t="s">
        <v>62</v>
      </c>
      <c r="Z7" s="31"/>
      <c r="AA7" s="29" t="s">
        <v>62</v>
      </c>
      <c r="AB7" s="30"/>
      <c r="AC7" s="29" t="s">
        <v>62</v>
      </c>
      <c r="AD7" s="30"/>
      <c r="AE7" s="28" t="s">
        <v>62</v>
      </c>
      <c r="AF7" s="32"/>
      <c r="AG7" s="28" t="s">
        <v>62</v>
      </c>
      <c r="AH7" s="31"/>
      <c r="AI7" s="100" t="s">
        <v>62</v>
      </c>
      <c r="AJ7" s="31"/>
      <c r="AK7" s="28" t="s">
        <v>62</v>
      </c>
      <c r="AL7" s="31"/>
      <c r="AM7" s="29" t="s">
        <v>62</v>
      </c>
      <c r="AN7" s="34"/>
      <c r="AO7" s="28" t="s">
        <v>62</v>
      </c>
      <c r="AP7" s="42" t="s">
        <v>89</v>
      </c>
      <c r="AQ7" s="28" t="s">
        <v>62</v>
      </c>
      <c r="AR7" s="31"/>
      <c r="AS7" s="28" t="s">
        <v>62</v>
      </c>
      <c r="AT7" s="43"/>
      <c r="AU7" s="35" t="s">
        <v>62</v>
      </c>
      <c r="AV7" s="44" t="e">
        <f>#REF!+#REF!+#REF!+#REF!+#REF!+#REF!+#REF!+#REF!+#REF!+#REF!+#REF!+#REF!+#REF!+#REF!+#REF!+#REF!+#REF!+#REF!+#REF!+#REF!</f>
        <v>#REF!</v>
      </c>
      <c r="AW7" s="44" t="e">
        <f>#REF!-AV7</f>
        <v>#REF!</v>
      </c>
    </row>
    <row r="8" spans="2:49" s="38" customFormat="1" ht="12" customHeight="1" x14ac:dyDescent="0.15">
      <c r="B8" s="26">
        <v>2014</v>
      </c>
      <c r="C8" s="59" t="s">
        <v>90</v>
      </c>
      <c r="D8" s="50">
        <v>253</v>
      </c>
      <c r="E8" s="46" t="s">
        <v>91</v>
      </c>
      <c r="F8" s="96">
        <v>203</v>
      </c>
      <c r="G8" s="51" t="s">
        <v>91</v>
      </c>
      <c r="H8" s="50">
        <v>152</v>
      </c>
      <c r="I8" s="51" t="s">
        <v>91</v>
      </c>
      <c r="J8" s="50">
        <v>95</v>
      </c>
      <c r="K8" s="51" t="s">
        <v>91</v>
      </c>
      <c r="L8" s="51" t="s">
        <v>91</v>
      </c>
      <c r="M8" s="51" t="s">
        <v>91</v>
      </c>
      <c r="N8" s="50">
        <v>103</v>
      </c>
      <c r="O8" s="51" t="s">
        <v>91</v>
      </c>
      <c r="P8" s="50">
        <v>43</v>
      </c>
      <c r="Q8" s="51" t="s">
        <v>91</v>
      </c>
      <c r="R8" s="50">
        <v>23</v>
      </c>
      <c r="S8" s="51" t="s">
        <v>91</v>
      </c>
      <c r="T8" s="50">
        <v>23</v>
      </c>
      <c r="U8" s="51" t="s">
        <v>91</v>
      </c>
      <c r="V8" s="50">
        <v>21</v>
      </c>
      <c r="W8" s="51" t="s">
        <v>91</v>
      </c>
      <c r="X8" s="50">
        <v>6</v>
      </c>
      <c r="Y8" s="51" t="s">
        <v>91</v>
      </c>
      <c r="Z8" s="50">
        <v>5</v>
      </c>
      <c r="AA8" s="46" t="s">
        <v>91</v>
      </c>
      <c r="AB8" s="50">
        <v>4</v>
      </c>
      <c r="AC8" s="51" t="s">
        <v>91</v>
      </c>
      <c r="AD8" s="50">
        <v>2</v>
      </c>
      <c r="AE8" s="51" t="s">
        <v>91</v>
      </c>
      <c r="AF8" s="50">
        <v>1</v>
      </c>
      <c r="AG8" s="51" t="s">
        <v>91</v>
      </c>
      <c r="AH8" s="47">
        <v>6</v>
      </c>
      <c r="AI8" s="51" t="s">
        <v>91</v>
      </c>
      <c r="AJ8" s="50">
        <v>0</v>
      </c>
      <c r="AK8" s="51" t="s">
        <v>83</v>
      </c>
      <c r="AL8" s="50">
        <v>3</v>
      </c>
      <c r="AM8" s="51" t="s">
        <v>91</v>
      </c>
      <c r="AN8" s="50">
        <v>1</v>
      </c>
      <c r="AO8" s="51" t="s">
        <v>66</v>
      </c>
      <c r="AP8" s="52">
        <v>1112</v>
      </c>
      <c r="AQ8" s="51" t="s">
        <v>91</v>
      </c>
      <c r="AR8" s="50">
        <v>3</v>
      </c>
      <c r="AS8" s="51" t="s">
        <v>91</v>
      </c>
      <c r="AT8" s="52">
        <v>1115</v>
      </c>
      <c r="AU8" s="48" t="s">
        <v>91</v>
      </c>
      <c r="AV8" s="39"/>
      <c r="AW8" s="39"/>
    </row>
    <row r="9" spans="2:49" s="38" customFormat="1" ht="12" customHeight="1" x14ac:dyDescent="0.15">
      <c r="B9" s="26">
        <v>2015</v>
      </c>
      <c r="C9" s="60">
        <v>27</v>
      </c>
      <c r="D9" s="50">
        <v>200</v>
      </c>
      <c r="E9" s="49">
        <f t="shared" ref="E9:E14" si="0">D9/D8*100</f>
        <v>79.051383399209485</v>
      </c>
      <c r="F9" s="97">
        <v>259</v>
      </c>
      <c r="G9" s="49">
        <f t="shared" ref="G9:G14" si="1">F9/F8*100</f>
        <v>127.58620689655173</v>
      </c>
      <c r="H9" s="50">
        <v>151</v>
      </c>
      <c r="I9" s="49">
        <f t="shared" ref="I9:I13" si="2">H9/H8*100</f>
        <v>99.342105263157904</v>
      </c>
      <c r="J9" s="50">
        <v>101</v>
      </c>
      <c r="K9" s="49">
        <f t="shared" ref="K9:K13" si="3">J9/J8*100</f>
        <v>106.31578947368421</v>
      </c>
      <c r="L9" s="50">
        <v>136</v>
      </c>
      <c r="M9" s="51" t="s">
        <v>91</v>
      </c>
      <c r="N9" s="50">
        <v>120</v>
      </c>
      <c r="O9" s="49">
        <f t="shared" ref="O9:O13" si="4">N9/N8*100</f>
        <v>116.50485436893203</v>
      </c>
      <c r="P9" s="50">
        <v>53</v>
      </c>
      <c r="Q9" s="49">
        <f t="shared" ref="Q9:Q13" si="5">P9/P8*100</f>
        <v>123.25581395348837</v>
      </c>
      <c r="R9" s="50">
        <v>35</v>
      </c>
      <c r="S9" s="49">
        <f t="shared" ref="S9:S13" si="6">R9/R8*100</f>
        <v>152.17391304347828</v>
      </c>
      <c r="T9" s="50">
        <v>25</v>
      </c>
      <c r="U9" s="49">
        <f t="shared" ref="U9:U13" si="7">T9/T8*100</f>
        <v>108.69565217391303</v>
      </c>
      <c r="V9" s="50">
        <v>21</v>
      </c>
      <c r="W9" s="49">
        <f t="shared" ref="W9:W13" si="8">V9/V8*100</f>
        <v>100</v>
      </c>
      <c r="X9" s="50">
        <v>10</v>
      </c>
      <c r="Y9" s="49">
        <f t="shared" ref="Y9:Y11" si="9">X9/X8*100</f>
        <v>166.66666666666669</v>
      </c>
      <c r="Z9" s="50">
        <v>10</v>
      </c>
      <c r="AA9" s="49">
        <f t="shared" ref="AA9:AA13" si="10">Z9/Z8*100</f>
        <v>200</v>
      </c>
      <c r="AB9" s="50">
        <v>5</v>
      </c>
      <c r="AC9" s="49">
        <f t="shared" ref="AC9:AC13" si="11">AB9/AB8*100</f>
        <v>125</v>
      </c>
      <c r="AD9" s="50">
        <v>3</v>
      </c>
      <c r="AE9" s="49">
        <f t="shared" ref="AE9:AE11" si="12">AD9/AD8*100</f>
        <v>150</v>
      </c>
      <c r="AF9" s="50">
        <v>0</v>
      </c>
      <c r="AG9" s="51" t="s">
        <v>66</v>
      </c>
      <c r="AH9" s="50">
        <v>3</v>
      </c>
      <c r="AI9" s="49">
        <f t="shared" ref="AI9:AI11" si="13">AH9/AH8*100</f>
        <v>50</v>
      </c>
      <c r="AJ9" s="50">
        <v>0</v>
      </c>
      <c r="AK9" s="51" t="s">
        <v>83</v>
      </c>
      <c r="AL9" s="50">
        <v>0</v>
      </c>
      <c r="AM9" s="51" t="s">
        <v>66</v>
      </c>
      <c r="AN9" s="50">
        <v>0</v>
      </c>
      <c r="AO9" s="51" t="s">
        <v>66</v>
      </c>
      <c r="AP9" s="52">
        <v>1132</v>
      </c>
      <c r="AQ9" s="49">
        <f t="shared" ref="AQ9:AQ13" si="14">AP9/AP8*100</f>
        <v>101.79856115107914</v>
      </c>
      <c r="AR9" s="50">
        <v>2</v>
      </c>
      <c r="AS9" s="49">
        <f t="shared" ref="AS9:AS11" si="15">AR9/AR8*100</f>
        <v>66.666666666666657</v>
      </c>
      <c r="AT9" s="52">
        <v>1134</v>
      </c>
      <c r="AU9" s="53">
        <f t="shared" ref="AU9:AU11" si="16">AT9/AT8*100</f>
        <v>101.70403587443946</v>
      </c>
      <c r="AV9" s="44" t="e">
        <f>AH10+F10+AR10+AJ10+R10+Z10+AD10+N10+AF10+AL10+#REF!+D10+AN10+H10+J10+P10+V10+T10+X10+AB10</f>
        <v>#REF!</v>
      </c>
      <c r="AW9" s="44" t="e">
        <f t="shared" ref="AW9:AW10" si="17">AT10-AV9</f>
        <v>#REF!</v>
      </c>
    </row>
    <row r="10" spans="2:49" s="38" customFormat="1" ht="12" customHeight="1" x14ac:dyDescent="0.15">
      <c r="B10" s="26">
        <v>2016</v>
      </c>
      <c r="C10" s="60">
        <v>28</v>
      </c>
      <c r="D10" s="50">
        <v>184</v>
      </c>
      <c r="E10" s="49">
        <f t="shared" si="0"/>
        <v>92</v>
      </c>
      <c r="F10" s="97">
        <v>286</v>
      </c>
      <c r="G10" s="49">
        <f t="shared" si="1"/>
        <v>110.42471042471043</v>
      </c>
      <c r="H10" s="50">
        <v>173</v>
      </c>
      <c r="I10" s="49">
        <f t="shared" si="2"/>
        <v>114.56953642384107</v>
      </c>
      <c r="J10" s="50">
        <v>179</v>
      </c>
      <c r="K10" s="49">
        <f t="shared" si="3"/>
        <v>177.22772277227722</v>
      </c>
      <c r="L10" s="50">
        <v>119</v>
      </c>
      <c r="M10" s="49">
        <f t="shared" ref="M10:M14" si="18">L10/L9*100</f>
        <v>87.5</v>
      </c>
      <c r="N10" s="50">
        <v>136</v>
      </c>
      <c r="O10" s="49">
        <f t="shared" si="4"/>
        <v>113.33333333333333</v>
      </c>
      <c r="P10" s="50">
        <v>34</v>
      </c>
      <c r="Q10" s="49">
        <f t="shared" si="5"/>
        <v>64.15094339622641</v>
      </c>
      <c r="R10" s="50">
        <v>35</v>
      </c>
      <c r="S10" s="49">
        <f t="shared" si="6"/>
        <v>100</v>
      </c>
      <c r="T10" s="50">
        <v>23</v>
      </c>
      <c r="U10" s="49">
        <f t="shared" si="7"/>
        <v>92</v>
      </c>
      <c r="V10" s="50">
        <v>21</v>
      </c>
      <c r="W10" s="49">
        <f t="shared" si="8"/>
        <v>100</v>
      </c>
      <c r="X10" s="50">
        <v>6</v>
      </c>
      <c r="Y10" s="49">
        <f t="shared" si="9"/>
        <v>60</v>
      </c>
      <c r="Z10" s="50">
        <v>12</v>
      </c>
      <c r="AA10" s="49">
        <f t="shared" si="10"/>
        <v>120</v>
      </c>
      <c r="AB10" s="50">
        <v>3</v>
      </c>
      <c r="AC10" s="49">
        <f t="shared" si="11"/>
        <v>60</v>
      </c>
      <c r="AD10" s="50">
        <v>4</v>
      </c>
      <c r="AE10" s="49">
        <f t="shared" si="12"/>
        <v>133.33333333333331</v>
      </c>
      <c r="AF10" s="50">
        <v>0</v>
      </c>
      <c r="AG10" s="51" t="s">
        <v>66</v>
      </c>
      <c r="AH10" s="50">
        <v>4</v>
      </c>
      <c r="AI10" s="49">
        <f t="shared" si="13"/>
        <v>133.33333333333331</v>
      </c>
      <c r="AJ10" s="50">
        <v>0</v>
      </c>
      <c r="AK10" s="51" t="s">
        <v>83</v>
      </c>
      <c r="AL10" s="50">
        <v>1</v>
      </c>
      <c r="AM10" s="51" t="s">
        <v>66</v>
      </c>
      <c r="AN10" s="50">
        <v>0</v>
      </c>
      <c r="AO10" s="51" t="s">
        <v>66</v>
      </c>
      <c r="AP10" s="52">
        <v>1220</v>
      </c>
      <c r="AQ10" s="49">
        <f t="shared" si="14"/>
        <v>107.77385159010602</v>
      </c>
      <c r="AR10" s="50">
        <v>1</v>
      </c>
      <c r="AS10" s="49">
        <f t="shared" si="15"/>
        <v>50</v>
      </c>
      <c r="AT10" s="52">
        <v>1221</v>
      </c>
      <c r="AU10" s="53">
        <f t="shared" si="16"/>
        <v>107.67195767195767</v>
      </c>
      <c r="AV10" s="44" t="e">
        <f>AH11+F11+AR11+AJ11+R11+Z11+AD11+N11+AF11+AL11+#REF!+D11+AN11+H11+J11+P11+V11+T11+X11+AB11</f>
        <v>#REF!</v>
      </c>
      <c r="AW10" s="44" t="e">
        <f t="shared" si="17"/>
        <v>#REF!</v>
      </c>
    </row>
    <row r="11" spans="2:49" s="38" customFormat="1" ht="12" customHeight="1" x14ac:dyDescent="0.15">
      <c r="B11" s="26">
        <v>2017</v>
      </c>
      <c r="C11" s="60">
        <v>29</v>
      </c>
      <c r="D11" s="50">
        <v>247</v>
      </c>
      <c r="E11" s="49">
        <f t="shared" si="0"/>
        <v>134.23913043478262</v>
      </c>
      <c r="F11" s="97">
        <v>331</v>
      </c>
      <c r="G11" s="49">
        <f t="shared" si="1"/>
        <v>115.73426573426573</v>
      </c>
      <c r="H11" s="50">
        <v>147</v>
      </c>
      <c r="I11" s="49">
        <f t="shared" si="2"/>
        <v>84.971098265895947</v>
      </c>
      <c r="J11" s="50">
        <v>157</v>
      </c>
      <c r="K11" s="49">
        <f t="shared" si="3"/>
        <v>87.709497206703915</v>
      </c>
      <c r="L11" s="50">
        <v>162</v>
      </c>
      <c r="M11" s="49">
        <f t="shared" si="18"/>
        <v>136.1344537815126</v>
      </c>
      <c r="N11" s="50">
        <v>126</v>
      </c>
      <c r="O11" s="49">
        <f t="shared" si="4"/>
        <v>92.64705882352942</v>
      </c>
      <c r="P11" s="50">
        <v>59</v>
      </c>
      <c r="Q11" s="49">
        <f t="shared" si="5"/>
        <v>173.52941176470588</v>
      </c>
      <c r="R11" s="50">
        <v>31</v>
      </c>
      <c r="S11" s="49">
        <f t="shared" si="6"/>
        <v>88.571428571428569</v>
      </c>
      <c r="T11" s="50">
        <v>24</v>
      </c>
      <c r="U11" s="49">
        <f t="shared" si="7"/>
        <v>104.34782608695652</v>
      </c>
      <c r="V11" s="50">
        <v>23</v>
      </c>
      <c r="W11" s="49">
        <f t="shared" si="8"/>
        <v>109.52380952380953</v>
      </c>
      <c r="X11" s="50">
        <v>8</v>
      </c>
      <c r="Y11" s="49">
        <f t="shared" si="9"/>
        <v>133.33333333333331</v>
      </c>
      <c r="Z11" s="50">
        <v>15</v>
      </c>
      <c r="AA11" s="49">
        <f t="shared" si="10"/>
        <v>125</v>
      </c>
      <c r="AB11" s="50">
        <v>2</v>
      </c>
      <c r="AC11" s="49">
        <f t="shared" si="11"/>
        <v>66.666666666666657</v>
      </c>
      <c r="AD11" s="50">
        <v>2</v>
      </c>
      <c r="AE11" s="49">
        <f t="shared" si="12"/>
        <v>50</v>
      </c>
      <c r="AF11" s="50">
        <v>0</v>
      </c>
      <c r="AG11" s="51" t="s">
        <v>66</v>
      </c>
      <c r="AH11" s="50">
        <v>4</v>
      </c>
      <c r="AI11" s="49">
        <f t="shared" si="13"/>
        <v>100</v>
      </c>
      <c r="AJ11" s="50">
        <v>0</v>
      </c>
      <c r="AK11" s="51" t="s">
        <v>83</v>
      </c>
      <c r="AL11" s="50">
        <v>0</v>
      </c>
      <c r="AM11" s="51" t="s">
        <v>66</v>
      </c>
      <c r="AN11" s="50">
        <v>1</v>
      </c>
      <c r="AO11" s="51" t="s">
        <v>66</v>
      </c>
      <c r="AP11" s="52">
        <v>1339</v>
      </c>
      <c r="AQ11" s="49">
        <f t="shared" si="14"/>
        <v>109.75409836065573</v>
      </c>
      <c r="AR11" s="50">
        <v>1</v>
      </c>
      <c r="AS11" s="49">
        <f t="shared" si="15"/>
        <v>100</v>
      </c>
      <c r="AT11" s="52">
        <v>1340</v>
      </c>
      <c r="AU11" s="53">
        <f t="shared" si="16"/>
        <v>109.74610974610974</v>
      </c>
    </row>
    <row r="12" spans="2:49" s="38" customFormat="1" ht="12" customHeight="1" x14ac:dyDescent="0.15">
      <c r="B12" s="26">
        <v>2018</v>
      </c>
      <c r="C12" s="60">
        <v>30</v>
      </c>
      <c r="D12" s="15">
        <v>280</v>
      </c>
      <c r="E12" s="23">
        <f t="shared" si="0"/>
        <v>113.36032388663968</v>
      </c>
      <c r="F12" s="98">
        <v>360</v>
      </c>
      <c r="G12" s="16">
        <f t="shared" si="1"/>
        <v>108.76132930513596</v>
      </c>
      <c r="H12" s="15">
        <v>162</v>
      </c>
      <c r="I12" s="16">
        <f t="shared" si="2"/>
        <v>110.20408163265304</v>
      </c>
      <c r="J12" s="15">
        <v>159</v>
      </c>
      <c r="K12" s="49">
        <f t="shared" si="3"/>
        <v>101.27388535031847</v>
      </c>
      <c r="L12" s="15">
        <v>167</v>
      </c>
      <c r="M12" s="16">
        <f t="shared" si="18"/>
        <v>103.08641975308642</v>
      </c>
      <c r="N12" s="15">
        <v>95</v>
      </c>
      <c r="O12" s="16">
        <f t="shared" si="4"/>
        <v>75.396825396825392</v>
      </c>
      <c r="P12" s="15">
        <v>52</v>
      </c>
      <c r="Q12" s="23">
        <f t="shared" si="5"/>
        <v>88.135593220338976</v>
      </c>
      <c r="R12" s="15">
        <v>29</v>
      </c>
      <c r="S12" s="23">
        <f t="shared" si="6"/>
        <v>93.548387096774192</v>
      </c>
      <c r="T12" s="15">
        <v>23</v>
      </c>
      <c r="U12" s="23">
        <f t="shared" si="7"/>
        <v>95.833333333333343</v>
      </c>
      <c r="V12" s="15">
        <v>25</v>
      </c>
      <c r="W12" s="23">
        <f t="shared" si="8"/>
        <v>108.69565217391303</v>
      </c>
      <c r="X12" s="15">
        <v>13</v>
      </c>
      <c r="Y12" s="16">
        <f>X12/X11*100</f>
        <v>162.5</v>
      </c>
      <c r="Z12" s="15">
        <v>13</v>
      </c>
      <c r="AA12" s="16">
        <f t="shared" si="10"/>
        <v>86.666666666666671</v>
      </c>
      <c r="AB12" s="15">
        <v>3</v>
      </c>
      <c r="AC12" s="16">
        <f t="shared" si="11"/>
        <v>150</v>
      </c>
      <c r="AD12" s="15">
        <v>3</v>
      </c>
      <c r="AE12" s="16">
        <f>AD12/AD11*100</f>
        <v>150</v>
      </c>
      <c r="AF12" s="15">
        <v>1</v>
      </c>
      <c r="AG12" s="23" t="s">
        <v>66</v>
      </c>
      <c r="AH12" s="15">
        <v>4</v>
      </c>
      <c r="AI12" s="16">
        <f>AH12/AH11*100</f>
        <v>100</v>
      </c>
      <c r="AJ12" s="15">
        <v>0</v>
      </c>
      <c r="AK12" s="23" t="s">
        <v>66</v>
      </c>
      <c r="AL12" s="15">
        <v>0</v>
      </c>
      <c r="AM12" s="23" t="s">
        <v>66</v>
      </c>
      <c r="AN12" s="15">
        <v>0</v>
      </c>
      <c r="AO12" s="51" t="s">
        <v>66</v>
      </c>
      <c r="AP12" s="36">
        <v>1389</v>
      </c>
      <c r="AQ12" s="16">
        <f t="shared" si="14"/>
        <v>103.73412994772218</v>
      </c>
      <c r="AR12" s="15">
        <v>1</v>
      </c>
      <c r="AS12" s="16">
        <f>AR12/AR11*100</f>
        <v>100</v>
      </c>
      <c r="AT12" s="36">
        <v>1390</v>
      </c>
      <c r="AU12" s="17">
        <f>AT12/AT11*100</f>
        <v>103.73134328358209</v>
      </c>
    </row>
    <row r="13" spans="2:49" s="38" customFormat="1" ht="12" customHeight="1" x14ac:dyDescent="0.15">
      <c r="B13" s="26">
        <v>2019</v>
      </c>
      <c r="C13" s="60">
        <v>31</v>
      </c>
      <c r="D13" s="15">
        <v>344</v>
      </c>
      <c r="E13" s="23">
        <f t="shared" si="0"/>
        <v>122.85714285714286</v>
      </c>
      <c r="F13" s="98">
        <v>361</v>
      </c>
      <c r="G13" s="16">
        <f t="shared" si="1"/>
        <v>100.27777777777777</v>
      </c>
      <c r="H13" s="15">
        <v>188</v>
      </c>
      <c r="I13" s="16">
        <f t="shared" si="2"/>
        <v>116.04938271604939</v>
      </c>
      <c r="J13" s="15">
        <v>177</v>
      </c>
      <c r="K13" s="49">
        <f t="shared" si="3"/>
        <v>111.32075471698113</v>
      </c>
      <c r="L13" s="15">
        <v>120</v>
      </c>
      <c r="M13" s="16">
        <f t="shared" si="18"/>
        <v>71.856287425149702</v>
      </c>
      <c r="N13" s="15">
        <v>88</v>
      </c>
      <c r="O13" s="16">
        <f t="shared" si="4"/>
        <v>92.631578947368425</v>
      </c>
      <c r="P13" s="15">
        <v>47</v>
      </c>
      <c r="Q13" s="23">
        <f t="shared" si="5"/>
        <v>90.384615384615387</v>
      </c>
      <c r="R13" s="15">
        <v>25</v>
      </c>
      <c r="S13" s="23">
        <f t="shared" si="6"/>
        <v>86.206896551724128</v>
      </c>
      <c r="T13" s="15">
        <v>23</v>
      </c>
      <c r="U13" s="23">
        <f t="shared" si="7"/>
        <v>100</v>
      </c>
      <c r="V13" s="15">
        <v>24</v>
      </c>
      <c r="W13" s="23">
        <f t="shared" si="8"/>
        <v>96</v>
      </c>
      <c r="X13" s="15">
        <v>15</v>
      </c>
      <c r="Y13" s="16">
        <f>X13/X12*100</f>
        <v>115.38461538461537</v>
      </c>
      <c r="Z13" s="15">
        <v>13</v>
      </c>
      <c r="AA13" s="16">
        <f t="shared" si="10"/>
        <v>100</v>
      </c>
      <c r="AB13" s="15">
        <v>4</v>
      </c>
      <c r="AC13" s="16">
        <f t="shared" si="11"/>
        <v>133.33333333333331</v>
      </c>
      <c r="AD13" s="15">
        <v>6</v>
      </c>
      <c r="AE13" s="16">
        <f>AD13/AD12*100</f>
        <v>200</v>
      </c>
      <c r="AF13" s="15">
        <v>1</v>
      </c>
      <c r="AG13" s="16">
        <f>AF13/AF12*100</f>
        <v>100</v>
      </c>
      <c r="AH13" s="15">
        <v>3</v>
      </c>
      <c r="AI13" s="16">
        <f>AH13/AH12*100</f>
        <v>75</v>
      </c>
      <c r="AJ13" s="15">
        <v>0</v>
      </c>
      <c r="AK13" s="23" t="s">
        <v>66</v>
      </c>
      <c r="AL13" s="15">
        <v>0</v>
      </c>
      <c r="AM13" s="23" t="s">
        <v>66</v>
      </c>
      <c r="AN13" s="15">
        <v>0</v>
      </c>
      <c r="AO13" s="51" t="s">
        <v>66</v>
      </c>
      <c r="AP13" s="36">
        <v>1439</v>
      </c>
      <c r="AQ13" s="16">
        <f t="shared" si="14"/>
        <v>103.59971202303815</v>
      </c>
      <c r="AR13" s="15">
        <v>1</v>
      </c>
      <c r="AS13" s="16">
        <f>AR13/AR12*100</f>
        <v>100</v>
      </c>
      <c r="AT13" s="36">
        <v>1440</v>
      </c>
      <c r="AU13" s="17">
        <f>AT13/AT12*100</f>
        <v>103.59712230215827</v>
      </c>
    </row>
    <row r="14" spans="2:49" s="38" customFormat="1" ht="12" customHeight="1" x14ac:dyDescent="0.15">
      <c r="B14" s="26">
        <v>2020</v>
      </c>
      <c r="C14" s="60" t="s">
        <v>93</v>
      </c>
      <c r="D14" s="15">
        <v>345</v>
      </c>
      <c r="E14" s="23">
        <f t="shared" si="0"/>
        <v>100.29069767441861</v>
      </c>
      <c r="F14" s="98">
        <v>295</v>
      </c>
      <c r="G14" s="16">
        <f t="shared" si="1"/>
        <v>81.717451523545705</v>
      </c>
      <c r="H14" s="15">
        <v>190</v>
      </c>
      <c r="I14" s="16">
        <f t="shared" ref="I14" si="19">H14/H13*100</f>
        <v>101.06382978723406</v>
      </c>
      <c r="J14" s="15">
        <v>179</v>
      </c>
      <c r="K14" s="49">
        <f t="shared" ref="K14" si="20">J14/J13*100</f>
        <v>101.12994350282484</v>
      </c>
      <c r="L14" s="15">
        <v>150</v>
      </c>
      <c r="M14" s="16">
        <f t="shared" si="18"/>
        <v>125</v>
      </c>
      <c r="N14" s="15">
        <v>61</v>
      </c>
      <c r="O14" s="16">
        <f t="shared" ref="O14" si="21">N14/N13*100</f>
        <v>69.318181818181827</v>
      </c>
      <c r="P14" s="15">
        <v>38</v>
      </c>
      <c r="Q14" s="23">
        <f t="shared" ref="Q14" si="22">P14/P13*100</f>
        <v>80.851063829787222</v>
      </c>
      <c r="R14" s="15">
        <v>28</v>
      </c>
      <c r="S14" s="23">
        <f t="shared" ref="S14" si="23">R14/R13*100</f>
        <v>112.00000000000001</v>
      </c>
      <c r="T14" s="15">
        <v>26</v>
      </c>
      <c r="U14" s="23">
        <f t="shared" ref="U14" si="24">T14/T13*100</f>
        <v>113.04347826086956</v>
      </c>
      <c r="V14" s="15">
        <v>17</v>
      </c>
      <c r="W14" s="23">
        <f t="shared" ref="W14" si="25">V14/V13*100</f>
        <v>70.833333333333343</v>
      </c>
      <c r="X14" s="15">
        <v>16</v>
      </c>
      <c r="Y14" s="16">
        <f>X14/X13*100</f>
        <v>106.66666666666667</v>
      </c>
      <c r="Z14" s="15">
        <v>14</v>
      </c>
      <c r="AA14" s="16">
        <f t="shared" ref="AA14" si="26">Z14/Z13*100</f>
        <v>107.69230769230769</v>
      </c>
      <c r="AB14" s="15">
        <v>5</v>
      </c>
      <c r="AC14" s="16">
        <f t="shared" ref="AC14" si="27">AB14/AB13*100</f>
        <v>125</v>
      </c>
      <c r="AD14" s="15">
        <v>3</v>
      </c>
      <c r="AE14" s="16">
        <f>AD14/AD13*100</f>
        <v>50</v>
      </c>
      <c r="AF14" s="15">
        <v>3</v>
      </c>
      <c r="AG14" s="16">
        <f>AF14/AF13*100</f>
        <v>300</v>
      </c>
      <c r="AH14" s="15">
        <v>2</v>
      </c>
      <c r="AI14" s="16">
        <f>AH14/AH13*100</f>
        <v>66.666666666666657</v>
      </c>
      <c r="AJ14" s="15">
        <v>0</v>
      </c>
      <c r="AK14" s="23" t="s">
        <v>66</v>
      </c>
      <c r="AL14" s="15">
        <v>0</v>
      </c>
      <c r="AM14" s="23" t="s">
        <v>66</v>
      </c>
      <c r="AN14" s="15">
        <v>1</v>
      </c>
      <c r="AO14" s="51" t="s">
        <v>66</v>
      </c>
      <c r="AP14" s="36">
        <v>1373</v>
      </c>
      <c r="AQ14" s="16">
        <f t="shared" ref="AQ14" si="28">AP14/AP13*100</f>
        <v>95.41348158443364</v>
      </c>
      <c r="AR14" s="15">
        <v>1</v>
      </c>
      <c r="AS14" s="16">
        <f>AR14/AR13*100</f>
        <v>100</v>
      </c>
      <c r="AT14" s="36">
        <v>1374</v>
      </c>
      <c r="AU14" s="17">
        <f>AT14/AT13*100</f>
        <v>95.416666666666671</v>
      </c>
    </row>
    <row r="15" spans="2:49" s="38" customFormat="1" ht="12" customHeight="1" x14ac:dyDescent="0.15">
      <c r="B15" s="27">
        <v>2021</v>
      </c>
      <c r="C15" s="62">
        <v>2</v>
      </c>
      <c r="D15" s="19">
        <v>365</v>
      </c>
      <c r="E15" s="41">
        <f t="shared" ref="E15" si="29">D15/D14*100</f>
        <v>105.79710144927536</v>
      </c>
      <c r="F15" s="99">
        <v>330</v>
      </c>
      <c r="G15" s="18">
        <f t="shared" ref="G15" si="30">F15/F14*100</f>
        <v>111.86440677966101</v>
      </c>
      <c r="H15" s="19">
        <v>195</v>
      </c>
      <c r="I15" s="18">
        <f t="shared" ref="I15" si="31">H15/H14*100</f>
        <v>102.63157894736842</v>
      </c>
      <c r="J15" s="19">
        <v>190</v>
      </c>
      <c r="K15" s="56">
        <f t="shared" ref="K15" si="32">J15/J14*100</f>
        <v>106.14525139664805</v>
      </c>
      <c r="L15" s="19">
        <v>160</v>
      </c>
      <c r="M15" s="18">
        <f t="shared" ref="M15" si="33">L15/L14*100</f>
        <v>106.66666666666667</v>
      </c>
      <c r="N15" s="19">
        <v>60</v>
      </c>
      <c r="O15" s="18">
        <f t="shared" ref="O15" si="34">N15/N14*100</f>
        <v>98.360655737704917</v>
      </c>
      <c r="P15" s="19">
        <v>35</v>
      </c>
      <c r="Q15" s="41">
        <f t="shared" ref="Q15" si="35">P15/P14*100</f>
        <v>92.10526315789474</v>
      </c>
      <c r="R15" s="19">
        <v>30</v>
      </c>
      <c r="S15" s="41">
        <f t="shared" ref="S15" si="36">R15/R14*100</f>
        <v>107.14285714285714</v>
      </c>
      <c r="T15" s="19">
        <v>26</v>
      </c>
      <c r="U15" s="41">
        <f t="shared" ref="U15" si="37">T15/T14*100</f>
        <v>100</v>
      </c>
      <c r="V15" s="19">
        <v>25</v>
      </c>
      <c r="W15" s="41">
        <f t="shared" ref="W15" si="38">V15/V14*100</f>
        <v>147.05882352941177</v>
      </c>
      <c r="X15" s="19">
        <v>15</v>
      </c>
      <c r="Y15" s="18">
        <f>X15/X14*100</f>
        <v>93.75</v>
      </c>
      <c r="Z15" s="19">
        <v>14</v>
      </c>
      <c r="AA15" s="18">
        <f t="shared" ref="AA15" si="39">Z15/Z14*100</f>
        <v>100</v>
      </c>
      <c r="AB15" s="19">
        <v>4</v>
      </c>
      <c r="AC15" s="18">
        <f t="shared" ref="AC15" si="40">AB15/AB14*100</f>
        <v>80</v>
      </c>
      <c r="AD15" s="19">
        <v>3</v>
      </c>
      <c r="AE15" s="18">
        <f>AD15/AD14*100</f>
        <v>100</v>
      </c>
      <c r="AF15" s="19">
        <v>3</v>
      </c>
      <c r="AG15" s="18">
        <f>AF15/AF14*100</f>
        <v>100</v>
      </c>
      <c r="AH15" s="19">
        <v>2</v>
      </c>
      <c r="AI15" s="18">
        <f>AH15/AH14*100</f>
        <v>100</v>
      </c>
      <c r="AJ15" s="19">
        <v>0</v>
      </c>
      <c r="AK15" s="41" t="s">
        <v>66</v>
      </c>
      <c r="AL15" s="19">
        <v>0</v>
      </c>
      <c r="AM15" s="41" t="s">
        <v>66</v>
      </c>
      <c r="AN15" s="19">
        <v>0</v>
      </c>
      <c r="AO15" s="55" t="s">
        <v>66</v>
      </c>
      <c r="AP15" s="37">
        <v>1457</v>
      </c>
      <c r="AQ15" s="18">
        <f t="shared" ref="AQ15" si="41">AP15/AP14*100</f>
        <v>106.11798980335033</v>
      </c>
      <c r="AR15" s="19">
        <v>1</v>
      </c>
      <c r="AS15" s="18">
        <f>AR15/AR14*100</f>
        <v>100</v>
      </c>
      <c r="AT15" s="37">
        <v>1458</v>
      </c>
      <c r="AU15" s="25">
        <f>AT15/AT14*100</f>
        <v>106.11353711790392</v>
      </c>
    </row>
    <row r="16" spans="2:49" ht="12" customHeight="1" x14ac:dyDescent="0.15">
      <c r="B16" s="1" t="s">
        <v>65</v>
      </c>
      <c r="C16" s="1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</row>
    <row r="17" spans="2:47" ht="12" customHeight="1" x14ac:dyDescent="0.15">
      <c r="B17" s="1" t="s">
        <v>96</v>
      </c>
      <c r="C17" s="1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</row>
    <row r="18" spans="2:47" ht="12" customHeight="1" x14ac:dyDescent="0.15">
      <c r="B18" s="20" t="s">
        <v>86</v>
      </c>
      <c r="C18" s="20"/>
    </row>
    <row r="19" spans="2:47" ht="12" customHeight="1" x14ac:dyDescent="0.15">
      <c r="B19" s="20" t="s">
        <v>87</v>
      </c>
      <c r="C19" s="20"/>
      <c r="AU19" s="11" t="s">
        <v>97</v>
      </c>
    </row>
    <row r="27" spans="2:47" ht="12" customHeight="1" x14ac:dyDescent="0.15">
      <c r="B27" s="13"/>
      <c r="C27" s="13"/>
    </row>
  </sheetData>
  <mergeCells count="23">
    <mergeCell ref="B5:C7"/>
    <mergeCell ref="AT5:AU6"/>
    <mergeCell ref="AR5:AS6"/>
    <mergeCell ref="AP5:AQ6"/>
    <mergeCell ref="AF5:AG6"/>
    <mergeCell ref="H5:I6"/>
    <mergeCell ref="N5:O6"/>
    <mergeCell ref="P5:Q6"/>
    <mergeCell ref="V5:W6"/>
    <mergeCell ref="Z5:AA6"/>
    <mergeCell ref="AH5:AI6"/>
    <mergeCell ref="AB5:AC6"/>
    <mergeCell ref="AJ5:AK6"/>
    <mergeCell ref="AL5:AM6"/>
    <mergeCell ref="AN5:AO6"/>
    <mergeCell ref="R5:S6"/>
    <mergeCell ref="AD5:AE6"/>
    <mergeCell ref="L5:M6"/>
    <mergeCell ref="T5:U6"/>
    <mergeCell ref="X5:Y6"/>
    <mergeCell ref="F5:G6"/>
    <mergeCell ref="D5:E6"/>
    <mergeCell ref="J5:K6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horizontalDpi="4294967294" verticalDpi="1200" r:id="rId1"/>
  <colBreaks count="1" manualBreakCount="1">
    <brk id="23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28"/>
  <sheetViews>
    <sheetView showGridLines="0" view="pageBreakPreview" zoomScale="60" zoomScaleNormal="90" workbookViewId="0">
      <selection activeCell="AT16" sqref="AT16"/>
    </sheetView>
  </sheetViews>
  <sheetFormatPr defaultRowHeight="12" customHeight="1" x14ac:dyDescent="0.15"/>
  <cols>
    <col min="1" max="1" width="5.62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7.625" customWidth="1"/>
    <col min="41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</cols>
  <sheetData>
    <row r="2" spans="2:49" ht="15" customHeight="1" x14ac:dyDescent="0.15">
      <c r="B2" s="13" t="s">
        <v>98</v>
      </c>
      <c r="C2" s="13"/>
    </row>
    <row r="4" spans="2:49" ht="12" customHeight="1" x14ac:dyDescent="0.15">
      <c r="B4" s="12"/>
      <c r="C4" s="12"/>
      <c r="AB4" s="21"/>
      <c r="AH4" s="21"/>
      <c r="AI4" s="21"/>
      <c r="AJ4" s="21"/>
      <c r="AK4" s="21"/>
      <c r="AL4" s="21"/>
      <c r="AM4" s="21"/>
      <c r="AU4" s="11" t="s">
        <v>63</v>
      </c>
    </row>
    <row r="5" spans="2:49" ht="12" customHeight="1" x14ac:dyDescent="0.15">
      <c r="B5" s="76" t="s">
        <v>64</v>
      </c>
      <c r="C5" s="88"/>
      <c r="D5" s="74" t="s">
        <v>73</v>
      </c>
      <c r="E5" s="65"/>
      <c r="F5" s="84" t="s">
        <v>82</v>
      </c>
      <c r="G5" s="85"/>
      <c r="H5" s="68" t="s">
        <v>81</v>
      </c>
      <c r="I5" s="65"/>
      <c r="J5" s="68" t="s">
        <v>77</v>
      </c>
      <c r="K5" s="65"/>
      <c r="L5" s="68" t="s">
        <v>68</v>
      </c>
      <c r="M5" s="65"/>
      <c r="N5" s="68" t="s">
        <v>67</v>
      </c>
      <c r="O5" s="65"/>
      <c r="P5" s="68" t="s">
        <v>70</v>
      </c>
      <c r="Q5" s="65"/>
      <c r="R5" s="68" t="s">
        <v>78</v>
      </c>
      <c r="S5" s="65"/>
      <c r="T5" s="68" t="s">
        <v>76</v>
      </c>
      <c r="U5" s="65"/>
      <c r="V5" s="64" t="s">
        <v>75</v>
      </c>
      <c r="W5" s="65"/>
      <c r="X5" s="68" t="s">
        <v>5</v>
      </c>
      <c r="Y5" s="65"/>
      <c r="Z5" s="68" t="s">
        <v>72</v>
      </c>
      <c r="AA5" s="65"/>
      <c r="AB5" s="68" t="s">
        <v>79</v>
      </c>
      <c r="AC5" s="65"/>
      <c r="AD5" s="68" t="s">
        <v>74</v>
      </c>
      <c r="AE5" s="65"/>
      <c r="AF5" s="68" t="s">
        <v>71</v>
      </c>
      <c r="AG5" s="65"/>
      <c r="AH5" s="68" t="s">
        <v>2</v>
      </c>
      <c r="AI5" s="65"/>
      <c r="AJ5" s="68" t="s">
        <v>6</v>
      </c>
      <c r="AK5" s="65"/>
      <c r="AL5" s="68" t="s">
        <v>80</v>
      </c>
      <c r="AM5" s="65"/>
      <c r="AN5" s="68" t="s">
        <v>7</v>
      </c>
      <c r="AO5" s="65"/>
      <c r="AP5" s="91" t="s">
        <v>88</v>
      </c>
      <c r="AQ5" s="91"/>
      <c r="AR5" s="68" t="s">
        <v>69</v>
      </c>
      <c r="AS5" s="65"/>
      <c r="AT5" s="64" t="s">
        <v>3</v>
      </c>
      <c r="AU5" s="82"/>
    </row>
    <row r="6" spans="2:49" ht="12" customHeight="1" x14ac:dyDescent="0.15">
      <c r="B6" s="78"/>
      <c r="C6" s="89"/>
      <c r="D6" s="75"/>
      <c r="E6" s="67"/>
      <c r="F6" s="86"/>
      <c r="G6" s="87"/>
      <c r="H6" s="69"/>
      <c r="I6" s="67"/>
      <c r="J6" s="69"/>
      <c r="K6" s="67"/>
      <c r="L6" s="69"/>
      <c r="M6" s="67"/>
      <c r="N6" s="69"/>
      <c r="O6" s="67"/>
      <c r="P6" s="69"/>
      <c r="Q6" s="67"/>
      <c r="R6" s="69"/>
      <c r="S6" s="67"/>
      <c r="T6" s="69"/>
      <c r="U6" s="67"/>
      <c r="V6" s="66"/>
      <c r="W6" s="67"/>
      <c r="X6" s="69"/>
      <c r="Y6" s="67"/>
      <c r="Z6" s="69"/>
      <c r="AA6" s="67"/>
      <c r="AB6" s="69"/>
      <c r="AC6" s="67"/>
      <c r="AD6" s="69"/>
      <c r="AE6" s="67"/>
      <c r="AF6" s="69"/>
      <c r="AG6" s="67"/>
      <c r="AH6" s="69"/>
      <c r="AI6" s="67"/>
      <c r="AJ6" s="69"/>
      <c r="AK6" s="67"/>
      <c r="AL6" s="69"/>
      <c r="AM6" s="67"/>
      <c r="AN6" s="69"/>
      <c r="AO6" s="67"/>
      <c r="AP6" s="92"/>
      <c r="AQ6" s="92"/>
      <c r="AR6" s="69"/>
      <c r="AS6" s="67"/>
      <c r="AT6" s="66"/>
      <c r="AU6" s="83"/>
    </row>
    <row r="7" spans="2:49" ht="12" customHeight="1" x14ac:dyDescent="0.15">
      <c r="B7" s="80"/>
      <c r="C7" s="90"/>
      <c r="D7" s="58"/>
      <c r="E7" s="28" t="s">
        <v>62</v>
      </c>
      <c r="F7" s="30"/>
      <c r="G7" s="29" t="s">
        <v>62</v>
      </c>
      <c r="H7" s="30"/>
      <c r="I7" s="28" t="s">
        <v>62</v>
      </c>
      <c r="J7" s="31"/>
      <c r="K7" s="29" t="s">
        <v>62</v>
      </c>
      <c r="L7" s="30"/>
      <c r="M7" s="28" t="s">
        <v>62</v>
      </c>
      <c r="N7" s="31"/>
      <c r="O7" s="29" t="s">
        <v>62</v>
      </c>
      <c r="P7" s="31"/>
      <c r="Q7" s="29" t="s">
        <v>62</v>
      </c>
      <c r="R7" s="30"/>
      <c r="S7" s="29" t="s">
        <v>62</v>
      </c>
      <c r="T7" s="32"/>
      <c r="U7" s="28" t="s">
        <v>62</v>
      </c>
      <c r="V7" s="31"/>
      <c r="W7" s="29" t="s">
        <v>62</v>
      </c>
      <c r="X7" s="30"/>
      <c r="Y7" s="29" t="s">
        <v>62</v>
      </c>
      <c r="Z7" s="30"/>
      <c r="AA7" s="28" t="s">
        <v>62</v>
      </c>
      <c r="AB7" s="30"/>
      <c r="AC7" s="29" t="s">
        <v>62</v>
      </c>
      <c r="AD7" s="43"/>
      <c r="AE7" s="28" t="s">
        <v>62</v>
      </c>
      <c r="AF7" s="30"/>
      <c r="AG7" s="28" t="s">
        <v>62</v>
      </c>
      <c r="AH7" s="30"/>
      <c r="AI7" s="29" t="s">
        <v>62</v>
      </c>
      <c r="AJ7" s="30"/>
      <c r="AK7" s="29" t="s">
        <v>62</v>
      </c>
      <c r="AL7" s="30"/>
      <c r="AM7" s="29" t="s">
        <v>62</v>
      </c>
      <c r="AN7" s="30"/>
      <c r="AO7" s="29" t="s">
        <v>62</v>
      </c>
      <c r="AP7" s="42" t="s">
        <v>89</v>
      </c>
      <c r="AQ7" s="28" t="s">
        <v>62</v>
      </c>
      <c r="AR7" s="31"/>
      <c r="AS7" s="29" t="s">
        <v>62</v>
      </c>
      <c r="AT7" s="42"/>
      <c r="AU7" s="35" t="s">
        <v>62</v>
      </c>
      <c r="AW7" s="38"/>
    </row>
    <row r="8" spans="2:49" s="38" customFormat="1" ht="12" customHeight="1" x14ac:dyDescent="0.15">
      <c r="B8" s="26">
        <v>2014</v>
      </c>
      <c r="C8" s="57" t="s">
        <v>92</v>
      </c>
      <c r="D8" s="14">
        <v>648</v>
      </c>
      <c r="E8" s="23" t="s">
        <v>91</v>
      </c>
      <c r="F8" s="15">
        <v>383</v>
      </c>
      <c r="G8" s="23" t="s">
        <v>91</v>
      </c>
      <c r="H8" s="15">
        <v>164</v>
      </c>
      <c r="I8" s="23" t="s">
        <v>91</v>
      </c>
      <c r="J8" s="15">
        <v>92</v>
      </c>
      <c r="K8" s="23" t="s">
        <v>91</v>
      </c>
      <c r="L8" s="15">
        <v>0</v>
      </c>
      <c r="M8" s="23" t="s">
        <v>83</v>
      </c>
      <c r="N8" s="24">
        <v>13</v>
      </c>
      <c r="O8" s="23" t="s">
        <v>91</v>
      </c>
      <c r="P8" s="15">
        <v>22</v>
      </c>
      <c r="Q8" s="23" t="s">
        <v>91</v>
      </c>
      <c r="R8" s="15">
        <v>61</v>
      </c>
      <c r="S8" s="23" t="s">
        <v>91</v>
      </c>
      <c r="T8" s="15">
        <v>28</v>
      </c>
      <c r="U8" s="23" t="s">
        <v>91</v>
      </c>
      <c r="V8" s="15">
        <v>3</v>
      </c>
      <c r="W8" s="23" t="s">
        <v>91</v>
      </c>
      <c r="X8" s="15">
        <v>2</v>
      </c>
      <c r="Y8" s="23" t="s">
        <v>66</v>
      </c>
      <c r="Z8" s="15">
        <v>2</v>
      </c>
      <c r="AA8" s="23" t="s">
        <v>66</v>
      </c>
      <c r="AB8" s="15">
        <v>0</v>
      </c>
      <c r="AC8" s="23" t="s">
        <v>66</v>
      </c>
      <c r="AD8" s="15">
        <v>0</v>
      </c>
      <c r="AE8" s="23" t="s">
        <v>66</v>
      </c>
      <c r="AF8" s="15">
        <v>0</v>
      </c>
      <c r="AG8" s="23" t="s">
        <v>66</v>
      </c>
      <c r="AH8" s="15">
        <v>0</v>
      </c>
      <c r="AI8" s="23" t="s">
        <v>66</v>
      </c>
      <c r="AJ8" s="15">
        <v>0</v>
      </c>
      <c r="AK8" s="23" t="s">
        <v>83</v>
      </c>
      <c r="AL8" s="15">
        <v>5</v>
      </c>
      <c r="AM8" s="23" t="s">
        <v>91</v>
      </c>
      <c r="AN8" s="15">
        <v>0</v>
      </c>
      <c r="AO8" s="23" t="s">
        <v>66</v>
      </c>
      <c r="AP8" s="36">
        <v>1423</v>
      </c>
      <c r="AQ8" s="23" t="s">
        <v>91</v>
      </c>
      <c r="AR8" s="15">
        <v>545</v>
      </c>
      <c r="AS8" s="23" t="s">
        <v>91</v>
      </c>
      <c r="AT8" s="36">
        <v>1968</v>
      </c>
      <c r="AU8" s="22" t="s">
        <v>91</v>
      </c>
      <c r="AV8" s="44">
        <f>N8+L8+AR8+P8+AF8+D8+V8+AD8+T8+J8+X8+R8+AB8+AL8+AH8+AJ8+AN8+H8+F8+Z8</f>
        <v>1968</v>
      </c>
      <c r="AW8" s="44">
        <f t="shared" ref="AW8:AW12" si="0">AT8-AV8</f>
        <v>0</v>
      </c>
    </row>
    <row r="9" spans="2:49" s="38" customFormat="1" ht="12" customHeight="1" x14ac:dyDescent="0.15">
      <c r="B9" s="26">
        <v>2015</v>
      </c>
      <c r="C9" s="57">
        <v>27</v>
      </c>
      <c r="D9" s="14">
        <v>695</v>
      </c>
      <c r="E9" s="16">
        <f t="shared" ref="E9:E14" si="1">D9/D8*100</f>
        <v>107.25308641975309</v>
      </c>
      <c r="F9" s="15">
        <v>411</v>
      </c>
      <c r="G9" s="16">
        <f t="shared" ref="G9:G11" si="2">F9/F8*100</f>
        <v>107.31070496083549</v>
      </c>
      <c r="H9" s="15">
        <v>201</v>
      </c>
      <c r="I9" s="16">
        <f>H9/H8*100</f>
        <v>122.5609756097561</v>
      </c>
      <c r="J9" s="15">
        <v>122</v>
      </c>
      <c r="K9" s="16">
        <f>J9/J8*100</f>
        <v>132.60869565217391</v>
      </c>
      <c r="L9" s="15">
        <v>0</v>
      </c>
      <c r="M9" s="23" t="s">
        <v>83</v>
      </c>
      <c r="N9" s="15">
        <v>14</v>
      </c>
      <c r="O9" s="16">
        <f>N9/N8*100</f>
        <v>107.69230769230769</v>
      </c>
      <c r="P9" s="15">
        <v>24</v>
      </c>
      <c r="Q9" s="16">
        <f>P9/P8*100</f>
        <v>109.09090909090908</v>
      </c>
      <c r="R9" s="15">
        <v>18</v>
      </c>
      <c r="S9" s="16">
        <f t="shared" ref="S9:S14" si="3">R9/R8*100</f>
        <v>29.508196721311474</v>
      </c>
      <c r="T9" s="15">
        <v>35</v>
      </c>
      <c r="U9" s="16">
        <f>T9/T8*100</f>
        <v>125</v>
      </c>
      <c r="V9" s="15">
        <v>2</v>
      </c>
      <c r="W9" s="16">
        <f t="shared" ref="W9:W11" si="4">V9/V8*100</f>
        <v>66.666666666666657</v>
      </c>
      <c r="X9" s="15">
        <v>1</v>
      </c>
      <c r="Y9" s="16">
        <f>X9/X8*100</f>
        <v>50</v>
      </c>
      <c r="Z9" s="15">
        <v>1</v>
      </c>
      <c r="AA9" s="16">
        <f t="shared" ref="AA9:AA12" si="5">Z9/Z8*100</f>
        <v>50</v>
      </c>
      <c r="AB9" s="15">
        <v>0</v>
      </c>
      <c r="AC9" s="23" t="s">
        <v>66</v>
      </c>
      <c r="AD9" s="15">
        <v>0</v>
      </c>
      <c r="AE9" s="23" t="s">
        <v>66</v>
      </c>
      <c r="AF9" s="15">
        <v>0</v>
      </c>
      <c r="AG9" s="23" t="s">
        <v>66</v>
      </c>
      <c r="AH9" s="15">
        <v>0</v>
      </c>
      <c r="AI9" s="23" t="s">
        <v>66</v>
      </c>
      <c r="AJ9" s="15">
        <v>0</v>
      </c>
      <c r="AK9" s="23" t="s">
        <v>83</v>
      </c>
      <c r="AL9" s="15">
        <v>0</v>
      </c>
      <c r="AM9" s="23" t="s">
        <v>66</v>
      </c>
      <c r="AN9" s="15">
        <v>0</v>
      </c>
      <c r="AO9" s="23" t="s">
        <v>66</v>
      </c>
      <c r="AP9" s="36">
        <v>1524</v>
      </c>
      <c r="AQ9" s="16">
        <f>AP9/AP8*100</f>
        <v>107.09768095572734</v>
      </c>
      <c r="AR9" s="15">
        <v>558</v>
      </c>
      <c r="AS9" s="16">
        <f t="shared" ref="AS9:AS14" si="6">AR9/AR8*100</f>
        <v>102.38532110091742</v>
      </c>
      <c r="AT9" s="36">
        <v>2082</v>
      </c>
      <c r="AU9" s="17">
        <f t="shared" ref="AU9:AU14" si="7">AT9/AT8*100</f>
        <v>105.79268292682926</v>
      </c>
      <c r="AV9" s="44">
        <f>N9+L9+AR9+P9+AF9+D9+V9+AD9+T9+J9+X9+R9+AB9+AL9+AH9+AJ9+AN9+H9+F9+Z9</f>
        <v>2082</v>
      </c>
      <c r="AW9" s="44">
        <f t="shared" si="0"/>
        <v>0</v>
      </c>
    </row>
    <row r="10" spans="2:49" s="38" customFormat="1" ht="12" customHeight="1" x14ac:dyDescent="0.15">
      <c r="B10" s="26">
        <v>2016</v>
      </c>
      <c r="C10" s="57">
        <v>28</v>
      </c>
      <c r="D10" s="14">
        <v>579</v>
      </c>
      <c r="E10" s="16">
        <f t="shared" si="1"/>
        <v>83.309352517985616</v>
      </c>
      <c r="F10" s="15">
        <v>444</v>
      </c>
      <c r="G10" s="16">
        <f t="shared" si="2"/>
        <v>108.02919708029196</v>
      </c>
      <c r="H10" s="15">
        <v>163</v>
      </c>
      <c r="I10" s="16">
        <f>H10/H9*100</f>
        <v>81.094527363184071</v>
      </c>
      <c r="J10" s="15">
        <v>111</v>
      </c>
      <c r="K10" s="16">
        <f>J10/J9*100</f>
        <v>90.983606557377044</v>
      </c>
      <c r="L10" s="15">
        <v>3</v>
      </c>
      <c r="M10" s="23" t="s">
        <v>83</v>
      </c>
      <c r="N10" s="15">
        <v>24</v>
      </c>
      <c r="O10" s="16">
        <f>N10/N9*100</f>
        <v>171.42857142857142</v>
      </c>
      <c r="P10" s="15">
        <v>26</v>
      </c>
      <c r="Q10" s="16">
        <f>P10/P9*100</f>
        <v>108.33333333333333</v>
      </c>
      <c r="R10" s="15">
        <v>19</v>
      </c>
      <c r="S10" s="16">
        <f t="shared" si="3"/>
        <v>105.55555555555556</v>
      </c>
      <c r="T10" s="15">
        <v>34</v>
      </c>
      <c r="U10" s="16">
        <f>T10/T9*100</f>
        <v>97.142857142857139</v>
      </c>
      <c r="V10" s="15">
        <v>1</v>
      </c>
      <c r="W10" s="16">
        <f t="shared" si="4"/>
        <v>50</v>
      </c>
      <c r="X10" s="15">
        <v>1</v>
      </c>
      <c r="Y10" s="16">
        <f t="shared" ref="Y10:Y13" si="8">X10/X9*100</f>
        <v>100</v>
      </c>
      <c r="Z10" s="15">
        <v>2</v>
      </c>
      <c r="AA10" s="16">
        <f t="shared" si="5"/>
        <v>200</v>
      </c>
      <c r="AB10" s="15">
        <v>1</v>
      </c>
      <c r="AC10" s="23" t="s">
        <v>66</v>
      </c>
      <c r="AD10" s="15">
        <v>0</v>
      </c>
      <c r="AE10" s="23" t="s">
        <v>66</v>
      </c>
      <c r="AF10" s="15">
        <v>0</v>
      </c>
      <c r="AG10" s="23" t="s">
        <v>66</v>
      </c>
      <c r="AH10" s="15">
        <v>0</v>
      </c>
      <c r="AI10" s="23" t="s">
        <v>66</v>
      </c>
      <c r="AJ10" s="15">
        <v>0</v>
      </c>
      <c r="AK10" s="23" t="s">
        <v>66</v>
      </c>
      <c r="AL10" s="15">
        <v>0</v>
      </c>
      <c r="AM10" s="23" t="s">
        <v>66</v>
      </c>
      <c r="AN10" s="15">
        <v>0</v>
      </c>
      <c r="AO10" s="23" t="s">
        <v>66</v>
      </c>
      <c r="AP10" s="36">
        <v>1408</v>
      </c>
      <c r="AQ10" s="16">
        <f>AP10/AP9*100</f>
        <v>92.388451443569551</v>
      </c>
      <c r="AR10" s="15">
        <v>594</v>
      </c>
      <c r="AS10" s="16">
        <f t="shared" si="6"/>
        <v>106.45161290322579</v>
      </c>
      <c r="AT10" s="36">
        <v>2002</v>
      </c>
      <c r="AU10" s="17">
        <f t="shared" si="7"/>
        <v>96.157540826128724</v>
      </c>
      <c r="AV10" s="44">
        <f>N10+L10+AR10+P10+AF10+D10+V10+AD10+T10+J10+X10+R10+AB10+AL10+AH10+AJ10+AN10+H10+F10+Z10</f>
        <v>2002</v>
      </c>
      <c r="AW10" s="44">
        <f t="shared" si="0"/>
        <v>0</v>
      </c>
    </row>
    <row r="11" spans="2:49" s="38" customFormat="1" ht="12" customHeight="1" x14ac:dyDescent="0.15">
      <c r="B11" s="26">
        <v>2017</v>
      </c>
      <c r="C11" s="57">
        <v>29</v>
      </c>
      <c r="D11" s="14">
        <v>780</v>
      </c>
      <c r="E11" s="16">
        <f t="shared" si="1"/>
        <v>134.71502590673575</v>
      </c>
      <c r="F11" s="15">
        <v>401</v>
      </c>
      <c r="G11" s="16">
        <f t="shared" si="2"/>
        <v>90.315315315315317</v>
      </c>
      <c r="H11" s="15">
        <v>157</v>
      </c>
      <c r="I11" s="16">
        <f>H11/H10*100</f>
        <v>96.319018404907979</v>
      </c>
      <c r="J11" s="15">
        <v>109</v>
      </c>
      <c r="K11" s="16">
        <f>J11/J10*100</f>
        <v>98.198198198198199</v>
      </c>
      <c r="L11" s="15">
        <v>29</v>
      </c>
      <c r="M11" s="16">
        <f>L11/L10*100</f>
        <v>966.66666666666663</v>
      </c>
      <c r="N11" s="15">
        <v>72</v>
      </c>
      <c r="O11" s="16">
        <f>N11/N10*100</f>
        <v>300</v>
      </c>
      <c r="P11" s="15">
        <v>20</v>
      </c>
      <c r="Q11" s="16">
        <f>P11/P10*100</f>
        <v>76.923076923076934</v>
      </c>
      <c r="R11" s="15">
        <v>10</v>
      </c>
      <c r="S11" s="16">
        <f t="shared" si="3"/>
        <v>52.631578947368418</v>
      </c>
      <c r="T11" s="15">
        <v>29</v>
      </c>
      <c r="U11" s="16">
        <f>T11/T10*100</f>
        <v>85.294117647058826</v>
      </c>
      <c r="V11" s="15">
        <v>2</v>
      </c>
      <c r="W11" s="16">
        <f t="shared" si="4"/>
        <v>200</v>
      </c>
      <c r="X11" s="15">
        <v>1</v>
      </c>
      <c r="Y11" s="16">
        <f t="shared" si="8"/>
        <v>100</v>
      </c>
      <c r="Z11" s="15">
        <v>1</v>
      </c>
      <c r="AA11" s="16">
        <f t="shared" si="5"/>
        <v>50</v>
      </c>
      <c r="AB11" s="15">
        <v>1</v>
      </c>
      <c r="AC11" s="16">
        <f t="shared" ref="AC11:AC13" si="9">AB11/AB10*100</f>
        <v>100</v>
      </c>
      <c r="AD11" s="15">
        <v>0</v>
      </c>
      <c r="AE11" s="23" t="s">
        <v>66</v>
      </c>
      <c r="AF11" s="15">
        <v>0</v>
      </c>
      <c r="AG11" s="23" t="s">
        <v>66</v>
      </c>
      <c r="AH11" s="15">
        <v>0</v>
      </c>
      <c r="AI11" s="23" t="s">
        <v>66</v>
      </c>
      <c r="AJ11" s="15">
        <v>0</v>
      </c>
      <c r="AK11" s="23" t="s">
        <v>66</v>
      </c>
      <c r="AL11" s="15">
        <v>0</v>
      </c>
      <c r="AM11" s="23" t="s">
        <v>66</v>
      </c>
      <c r="AN11" s="15">
        <v>0</v>
      </c>
      <c r="AO11" s="23" t="s">
        <v>66</v>
      </c>
      <c r="AP11" s="36">
        <v>1612</v>
      </c>
      <c r="AQ11" s="16">
        <f>AP11/AP10*100</f>
        <v>114.48863636363636</v>
      </c>
      <c r="AR11" s="15">
        <v>606</v>
      </c>
      <c r="AS11" s="16">
        <f t="shared" si="6"/>
        <v>102.02020202020201</v>
      </c>
      <c r="AT11" s="36">
        <v>2218</v>
      </c>
      <c r="AU11" s="17">
        <f t="shared" si="7"/>
        <v>110.78921078921078</v>
      </c>
      <c r="AV11" s="44">
        <f>N11+L11+AR11+P11+AF11+D11+V11+AD11+T11+J11+X11+R11+AB11+AL11+AH11+AJ11+AN11+H11+F11+Z11</f>
        <v>2218</v>
      </c>
      <c r="AW11" s="44">
        <f t="shared" si="0"/>
        <v>0</v>
      </c>
    </row>
    <row r="12" spans="2:49" s="38" customFormat="1" ht="12" customHeight="1" x14ac:dyDescent="0.15">
      <c r="B12" s="26">
        <v>2018</v>
      </c>
      <c r="C12" s="57">
        <v>30</v>
      </c>
      <c r="D12" s="14">
        <v>816</v>
      </c>
      <c r="E12" s="16">
        <f t="shared" si="1"/>
        <v>104.61538461538463</v>
      </c>
      <c r="F12" s="15">
        <v>358</v>
      </c>
      <c r="G12" s="16">
        <f t="shared" ref="G12:G13" si="10">F12/F11*100</f>
        <v>89.276807980049881</v>
      </c>
      <c r="H12" s="15">
        <v>155</v>
      </c>
      <c r="I12" s="16">
        <f>H12/H11*100</f>
        <v>98.726114649681534</v>
      </c>
      <c r="J12" s="15">
        <v>121</v>
      </c>
      <c r="K12" s="16">
        <f>J12/J11*100</f>
        <v>111.0091743119266</v>
      </c>
      <c r="L12" s="15">
        <v>56</v>
      </c>
      <c r="M12" s="16">
        <f>L12/L11*100</f>
        <v>193.10344827586206</v>
      </c>
      <c r="N12" s="15">
        <v>66</v>
      </c>
      <c r="O12" s="16">
        <f>N12/N11*100</f>
        <v>91.666666666666657</v>
      </c>
      <c r="P12" s="15">
        <v>23</v>
      </c>
      <c r="Q12" s="16">
        <f>P12/P11*100</f>
        <v>114.99999999999999</v>
      </c>
      <c r="R12" s="15">
        <v>43</v>
      </c>
      <c r="S12" s="16">
        <f t="shared" si="3"/>
        <v>430</v>
      </c>
      <c r="T12" s="15">
        <v>23</v>
      </c>
      <c r="U12" s="16">
        <f>T12/T11*100</f>
        <v>79.310344827586206</v>
      </c>
      <c r="V12" s="15">
        <v>1</v>
      </c>
      <c r="W12" s="16">
        <f t="shared" ref="W12:W13" si="11">V12/V11*100</f>
        <v>50</v>
      </c>
      <c r="X12" s="15">
        <v>1</v>
      </c>
      <c r="Y12" s="16">
        <f t="shared" si="8"/>
        <v>100</v>
      </c>
      <c r="Z12" s="15">
        <v>1</v>
      </c>
      <c r="AA12" s="16">
        <f t="shared" si="5"/>
        <v>100</v>
      </c>
      <c r="AB12" s="15">
        <v>1</v>
      </c>
      <c r="AC12" s="16">
        <f t="shared" si="9"/>
        <v>100</v>
      </c>
      <c r="AD12" s="15">
        <v>0</v>
      </c>
      <c r="AE12" s="23" t="s">
        <v>66</v>
      </c>
      <c r="AF12" s="15">
        <v>0</v>
      </c>
      <c r="AG12" s="23" t="s">
        <v>66</v>
      </c>
      <c r="AH12" s="15">
        <v>0</v>
      </c>
      <c r="AI12" s="23" t="s">
        <v>66</v>
      </c>
      <c r="AJ12" s="15">
        <v>0</v>
      </c>
      <c r="AK12" s="23" t="s">
        <v>66</v>
      </c>
      <c r="AL12" s="15">
        <v>0</v>
      </c>
      <c r="AM12" s="23" t="s">
        <v>66</v>
      </c>
      <c r="AN12" s="15">
        <v>0</v>
      </c>
      <c r="AO12" s="23" t="s">
        <v>66</v>
      </c>
      <c r="AP12" s="36">
        <v>1665</v>
      </c>
      <c r="AQ12" s="16">
        <f>AP12/AP11*100</f>
        <v>103.287841191067</v>
      </c>
      <c r="AR12" s="15">
        <v>712</v>
      </c>
      <c r="AS12" s="16">
        <f t="shared" si="6"/>
        <v>117.49174917491749</v>
      </c>
      <c r="AT12" s="36">
        <v>2377</v>
      </c>
      <c r="AU12" s="17">
        <f t="shared" si="7"/>
        <v>107.16862037871957</v>
      </c>
      <c r="AV12" s="45">
        <f>N12+L12+AR12+P12+AF12+D12+V12+AD12+T12+J12+X12+R12+AB12+AL12+AH12+AJ12+AN12+H12+F12+Z12</f>
        <v>2377</v>
      </c>
      <c r="AW12" s="45">
        <f t="shared" si="0"/>
        <v>0</v>
      </c>
    </row>
    <row r="13" spans="2:49" s="38" customFormat="1" ht="12" customHeight="1" x14ac:dyDescent="0.15">
      <c r="B13" s="26">
        <v>2019</v>
      </c>
      <c r="C13" s="57">
        <v>31</v>
      </c>
      <c r="D13" s="14">
        <v>962</v>
      </c>
      <c r="E13" s="16">
        <f t="shared" si="1"/>
        <v>117.8921568627451</v>
      </c>
      <c r="F13" s="15">
        <v>373</v>
      </c>
      <c r="G13" s="16">
        <f t="shared" si="10"/>
        <v>104.1899441340782</v>
      </c>
      <c r="H13" s="15">
        <v>128</v>
      </c>
      <c r="I13" s="16">
        <f>H13/H12*100</f>
        <v>82.58064516129032</v>
      </c>
      <c r="J13" s="15">
        <v>124</v>
      </c>
      <c r="K13" s="16">
        <f>J13/J12*100</f>
        <v>102.4793388429752</v>
      </c>
      <c r="L13" s="15">
        <v>65</v>
      </c>
      <c r="M13" s="16">
        <f>L13/L12*100</f>
        <v>116.07142857142858</v>
      </c>
      <c r="N13" s="15">
        <v>47</v>
      </c>
      <c r="O13" s="16">
        <f>N13/N12*100</f>
        <v>71.212121212121218</v>
      </c>
      <c r="P13" s="15">
        <v>22</v>
      </c>
      <c r="Q13" s="16">
        <f>P13/P12*100</f>
        <v>95.652173913043484</v>
      </c>
      <c r="R13" s="15">
        <v>8</v>
      </c>
      <c r="S13" s="16">
        <f t="shared" si="3"/>
        <v>18.604651162790699</v>
      </c>
      <c r="T13" s="15">
        <v>20</v>
      </c>
      <c r="U13" s="16">
        <f>T13/T12*100</f>
        <v>86.956521739130437</v>
      </c>
      <c r="V13" s="15">
        <v>1</v>
      </c>
      <c r="W13" s="16">
        <f t="shared" si="11"/>
        <v>100</v>
      </c>
      <c r="X13" s="15">
        <v>1</v>
      </c>
      <c r="Y13" s="16">
        <f t="shared" si="8"/>
        <v>100</v>
      </c>
      <c r="Z13" s="15">
        <v>0</v>
      </c>
      <c r="AA13" s="23" t="s">
        <v>66</v>
      </c>
      <c r="AB13" s="15">
        <v>1</v>
      </c>
      <c r="AC13" s="16">
        <f t="shared" si="9"/>
        <v>100</v>
      </c>
      <c r="AD13" s="15">
        <v>0</v>
      </c>
      <c r="AE13" s="23" t="s">
        <v>66</v>
      </c>
      <c r="AF13" s="15">
        <v>0</v>
      </c>
      <c r="AG13" s="23" t="s">
        <v>66</v>
      </c>
      <c r="AH13" s="15">
        <v>0</v>
      </c>
      <c r="AI13" s="23" t="s">
        <v>66</v>
      </c>
      <c r="AJ13" s="15">
        <v>0</v>
      </c>
      <c r="AK13" s="23" t="s">
        <v>66</v>
      </c>
      <c r="AL13" s="15">
        <v>0</v>
      </c>
      <c r="AM13" s="23" t="s">
        <v>66</v>
      </c>
      <c r="AN13" s="15">
        <v>0</v>
      </c>
      <c r="AO13" s="23" t="s">
        <v>66</v>
      </c>
      <c r="AP13" s="36">
        <v>1752</v>
      </c>
      <c r="AQ13" s="16">
        <f>AP13/AP12*100</f>
        <v>105.22522522522522</v>
      </c>
      <c r="AR13" s="15">
        <v>701</v>
      </c>
      <c r="AS13" s="16">
        <f t="shared" si="6"/>
        <v>98.455056179775283</v>
      </c>
      <c r="AT13" s="36">
        <v>2453</v>
      </c>
      <c r="AU13" s="17">
        <f t="shared" si="7"/>
        <v>103.19730753050062</v>
      </c>
      <c r="AV13" s="45"/>
      <c r="AW13" s="45"/>
    </row>
    <row r="14" spans="2:49" s="38" customFormat="1" ht="12" customHeight="1" x14ac:dyDescent="0.15">
      <c r="B14" s="26">
        <v>2020</v>
      </c>
      <c r="C14" s="60" t="s">
        <v>93</v>
      </c>
      <c r="D14" s="61">
        <v>835</v>
      </c>
      <c r="E14" s="16">
        <f t="shared" si="1"/>
        <v>86.798336798336791</v>
      </c>
      <c r="F14" s="15">
        <v>355</v>
      </c>
      <c r="G14" s="23">
        <f>F14/F13*100</f>
        <v>95.174262734584445</v>
      </c>
      <c r="H14" s="15">
        <v>128</v>
      </c>
      <c r="I14" s="23">
        <f t="shared" ref="I14" si="12">H14/H13*100</f>
        <v>100</v>
      </c>
      <c r="J14" s="15">
        <v>128</v>
      </c>
      <c r="K14" s="49">
        <f t="shared" ref="K14" si="13">J14/J13*100</f>
        <v>103.2258064516129</v>
      </c>
      <c r="L14" s="15">
        <v>36</v>
      </c>
      <c r="M14" s="16">
        <f t="shared" ref="M14:Q14" si="14">L14/L13*100</f>
        <v>55.384615384615387</v>
      </c>
      <c r="N14" s="15">
        <v>45</v>
      </c>
      <c r="O14" s="16">
        <f t="shared" si="14"/>
        <v>95.744680851063833</v>
      </c>
      <c r="P14" s="15">
        <v>27</v>
      </c>
      <c r="Q14" s="16">
        <f t="shared" si="14"/>
        <v>122.72727272727273</v>
      </c>
      <c r="R14" s="15">
        <v>4</v>
      </c>
      <c r="S14" s="23">
        <f t="shared" si="3"/>
        <v>50</v>
      </c>
      <c r="T14" s="15">
        <v>16</v>
      </c>
      <c r="U14" s="23">
        <f t="shared" ref="U14" si="15">T14/T13*100</f>
        <v>80</v>
      </c>
      <c r="V14" s="15">
        <v>2</v>
      </c>
      <c r="W14" s="16">
        <f>V14/V13*100</f>
        <v>200</v>
      </c>
      <c r="X14" s="15">
        <v>0</v>
      </c>
      <c r="Y14" s="23" t="s">
        <v>66</v>
      </c>
      <c r="Z14" s="15">
        <v>1</v>
      </c>
      <c r="AA14" s="23" t="s">
        <v>66</v>
      </c>
      <c r="AB14" s="15">
        <v>1</v>
      </c>
      <c r="AC14" s="16">
        <f>AB14/AB13*100</f>
        <v>100</v>
      </c>
      <c r="AD14" s="15">
        <v>0</v>
      </c>
      <c r="AE14" s="23" t="s">
        <v>66</v>
      </c>
      <c r="AF14" s="15">
        <v>0</v>
      </c>
      <c r="AG14" s="23" t="s">
        <v>66</v>
      </c>
      <c r="AH14" s="15">
        <v>0</v>
      </c>
      <c r="AI14" s="23" t="s">
        <v>66</v>
      </c>
      <c r="AJ14" s="15">
        <v>0</v>
      </c>
      <c r="AK14" s="23" t="s">
        <v>66</v>
      </c>
      <c r="AL14" s="15">
        <v>0</v>
      </c>
      <c r="AM14" s="51" t="s">
        <v>66</v>
      </c>
      <c r="AN14" s="15">
        <v>0</v>
      </c>
      <c r="AO14" s="23" t="s">
        <v>66</v>
      </c>
      <c r="AP14" s="36">
        <v>1578</v>
      </c>
      <c r="AQ14" s="16">
        <f t="shared" ref="AQ14" si="16">AP14/AP13*100</f>
        <v>90.06849315068493</v>
      </c>
      <c r="AR14" s="15">
        <v>820</v>
      </c>
      <c r="AS14" s="16">
        <f t="shared" si="6"/>
        <v>116.97574893009985</v>
      </c>
      <c r="AT14" s="36">
        <v>2398</v>
      </c>
      <c r="AU14" s="17">
        <f t="shared" si="7"/>
        <v>97.757847533632287</v>
      </c>
    </row>
    <row r="15" spans="2:49" s="38" customFormat="1" ht="12" customHeight="1" x14ac:dyDescent="0.15">
      <c r="B15" s="27">
        <v>2021</v>
      </c>
      <c r="C15" s="62">
        <v>2</v>
      </c>
      <c r="D15" s="63">
        <v>845</v>
      </c>
      <c r="E15" s="18">
        <f t="shared" ref="E15" si="17">D15/D14*100</f>
        <v>101.19760479041918</v>
      </c>
      <c r="F15" s="19">
        <v>390</v>
      </c>
      <c r="G15" s="41">
        <f>F15/F14*100</f>
        <v>109.85915492957747</v>
      </c>
      <c r="H15" s="19">
        <v>128</v>
      </c>
      <c r="I15" s="41">
        <f t="shared" ref="I15" si="18">H15/H14*100</f>
        <v>100</v>
      </c>
      <c r="J15" s="19">
        <v>125</v>
      </c>
      <c r="K15" s="56">
        <f t="shared" ref="K15" si="19">J15/J14*100</f>
        <v>97.65625</v>
      </c>
      <c r="L15" s="19">
        <v>45</v>
      </c>
      <c r="M15" s="18">
        <f t="shared" ref="M15:Q15" si="20">L15/L14*100</f>
        <v>125</v>
      </c>
      <c r="N15" s="19">
        <v>30</v>
      </c>
      <c r="O15" s="18">
        <f t="shared" si="20"/>
        <v>66.666666666666657</v>
      </c>
      <c r="P15" s="19">
        <v>25</v>
      </c>
      <c r="Q15" s="18">
        <f t="shared" si="20"/>
        <v>92.592592592592595</v>
      </c>
      <c r="R15" s="19">
        <v>20</v>
      </c>
      <c r="S15" s="41">
        <f t="shared" ref="S15" si="21">R15/R14*100</f>
        <v>500</v>
      </c>
      <c r="T15" s="19">
        <v>12</v>
      </c>
      <c r="U15" s="41">
        <f t="shared" ref="U15" si="22">T15/T14*100</f>
        <v>75</v>
      </c>
      <c r="V15" s="19">
        <v>3</v>
      </c>
      <c r="W15" s="18">
        <f>V15/V14*100</f>
        <v>150</v>
      </c>
      <c r="X15" s="19">
        <v>1</v>
      </c>
      <c r="Y15" s="41" t="s">
        <v>66</v>
      </c>
      <c r="Z15" s="19">
        <v>1</v>
      </c>
      <c r="AA15" s="41">
        <f t="shared" ref="AA15" si="23">Z15/Z14*100</f>
        <v>100</v>
      </c>
      <c r="AB15" s="19">
        <v>1</v>
      </c>
      <c r="AC15" s="18">
        <f>AB15/AB14*100</f>
        <v>100</v>
      </c>
      <c r="AD15" s="19">
        <v>0</v>
      </c>
      <c r="AE15" s="41" t="s">
        <v>66</v>
      </c>
      <c r="AF15" s="19">
        <v>0</v>
      </c>
      <c r="AG15" s="41" t="s">
        <v>66</v>
      </c>
      <c r="AH15" s="19">
        <v>0</v>
      </c>
      <c r="AI15" s="41" t="s">
        <v>66</v>
      </c>
      <c r="AJ15" s="19">
        <v>0</v>
      </c>
      <c r="AK15" s="41" t="s">
        <v>66</v>
      </c>
      <c r="AL15" s="19">
        <v>0</v>
      </c>
      <c r="AM15" s="55" t="s">
        <v>66</v>
      </c>
      <c r="AN15" s="19">
        <v>0</v>
      </c>
      <c r="AO15" s="41" t="s">
        <v>66</v>
      </c>
      <c r="AP15" s="37">
        <v>1626</v>
      </c>
      <c r="AQ15" s="18">
        <f t="shared" ref="AQ15" si="24">AP15/AP14*100</f>
        <v>103.04182509505704</v>
      </c>
      <c r="AR15" s="19">
        <v>825</v>
      </c>
      <c r="AS15" s="18">
        <f t="shared" ref="AS15" si="25">AR15/AR14*100</f>
        <v>100.60975609756098</v>
      </c>
      <c r="AT15" s="37">
        <v>2451</v>
      </c>
      <c r="AU15" s="25">
        <f t="shared" ref="AU15" si="26">AT15/AT14*100</f>
        <v>102.21017514595496</v>
      </c>
    </row>
    <row r="16" spans="2:49" s="38" customFormat="1" ht="12" customHeight="1" x14ac:dyDescent="0.15">
      <c r="B16" s="1" t="s">
        <v>65</v>
      </c>
      <c r="C16" s="1"/>
      <c r="M16" s="40"/>
      <c r="AH16" s="39"/>
      <c r="AR16" s="54"/>
      <c r="AS16" s="40"/>
      <c r="AV16" s="45"/>
      <c r="AW16" s="45"/>
    </row>
    <row r="17" spans="2:49" ht="12" customHeight="1" x14ac:dyDescent="0.15">
      <c r="B17" s="1" t="s">
        <v>96</v>
      </c>
      <c r="C17" s="1"/>
      <c r="D17" s="38"/>
      <c r="E17" s="38"/>
      <c r="F17" s="38"/>
      <c r="G17" s="38"/>
      <c r="H17" s="38"/>
      <c r="I17" s="38"/>
      <c r="J17" s="38"/>
      <c r="K17" s="38"/>
      <c r="L17" s="38"/>
      <c r="M17" s="40"/>
      <c r="N17" s="38"/>
      <c r="O17" s="38"/>
      <c r="P17" s="39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9"/>
      <c r="AI17" s="38"/>
      <c r="AJ17" s="38"/>
      <c r="AK17" s="38"/>
      <c r="AL17" s="38"/>
      <c r="AM17" s="38"/>
      <c r="AN17" s="38"/>
      <c r="AO17" s="38"/>
      <c r="AP17" s="38"/>
      <c r="AQ17" s="38"/>
      <c r="AR17" s="40"/>
      <c r="AS17" s="40"/>
      <c r="AT17" s="38"/>
      <c r="AU17" s="38"/>
      <c r="AV17" s="45"/>
      <c r="AW17" s="45"/>
    </row>
    <row r="18" spans="2:49" ht="12" customHeight="1" x14ac:dyDescent="0.15">
      <c r="B18" s="20" t="s">
        <v>86</v>
      </c>
      <c r="C18" s="20"/>
      <c r="AH18" s="39"/>
      <c r="AS18" s="1"/>
      <c r="AV18" s="45"/>
      <c r="AW18" s="45"/>
    </row>
    <row r="19" spans="2:49" ht="12" customHeight="1" x14ac:dyDescent="0.15">
      <c r="B19" s="20" t="s">
        <v>87</v>
      </c>
      <c r="C19" s="20"/>
      <c r="AH19" s="39"/>
      <c r="AS19" s="20"/>
      <c r="AV19" s="45"/>
      <c r="AW19" s="45"/>
    </row>
    <row r="20" spans="2:49" ht="15" customHeight="1" x14ac:dyDescent="0.15">
      <c r="AH20" s="39"/>
      <c r="AU20" s="11" t="str">
        <f>'データ表 (輸入)'!AU19</f>
        <v>毎年1回更新、最終更新日2021/5/28</v>
      </c>
      <c r="AV20" s="45"/>
      <c r="AW20" s="45"/>
    </row>
    <row r="28" spans="2:49" ht="12" customHeight="1" x14ac:dyDescent="0.15">
      <c r="B28" s="13"/>
      <c r="C28" s="13"/>
    </row>
  </sheetData>
  <mergeCells count="23">
    <mergeCell ref="AT5:AU6"/>
    <mergeCell ref="AP5:AQ6"/>
    <mergeCell ref="AD5:AE6"/>
    <mergeCell ref="AF5:AG6"/>
    <mergeCell ref="X5:Y6"/>
    <mergeCell ref="AB5:AC6"/>
    <mergeCell ref="AH5:AI6"/>
    <mergeCell ref="AJ5:AK6"/>
    <mergeCell ref="AL5:AM6"/>
    <mergeCell ref="AN5:AO6"/>
    <mergeCell ref="AR5:AS6"/>
    <mergeCell ref="L5:M6"/>
    <mergeCell ref="T5:U6"/>
    <mergeCell ref="B5:C7"/>
    <mergeCell ref="V5:W6"/>
    <mergeCell ref="D5:E6"/>
    <mergeCell ref="F5:G6"/>
    <mergeCell ref="P5:Q6"/>
    <mergeCell ref="R5:S6"/>
    <mergeCell ref="Z5:AA6"/>
    <mergeCell ref="H5:I6"/>
    <mergeCell ref="J5:K6"/>
    <mergeCell ref="N5:O6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horizontalDpi="4294967294" verticalDpi="1200" r:id="rId1"/>
  <colBreaks count="1" manualBreakCount="1">
    <brk id="23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輸入量 元</vt:lpstr>
      <vt:lpstr>輸出量元</vt:lpstr>
      <vt:lpstr>輸出量</vt:lpstr>
      <vt:lpstr>データ表 (輸入)</vt:lpstr>
      <vt:lpstr>データ表 (輸出)</vt:lpstr>
      <vt:lpstr>'データ表 (輸出)'!Print_Area</vt:lpstr>
      <vt:lpstr>'データ表 (輸入)'!Print_Area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2021-05-27T06:38:15Z</cp:lastPrinted>
  <dcterms:created xsi:type="dcterms:W3CDTF">2006-12-15T08:54:00Z</dcterms:created>
  <dcterms:modified xsi:type="dcterms:W3CDTF">2021-05-27T06:38:21Z</dcterms:modified>
</cp:coreProperties>
</file>